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ab711bd4933b32/Documents/Ric/DU Boot Camp Data Analystics/Homework/excel-challege/"/>
    </mc:Choice>
  </mc:AlternateContent>
  <xr:revisionPtr revIDLastSave="733" documentId="11_989E3A0A3E8CA54282BABEA3E2C09D2E15D6CC1A" xr6:coauthVersionLast="45" xr6:coauthVersionMax="45" xr10:uidLastSave="{88D9983D-F4E1-446C-9B04-7F6FDD329257}"/>
  <bookViews>
    <workbookView xWindow="-120" yWindow="-120" windowWidth="29040" windowHeight="15525" tabRatio="724" xr2:uid="{00000000-000D-0000-FFFF-FFFF00000000}"/>
  </bookViews>
  <sheets>
    <sheet name="Kickstarter Data" sheetId="1" r:id="rId1"/>
    <sheet name="Category Results" sheetId="2" r:id="rId2"/>
    <sheet name="Subcategory Results" sheetId="5" r:id="rId3"/>
    <sheet name="Launch Results" sheetId="8" r:id="rId4"/>
    <sheet name="BONUS Results by Goal" sheetId="9" r:id="rId5"/>
    <sheet name="BONUS Summary of Stastitics" sheetId="12" r:id="rId6"/>
  </sheets>
  <definedNames>
    <definedName name="_xlnm._FilterDatabase" localSheetId="0" hidden="1">'Kickstarter Data'!$A$1:$T$4115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12" l="1"/>
  <c r="H10" i="12"/>
  <c r="H8" i="12"/>
  <c r="H7" i="12"/>
  <c r="H6" i="12"/>
  <c r="H5" i="12"/>
  <c r="D2" i="9"/>
  <c r="C2" i="9"/>
  <c r="B3" i="9"/>
  <c r="B2" i="9"/>
  <c r="B4" i="9"/>
  <c r="C3" i="9"/>
  <c r="D3" i="9"/>
  <c r="E3" i="9"/>
  <c r="G3" i="9"/>
  <c r="H3" i="9"/>
  <c r="C4" i="9"/>
  <c r="D4" i="9"/>
  <c r="E4" i="9"/>
  <c r="G4" i="9"/>
  <c r="H4" i="9"/>
  <c r="C5" i="9"/>
  <c r="B5" i="9"/>
  <c r="D5" i="9"/>
  <c r="E5" i="9"/>
  <c r="G5" i="9"/>
  <c r="H5" i="9"/>
  <c r="C6" i="9"/>
  <c r="B6" i="9"/>
  <c r="D6" i="9"/>
  <c r="E6" i="9"/>
  <c r="G6" i="9"/>
  <c r="H6" i="9"/>
  <c r="C7" i="9"/>
  <c r="B7" i="9"/>
  <c r="D7" i="9"/>
  <c r="E7" i="9"/>
  <c r="G7" i="9"/>
  <c r="H7" i="9"/>
  <c r="C8" i="9"/>
  <c r="B8" i="9"/>
  <c r="D8" i="9"/>
  <c r="E8" i="9"/>
  <c r="G8" i="9"/>
  <c r="H8" i="9"/>
  <c r="C9" i="9"/>
  <c r="B9" i="9"/>
  <c r="D9" i="9"/>
  <c r="E9" i="9"/>
  <c r="G9" i="9"/>
  <c r="H9" i="9"/>
  <c r="C10" i="9"/>
  <c r="B10" i="9"/>
  <c r="D10" i="9"/>
  <c r="E10" i="9"/>
  <c r="G10" i="9"/>
  <c r="H10" i="9"/>
  <c r="C11" i="9"/>
  <c r="B11" i="9"/>
  <c r="D11" i="9"/>
  <c r="E11" i="9"/>
  <c r="G11" i="9"/>
  <c r="H11" i="9"/>
  <c r="C12" i="9"/>
  <c r="B12" i="9"/>
  <c r="D12" i="9"/>
  <c r="E12" i="9"/>
  <c r="G12" i="9"/>
  <c r="H12" i="9"/>
  <c r="C13" i="9"/>
  <c r="B13" i="9"/>
  <c r="D13" i="9"/>
  <c r="E13" i="9"/>
  <c r="G13" i="9"/>
  <c r="H13" i="9"/>
  <c r="E2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268" i="1"/>
  <c r="T2012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2039" i="1"/>
  <c r="T646" i="1"/>
  <c r="T3710" i="1"/>
  <c r="T2267" i="1"/>
  <c r="T2726" i="1"/>
  <c r="T1259" i="1"/>
  <c r="T2341" i="1"/>
  <c r="T1958" i="1"/>
  <c r="T308" i="1"/>
  <c r="T2216" i="1"/>
  <c r="T1194" i="1"/>
  <c r="T3446" i="1"/>
  <c r="T2081" i="1"/>
  <c r="T3584" i="1"/>
  <c r="T2257" i="1"/>
  <c r="T3294" i="1"/>
  <c r="T1970" i="1"/>
  <c r="T2186" i="1"/>
  <c r="T320" i="1"/>
  <c r="T2273" i="1"/>
  <c r="T1530" i="1"/>
  <c r="T2023" i="1"/>
  <c r="T2073" i="1"/>
  <c r="T1224" i="1"/>
  <c r="T647" i="1"/>
  <c r="T1506" i="1"/>
  <c r="T2254" i="1"/>
  <c r="T1612" i="1"/>
  <c r="T2280" i="1"/>
  <c r="T2242" i="1"/>
  <c r="T1198" i="1"/>
  <c r="T656" i="1"/>
  <c r="T845" i="1"/>
  <c r="T2488" i="1"/>
  <c r="T1632" i="1"/>
  <c r="T2717" i="1"/>
  <c r="T1973" i="1"/>
  <c r="T1835" i="1"/>
  <c r="T1967" i="1"/>
  <c r="T1200" i="1"/>
  <c r="T1754" i="1"/>
  <c r="T1966" i="1"/>
  <c r="T1975" i="1"/>
  <c r="T384" i="1"/>
  <c r="T2330" i="1"/>
  <c r="T1212" i="1"/>
  <c r="T2107" i="1"/>
  <c r="T1199" i="1"/>
  <c r="T2724" i="1"/>
  <c r="T1378" i="1"/>
  <c r="T3654" i="1"/>
  <c r="T1538" i="1"/>
  <c r="T2177" i="1"/>
  <c r="T2042" i="1"/>
  <c r="T2008" i="1"/>
  <c r="T110" i="1"/>
  <c r="T3026" i="1"/>
  <c r="T2739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2032" i="1"/>
  <c r="T1955" i="1"/>
  <c r="T2117" i="1"/>
  <c r="T3832" i="1"/>
  <c r="T2610" i="1"/>
  <c r="T3393" i="1"/>
  <c r="T2258" i="1"/>
  <c r="T3368" i="1"/>
  <c r="T2275" i="1"/>
  <c r="T111" i="1"/>
  <c r="T1388" i="1"/>
  <c r="T2068" i="1"/>
  <c r="T858" i="1"/>
  <c r="T3364" i="1"/>
  <c r="T2004" i="1"/>
  <c r="T1509" i="1"/>
  <c r="T3473" i="1"/>
  <c r="T389" i="1"/>
  <c r="T658" i="1"/>
  <c r="T3039" i="1"/>
  <c r="T1260" i="1"/>
  <c r="T1953" i="1"/>
  <c r="T1385" i="1"/>
  <c r="T2335" i="1"/>
  <c r="T1285" i="1"/>
  <c r="T2037" i="1"/>
  <c r="T3410" i="1"/>
  <c r="T3316" i="1"/>
  <c r="T3721" i="1"/>
  <c r="T1977" i="1"/>
  <c r="T1526" i="1"/>
  <c r="T1968" i="1"/>
  <c r="T385" i="1"/>
  <c r="T1022" i="1"/>
  <c r="T1520" i="1"/>
  <c r="T1841" i="1"/>
  <c r="T1351" i="1"/>
  <c r="T790" i="1"/>
  <c r="T1380" i="1"/>
  <c r="T2501" i="1"/>
  <c r="T2445" i="1"/>
  <c r="T1257" i="1"/>
  <c r="T2059" i="1"/>
  <c r="T3464" i="1"/>
  <c r="T3601" i="1"/>
  <c r="T2730" i="1"/>
  <c r="T1676" i="1"/>
  <c r="T1752" i="1"/>
  <c r="T2027" i="1"/>
  <c r="T1952" i="1"/>
  <c r="T1838" i="1"/>
  <c r="T1252" i="1"/>
  <c r="T2215" i="1"/>
  <c r="T1204" i="1"/>
  <c r="T2067" i="1"/>
  <c r="T1256" i="1"/>
  <c r="T1954" i="1"/>
  <c r="T83" i="1"/>
  <c r="T2062" i="1"/>
  <c r="T2213" i="1"/>
  <c r="T1928" i="1"/>
  <c r="T2547" i="1"/>
  <c r="T846" i="1"/>
  <c r="T1964" i="1"/>
  <c r="T2022" i="1"/>
  <c r="T3458" i="1"/>
  <c r="T2066" i="1"/>
  <c r="T260" i="1"/>
  <c r="T3048" i="1"/>
  <c r="T3462" i="1"/>
  <c r="T1376" i="1"/>
  <c r="T1477" i="1"/>
  <c r="T3157" i="1"/>
  <c r="T2621" i="1"/>
  <c r="T2638" i="1"/>
  <c r="T1939" i="1"/>
  <c r="T2837" i="1"/>
  <c r="T3709" i="1"/>
  <c r="T3445" i="1"/>
  <c r="T2284" i="1"/>
  <c r="T2283" i="1"/>
  <c r="T2192" i="1"/>
  <c r="T254" i="1"/>
  <c r="T3397" i="1"/>
  <c r="T3607" i="1"/>
  <c r="T39" i="1"/>
  <c r="T1358" i="1"/>
  <c r="T2457" i="1"/>
  <c r="T2043" i="1"/>
  <c r="T391" i="1"/>
  <c r="T2458" i="1"/>
  <c r="T2172" i="1"/>
  <c r="T787" i="1"/>
  <c r="T3539" i="1"/>
  <c r="T2467" i="1"/>
  <c r="T2266" i="1"/>
  <c r="T3009" i="1"/>
  <c r="T3510" i="1"/>
  <c r="T1539" i="1"/>
  <c r="T825" i="1"/>
  <c r="T747" i="1"/>
  <c r="T301" i="1"/>
  <c r="T2035" i="1"/>
  <c r="T274" i="1"/>
  <c r="T2991" i="1"/>
  <c r="T289" i="1"/>
  <c r="T1533" i="1"/>
  <c r="T2315" i="1"/>
  <c r="T3308" i="1"/>
  <c r="T1681" i="1"/>
  <c r="T3257" i="1"/>
  <c r="T3593" i="1"/>
  <c r="T2975" i="1"/>
  <c r="T3656" i="1"/>
  <c r="T1655" i="1"/>
  <c r="T1527" i="1"/>
  <c r="T359" i="1"/>
  <c r="T66" i="1"/>
  <c r="T1362" i="1"/>
  <c r="T2293" i="1"/>
  <c r="T2447" i="1"/>
  <c r="T1883" i="1"/>
  <c r="T1935" i="1"/>
  <c r="T1220" i="1"/>
  <c r="T2998" i="1"/>
  <c r="T2614" i="1"/>
  <c r="T3180" i="1"/>
  <c r="T2978" i="1"/>
  <c r="T3345" i="1"/>
  <c r="T2479" i="1"/>
  <c r="T1377" i="1"/>
  <c r="T2231" i="1"/>
  <c r="T1942" i="1"/>
  <c r="T2670" i="1"/>
  <c r="T3605" i="1"/>
  <c r="T2304" i="1"/>
  <c r="T3451" i="1"/>
  <c r="T3295" i="1"/>
  <c r="T2732" i="1"/>
  <c r="T348" i="1"/>
  <c r="T2836" i="1"/>
  <c r="T1642" i="1"/>
  <c r="T2617" i="1"/>
  <c r="T3523" i="1"/>
  <c r="T2251" i="1"/>
  <c r="T2060" i="1"/>
  <c r="T3030" i="1"/>
  <c r="T2448" i="1"/>
  <c r="T1959" i="1"/>
  <c r="T1402" i="1"/>
  <c r="T2057" i="1"/>
  <c r="T1831" i="1"/>
  <c r="T37" i="1"/>
  <c r="T1266" i="1"/>
  <c r="T3050" i="1"/>
  <c r="T1503" i="1"/>
  <c r="T2639" i="1"/>
  <c r="T1890" i="1"/>
  <c r="T1762" i="1"/>
  <c r="T14" i="1"/>
  <c r="T2641" i="1"/>
  <c r="T3267" i="1"/>
  <c r="T1466" i="1"/>
  <c r="T3167" i="1"/>
  <c r="T2224" i="1"/>
  <c r="T2971" i="1"/>
  <c r="T3612" i="1"/>
  <c r="T1277" i="1"/>
  <c r="T1519" i="1"/>
  <c r="T2025" i="1"/>
  <c r="T2181" i="1"/>
  <c r="T3233" i="1"/>
  <c r="T1668" i="1"/>
  <c r="T1190" i="1"/>
  <c r="T3168" i="1"/>
  <c r="T734" i="1"/>
  <c r="T3837" i="1"/>
  <c r="T815" i="1"/>
  <c r="T15" i="1"/>
  <c r="T3485" i="1"/>
  <c r="T3311" i="1"/>
  <c r="T2668" i="1"/>
  <c r="T1221" i="1"/>
  <c r="T741" i="1"/>
  <c r="T3493" i="1"/>
  <c r="T3012" i="1"/>
  <c r="T2632" i="1"/>
  <c r="T2229" i="1"/>
  <c r="T281" i="1"/>
  <c r="T1517" i="1"/>
  <c r="T2316" i="1"/>
  <c r="T3015" i="1"/>
  <c r="T1961" i="1"/>
  <c r="T2525" i="1"/>
  <c r="T2545" i="1"/>
  <c r="T2217" i="1"/>
  <c r="T3536" i="1"/>
  <c r="T282" i="1"/>
  <c r="T276" i="1"/>
  <c r="T1633" i="1"/>
  <c r="T3718" i="1"/>
  <c r="T820" i="1"/>
  <c r="T2555" i="1"/>
  <c r="T729" i="1"/>
  <c r="T1627" i="1"/>
  <c r="T1210" i="1"/>
  <c r="T28" i="1"/>
  <c r="T3488" i="1"/>
  <c r="T852" i="1"/>
  <c r="T1763" i="1"/>
  <c r="T3698" i="1"/>
  <c r="T1276" i="1"/>
  <c r="T1280" i="1"/>
  <c r="T64" i="1"/>
  <c r="T2455" i="1"/>
  <c r="T113" i="1"/>
  <c r="T3274" i="1"/>
  <c r="T2264" i="1"/>
  <c r="T1857" i="1"/>
  <c r="T2712" i="1"/>
  <c r="T2281" i="1"/>
  <c r="T3714" i="1"/>
  <c r="T2058" i="1"/>
  <c r="T3351" i="1"/>
  <c r="T78" i="1"/>
  <c r="T3538" i="1"/>
  <c r="T3611" i="1"/>
  <c r="T2237" i="1"/>
  <c r="T3454" i="1"/>
  <c r="T2183" i="1"/>
  <c r="T3829" i="1"/>
  <c r="T272" i="1"/>
  <c r="T2075" i="1"/>
  <c r="T802" i="1"/>
  <c r="T2207" i="1"/>
  <c r="T3452" i="1"/>
  <c r="T814" i="1"/>
  <c r="T1250" i="1"/>
  <c r="T2211" i="1"/>
  <c r="T3787" i="1"/>
  <c r="T280" i="1"/>
  <c r="T1515" i="1"/>
  <c r="T2796" i="1"/>
  <c r="T3472" i="1"/>
  <c r="T1948" i="1"/>
  <c r="T2298" i="1"/>
  <c r="T3049" i="1"/>
  <c r="T3564" i="1"/>
  <c r="T2050" i="1"/>
  <c r="T63" i="1"/>
  <c r="T785" i="1"/>
  <c r="T1748" i="1"/>
  <c r="T2065" i="1"/>
  <c r="T745" i="1"/>
  <c r="T2740" i="1"/>
  <c r="T2119" i="1"/>
  <c r="T1465" i="1"/>
  <c r="T278" i="1"/>
  <c r="T1348" i="1"/>
  <c r="T271" i="1"/>
  <c r="T2201" i="1"/>
  <c r="T657" i="1"/>
  <c r="T2168" i="1"/>
  <c r="T2985" i="1"/>
  <c r="T3035" i="1"/>
  <c r="T2260" i="1"/>
  <c r="T3330" i="1"/>
  <c r="T2105" i="1"/>
  <c r="T2296" i="1"/>
  <c r="T3773" i="1"/>
  <c r="T2623" i="1"/>
  <c r="T1619" i="1"/>
  <c r="T1218" i="1"/>
  <c r="T1293" i="1"/>
  <c r="T268" i="1"/>
  <c r="T840" i="1"/>
  <c r="T1391" i="1"/>
  <c r="T1040" i="1"/>
  <c r="T21" i="1"/>
  <c r="T1535" i="1"/>
  <c r="T1609" i="1"/>
  <c r="T1892" i="1"/>
  <c r="T2727" i="1"/>
  <c r="T1900" i="1"/>
  <c r="T3614" i="1"/>
  <c r="T792" i="1"/>
  <c r="T2333" i="1"/>
  <c r="T642" i="1"/>
  <c r="T3298" i="1"/>
  <c r="T860" i="1"/>
  <c r="T3560" i="1"/>
  <c r="T722" i="1"/>
  <c r="T2622" i="1"/>
  <c r="T2061" i="1"/>
  <c r="T3028" i="1"/>
  <c r="T3822" i="1"/>
  <c r="T3779" i="1"/>
  <c r="T1657" i="1"/>
  <c r="T1834" i="1"/>
  <c r="T788" i="1"/>
  <c r="T3482" i="1"/>
  <c r="T3" i="1"/>
  <c r="T3396" i="1"/>
  <c r="T38" i="1"/>
  <c r="T44" i="1"/>
  <c r="T404" i="1"/>
  <c r="T2818" i="1"/>
  <c r="T1652" i="1"/>
  <c r="T382" i="1"/>
  <c r="T655" i="1"/>
  <c r="T2612" i="1"/>
  <c r="T1298" i="1"/>
  <c r="T3712" i="1"/>
  <c r="T2279" i="1"/>
  <c r="T115" i="1"/>
  <c r="T117" i="1"/>
  <c r="T3459" i="1"/>
  <c r="T3816" i="1"/>
  <c r="T2725" i="1"/>
  <c r="T3425" i="1"/>
  <c r="T3677" i="1"/>
  <c r="T651" i="1"/>
  <c r="T1671" i="1"/>
  <c r="T3684" i="1"/>
  <c r="T258" i="1"/>
  <c r="T3686" i="1"/>
  <c r="T3463" i="1"/>
  <c r="T1524" i="1"/>
  <c r="T1474" i="1"/>
  <c r="T2167" i="1"/>
  <c r="T2180" i="1"/>
  <c r="T3336" i="1"/>
  <c r="T3373" i="1"/>
  <c r="T1944" i="1"/>
  <c r="T3484" i="1"/>
  <c r="T3671" i="1"/>
  <c r="T3342" i="1"/>
  <c r="T3422" i="1"/>
  <c r="T1848" i="1"/>
  <c r="T1254" i="1"/>
  <c r="T3407" i="1"/>
  <c r="T305" i="1"/>
  <c r="T1677" i="1"/>
  <c r="T2240" i="1"/>
  <c r="T1481" i="1"/>
  <c r="T819" i="1"/>
  <c r="T2634" i="1"/>
  <c r="T2" i="1"/>
  <c r="T411" i="1"/>
  <c r="T1923" i="1"/>
  <c r="T2102" i="1"/>
  <c r="T1389" i="1"/>
  <c r="T1894" i="1"/>
  <c r="T329" i="1"/>
  <c r="T3706" i="1"/>
  <c r="T2041" i="1"/>
  <c r="T3302" i="1"/>
  <c r="T1354" i="1"/>
  <c r="T2104" i="1"/>
  <c r="T2822" i="1"/>
  <c r="T3613" i="1"/>
  <c r="T1541" i="1"/>
  <c r="T2474" i="1"/>
  <c r="T1886" i="1"/>
  <c r="T1192" i="1"/>
  <c r="T1197" i="1"/>
  <c r="T1302" i="1"/>
  <c r="T1823" i="1"/>
  <c r="T1532" i="1"/>
  <c r="T1390" i="1"/>
  <c r="T3441" i="1"/>
  <c r="T2120" i="1"/>
  <c r="T2253" i="1"/>
  <c r="T826" i="1"/>
  <c r="T249" i="1"/>
  <c r="T822" i="1"/>
  <c r="T2491" i="1"/>
  <c r="T2303" i="1"/>
  <c r="T1355" i="1"/>
  <c r="T2454" i="1"/>
  <c r="T2028" i="1"/>
  <c r="T3161" i="1"/>
  <c r="T1862" i="1"/>
  <c r="T3303" i="1"/>
  <c r="T2481" i="1"/>
  <c r="T27" i="1"/>
  <c r="T1621" i="1"/>
  <c r="T1901" i="1"/>
  <c r="T2939" i="1"/>
  <c r="T2803" i="1"/>
  <c r="T783" i="1"/>
  <c r="T297" i="1"/>
  <c r="T3291" i="1"/>
  <c r="T2802" i="1"/>
  <c r="T2200" i="1"/>
  <c r="T2206" i="1"/>
  <c r="T3047" i="1"/>
  <c r="T3753" i="1"/>
  <c r="T1537" i="1"/>
  <c r="T2101" i="1"/>
  <c r="T1660" i="1"/>
  <c r="T2165" i="1"/>
  <c r="T732" i="1"/>
  <c r="T724" i="1"/>
  <c r="T3531" i="1"/>
  <c r="T261" i="1"/>
  <c r="T648" i="1"/>
  <c r="T1861" i="1"/>
  <c r="T1216" i="1"/>
  <c r="T2038" i="1"/>
  <c r="T269" i="1"/>
  <c r="T3029" i="1"/>
  <c r="T97" i="1"/>
  <c r="T2714" i="1"/>
  <c r="T3268" i="1"/>
  <c r="T2080" i="1"/>
  <c r="T3234" i="1"/>
  <c r="T2624" i="1"/>
  <c r="T3150" i="1"/>
  <c r="T836" i="1"/>
  <c r="T41" i="1"/>
  <c r="T2929" i="1"/>
  <c r="T112" i="1"/>
  <c r="T376" i="1"/>
  <c r="T731" i="1"/>
  <c r="T3567" i="1"/>
  <c r="T36" i="1"/>
  <c r="T853" i="1"/>
  <c r="T531" i="1"/>
  <c r="T2053" i="1"/>
  <c r="T307" i="1"/>
  <c r="T3608" i="1"/>
  <c r="T1305" i="1"/>
  <c r="T1356" i="1"/>
  <c r="T1036" i="1"/>
  <c r="T2819" i="1"/>
  <c r="T3273" i="1"/>
  <c r="T3347" i="1"/>
  <c r="T3415" i="1"/>
  <c r="T3431" i="1"/>
  <c r="T3579" i="1"/>
  <c r="T3602" i="1"/>
  <c r="T1750" i="1"/>
  <c r="T3757" i="1"/>
  <c r="T2106" i="1"/>
  <c r="T2980" i="1"/>
  <c r="T3695" i="1"/>
  <c r="T1214" i="1"/>
  <c r="T2923" i="1"/>
  <c r="T57" i="1"/>
  <c r="T2983" i="1"/>
  <c r="T3785" i="1"/>
  <c r="T3678" i="1"/>
  <c r="T2495" i="1"/>
  <c r="T3540" i="1"/>
  <c r="T2071" i="1"/>
  <c r="T3455" i="1"/>
  <c r="T412" i="1"/>
  <c r="T1041" i="1"/>
  <c r="T1675" i="1"/>
  <c r="T3258" i="1"/>
  <c r="T2241" i="1"/>
  <c r="T53" i="1"/>
  <c r="T755" i="1"/>
  <c r="T2473" i="1"/>
  <c r="T2938" i="1"/>
  <c r="T3044" i="1"/>
  <c r="T3270" i="1"/>
  <c r="T3533" i="1"/>
  <c r="T3693" i="1"/>
  <c r="T2805" i="1"/>
  <c r="T3481" i="1"/>
  <c r="T3254" i="1"/>
  <c r="T3138" i="1"/>
  <c r="T104" i="1"/>
  <c r="T3489" i="1"/>
  <c r="T2631" i="1"/>
  <c r="T2815" i="1"/>
  <c r="T2497" i="1"/>
  <c r="T2480" i="1"/>
  <c r="T3492" i="1"/>
  <c r="T3591" i="1"/>
  <c r="T353" i="1"/>
  <c r="T3244" i="1"/>
  <c r="T816" i="1"/>
  <c r="T3594" i="1"/>
  <c r="T72" i="1"/>
  <c r="T3034" i="1"/>
  <c r="T70" i="1"/>
  <c r="T3164" i="1"/>
  <c r="T3468" i="1"/>
  <c r="T81" i="1"/>
  <c r="T1932" i="1"/>
  <c r="T3727" i="1"/>
  <c r="T2175" i="1"/>
  <c r="T1965" i="1"/>
  <c r="T2069" i="1"/>
  <c r="T1669" i="1"/>
  <c r="T414" i="1"/>
  <c r="T650" i="1"/>
  <c r="T3038" i="1"/>
  <c r="T3589" i="1"/>
  <c r="T1368" i="1"/>
  <c r="T3357" i="1"/>
  <c r="T3214" i="1"/>
  <c r="T3461" i="1"/>
  <c r="T3535" i="1"/>
  <c r="T2030" i="1"/>
  <c r="T390" i="1"/>
  <c r="T1401" i="1"/>
  <c r="T2534" i="1"/>
  <c r="T1943" i="1"/>
  <c r="T2178" i="1"/>
  <c r="T733" i="1"/>
  <c r="T2809" i="1"/>
  <c r="T3694" i="1"/>
  <c r="T11" i="1"/>
  <c r="T1363" i="1"/>
  <c r="T2232" i="1"/>
  <c r="T2444" i="1"/>
  <c r="T3596" i="1"/>
  <c r="T3325" i="1"/>
  <c r="T3212" i="1"/>
  <c r="T659" i="1"/>
  <c r="T1202" i="1"/>
  <c r="T3320" i="1"/>
  <c r="T253" i="1"/>
  <c r="T736" i="1"/>
  <c r="T87" i="1"/>
  <c r="T1264" i="1"/>
  <c r="T374" i="1"/>
  <c r="T1359" i="1"/>
  <c r="T1637" i="1"/>
  <c r="T1650" i="1"/>
  <c r="T1844" i="1"/>
  <c r="T2297" i="1"/>
  <c r="T335" i="1"/>
  <c r="T400" i="1"/>
  <c r="T2024" i="1"/>
  <c r="T1472" i="1"/>
  <c r="T1613" i="1"/>
  <c r="T2671" i="1"/>
  <c r="T2019" i="1"/>
  <c r="T1291" i="1"/>
  <c r="T342" i="1"/>
  <c r="T1347" i="1"/>
  <c r="T2494" i="1"/>
  <c r="T2928" i="1"/>
  <c r="T3229" i="1"/>
  <c r="T1525" i="1"/>
  <c r="T3224" i="1"/>
  <c r="T3618" i="1"/>
  <c r="T1645" i="1"/>
  <c r="T3498" i="1"/>
  <c r="T3460" i="1"/>
  <c r="T3170" i="1"/>
  <c r="T364" i="1"/>
  <c r="T1386" i="1"/>
  <c r="T1845" i="1"/>
  <c r="T1301" i="1"/>
  <c r="T1374" i="1"/>
  <c r="T2825" i="1"/>
  <c r="T1898" i="1"/>
  <c r="T73" i="1"/>
  <c r="T2007" i="1"/>
  <c r="T3013" i="1"/>
  <c r="T1511" i="1"/>
  <c r="T1936" i="1"/>
  <c r="T1284" i="1"/>
  <c r="T3411" i="1"/>
  <c r="T2087" i="1"/>
  <c r="T2044" i="1"/>
  <c r="T1751" i="1"/>
  <c r="T3705" i="1"/>
  <c r="T31" i="1"/>
  <c r="T347" i="1"/>
  <c r="T805" i="1"/>
  <c r="T534" i="1"/>
  <c r="T2667" i="1"/>
  <c r="T325" i="1"/>
  <c r="T3542" i="1"/>
  <c r="T6" i="1"/>
  <c r="T2738" i="1"/>
  <c r="T2220" i="1"/>
  <c r="T2556" i="1"/>
  <c r="T1357" i="1"/>
  <c r="T1666" i="1"/>
  <c r="T739" i="1"/>
  <c r="T3310" i="1"/>
  <c r="T1249" i="1"/>
  <c r="T1396" i="1"/>
  <c r="T723" i="1"/>
  <c r="T1606" i="1"/>
  <c r="T3573" i="1"/>
  <c r="T372" i="1"/>
  <c r="T848" i="1"/>
  <c r="T1296" i="1"/>
  <c r="T3406" i="1"/>
  <c r="T839" i="1"/>
  <c r="T2964" i="1"/>
  <c r="T3470" i="1"/>
  <c r="T3812" i="1"/>
  <c r="T2987" i="1"/>
  <c r="T3283" i="1"/>
  <c r="T2170" i="1"/>
  <c r="T2492" i="1"/>
  <c r="T2287" i="1"/>
  <c r="T3708" i="1"/>
  <c r="T3021" i="1"/>
  <c r="T1623" i="1"/>
  <c r="T3292" i="1"/>
  <c r="T3490" i="1"/>
  <c r="T3702" i="1"/>
  <c r="T2048" i="1"/>
  <c r="T2320" i="1"/>
  <c r="T1849" i="1"/>
  <c r="T1933" i="1"/>
  <c r="T525" i="1"/>
  <c r="T283" i="1"/>
  <c r="T2096" i="1"/>
  <c r="T1475" i="1"/>
  <c r="T13" i="1"/>
  <c r="T539" i="1"/>
  <c r="T3007" i="1"/>
  <c r="T735" i="1"/>
  <c r="T2093" i="1"/>
  <c r="T842" i="1"/>
  <c r="T2091" i="1"/>
  <c r="T847" i="1"/>
  <c r="T2033" i="1"/>
  <c r="T1528" i="1"/>
  <c r="T2197" i="1"/>
  <c r="T1247" i="1"/>
  <c r="T2829" i="1"/>
  <c r="T2840" i="1"/>
  <c r="T2029" i="1"/>
  <c r="T418" i="1"/>
  <c r="T2051" i="1"/>
  <c r="T2719" i="1"/>
  <c r="T293" i="1"/>
  <c r="T47" i="1"/>
  <c r="T93" i="1"/>
  <c r="T106" i="1"/>
  <c r="T377" i="1"/>
  <c r="T1757" i="1"/>
  <c r="T2169" i="1"/>
  <c r="T2784" i="1"/>
  <c r="T3625" i="1"/>
  <c r="T3692" i="1"/>
  <c r="T3756" i="1"/>
  <c r="T3782" i="1"/>
  <c r="T2718" i="1"/>
  <c r="T2289" i="1"/>
  <c r="T1656" i="1"/>
  <c r="T851" i="1"/>
  <c r="T2549" i="1"/>
  <c r="T3011" i="1"/>
  <c r="T3182" i="1"/>
  <c r="T3213" i="1"/>
  <c r="T2193" i="1"/>
  <c r="T2789" i="1"/>
  <c r="T3541" i="1"/>
  <c r="T2276" i="1"/>
  <c r="T3418" i="1"/>
  <c r="T1667" i="1"/>
  <c r="T3349" i="1"/>
  <c r="T3211" i="1"/>
  <c r="T2486" i="1"/>
  <c r="T3818" i="1"/>
  <c r="T824" i="1"/>
  <c r="T3828" i="1"/>
  <c r="T643" i="1"/>
  <c r="T1267" i="1"/>
  <c r="T3587" i="1"/>
  <c r="T1265" i="1"/>
  <c r="T2786" i="1"/>
  <c r="T3534" i="1"/>
  <c r="T311" i="1"/>
  <c r="T3619" i="1"/>
  <c r="T3001" i="1"/>
  <c r="T3235" i="1"/>
  <c r="T3483" i="1"/>
  <c r="T303" i="1"/>
  <c r="T298" i="1"/>
  <c r="T3369" i="1"/>
  <c r="T1366" i="1"/>
  <c r="T1026" i="1"/>
  <c r="T68" i="1"/>
  <c r="T25" i="1"/>
  <c r="T753" i="1"/>
  <c r="T2469" i="1"/>
  <c r="T3597" i="1"/>
  <c r="T1746" i="1"/>
  <c r="T2559" i="1"/>
  <c r="T1680" i="1"/>
  <c r="T3515" i="1"/>
  <c r="T1611" i="1"/>
  <c r="T3296" i="1"/>
  <c r="T3691" i="1"/>
  <c r="T538" i="1"/>
  <c r="T2734" i="1"/>
  <c r="T856" i="1"/>
  <c r="T266" i="1"/>
  <c r="T2722" i="1"/>
  <c r="T265" i="1"/>
  <c r="T1836" i="1"/>
  <c r="T1626" i="1"/>
  <c r="T1258" i="1"/>
  <c r="T1962" i="1"/>
  <c r="T1542" i="1"/>
  <c r="T2788" i="1"/>
  <c r="T3372" i="1"/>
  <c r="T758" i="1"/>
  <c r="T3149" i="1"/>
  <c r="T1682" i="1"/>
  <c r="T3179" i="1"/>
  <c r="T1030" i="1"/>
  <c r="T837" i="1"/>
  <c r="T24" i="1"/>
  <c r="T3014" i="1"/>
  <c r="T2010" i="1"/>
  <c r="T1482" i="1"/>
  <c r="T1248" i="1"/>
  <c r="T1629" i="1"/>
  <c r="T1854" i="1"/>
  <c r="T256" i="1"/>
  <c r="T2826" i="1"/>
  <c r="T3529" i="1"/>
  <c r="T3389" i="1"/>
  <c r="T3278" i="1"/>
  <c r="T338" i="1"/>
  <c r="T3331" i="1"/>
  <c r="T3769" i="1"/>
  <c r="T1270" i="1"/>
  <c r="T3835" i="1"/>
  <c r="T2801" i="1"/>
  <c r="T841" i="1"/>
  <c r="T354" i="1"/>
  <c r="T1938" i="1"/>
  <c r="T2716" i="1"/>
  <c r="T1887" i="1"/>
  <c r="T3189" i="1"/>
  <c r="T3657" i="1"/>
  <c r="T357" i="1"/>
  <c r="T69" i="1"/>
  <c r="T2465" i="1"/>
  <c r="T54" i="1"/>
  <c r="T3301" i="1"/>
  <c r="T3169" i="1"/>
  <c r="T1379" i="1"/>
  <c r="T381" i="1"/>
  <c r="T3315" i="1"/>
  <c r="T3023" i="1"/>
  <c r="T3219" i="1"/>
  <c r="T1759" i="1"/>
  <c r="T2538" i="1"/>
  <c r="T1940" i="1"/>
  <c r="T3305" i="1"/>
  <c r="T1825" i="1"/>
  <c r="T1361" i="1"/>
  <c r="T2163" i="1"/>
  <c r="T2009" i="1"/>
  <c r="T530" i="1"/>
  <c r="T1924" i="1"/>
  <c r="T2265" i="1"/>
  <c r="T2090" i="1"/>
  <c r="T2079" i="1"/>
  <c r="T2798" i="1"/>
  <c r="T3586" i="1"/>
  <c r="T2453" i="1"/>
  <c r="T77" i="1"/>
  <c r="T1678" i="1"/>
  <c r="T3479" i="1"/>
  <c r="T3243" i="1"/>
  <c r="T3667" i="1"/>
  <c r="T818" i="1"/>
  <c r="T1469" i="1"/>
  <c r="T91" i="1"/>
  <c r="T2092" i="1"/>
  <c r="T1208" i="1"/>
  <c r="T2806" i="1"/>
  <c r="T3174" i="1"/>
  <c r="T3786" i="1"/>
  <c r="T2064" i="1"/>
  <c r="T1981" i="1"/>
  <c r="T1024" i="1"/>
  <c r="T800" i="1"/>
  <c r="T3178" i="1"/>
  <c r="T352" i="1"/>
  <c r="T1272" i="1"/>
  <c r="T2834" i="1"/>
  <c r="T1760" i="1"/>
  <c r="T98" i="1"/>
  <c r="T524" i="1"/>
  <c r="T2633" i="1"/>
  <c r="T2083" i="1"/>
  <c r="T2618" i="1"/>
  <c r="T1896" i="1"/>
  <c r="T2785" i="1"/>
  <c r="T3391" i="1"/>
  <c r="T3549" i="1"/>
  <c r="T737" i="1"/>
  <c r="T379" i="1"/>
  <c r="T1926" i="1"/>
  <c r="T2214" i="1"/>
  <c r="T3572" i="1"/>
  <c r="T3281" i="1"/>
  <c r="T285" i="1"/>
  <c r="T1369" i="1"/>
  <c r="T3486" i="1"/>
  <c r="T373" i="1"/>
  <c r="T789" i="1"/>
  <c r="T3181" i="1"/>
  <c r="T1617" i="1"/>
  <c r="T1747" i="1"/>
  <c r="T528" i="1"/>
  <c r="T2625" i="1"/>
  <c r="T3160" i="1"/>
  <c r="T3293" i="1"/>
  <c r="T3713" i="1"/>
  <c r="T2969" i="1"/>
  <c r="T3582" i="1"/>
  <c r="T1399" i="1"/>
  <c r="T2198" i="1"/>
  <c r="T318" i="1"/>
  <c r="T246" i="1"/>
  <c r="T2485" i="1"/>
  <c r="T1262" i="1"/>
  <c r="T2471" i="1"/>
  <c r="T118" i="1"/>
  <c r="T3525" i="1"/>
  <c r="T1394" i="1"/>
  <c r="T2968" i="1"/>
  <c r="T3675" i="1"/>
  <c r="T2056" i="1"/>
  <c r="T2979" i="1"/>
  <c r="T65" i="1"/>
  <c r="T244" i="1"/>
  <c r="T3363" i="1"/>
  <c r="T3767" i="1"/>
  <c r="T3556" i="1"/>
  <c r="T3471" i="1"/>
  <c r="T2085" i="1"/>
  <c r="T2502" i="1"/>
  <c r="T3477" i="1"/>
  <c r="T2814" i="1"/>
  <c r="T2103" i="1"/>
  <c r="T3016" i="1"/>
  <c r="T120" i="1"/>
  <c r="T2540" i="1"/>
  <c r="T334" i="1"/>
  <c r="T2017" i="1"/>
  <c r="T1622" i="1"/>
  <c r="T3621" i="1"/>
  <c r="T3754" i="1"/>
  <c r="T2528" i="1"/>
  <c r="T1674" i="1"/>
  <c r="T76" i="1"/>
  <c r="T328" i="1"/>
  <c r="T3156" i="1"/>
  <c r="T251" i="1"/>
  <c r="T2483" i="1"/>
  <c r="T3480" i="1"/>
  <c r="T3606" i="1"/>
  <c r="T3006" i="1"/>
  <c r="T1661" i="1"/>
  <c r="T2499" i="1"/>
  <c r="T3682" i="1"/>
  <c r="T3491" i="1"/>
  <c r="T2255" i="1"/>
  <c r="T321" i="1"/>
  <c r="T243" i="1"/>
  <c r="T3036" i="1"/>
  <c r="T3327" i="1"/>
  <c r="T3838" i="1"/>
  <c r="T652" i="1"/>
  <c r="T1038" i="1"/>
  <c r="T3240" i="1"/>
  <c r="T402" i="1"/>
  <c r="T2708" i="1"/>
  <c r="T1476" i="1"/>
  <c r="T2164" i="1"/>
  <c r="T3172" i="1"/>
  <c r="T3265" i="1"/>
  <c r="T1225" i="1"/>
  <c r="T386" i="1"/>
  <c r="T3287" i="1"/>
  <c r="T2808" i="1"/>
  <c r="T2628" i="1"/>
  <c r="T3399" i="1"/>
  <c r="T3437" i="1"/>
  <c r="T1311" i="1"/>
  <c r="T3683" i="1"/>
  <c r="T396" i="1"/>
  <c r="T1397" i="1"/>
  <c r="T314" i="1"/>
  <c r="T1513" i="1"/>
  <c r="T797" i="1"/>
  <c r="T380" i="1"/>
  <c r="T1031" i="1"/>
  <c r="T29" i="1"/>
  <c r="T2548" i="1"/>
  <c r="T3385" i="1"/>
  <c r="T754" i="1"/>
  <c r="T1360" i="1"/>
  <c r="T1679" i="1"/>
  <c r="T1381" i="1"/>
  <c r="T349" i="1"/>
  <c r="T803" i="1"/>
  <c r="T2841" i="1"/>
  <c r="T2212" i="1"/>
  <c r="T1223" i="1"/>
  <c r="T270" i="1"/>
  <c r="T1508" i="1"/>
  <c r="T309" i="1"/>
  <c r="T1479" i="1"/>
  <c r="T2561" i="1"/>
  <c r="T3248" i="1"/>
  <c r="T3724" i="1"/>
  <c r="T1889" i="1"/>
  <c r="T3165" i="1"/>
  <c r="T267" i="1"/>
  <c r="T2466" i="1"/>
  <c r="T748" i="1"/>
  <c r="T363" i="1"/>
  <c r="T3400" i="1"/>
  <c r="T3570" i="1"/>
  <c r="T3663" i="1"/>
  <c r="T3788" i="1"/>
  <c r="T71" i="1"/>
  <c r="T1282" i="1"/>
  <c r="T3685" i="1"/>
  <c r="T1743" i="1"/>
  <c r="T1647" i="1"/>
  <c r="T1281" i="1"/>
  <c r="T1510" i="1"/>
  <c r="T3659" i="1"/>
  <c r="T2084" i="1"/>
  <c r="T3253" i="1"/>
  <c r="T2074" i="1"/>
  <c r="T744" i="1"/>
  <c r="T1283" i="1"/>
  <c r="T2464" i="1"/>
  <c r="T1370" i="1"/>
  <c r="T1941" i="1"/>
  <c r="T2535" i="1"/>
  <c r="T2669" i="1"/>
  <c r="T2833" i="1"/>
  <c r="T2339" i="1"/>
  <c r="T3595" i="1"/>
  <c r="T95" i="1"/>
  <c r="T2795" i="1"/>
  <c r="T1756" i="1"/>
  <c r="T3700" i="1"/>
  <c r="T3043" i="1"/>
  <c r="T395" i="1"/>
  <c r="T1529" i="1"/>
  <c r="T1387" i="1"/>
  <c r="T2989" i="1"/>
  <c r="T279" i="1"/>
  <c r="T2630" i="1"/>
  <c r="T1927" i="1"/>
  <c r="T3761" i="1"/>
  <c r="T1393" i="1"/>
  <c r="T1648" i="1"/>
  <c r="T3339" i="1"/>
  <c r="T3774" i="1"/>
  <c r="T2460" i="1"/>
  <c r="T366" i="1"/>
  <c r="T371" i="1"/>
  <c r="T340" i="1"/>
  <c r="T3600" i="1"/>
  <c r="T3681" i="1"/>
  <c r="T2608" i="1"/>
  <c r="T3520" i="1"/>
  <c r="T40" i="1"/>
  <c r="T3824" i="1"/>
  <c r="T3045" i="1"/>
  <c r="T1294" i="1"/>
  <c r="T1614" i="1"/>
  <c r="T2539" i="1"/>
  <c r="T2807" i="1"/>
  <c r="T3317" i="1"/>
  <c r="T3348" i="1"/>
  <c r="T3516" i="1"/>
  <c r="T1027" i="1"/>
  <c r="T3232" i="1"/>
  <c r="T3313" i="1"/>
  <c r="T7" i="1"/>
  <c r="T3404" i="1"/>
  <c r="T3450" i="1"/>
  <c r="T3623" i="1"/>
  <c r="T1400" i="1"/>
  <c r="T3031" i="1"/>
  <c r="T2188" i="1"/>
  <c r="T3783" i="1"/>
  <c r="T3434" i="1"/>
  <c r="T55" i="1"/>
  <c r="T2963" i="1"/>
  <c r="T3177" i="1"/>
  <c r="T2205" i="1"/>
  <c r="T3814" i="1"/>
  <c r="T3672" i="1"/>
  <c r="T1299" i="1"/>
  <c r="T3225" i="1"/>
  <c r="T1646" i="1"/>
  <c r="T2523" i="1"/>
  <c r="T3588" i="1"/>
  <c r="T791" i="1"/>
  <c r="T725" i="1"/>
  <c r="T3666" i="1"/>
  <c r="T1902" i="1"/>
  <c r="T2305" i="1"/>
  <c r="T3046" i="1"/>
  <c r="T3262" i="1"/>
  <c r="T2982" i="1"/>
  <c r="T3690" i="1"/>
  <c r="T3704" i="1"/>
  <c r="T1404" i="1"/>
  <c r="T288" i="1"/>
  <c r="T23" i="1"/>
  <c r="T1686" i="1"/>
  <c r="T1392" i="1"/>
  <c r="T1364" i="1"/>
  <c r="T3424" i="1"/>
  <c r="T1193" i="1"/>
  <c r="T3836" i="1"/>
  <c r="T2967" i="1"/>
  <c r="T3183" i="1"/>
  <c r="T3185" i="1"/>
  <c r="T300" i="1"/>
  <c r="T1842" i="1"/>
  <c r="T2560" i="1"/>
  <c r="T2721" i="1"/>
  <c r="T3173" i="1"/>
  <c r="T26" i="1"/>
  <c r="T3569" i="1"/>
  <c r="T3037" i="1"/>
  <c r="T821" i="1"/>
  <c r="T1744" i="1"/>
  <c r="T1860" i="1"/>
  <c r="T3041" i="1"/>
  <c r="T3499" i="1"/>
  <c r="T526" i="1"/>
  <c r="T2322" i="1"/>
  <c r="T1518" i="1"/>
  <c r="T1271" i="1"/>
  <c r="T355" i="1"/>
  <c r="T3130" i="1"/>
  <c r="T2446" i="1"/>
  <c r="T3279" i="1"/>
  <c r="T1292" i="1"/>
  <c r="T3432" i="1"/>
  <c r="T1464" i="1"/>
  <c r="T3759" i="1"/>
  <c r="T3004" i="1"/>
  <c r="T3412" i="1"/>
  <c r="T3585" i="1"/>
  <c r="T1034" i="1"/>
  <c r="T2228" i="1"/>
  <c r="T3562" i="1"/>
  <c r="T1471" i="1"/>
  <c r="T74" i="1"/>
  <c r="T1937" i="1"/>
  <c r="T277" i="1"/>
  <c r="T1288" i="1"/>
  <c r="T2086" i="1"/>
  <c r="T2835" i="1"/>
  <c r="T3711" i="1"/>
  <c r="T1603" i="1"/>
  <c r="T2295" i="1"/>
  <c r="T2046" i="1"/>
  <c r="T2812" i="1"/>
  <c r="T3448" i="1"/>
  <c r="T3775" i="1"/>
  <c r="T3428" i="1"/>
  <c r="T2223" i="1"/>
  <c r="T341" i="1"/>
  <c r="T397" i="1"/>
  <c r="T1665" i="1"/>
  <c r="T1755" i="1"/>
  <c r="T2451" i="1"/>
  <c r="T2936" i="1"/>
  <c r="T3135" i="1"/>
  <c r="T3321" i="1"/>
  <c r="T3699" i="1"/>
  <c r="T3826" i="1"/>
  <c r="T50" i="1"/>
  <c r="T2063" i="1"/>
  <c r="T324" i="1"/>
  <c r="T1505" i="1"/>
  <c r="T2443" i="1"/>
  <c r="T1468" i="1"/>
  <c r="T2314" i="1"/>
  <c r="T3231" i="1"/>
  <c r="T832" i="1"/>
  <c r="T3449" i="1"/>
  <c r="T532" i="1"/>
  <c r="T1191" i="1"/>
  <c r="T2838" i="1"/>
  <c r="T275" i="1"/>
  <c r="T2828" i="1"/>
  <c r="T3008" i="1"/>
  <c r="T2816" i="1"/>
  <c r="T2109" i="1"/>
  <c r="T3598" i="1"/>
  <c r="T408" i="1"/>
  <c r="T2321" i="1"/>
  <c r="T407" i="1"/>
  <c r="T3770" i="1"/>
  <c r="T1037" i="1"/>
  <c r="T3380" i="1"/>
  <c r="T242" i="1"/>
  <c r="T49" i="1"/>
  <c r="T2794" i="1"/>
  <c r="T3505" i="1"/>
  <c r="T2735" i="1"/>
  <c r="T799" i="1"/>
  <c r="T67" i="1"/>
  <c r="T3354" i="1"/>
  <c r="T2450" i="1"/>
  <c r="T3042" i="1"/>
  <c r="T3696" i="1"/>
  <c r="T2607" i="1"/>
  <c r="T107" i="1"/>
  <c r="T263" i="1"/>
  <c r="T742" i="1"/>
  <c r="T1033" i="1"/>
  <c r="T2291" i="1"/>
  <c r="T3275" i="1"/>
  <c r="T3323" i="1"/>
  <c r="T1850" i="1"/>
  <c r="T2557" i="1"/>
  <c r="T2110" i="1"/>
  <c r="T1398" i="1"/>
  <c r="T58" i="1"/>
  <c r="T2294" i="1"/>
  <c r="T82" i="1"/>
  <c r="T3819" i="1"/>
  <c r="T2530" i="1"/>
  <c r="T2942" i="1"/>
  <c r="T2470" i="1"/>
  <c r="T2250" i="1"/>
  <c r="T3186" i="1"/>
  <c r="T2182" i="1"/>
  <c r="T1383" i="1"/>
  <c r="T3409" i="1"/>
  <c r="T1373" i="1"/>
  <c r="T649" i="1"/>
  <c r="T2108" i="1"/>
  <c r="T2543" i="1"/>
  <c r="T817" i="1"/>
  <c r="T830" i="1"/>
  <c r="T1934" i="1"/>
  <c r="T3497" i="1"/>
  <c r="T2965" i="1"/>
  <c r="T1523" i="1"/>
  <c r="T401" i="1"/>
  <c r="T2664" i="1"/>
  <c r="T3617" i="1"/>
  <c r="T3166" i="1"/>
  <c r="T2308" i="1"/>
  <c r="T740" i="1"/>
  <c r="T1188" i="1"/>
  <c r="T257" i="1"/>
  <c r="T259" i="1"/>
  <c r="T343" i="1"/>
  <c r="T3778" i="1"/>
  <c r="T2490" i="1"/>
  <c r="T3032" i="1"/>
  <c r="T292" i="1"/>
  <c r="T3309" i="1"/>
  <c r="T2311" i="1"/>
  <c r="T375" i="1"/>
  <c r="T398" i="1"/>
  <c r="T3051" i="1"/>
  <c r="T2309" i="1"/>
  <c r="T351" i="1"/>
  <c r="T333" i="1"/>
  <c r="T17" i="1"/>
  <c r="T1761" i="1"/>
  <c r="T1891" i="1"/>
  <c r="T322" i="1"/>
  <c r="T3376" i="1"/>
  <c r="T3421" i="1"/>
  <c r="T2111" i="1"/>
  <c r="T2831" i="1"/>
  <c r="T2113" i="1"/>
  <c r="T2554" i="1"/>
  <c r="T8" i="1"/>
  <c r="T1516" i="1"/>
  <c r="T88" i="1"/>
  <c r="T262" i="1"/>
  <c r="T3821" i="1"/>
  <c r="T3511" i="1"/>
  <c r="T20" i="1"/>
  <c r="T2334" i="1"/>
  <c r="T3502" i="1"/>
  <c r="T3259" i="1"/>
  <c r="T3555" i="1"/>
  <c r="T3332" i="1"/>
  <c r="T99" i="1"/>
  <c r="T100" i="1"/>
  <c r="T3361" i="1"/>
  <c r="T3764" i="1"/>
  <c r="T2286" i="1"/>
  <c r="T3319" i="1"/>
  <c r="T3261" i="1"/>
  <c r="T1279" i="1"/>
  <c r="T3576" i="1"/>
  <c r="T2173" i="1"/>
  <c r="T2820" i="1"/>
  <c r="T3833" i="1"/>
  <c r="T2636" i="1"/>
  <c r="T101" i="1"/>
  <c r="T1951" i="1"/>
  <c r="T1211" i="1"/>
  <c r="T1274" i="1"/>
  <c r="T2933" i="1"/>
  <c r="T2970" i="1"/>
  <c r="T2972" i="1"/>
  <c r="T3052" i="1"/>
  <c r="T3527" i="1"/>
  <c r="T3825" i="1"/>
  <c r="T387" i="1"/>
  <c r="T378" i="1"/>
  <c r="T3154" i="1"/>
  <c r="T3366" i="1"/>
  <c r="T2331" i="1"/>
  <c r="T3241" i="1"/>
  <c r="T3438" i="1"/>
  <c r="T3249" i="1"/>
  <c r="T3019" i="1"/>
  <c r="T3658" i="1"/>
  <c r="T2278" i="1"/>
  <c r="T645" i="1"/>
  <c r="T2225" i="1"/>
  <c r="T3395" i="1"/>
  <c r="T2342" i="1"/>
  <c r="T2728" i="1"/>
  <c r="T3687" i="1"/>
  <c r="T2218" i="1"/>
  <c r="T2642" i="1"/>
  <c r="T2500" i="1"/>
  <c r="T252" i="1"/>
  <c r="T310" i="1"/>
  <c r="T730" i="1"/>
  <c r="T751" i="1"/>
  <c r="T1893" i="1"/>
  <c r="T3436" i="1"/>
  <c r="T2558" i="1"/>
  <c r="T331" i="1"/>
  <c r="T2988" i="1"/>
  <c r="T3501" i="1"/>
  <c r="T3565" i="1"/>
  <c r="T726" i="1"/>
  <c r="T3609" i="1"/>
  <c r="T1187" i="1"/>
  <c r="T3827" i="1"/>
  <c r="T3504" i="1"/>
  <c r="T2620" i="1"/>
  <c r="T2974" i="1"/>
  <c r="T1371" i="1"/>
  <c r="T2792" i="1"/>
  <c r="T796" i="1"/>
  <c r="T2783" i="1"/>
  <c r="T3494" i="1"/>
  <c r="T405" i="1"/>
  <c r="T2070" i="1"/>
  <c r="T3442" i="1"/>
  <c r="T3260" i="1"/>
  <c r="T94" i="1"/>
  <c r="T3622" i="1"/>
  <c r="T105" i="1"/>
  <c r="T809" i="1"/>
  <c r="T3163" i="1"/>
  <c r="T2934" i="1"/>
  <c r="T415" i="1"/>
  <c r="T2300" i="1"/>
  <c r="T1620" i="1"/>
  <c r="T1827" i="1"/>
  <c r="T3780" i="1"/>
  <c r="T2478" i="1"/>
  <c r="T1375" i="1"/>
  <c r="T4" i="1"/>
  <c r="T807" i="1"/>
  <c r="T812" i="1"/>
  <c r="T1640" i="1"/>
  <c r="T2536" i="1"/>
  <c r="T3388" i="1"/>
  <c r="T3543" i="1"/>
  <c r="T3751" i="1"/>
  <c r="T854" i="1"/>
  <c r="T2997" i="1"/>
  <c r="T1749" i="1"/>
  <c r="T1186" i="1"/>
  <c r="T1659" i="1"/>
  <c r="T3626" i="1"/>
  <c r="T3251" i="1"/>
  <c r="T2115" i="1"/>
  <c r="T361" i="1"/>
  <c r="T291" i="1"/>
  <c r="T1885" i="1"/>
  <c r="T2821" i="1"/>
  <c r="T3552" i="1"/>
  <c r="T3285" i="1"/>
  <c r="T3568" i="1"/>
  <c r="T315" i="1"/>
  <c r="T383" i="1"/>
  <c r="T1649" i="1"/>
  <c r="T2477" i="1"/>
  <c r="T2116" i="1"/>
  <c r="T273" i="1"/>
  <c r="T2787" i="1"/>
  <c r="T861" i="1"/>
  <c r="T536" i="1"/>
  <c r="T3545" i="1"/>
  <c r="T3834" i="1"/>
  <c r="T1300" i="1"/>
  <c r="T523" i="1"/>
  <c r="T286" i="1"/>
  <c r="T89" i="1"/>
  <c r="T3370" i="1"/>
  <c r="T2665" i="1"/>
  <c r="T3335" i="1"/>
  <c r="T121" i="1"/>
  <c r="T3823" i="1"/>
  <c r="T3333" i="1"/>
  <c r="T3306" i="1"/>
  <c r="T3722" i="1"/>
  <c r="T2994" i="1"/>
  <c r="T660" i="1"/>
  <c r="T2249" i="1"/>
  <c r="T1251" i="1"/>
  <c r="T2731" i="1"/>
  <c r="T808" i="1"/>
  <c r="T3382" i="1"/>
  <c r="T3352" i="1"/>
  <c r="T1278" i="1"/>
  <c r="T3509" i="1"/>
  <c r="T327" i="1"/>
  <c r="T1384" i="1"/>
  <c r="T3341" i="1"/>
  <c r="T3603" i="1"/>
  <c r="T3398" i="1"/>
  <c r="T844" i="1"/>
  <c r="T3247" i="1"/>
  <c r="T2733" i="1"/>
  <c r="T2797" i="1"/>
  <c r="T2531" i="1"/>
  <c r="T1261" i="1"/>
  <c r="T2606" i="1"/>
  <c r="T1618" i="1"/>
  <c r="T3440" i="1"/>
  <c r="T1209" i="1"/>
  <c r="T48" i="1"/>
  <c r="T3228" i="1"/>
  <c r="T312" i="1"/>
  <c r="T1189" i="1"/>
  <c r="T370" i="1"/>
  <c r="T2313" i="1"/>
  <c r="T313" i="1"/>
  <c r="T2292" i="1"/>
  <c r="T1352" i="1"/>
  <c r="T2318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3781" i="1"/>
  <c r="T367" i="1"/>
  <c r="T1195" i="1"/>
  <c r="T356" i="1"/>
  <c r="T399" i="1"/>
  <c r="T5" i="1"/>
  <c r="T3371" i="1"/>
  <c r="T793" i="1"/>
  <c r="T1473" i="1"/>
  <c r="T403" i="1"/>
  <c r="T1246" i="1"/>
  <c r="T1639" i="1"/>
  <c r="T2463" i="1"/>
  <c r="T3390" i="1"/>
  <c r="T811" i="1"/>
  <c r="T2537" i="1"/>
  <c r="T1222" i="1"/>
  <c r="T3507" i="1"/>
  <c r="T756" i="1"/>
  <c r="T2705" i="1"/>
  <c r="T3401" i="1"/>
  <c r="T2999" i="1"/>
  <c r="T247" i="1"/>
  <c r="T1372" i="1"/>
  <c r="T1631" i="1"/>
  <c r="T3381" i="1"/>
  <c r="T330" i="1"/>
  <c r="T2720" i="1"/>
  <c r="T3426" i="1"/>
  <c r="T1507" i="1"/>
  <c r="T2544" i="1"/>
  <c r="T3413" i="1"/>
  <c r="T1638" i="1"/>
  <c r="T2089" i="1"/>
  <c r="T3750" i="1"/>
  <c r="T1275" i="1"/>
  <c r="T3210" i="1"/>
  <c r="T3374" i="1"/>
  <c r="T3416" i="1"/>
  <c r="T3561" i="1"/>
  <c r="T3670" i="1"/>
  <c r="T1522" i="1"/>
  <c r="T3707" i="1"/>
  <c r="T857" i="1"/>
  <c r="T2666" i="1"/>
  <c r="T3223" i="1"/>
  <c r="T2542" i="1"/>
  <c r="T3280" i="1"/>
  <c r="T3304" i="1"/>
  <c r="T3465" i="1"/>
  <c r="T1521" i="1"/>
  <c r="T369" i="1"/>
  <c r="T3755" i="1"/>
  <c r="T116" i="1"/>
  <c r="T829" i="1"/>
  <c r="T1929" i="1"/>
  <c r="T2742" i="1"/>
  <c r="T2827" i="1"/>
  <c r="T62" i="1"/>
  <c r="T2993" i="1"/>
  <c r="T2487" i="1"/>
  <c r="T290" i="1"/>
  <c r="T3237" i="1"/>
  <c r="T2493" i="1"/>
  <c r="T2926" i="1"/>
  <c r="T3017" i="1"/>
  <c r="T3669" i="1"/>
  <c r="T2472" i="1"/>
  <c r="T3537" i="1"/>
  <c r="T1930" i="1"/>
  <c r="T1029" i="1"/>
  <c r="T406" i="1"/>
  <c r="T360" i="1"/>
  <c r="T3264" i="1"/>
  <c r="T3000" i="1"/>
  <c r="T3171" i="1"/>
  <c r="T350" i="1"/>
  <c r="T1833" i="1"/>
  <c r="T3025" i="1"/>
  <c r="T3175" i="1"/>
  <c r="T3266" i="1"/>
  <c r="T3282" i="1"/>
  <c r="T3467" i="1"/>
  <c r="T2049" i="1"/>
  <c r="T3360" i="1"/>
  <c r="T2176" i="1"/>
  <c r="T3427" i="1"/>
  <c r="T1206" i="1"/>
  <c r="T3246" i="1"/>
  <c r="T60" i="1"/>
  <c r="T3679" i="1"/>
  <c r="T1753" i="1"/>
  <c r="T2663" i="1"/>
  <c r="T2941" i="1"/>
  <c r="T1035" i="1"/>
  <c r="T3297" i="1"/>
  <c r="T90" i="1"/>
  <c r="T1687" i="1"/>
  <c r="T416" i="1"/>
  <c r="T3245" i="1"/>
  <c r="T1758" i="1"/>
  <c r="T2551" i="1"/>
  <c r="T3575" i="1"/>
  <c r="T795" i="1"/>
  <c r="T337" i="1"/>
  <c r="T2935" i="1"/>
  <c r="T1303" i="1"/>
  <c r="T3430" i="1"/>
  <c r="T2553" i="1"/>
  <c r="T2208" i="1"/>
  <c r="T1616" i="1"/>
  <c r="T358" i="1"/>
  <c r="T3517" i="1"/>
  <c r="T3627" i="1"/>
  <c r="T323" i="1"/>
  <c r="T3768" i="1"/>
  <c r="T3284" i="1"/>
  <c r="T2799" i="1"/>
  <c r="T1664" i="1"/>
  <c r="T1670" i="1"/>
  <c r="T2166" i="1"/>
  <c r="T1540" i="1"/>
  <c r="T3018" i="1"/>
  <c r="T1219" i="1"/>
  <c r="T1672" i="1"/>
  <c r="T2270" i="1"/>
  <c r="T2317" i="1"/>
  <c r="T3443" i="1"/>
  <c r="T3599" i="1"/>
  <c r="T245" i="1"/>
  <c r="T752" i="1"/>
  <c r="T1405" i="1"/>
  <c r="T3717" i="1"/>
  <c r="T3726" i="1"/>
  <c r="T1663" i="1"/>
  <c r="T85" i="1"/>
  <c r="T537" i="1"/>
  <c r="T786" i="1"/>
  <c r="T2076" i="1"/>
  <c r="T2790" i="1"/>
  <c r="T2793" i="1"/>
  <c r="T3680" i="1"/>
  <c r="T109" i="1"/>
  <c r="T2095" i="1"/>
  <c r="T1899" i="1"/>
  <c r="T1205" i="1"/>
  <c r="T2927" i="1"/>
  <c r="T1203" i="1"/>
  <c r="T3500" i="1"/>
  <c r="T2332" i="1"/>
  <c r="T2811" i="1"/>
  <c r="T3392" i="1"/>
  <c r="T3563" i="1"/>
  <c r="T1470" i="1"/>
  <c r="T1395" i="1"/>
  <c r="T3227" i="1"/>
  <c r="T3716" i="1"/>
  <c r="T3230" i="1"/>
  <c r="T3760" i="1"/>
  <c r="T3466" i="1"/>
  <c r="T746" i="1"/>
  <c r="T2459" i="1"/>
  <c r="T1345" i="1"/>
  <c r="T3548" i="1"/>
  <c r="T2337" i="1"/>
  <c r="T743" i="1"/>
  <c r="T2461" i="1"/>
  <c r="T3383" i="1"/>
  <c r="T2020" i="1"/>
  <c r="T2715" i="1"/>
  <c r="T3544" i="1"/>
  <c r="T1295" i="1"/>
  <c r="T1215" i="1"/>
  <c r="T1349" i="1"/>
  <c r="T3188" i="1"/>
  <c r="T3340" i="1"/>
  <c r="T417" i="1"/>
  <c r="T3216" i="1"/>
  <c r="T2529" i="1"/>
  <c r="T1856" i="1"/>
  <c r="T522" i="1"/>
  <c r="T1039" i="1"/>
  <c r="T3220" i="1"/>
  <c r="T3269" i="1"/>
  <c r="T3839" i="1"/>
  <c r="T35" i="1"/>
  <c r="T346" i="1"/>
  <c r="T1888" i="1"/>
  <c r="T2931" i="1"/>
  <c r="T2984" i="1"/>
  <c r="T3474" i="1"/>
  <c r="T3725" i="1"/>
  <c r="T3226" i="1"/>
  <c r="T3661" i="1"/>
  <c r="T345" i="1"/>
  <c r="T3307" i="1"/>
  <c r="T760" i="1"/>
  <c r="T2616" i="1"/>
  <c r="T2976" i="1"/>
  <c r="T3528" i="1"/>
  <c r="T3551" i="1"/>
  <c r="T1297" i="1"/>
  <c r="T2336" i="1"/>
  <c r="T3356" i="1"/>
  <c r="T761" i="1"/>
  <c r="T1765" i="1"/>
  <c r="T757" i="1"/>
  <c r="T3550" i="1"/>
  <c r="T59" i="1"/>
  <c r="T1855" i="1"/>
  <c r="T1350" i="1"/>
  <c r="T3403" i="1"/>
  <c r="T2550" i="1"/>
  <c r="T2804" i="1"/>
  <c r="T3553" i="1"/>
  <c r="T332" i="1"/>
  <c r="T3255" i="1"/>
  <c r="T3628" i="1"/>
  <c r="T3158" i="1"/>
  <c r="T1253" i="1"/>
  <c r="T1269" i="1"/>
  <c r="T1273" i="1"/>
  <c r="T3288" i="1"/>
  <c r="T1843" i="1"/>
  <c r="T3784" i="1"/>
  <c r="T3300" i="1"/>
  <c r="T2640" i="1"/>
  <c r="T1624" i="1"/>
  <c r="T302" i="1"/>
  <c r="T1897" i="1"/>
  <c r="T835" i="1"/>
  <c r="T2098" i="1"/>
  <c r="T3272" i="1"/>
  <c r="T3326" i="1"/>
  <c r="T3344" i="1"/>
  <c r="T1287" i="1"/>
  <c r="T1634" i="1"/>
  <c r="T2711" i="1"/>
  <c r="T326" i="1"/>
  <c r="T2210" i="1"/>
  <c r="T2526" i="1"/>
  <c r="T3286" i="1"/>
  <c r="T3526" i="1"/>
  <c r="T3252" i="1"/>
  <c r="T409" i="1"/>
  <c r="T2452" i="1"/>
  <c r="T1832" i="1"/>
  <c r="T3162" i="1"/>
  <c r="T3674" i="1"/>
  <c r="T1852" i="1"/>
  <c r="T3324" i="1"/>
  <c r="T294" i="1"/>
  <c r="T1615" i="1"/>
  <c r="T2221" i="1"/>
  <c r="T3271" i="1"/>
  <c r="T3508" i="1"/>
  <c r="T3715" i="1"/>
  <c r="T2605" i="1"/>
  <c r="T828" i="1"/>
  <c r="T1504" i="1"/>
  <c r="T3346" i="1"/>
  <c r="T410" i="1"/>
  <c r="T3688" i="1"/>
  <c r="T3664" i="1"/>
  <c r="T1683" i="1"/>
  <c r="T3365" i="1"/>
  <c r="T728" i="1"/>
  <c r="T1643" i="1"/>
  <c r="T1846" i="1"/>
  <c r="T2800" i="1"/>
  <c r="T2981" i="1"/>
  <c r="T3358" i="1"/>
  <c r="T295" i="1"/>
  <c r="T3362" i="1"/>
  <c r="T362" i="1"/>
  <c r="T2940" i="1"/>
  <c r="T3328" i="1"/>
  <c r="T42" i="1"/>
  <c r="T798" i="1"/>
  <c r="T3521" i="1"/>
  <c r="T365" i="1"/>
  <c r="T804" i="1"/>
  <c r="T250" i="1"/>
  <c r="T3577" i="1"/>
  <c r="T3276" i="1"/>
  <c r="T843" i="1"/>
  <c r="T1201" i="1"/>
  <c r="T368" i="1"/>
  <c r="T2310" i="1"/>
  <c r="T32" i="1"/>
  <c r="T2094" i="1"/>
  <c r="T1353" i="1"/>
  <c r="T3256" i="1"/>
  <c r="T1263" i="1"/>
  <c r="T1610" i="1"/>
  <c r="T1858" i="1"/>
  <c r="T2302" i="1"/>
  <c r="T3329" i="1"/>
  <c r="T3811" i="1"/>
  <c r="T3841" i="1"/>
  <c r="T317" i="1"/>
  <c r="T1463" i="1"/>
  <c r="T3453" i="1"/>
  <c r="T2307" i="1"/>
  <c r="T9" i="1"/>
  <c r="T3513" i="1"/>
  <c r="T2219" i="1"/>
  <c r="T336" i="1"/>
  <c r="T284" i="1"/>
  <c r="T1628" i="1"/>
  <c r="T339" i="1"/>
  <c r="T2791" i="1"/>
  <c r="T3005" i="1"/>
  <c r="T3010" i="1"/>
  <c r="T3530" i="1"/>
  <c r="T3423" i="1"/>
  <c r="T2340" i="1"/>
  <c r="T2222" i="1"/>
  <c r="T3176" i="1"/>
  <c r="T3758" i="1"/>
  <c r="T1213" i="1"/>
  <c r="T3353" i="1"/>
  <c r="T1625" i="1"/>
  <c r="T413" i="1"/>
  <c r="T3379" i="1"/>
  <c r="T1512" i="1"/>
  <c r="T2055" i="1"/>
  <c r="T3762" i="1"/>
  <c r="T2615" i="1"/>
  <c r="T2496" i="1"/>
  <c r="T1608" i="1"/>
  <c r="T56" i="1"/>
  <c r="T1286" i="1"/>
  <c r="T1828" i="1"/>
  <c r="T3152" i="1"/>
  <c r="T3159" i="1"/>
  <c r="T3322" i="1"/>
  <c r="T3359" i="1"/>
  <c r="T3439" i="1"/>
  <c r="T3469" i="1"/>
  <c r="T3476" i="1"/>
  <c r="T3620" i="1"/>
  <c r="T3815" i="1"/>
  <c r="T16" i="1"/>
  <c r="T838" i="1"/>
  <c r="T1630" i="1"/>
  <c r="T2932" i="1"/>
  <c r="T2118" i="1"/>
  <c r="T394" i="1"/>
  <c r="T1884" i="1"/>
  <c r="T2937" i="1"/>
  <c r="T3184" i="1"/>
  <c r="T2122" i="1"/>
  <c r="T3024" i="1"/>
  <c r="T3420" i="1"/>
  <c r="T1207" i="1"/>
  <c r="T3673" i="1"/>
  <c r="T2285" i="1"/>
  <c r="T529" i="1"/>
  <c r="T2552" i="1"/>
  <c r="T2456" i="1"/>
  <c r="T3222" i="1"/>
  <c r="T3840" i="1"/>
  <c r="T2546" i="1"/>
  <c r="T319" i="1"/>
  <c r="T3616" i="1"/>
  <c r="T3701" i="1"/>
  <c r="T3723" i="1"/>
  <c r="T3250" i="1"/>
  <c r="T2462" i="1"/>
  <c r="T3239" i="1"/>
  <c r="T1653" i="1"/>
  <c r="T2121" i="1"/>
  <c r="T3522" i="1"/>
  <c r="T3719" i="1"/>
  <c r="T3729" i="1"/>
  <c r="T3384" i="1"/>
  <c r="T255" i="1"/>
  <c r="T2713" i="1"/>
  <c r="T3020" i="1"/>
  <c r="T3456" i="1"/>
  <c r="T2966" i="1"/>
  <c r="T2306" i="1"/>
  <c r="T2088" i="1"/>
  <c r="T1607" i="1"/>
  <c r="T1531" i="1"/>
  <c r="T1673" i="1"/>
  <c r="T19" i="1"/>
  <c r="T1654" i="1"/>
  <c r="T3503" i="1"/>
  <c r="T3660" i="1"/>
  <c r="T1829" i="1"/>
  <c r="T3457" i="1"/>
  <c r="T541" i="1"/>
  <c r="T299" i="1"/>
  <c r="T420" i="1"/>
  <c r="T1949" i="1"/>
  <c r="T393" i="1"/>
  <c r="T834" i="1"/>
  <c r="T3487" i="1"/>
  <c r="T2299" i="1"/>
  <c r="T3238" i="1"/>
  <c r="T1651" i="1"/>
  <c r="T3022" i="1"/>
  <c r="T661" i="1"/>
  <c r="T3242" i="1"/>
  <c r="T3512" i="1"/>
  <c r="T653" i="1"/>
  <c r="T12" i="1"/>
  <c r="T108" i="1"/>
  <c r="T1636" i="1"/>
  <c r="T3040" i="1"/>
  <c r="T3566" i="1"/>
  <c r="T3590" i="1"/>
  <c r="T3655" i="1"/>
  <c r="T119" i="1"/>
  <c r="T3571" i="1"/>
  <c r="T1268" i="1"/>
  <c r="T654" i="1"/>
  <c r="T304" i="1"/>
  <c r="T3263" i="1"/>
  <c r="T3558" i="1"/>
  <c r="T1290" i="1"/>
  <c r="T3752" i="1"/>
  <c r="T794" i="1"/>
  <c r="T421" i="1"/>
  <c r="T827" i="1"/>
  <c r="T1745" i="1"/>
  <c r="T3402" i="1"/>
  <c r="T92" i="1"/>
  <c r="T2533" i="1"/>
  <c r="T3153" i="1"/>
  <c r="T3547" i="1"/>
  <c r="T3236" i="1"/>
  <c r="T3650" i="1"/>
  <c r="T2830" i="1"/>
  <c r="T344" i="1"/>
  <c r="T2986" i="1"/>
  <c r="T3217" i="1"/>
  <c r="T30" i="1"/>
  <c r="T727" i="1"/>
  <c r="T2112" i="1"/>
  <c r="T1658" i="1"/>
  <c r="T1851" i="1"/>
  <c r="T2100" i="1"/>
  <c r="T3703" i="1"/>
  <c r="T2527" i="1"/>
  <c r="T3337" i="1"/>
  <c r="T1931" i="1"/>
  <c r="T3408" i="1"/>
  <c r="T2995" i="1"/>
  <c r="T3350" i="1"/>
  <c r="T3789" i="1"/>
  <c r="T3277" i="1"/>
  <c r="T2813" i="1"/>
  <c r="T1367" i="1"/>
  <c r="T3290" i="1"/>
  <c r="T3435" i="1"/>
  <c r="T750" i="1"/>
  <c r="T2541" i="1"/>
  <c r="T3375" i="1"/>
  <c r="T3777" i="1"/>
  <c r="T419" i="1"/>
  <c r="T34" i="1"/>
  <c r="T3689" i="1"/>
  <c r="T2810" i="1"/>
  <c r="T18" i="1"/>
  <c r="T22" i="1"/>
  <c r="T535" i="1"/>
  <c r="T3831" i="1"/>
  <c r="T388" i="1"/>
  <c r="T1604" i="1"/>
  <c r="T1830" i="1"/>
  <c r="T2973" i="1"/>
  <c r="T1840" i="1"/>
  <c r="T61" i="1"/>
  <c r="T2977" i="1"/>
  <c r="T3697" i="1"/>
  <c r="T2179" i="1"/>
  <c r="T2248" i="1"/>
  <c r="T3215" i="1"/>
  <c r="T3221" i="1"/>
  <c r="T2290" i="1"/>
  <c r="T2484" i="1"/>
  <c r="T2562" i="1"/>
  <c r="T3624" i="1"/>
  <c r="T3318" i="1"/>
  <c r="T1853" i="1"/>
  <c r="T3312" i="1"/>
  <c r="T3299" i="1"/>
  <c r="T1826" i="1"/>
  <c r="T2288" i="1"/>
  <c r="T3592" i="1"/>
  <c r="T2489" i="1"/>
  <c r="T3218" i="1"/>
  <c r="T3604" i="1"/>
  <c r="T10" i="1"/>
  <c r="T749" i="1"/>
  <c r="T3314" i="1"/>
  <c r="T3559" i="1"/>
  <c r="T1605" i="1"/>
  <c r="T801" i="1"/>
  <c r="T3580" i="1"/>
  <c r="T84" i="1"/>
  <c r="T3378" i="1"/>
  <c r="T3386" i="1"/>
  <c r="T1028" i="1"/>
  <c r="T2476" i="1"/>
  <c r="T3817" i="1"/>
  <c r="T3419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1064" i="1"/>
  <c r="T3799" i="1"/>
  <c r="T3939" i="1"/>
  <c r="T1338" i="1"/>
  <c r="T981" i="1"/>
  <c r="T701" i="1"/>
  <c r="T1006" i="1"/>
  <c r="T1587" i="1"/>
  <c r="T709" i="1"/>
  <c r="T3975" i="1"/>
  <c r="T3146" i="1"/>
  <c r="T1007" i="1"/>
  <c r="T887" i="1"/>
  <c r="T690" i="1"/>
  <c r="T1873" i="1"/>
  <c r="T4108" i="1"/>
  <c r="T1343" i="1"/>
  <c r="T776" i="1"/>
  <c r="T4024" i="1"/>
  <c r="T1730" i="1"/>
  <c r="T3125" i="1"/>
  <c r="T879" i="1"/>
  <c r="T1799" i="1"/>
  <c r="T3908" i="1"/>
  <c r="T3064" i="1"/>
  <c r="T1308" i="1"/>
  <c r="T1777" i="1"/>
  <c r="T1706" i="1"/>
  <c r="T3190" i="1"/>
  <c r="T454" i="1"/>
  <c r="T2676" i="1"/>
  <c r="T1078" i="1"/>
  <c r="T2902" i="1"/>
  <c r="T1794" i="1"/>
  <c r="T2917" i="1"/>
  <c r="T4069" i="1"/>
  <c r="T168" i="1"/>
  <c r="T4041" i="1"/>
  <c r="T3073" i="1"/>
  <c r="T3795" i="1"/>
  <c r="T2957" i="1"/>
  <c r="T1767" i="1"/>
  <c r="T1914" i="1"/>
  <c r="T3197" i="1"/>
  <c r="T1000" i="1"/>
  <c r="T203" i="1"/>
  <c r="T3124" i="1"/>
  <c r="T691" i="1"/>
  <c r="T3118" i="1"/>
  <c r="T4000" i="1"/>
  <c r="T1772" i="1"/>
  <c r="T980" i="1"/>
  <c r="T218" i="1"/>
  <c r="T3204" i="1"/>
  <c r="T4058" i="1"/>
  <c r="T3878" i="1"/>
  <c r="T1919" i="1"/>
  <c r="T1819" i="1"/>
  <c r="T3201" i="1"/>
  <c r="T2757" i="1"/>
  <c r="T3143" i="1"/>
  <c r="T778" i="1"/>
  <c r="T3633" i="1"/>
  <c r="T1243" i="1"/>
  <c r="T206" i="1"/>
  <c r="T2678" i="1"/>
  <c r="T485" i="1"/>
  <c r="T2857" i="1"/>
  <c r="T1339" i="1"/>
  <c r="T1554" i="1"/>
  <c r="T1816" i="1"/>
  <c r="T3904" i="1"/>
  <c r="T1804" i="1"/>
  <c r="T2325" i="1"/>
  <c r="T1694" i="1"/>
  <c r="T3978" i="1"/>
  <c r="T1788" i="1"/>
  <c r="T1921" i="1"/>
  <c r="T1021" i="1"/>
  <c r="T4038" i="1"/>
  <c r="T971" i="1"/>
  <c r="T1905" i="1"/>
  <c r="T699" i="1"/>
  <c r="T3209" i="1"/>
  <c r="T2703" i="1"/>
  <c r="T962" i="1"/>
  <c r="T972" i="1"/>
  <c r="T1776" i="1"/>
  <c r="T1769" i="1"/>
  <c r="T1558" i="1"/>
  <c r="T213" i="1"/>
  <c r="T1009" i="1"/>
  <c r="T1690" i="1"/>
  <c r="T3937" i="1"/>
  <c r="T956" i="1"/>
  <c r="T1922" i="1"/>
  <c r="T1866" i="1"/>
  <c r="T1908" i="1"/>
  <c r="T1719" i="1"/>
  <c r="T1989" i="1"/>
  <c r="T3107" i="1"/>
  <c r="T963" i="1"/>
  <c r="T2870" i="1"/>
  <c r="T198" i="1"/>
  <c r="T2856" i="1"/>
  <c r="T866" i="1"/>
  <c r="T3846" i="1"/>
  <c r="T1810" i="1"/>
  <c r="T771" i="1"/>
  <c r="T1572" i="1"/>
  <c r="T2408" i="1"/>
  <c r="T1108" i="1"/>
  <c r="T888" i="1"/>
  <c r="T878" i="1"/>
  <c r="T894" i="1"/>
  <c r="T1317" i="1"/>
  <c r="T236" i="1"/>
  <c r="T885" i="1"/>
  <c r="T179" i="1"/>
  <c r="T898" i="1"/>
  <c r="T954" i="1"/>
  <c r="T1786" i="1"/>
  <c r="T1782" i="1"/>
  <c r="T1306" i="1"/>
  <c r="T1139" i="1"/>
  <c r="T673" i="1"/>
  <c r="T1912" i="1"/>
  <c r="T444" i="1"/>
  <c r="T896" i="1"/>
  <c r="T2323" i="1"/>
  <c r="T3104" i="1"/>
  <c r="T2600" i="1"/>
  <c r="T961" i="1"/>
  <c r="T1797" i="1"/>
  <c r="T1071" i="1"/>
  <c r="T953" i="1"/>
  <c r="T932" i="1"/>
  <c r="T2875" i="1"/>
  <c r="T2891" i="1"/>
  <c r="T3989" i="1"/>
  <c r="T4003" i="1"/>
  <c r="T4054" i="1"/>
  <c r="T4046" i="1"/>
  <c r="T3913" i="1"/>
  <c r="T901" i="1"/>
  <c r="T4037" i="1"/>
  <c r="T556" i="1"/>
  <c r="T2913" i="1"/>
  <c r="T4096" i="1"/>
  <c r="T3637" i="1"/>
  <c r="T1807" i="1"/>
  <c r="T3916" i="1"/>
  <c r="T1781" i="1"/>
  <c r="T767" i="1"/>
  <c r="T185" i="1"/>
  <c r="T3945" i="1"/>
  <c r="T1114" i="1"/>
  <c r="T695" i="1"/>
  <c r="T3635" i="1"/>
  <c r="T1806" i="1"/>
  <c r="T3997" i="1"/>
  <c r="T3985" i="1"/>
  <c r="T974" i="1"/>
  <c r="T1015" i="1"/>
  <c r="T2704" i="1"/>
  <c r="T4071" i="1"/>
  <c r="T3853" i="1"/>
  <c r="T600" i="1"/>
  <c r="T1551" i="1"/>
  <c r="T713" i="1"/>
  <c r="T1728" i="1"/>
  <c r="T979" i="1"/>
  <c r="T2884" i="1"/>
  <c r="T2645" i="1"/>
  <c r="T1693" i="1"/>
  <c r="T182" i="1"/>
  <c r="T2674" i="1"/>
  <c r="T481" i="1"/>
  <c r="T3900" i="1"/>
  <c r="T2887" i="1"/>
  <c r="T3893" i="1"/>
  <c r="T3960" i="1"/>
  <c r="T3987" i="1"/>
  <c r="T1313" i="1"/>
  <c r="T2863" i="1"/>
  <c r="T3976" i="1"/>
  <c r="T1433" i="1"/>
  <c r="T2847" i="1"/>
  <c r="T1689" i="1"/>
  <c r="T4042" i="1"/>
  <c r="T1315" i="1"/>
  <c r="T923" i="1"/>
  <c r="T3639" i="1"/>
  <c r="T1492" i="1"/>
  <c r="T704" i="1"/>
  <c r="T1805" i="1"/>
  <c r="T881" i="1"/>
  <c r="T1016" i="1"/>
  <c r="T2147" i="1"/>
  <c r="T936" i="1"/>
  <c r="T3809" i="1"/>
  <c r="T205" i="1"/>
  <c r="T3106" i="1"/>
  <c r="T1004" i="1"/>
  <c r="T985" i="1"/>
  <c r="T1079" i="1"/>
  <c r="T1230" i="1"/>
  <c r="T672" i="1"/>
  <c r="T2744" i="1"/>
  <c r="T1593" i="1"/>
  <c r="T1548" i="1"/>
  <c r="T2129" i="1"/>
  <c r="T4077" i="1"/>
  <c r="T4112" i="1"/>
  <c r="T2364" i="1"/>
  <c r="T964" i="1"/>
  <c r="T3736" i="1"/>
  <c r="T2139" i="1"/>
  <c r="T2684" i="1"/>
  <c r="T2159" i="1"/>
  <c r="T4030" i="1"/>
  <c r="T952" i="1"/>
  <c r="T2749" i="1"/>
  <c r="T687" i="1"/>
  <c r="T146" i="1"/>
  <c r="T2675" i="1"/>
  <c r="T4104" i="1"/>
  <c r="T547" i="1"/>
  <c r="T2920" i="1"/>
  <c r="T3890" i="1"/>
  <c r="T467" i="1"/>
  <c r="T3867" i="1"/>
  <c r="T1439" i="1"/>
  <c r="T2922" i="1"/>
  <c r="T4076" i="1"/>
  <c r="T2748" i="1"/>
  <c r="T3113" i="1"/>
  <c r="T703" i="1"/>
  <c r="T2699" i="1"/>
  <c r="T2000" i="1"/>
  <c r="T202" i="1"/>
  <c r="T1702" i="1"/>
  <c r="T1069" i="1"/>
  <c r="T1307" i="1"/>
  <c r="T682" i="1"/>
  <c r="T1783" i="1"/>
  <c r="T4035" i="1"/>
  <c r="T679" i="1"/>
  <c r="T2780" i="1"/>
  <c r="T517" i="1"/>
  <c r="T1692" i="1"/>
  <c r="T2409" i="1"/>
  <c r="T212" i="1"/>
  <c r="T995" i="1"/>
  <c r="T1502" i="1"/>
  <c r="T3111" i="1"/>
  <c r="T241" i="1"/>
  <c r="T3205" i="1"/>
  <c r="T876" i="1"/>
  <c r="T3961" i="1"/>
  <c r="T3957" i="1"/>
  <c r="T4012" i="1"/>
  <c r="T3969" i="1"/>
  <c r="T869" i="1"/>
  <c r="T1785" i="1"/>
  <c r="T3053" i="1"/>
  <c r="T2598" i="1"/>
  <c r="T3091" i="1"/>
  <c r="T2882" i="1"/>
  <c r="T152" i="1"/>
  <c r="T595" i="1"/>
  <c r="T1577" i="1"/>
  <c r="T521" i="1"/>
  <c r="T1019" i="1"/>
  <c r="T3095" i="1"/>
  <c r="T2407" i="1"/>
  <c r="T3136" i="1"/>
  <c r="T1332" i="1"/>
  <c r="T171" i="1"/>
  <c r="T912" i="1"/>
  <c r="T4059" i="1"/>
  <c r="T710" i="1"/>
  <c r="T1798" i="1"/>
  <c r="T4055" i="1"/>
  <c r="T3844" i="1"/>
  <c r="T487" i="1"/>
  <c r="T2747" i="1"/>
  <c r="T2919" i="1"/>
  <c r="T1685" i="1"/>
  <c r="T4085" i="1"/>
  <c r="T674" i="1"/>
  <c r="T469" i="1"/>
  <c r="T3895" i="1"/>
  <c r="T671" i="1"/>
  <c r="T3739" i="1"/>
  <c r="T4106" i="1"/>
  <c r="T615" i="1"/>
  <c r="T1773" i="1"/>
  <c r="T3845" i="1"/>
  <c r="T1568" i="1"/>
  <c r="T1739" i="1"/>
  <c r="T1986" i="1"/>
  <c r="T3974" i="1"/>
  <c r="T183" i="1"/>
  <c r="T924" i="1"/>
  <c r="T2657" i="1"/>
  <c r="T3137" i="1"/>
  <c r="T2898" i="1"/>
  <c r="T2326" i="1"/>
  <c r="T1167" i="1"/>
  <c r="T1596" i="1"/>
  <c r="T1802" i="1"/>
  <c r="T2944" i="1"/>
  <c r="T1426" i="1"/>
  <c r="T1787" i="1"/>
  <c r="T1699" i="1"/>
  <c r="T2869" i="1"/>
  <c r="T884" i="1"/>
  <c r="T3741" i="1"/>
  <c r="T1882" i="1"/>
  <c r="T181" i="1"/>
  <c r="T3634" i="1"/>
  <c r="T3984" i="1"/>
  <c r="T3993" i="1"/>
  <c r="T3109" i="1"/>
  <c r="T1337" i="1"/>
  <c r="T2859" i="1"/>
  <c r="T3805" i="1"/>
  <c r="T1766" i="1"/>
  <c r="T3065" i="1"/>
  <c r="T482" i="1"/>
  <c r="T4066" i="1"/>
  <c r="T1168" i="1"/>
  <c r="T2885" i="1"/>
  <c r="T2755" i="1"/>
  <c r="T2659" i="1"/>
  <c r="T667" i="1"/>
  <c r="T2517" i="1"/>
  <c r="T1096" i="1"/>
  <c r="T868" i="1"/>
  <c r="T1417" i="1"/>
  <c r="T862" i="1"/>
  <c r="T3740" i="1"/>
  <c r="T3982" i="1"/>
  <c r="T1098" i="1"/>
  <c r="T3742" i="1"/>
  <c r="T969" i="1"/>
  <c r="T1240" i="1"/>
  <c r="T2907" i="1"/>
  <c r="T3862" i="1"/>
  <c r="T4050" i="1"/>
  <c r="T221" i="1"/>
  <c r="T474" i="1"/>
  <c r="T4057" i="1"/>
  <c r="T3899" i="1"/>
  <c r="T2679" i="1"/>
  <c r="T628" i="1"/>
  <c r="T942" i="1"/>
  <c r="T3099" i="1"/>
  <c r="T1992" i="1"/>
  <c r="T2405" i="1"/>
  <c r="T3892" i="1"/>
  <c r="T991" i="1"/>
  <c r="T2958" i="1"/>
  <c r="T4022" i="1"/>
  <c r="T3998" i="1"/>
  <c r="T4001" i="1"/>
  <c r="T4072" i="1"/>
  <c r="T3646" i="1"/>
  <c r="T3850" i="1"/>
  <c r="T3856" i="1"/>
  <c r="T207" i="1"/>
  <c r="T3849" i="1"/>
  <c r="T1005" i="1"/>
  <c r="T189" i="1"/>
  <c r="T4032" i="1"/>
  <c r="T3093" i="1"/>
  <c r="T3951" i="1"/>
  <c r="T3935" i="1"/>
  <c r="T4083" i="1"/>
  <c r="T3133" i="1"/>
  <c r="T1774" i="1"/>
  <c r="T164" i="1"/>
  <c r="T1312" i="1"/>
  <c r="T1784" i="1"/>
  <c r="T681" i="1"/>
  <c r="T3734" i="1"/>
  <c r="T700" i="1"/>
  <c r="T1789" i="1"/>
  <c r="T1320" i="1"/>
  <c r="T3909" i="1"/>
  <c r="T3926" i="1"/>
  <c r="T3102" i="1"/>
  <c r="T209" i="1"/>
  <c r="T1321" i="1"/>
  <c r="T3078" i="1"/>
  <c r="T2872" i="1"/>
  <c r="T3872" i="1"/>
  <c r="T716" i="1"/>
  <c r="T982" i="1"/>
  <c r="T677" i="1"/>
  <c r="T2422" i="1"/>
  <c r="T968" i="1"/>
  <c r="T2361" i="1"/>
  <c r="T934" i="1"/>
  <c r="T1134" i="1"/>
  <c r="T2770" i="1"/>
  <c r="T2776" i="1"/>
  <c r="T3967" i="1"/>
  <c r="T1090" i="1"/>
  <c r="T1911" i="1"/>
  <c r="T3071" i="1"/>
  <c r="T1245" i="1"/>
  <c r="T1095" i="1"/>
  <c r="T2914" i="1"/>
  <c r="T127" i="1"/>
  <c r="T4018" i="1"/>
  <c r="T515" i="1"/>
  <c r="T3101" i="1"/>
  <c r="T1803" i="1"/>
  <c r="T433" i="1"/>
  <c r="T1570" i="1"/>
  <c r="T1800" i="1"/>
  <c r="T1779" i="1"/>
  <c r="T1552" i="1"/>
  <c r="T137" i="1"/>
  <c r="T3737" i="1"/>
  <c r="T946" i="1"/>
  <c r="T1814" i="1"/>
  <c r="T989" i="1"/>
  <c r="T1011" i="1"/>
  <c r="T3882" i="1"/>
  <c r="T3930" i="1"/>
  <c r="T224" i="1"/>
  <c r="T1578" i="1"/>
  <c r="T2140" i="1"/>
  <c r="T988" i="1"/>
  <c r="T4093" i="1"/>
  <c r="T3869" i="1"/>
  <c r="T1093" i="1"/>
  <c r="T2002" i="1"/>
  <c r="T635" i="1"/>
  <c r="T692" i="1"/>
  <c r="T3191" i="1"/>
  <c r="T3940" i="1"/>
  <c r="T2597" i="1"/>
  <c r="T4040" i="1"/>
  <c r="T3925" i="1"/>
  <c r="T950" i="1"/>
  <c r="T3103" i="1"/>
  <c r="T3068" i="1"/>
  <c r="T219" i="1"/>
  <c r="T473" i="1"/>
  <c r="T871" i="1"/>
  <c r="T2131" i="1"/>
  <c r="T1182" i="1"/>
  <c r="T3195" i="1"/>
  <c r="T1697" i="1"/>
  <c r="T2760" i="1"/>
  <c r="T1235" i="1"/>
  <c r="T3086" i="1"/>
  <c r="T3907" i="1"/>
  <c r="T2655" i="1"/>
  <c r="T1309" i="1"/>
  <c r="T2754" i="1"/>
  <c r="T3199" i="1"/>
  <c r="T2658" i="1"/>
  <c r="T4039" i="1"/>
  <c r="T4098" i="1"/>
  <c r="T1310" i="1"/>
  <c r="T2673" i="1"/>
  <c r="T960" i="1"/>
  <c r="T3066" i="1"/>
  <c r="T3733" i="1"/>
  <c r="T2145" i="1"/>
  <c r="T1796" i="1"/>
  <c r="T1809" i="1"/>
  <c r="T1737" i="1"/>
  <c r="T3936" i="1"/>
  <c r="T926" i="1"/>
  <c r="T2378" i="1"/>
  <c r="T930" i="1"/>
  <c r="T1811" i="1"/>
  <c r="T2879" i="1"/>
  <c r="T1580" i="1"/>
  <c r="T4090" i="1"/>
  <c r="T143" i="1"/>
  <c r="T1336" i="1"/>
  <c r="T2692" i="1"/>
  <c r="T3980" i="1"/>
  <c r="T3898" i="1"/>
  <c r="T2583" i="1"/>
  <c r="T3970" i="1"/>
  <c r="T2707" i="1"/>
  <c r="T2368" i="1"/>
  <c r="T1457" i="1"/>
  <c r="T1713" i="1"/>
  <c r="T2647" i="1"/>
  <c r="T2761" i="1"/>
  <c r="T3148" i="1"/>
  <c r="T199" i="1"/>
  <c r="T2758" i="1"/>
  <c r="T2126" i="1"/>
  <c r="T2772" i="1"/>
  <c r="T1872" i="1"/>
  <c r="T718" i="1"/>
  <c r="T1727" i="1"/>
  <c r="T1152" i="1"/>
  <c r="T4005" i="1"/>
  <c r="T669" i="1"/>
  <c r="T895" i="1"/>
  <c r="T2125" i="1"/>
  <c r="T3732" i="1"/>
  <c r="T3747" i="1"/>
  <c r="T3915" i="1"/>
  <c r="T3927" i="1"/>
  <c r="T4105" i="1"/>
  <c r="T1436" i="1"/>
  <c r="T1326" i="1"/>
  <c r="T2519" i="1"/>
  <c r="T3988" i="1"/>
  <c r="T1709" i="1"/>
  <c r="T945" i="1"/>
  <c r="T134" i="1"/>
  <c r="T2137" i="1"/>
  <c r="T501" i="1"/>
  <c r="T434" i="1"/>
  <c r="T891" i="1"/>
  <c r="T2908" i="1"/>
  <c r="T440" i="1"/>
  <c r="T1695" i="1"/>
  <c r="T3730" i="1"/>
  <c r="T1584" i="1"/>
  <c r="T1082" i="1"/>
  <c r="T2894" i="1"/>
  <c r="T589" i="1"/>
  <c r="T1916" i="1"/>
  <c r="T1066" i="1"/>
  <c r="T944" i="1"/>
  <c r="T1496" i="1"/>
  <c r="T4079" i="1"/>
  <c r="T1325" i="1"/>
  <c r="T1148" i="1"/>
  <c r="T3843" i="1"/>
  <c r="T3910" i="1"/>
  <c r="T4020" i="1"/>
  <c r="T3077" i="1"/>
  <c r="T1550" i="1"/>
  <c r="T1045" i="1"/>
  <c r="T3803" i="1"/>
  <c r="T2921" i="1"/>
  <c r="T2648" i="1"/>
  <c r="T1429" i="1"/>
  <c r="T1493" i="1"/>
  <c r="T1119" i="1"/>
  <c r="T4048" i="1"/>
  <c r="T460" i="1"/>
  <c r="T3924" i="1"/>
  <c r="T1864" i="1"/>
  <c r="T1432" i="1"/>
  <c r="T2954" i="1"/>
  <c r="T2327" i="1"/>
  <c r="T2778" i="1"/>
  <c r="T1716" i="1"/>
  <c r="T2918" i="1"/>
  <c r="T1091" i="1"/>
  <c r="T1997" i="1"/>
  <c r="T1001" i="1"/>
  <c r="T4013" i="1"/>
  <c r="T2677" i="1"/>
  <c r="T666" i="1"/>
  <c r="T147" i="1"/>
  <c r="T1080" i="1"/>
  <c r="T1718" i="1"/>
  <c r="T686" i="1"/>
  <c r="T3971" i="1"/>
  <c r="T1602" i="1"/>
  <c r="T448" i="1"/>
  <c r="T997" i="1"/>
  <c r="T3731" i="1"/>
  <c r="T1100" i="1"/>
  <c r="T890" i="1"/>
  <c r="T1410" i="1"/>
  <c r="T4029" i="1"/>
  <c r="T1226" i="1"/>
  <c r="T1421" i="1"/>
  <c r="T3851" i="1"/>
  <c r="T1993" i="1"/>
  <c r="T4107" i="1"/>
  <c r="T2602" i="1"/>
  <c r="T4034" i="1"/>
  <c r="T426" i="1"/>
  <c r="T1435" i="1"/>
  <c r="T1778" i="1"/>
  <c r="T2862" i="1"/>
  <c r="T1341" i="1"/>
  <c r="T915" i="1"/>
  <c r="T1441" i="1"/>
  <c r="T2160" i="1"/>
  <c r="T1822" i="1"/>
  <c r="T933" i="1"/>
  <c r="T3640" i="1"/>
  <c r="T694" i="1"/>
  <c r="T1156" i="1"/>
  <c r="T1725" i="1"/>
  <c r="T177" i="1"/>
  <c r="T1138" i="1"/>
  <c r="T2672" i="1"/>
  <c r="T3986" i="1"/>
  <c r="T1076" i="1"/>
  <c r="T3966" i="1"/>
  <c r="T987" i="1"/>
  <c r="T1775" i="1"/>
  <c r="T483" i="1"/>
  <c r="T2706" i="1"/>
  <c r="T935" i="1"/>
  <c r="T3649" i="1"/>
  <c r="T4010" i="1"/>
  <c r="T1176" i="1"/>
  <c r="T1008" i="1"/>
  <c r="T917" i="1"/>
  <c r="T1319" i="1"/>
  <c r="T2144" i="1"/>
  <c r="T1154" i="1"/>
  <c r="T624" i="1"/>
  <c r="T1170" i="1"/>
  <c r="T2599" i="1"/>
  <c r="T957" i="1"/>
  <c r="T2698" i="1"/>
  <c r="T430" i="1"/>
  <c r="T1722" i="1"/>
  <c r="T705" i="1"/>
  <c r="T128" i="1"/>
  <c r="T187" i="1"/>
  <c r="T3642" i="1"/>
  <c r="T2846" i="1"/>
  <c r="T2141" i="1"/>
  <c r="T2876" i="1"/>
  <c r="T873" i="1"/>
  <c r="T3994" i="1"/>
  <c r="T3141" i="1"/>
  <c r="T3902" i="1"/>
  <c r="T3922" i="1"/>
  <c r="T1181" i="1"/>
  <c r="T1104" i="1"/>
  <c r="T2746" i="1"/>
  <c r="T3859" i="1"/>
  <c r="T158" i="1"/>
  <c r="T3092" i="1"/>
  <c r="T1983" i="1"/>
  <c r="T1576" i="1"/>
  <c r="T717" i="1"/>
  <c r="T553" i="1"/>
  <c r="T1097" i="1"/>
  <c r="T920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3879" i="1"/>
  <c r="T1792" i="1"/>
  <c r="T1106" i="1"/>
  <c r="T1870" i="1"/>
  <c r="T2858" i="1"/>
  <c r="T1711" i="1"/>
  <c r="T3648" i="1"/>
  <c r="T4091" i="1"/>
  <c r="T3114" i="1"/>
  <c r="T763" i="1"/>
  <c r="T4088" i="1"/>
  <c r="T2873" i="1"/>
  <c r="T1560" i="1"/>
  <c r="T2897" i="1"/>
  <c r="T500" i="1"/>
  <c r="T2899" i="1"/>
  <c r="T1414" i="1"/>
  <c r="T670" i="1"/>
  <c r="T865" i="1"/>
  <c r="T1077" i="1"/>
  <c r="T1430" i="1"/>
  <c r="T592" i="1"/>
  <c r="T1227" i="1"/>
  <c r="T2385" i="1"/>
  <c r="T1985" i="1"/>
  <c r="T2949" i="1"/>
  <c r="T3636" i="1"/>
  <c r="T3115" i="1"/>
  <c r="T993" i="1"/>
  <c r="T1701" i="1"/>
  <c r="T2900" i="1"/>
  <c r="T1184" i="1"/>
  <c r="T3992" i="1"/>
  <c r="T892" i="1"/>
  <c r="T3128" i="1"/>
  <c r="T1569" i="1"/>
  <c r="T3108" i="1"/>
  <c r="T3983" i="1"/>
  <c r="T170" i="1"/>
  <c r="T3193" i="1"/>
  <c r="T3801" i="1"/>
  <c r="T3802" i="1"/>
  <c r="T1185" i="1"/>
  <c r="T1544" i="1"/>
  <c r="T1559" i="1"/>
  <c r="T3098" i="1"/>
  <c r="T605" i="1"/>
  <c r="T2852" i="1"/>
  <c r="T4011" i="1"/>
  <c r="T2590" i="1"/>
  <c r="T1228" i="1"/>
  <c r="T1162" i="1"/>
  <c r="T680" i="1"/>
  <c r="T3852" i="1"/>
  <c r="T1562" i="1"/>
  <c r="T3132" i="1"/>
  <c r="T1770" i="1"/>
  <c r="T3100" i="1"/>
  <c r="T1793" i="1"/>
  <c r="T1329" i="1"/>
  <c r="T689" i="1"/>
  <c r="T769" i="1"/>
  <c r="T3896" i="1"/>
  <c r="T3871" i="1"/>
  <c r="T1087" i="1"/>
  <c r="T3207" i="1"/>
  <c r="T186" i="1"/>
  <c r="T1068" i="1"/>
  <c r="T3949" i="1"/>
  <c r="T590" i="1"/>
  <c r="T3072" i="1"/>
  <c r="T516" i="1"/>
  <c r="T594" i="1"/>
  <c r="T774" i="1"/>
  <c r="T1812" i="1"/>
  <c r="T3139" i="1"/>
  <c r="T502" i="1"/>
  <c r="T1340" i="1"/>
  <c r="T450" i="1"/>
  <c r="T2374" i="1"/>
  <c r="T3791" i="1"/>
  <c r="T172" i="1"/>
  <c r="T893" i="1"/>
  <c r="T911" i="1"/>
  <c r="T3948" i="1"/>
  <c r="T3964" i="1"/>
  <c r="T509" i="1"/>
  <c r="T905" i="1"/>
  <c r="T4092" i="1"/>
  <c r="T1987" i="1"/>
  <c r="T2324" i="1"/>
  <c r="T140" i="1"/>
  <c r="T4113" i="1"/>
  <c r="T1020" i="1"/>
  <c r="T3912" i="1"/>
  <c r="T2416" i="1"/>
  <c r="T662" i="1"/>
  <c r="T907" i="1"/>
  <c r="T1242" i="1"/>
  <c r="T3061" i="1"/>
  <c r="T513" i="1"/>
  <c r="T619" i="1"/>
  <c r="T1440" i="1"/>
  <c r="T2345" i="1"/>
  <c r="T2777" i="1"/>
  <c r="T3117" i="1"/>
  <c r="T882" i="1"/>
  <c r="T1808" i="1"/>
  <c r="T1110" i="1"/>
  <c r="T1177" i="1"/>
  <c r="T1458" i="1"/>
  <c r="T475" i="1"/>
  <c r="T4062" i="1"/>
  <c r="T1018" i="1"/>
  <c r="T900" i="1"/>
  <c r="T1237" i="1"/>
  <c r="T234" i="1"/>
  <c r="T2910" i="1"/>
  <c r="T2893" i="1"/>
  <c r="T1422" i="1"/>
  <c r="T2661" i="1"/>
  <c r="T551" i="1"/>
  <c r="T1771" i="1"/>
  <c r="T1067" i="1"/>
  <c r="T3848" i="1"/>
  <c r="T1903" i="1"/>
  <c r="T702" i="1"/>
  <c r="T156" i="1"/>
  <c r="T781" i="1"/>
  <c r="T927" i="1"/>
  <c r="T1017" i="1"/>
  <c r="T3873" i="1"/>
  <c r="T4097" i="1"/>
  <c r="T2158" i="1"/>
  <c r="T1047" i="1"/>
  <c r="T607" i="1"/>
  <c r="T1081" i="1"/>
  <c r="T977" i="1"/>
  <c r="T2503" i="1"/>
  <c r="T4060" i="1"/>
  <c r="T558" i="1"/>
  <c r="T1102" i="1"/>
  <c r="T1567" i="1"/>
  <c r="T2384" i="1"/>
  <c r="T2951" i="1"/>
  <c r="T3069" i="1"/>
  <c r="T3857" i="1"/>
  <c r="T4061" i="1"/>
  <c r="T947" i="1"/>
  <c r="T1575" i="1"/>
  <c r="T4064" i="1"/>
  <c r="T3087" i="1"/>
  <c r="T897" i="1"/>
  <c r="T2589" i="1"/>
  <c r="T1327" i="1"/>
  <c r="T1120" i="1"/>
  <c r="T432" i="1"/>
  <c r="T1490" i="1"/>
  <c r="T4095" i="1"/>
  <c r="T3748" i="1"/>
  <c r="T129" i="1"/>
  <c r="T996" i="1"/>
  <c r="T1330" i="1"/>
  <c r="T943" i="1"/>
  <c r="T1598" i="1"/>
  <c r="T2157" i="1"/>
  <c r="T465" i="1"/>
  <c r="T3931" i="1"/>
  <c r="T451" i="1"/>
  <c r="T863" i="1"/>
  <c r="T1487" i="1"/>
  <c r="T2571" i="1"/>
  <c r="T478" i="1"/>
  <c r="T1002" i="1"/>
  <c r="T925" i="1"/>
  <c r="T4049" i="1"/>
  <c r="T2953" i="1"/>
  <c r="T3644" i="1"/>
  <c r="T3990" i="1"/>
  <c r="T2781" i="1"/>
  <c r="T2134" i="1"/>
  <c r="T3847" i="1"/>
  <c r="T1483" i="1"/>
  <c r="T2880" i="1"/>
  <c r="T1821" i="1"/>
  <c r="T975" i="1"/>
  <c r="T2646" i="1"/>
  <c r="T4109" i="1"/>
  <c r="T867" i="1"/>
  <c r="T1818" i="1"/>
  <c r="T423" i="1"/>
  <c r="T220" i="1"/>
  <c r="T602" i="1"/>
  <c r="T2150" i="1"/>
  <c r="T2768" i="1"/>
  <c r="T3744" i="1"/>
  <c r="T3860" i="1"/>
  <c r="T4084" i="1"/>
  <c r="T1780" i="1"/>
  <c r="T4110" i="1"/>
  <c r="T959" i="1"/>
  <c r="T978" i="1"/>
  <c r="T948" i="1"/>
  <c r="T1500" i="1"/>
  <c r="T2854" i="1"/>
  <c r="T2653" i="1"/>
  <c r="T130" i="1"/>
  <c r="T2959" i="1"/>
  <c r="T2411" i="1"/>
  <c r="T4004" i="1"/>
  <c r="T3981" i="1"/>
  <c r="T2383" i="1"/>
  <c r="T3921" i="1"/>
  <c r="T505" i="1"/>
  <c r="T2516" i="1"/>
  <c r="T2861" i="1"/>
  <c r="T3889" i="1"/>
  <c r="T1801" i="1"/>
  <c r="T2136" i="1"/>
  <c r="T2593" i="1"/>
  <c r="T1910" i="1"/>
  <c r="T958" i="1"/>
  <c r="T2146" i="1"/>
  <c r="T777" i="1"/>
  <c r="T1592" i="1"/>
  <c r="T1129" i="1"/>
  <c r="T1715" i="1"/>
  <c r="T3797" i="1"/>
  <c r="T1406" i="1"/>
  <c r="T3144" i="1"/>
  <c r="T1169" i="1"/>
  <c r="T998" i="1"/>
  <c r="T1105" i="1"/>
  <c r="T1917" i="1"/>
  <c r="T2135" i="1"/>
  <c r="T2866" i="1"/>
  <c r="T1044" i="1"/>
  <c r="T1159" i="1"/>
  <c r="T2349" i="1"/>
  <c r="T3962" i="1"/>
  <c r="T4036" i="1"/>
  <c r="T3891" i="1"/>
  <c r="T678" i="1"/>
  <c r="T3800" i="1"/>
  <c r="T581" i="1"/>
  <c r="T941" i="1"/>
  <c r="T3979" i="1"/>
  <c r="T2649" i="1"/>
  <c r="T2431" i="1"/>
  <c r="T937" i="1"/>
  <c r="T4065" i="1"/>
  <c r="T2127" i="1"/>
  <c r="T1565" i="1"/>
  <c r="T1050" i="1"/>
  <c r="T603" i="1"/>
  <c r="T1790" i="1"/>
  <c r="T633" i="1"/>
  <c r="T506" i="1"/>
  <c r="T1333" i="1"/>
  <c r="T519" i="1"/>
  <c r="T951" i="1"/>
  <c r="T2369" i="1"/>
  <c r="T1075" i="1"/>
  <c r="T1795" i="1"/>
  <c r="T4007" i="1"/>
  <c r="T428" i="1"/>
  <c r="T1915" i="1"/>
  <c r="T970" i="1"/>
  <c r="T1323" i="1"/>
  <c r="T880" i="1"/>
  <c r="T999" i="1"/>
  <c r="T4015" i="1"/>
  <c r="T721" i="1"/>
  <c r="T875" i="1"/>
  <c r="T2390" i="1"/>
  <c r="T3203" i="1"/>
  <c r="T3901" i="1"/>
  <c r="T4026" i="1"/>
  <c r="T2426" i="1"/>
  <c r="T1419" i="1"/>
  <c r="T2387" i="1"/>
  <c r="T546" i="1"/>
  <c r="T1904" i="1"/>
  <c r="T3866" i="1"/>
  <c r="T967" i="1"/>
  <c r="T3094" i="1"/>
  <c r="T504" i="1"/>
  <c r="T939" i="1"/>
  <c r="T2686" i="1"/>
  <c r="T1328" i="1"/>
  <c r="T1316" i="1"/>
  <c r="T2766" i="1"/>
  <c r="T1443" i="1"/>
  <c r="T200" i="1"/>
  <c r="T4101" i="1"/>
  <c r="T2751" i="1"/>
  <c r="T965" i="1"/>
  <c r="T424" i="1"/>
  <c r="T697" i="1"/>
  <c r="T986" i="1"/>
  <c r="T1874" i="1"/>
  <c r="T2750" i="1"/>
  <c r="T4075" i="1"/>
  <c r="T2511" i="1"/>
  <c r="T1094" i="1"/>
  <c r="T2892" i="1"/>
  <c r="T4019" i="1"/>
  <c r="T623" i="1"/>
  <c r="T1920" i="1"/>
  <c r="T472" i="1"/>
  <c r="T1705" i="1"/>
  <c r="T3194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2601" i="1"/>
  <c r="T707" i="1"/>
  <c r="T610" i="1"/>
  <c r="T3973" i="1"/>
  <c r="T3142" i="1"/>
  <c r="T663" i="1"/>
  <c r="T151" i="1"/>
  <c r="T559" i="1"/>
  <c r="T1231" i="1"/>
  <c r="T3943" i="1"/>
  <c r="T2868" i="1"/>
  <c r="T2654" i="1"/>
  <c r="T2871" i="1"/>
  <c r="T2650" i="1"/>
  <c r="T1721" i="1"/>
  <c r="T706" i="1"/>
  <c r="T2682" i="1"/>
  <c r="T228" i="1"/>
  <c r="T914" i="1"/>
  <c r="T1456" i="1"/>
  <c r="T685" i="1"/>
  <c r="T775" i="1"/>
  <c r="T2162" i="1"/>
  <c r="T2769" i="1"/>
  <c r="T2572" i="1"/>
  <c r="T3081" i="1"/>
  <c r="T1581" i="1"/>
  <c r="T955" i="1"/>
  <c r="T2415" i="1"/>
  <c r="T3903" i="1"/>
  <c r="T4023" i="1"/>
  <c r="T4021" i="1"/>
  <c r="T456" i="1"/>
  <c r="T1085" i="1"/>
  <c r="T1331" i="1"/>
  <c r="T874" i="1"/>
  <c r="T2152" i="1"/>
  <c r="T510" i="1"/>
  <c r="T571" i="1"/>
  <c r="T883" i="1"/>
  <c r="T1234" i="1"/>
  <c r="T2156" i="1"/>
  <c r="T2386" i="1"/>
  <c r="T2695" i="1"/>
  <c r="T2903" i="1"/>
  <c r="T3131" i="1"/>
  <c r="T966" i="1"/>
  <c r="T715" i="1"/>
  <c r="T452" i="1"/>
  <c r="T2905" i="1"/>
  <c r="T1438" i="1"/>
  <c r="T2764" i="1"/>
  <c r="T425" i="1"/>
  <c r="T2001" i="1"/>
  <c r="T468" i="1"/>
  <c r="T1157" i="1"/>
  <c r="T720" i="1"/>
  <c r="T1494" i="1"/>
  <c r="T2564" i="1"/>
  <c r="T1738" i="1"/>
  <c r="T2161" i="1"/>
  <c r="T222" i="1"/>
  <c r="T2328" i="1"/>
  <c r="T2763" i="1"/>
  <c r="T155" i="1"/>
  <c r="T2403" i="1"/>
  <c r="T576" i="1"/>
  <c r="T1485" i="1"/>
  <c r="T2694" i="1"/>
  <c r="T2702" i="1"/>
  <c r="T552" i="1"/>
  <c r="T779" i="1"/>
  <c r="T1072" i="1"/>
  <c r="T2432" i="1"/>
  <c r="T2149" i="1"/>
  <c r="T2357" i="1"/>
  <c r="T2683" i="1"/>
  <c r="T458" i="1"/>
  <c r="T2389" i="1"/>
  <c r="T1712" i="1"/>
  <c r="T4067" i="1"/>
  <c r="T1563" i="1"/>
  <c r="T499" i="1"/>
  <c r="T1135" i="1"/>
  <c r="T2759" i="1"/>
  <c r="T3123" i="1"/>
  <c r="T3738" i="1"/>
  <c r="T3790" i="1"/>
  <c r="T1573" i="1"/>
  <c r="T611" i="1"/>
  <c r="T1155" i="1"/>
  <c r="T3089" i="1"/>
  <c r="T3952" i="1"/>
  <c r="T1314" i="1"/>
  <c r="T2413" i="1"/>
  <c r="T919" i="1"/>
  <c r="T2508" i="1"/>
  <c r="T2582" i="1"/>
  <c r="T3968" i="1"/>
  <c r="T2652" i="1"/>
  <c r="T1726" i="1"/>
  <c r="T148" i="1"/>
  <c r="T2353" i="1"/>
  <c r="T2123" i="1"/>
  <c r="T588" i="1"/>
  <c r="T976" i="1"/>
  <c r="T1084" i="1"/>
  <c r="T2417" i="1"/>
  <c r="T543" i="1"/>
  <c r="T1579" i="1"/>
  <c r="T3868" i="1"/>
  <c r="T1244" i="1"/>
  <c r="T166" i="1"/>
  <c r="T693" i="1"/>
  <c r="T1112" i="1"/>
  <c r="T1877" i="1"/>
  <c r="T1918" i="1"/>
  <c r="T1322" i="1"/>
  <c r="T921" i="1"/>
  <c r="T1101" i="1"/>
  <c r="T1115" i="1"/>
  <c r="T1128" i="1"/>
  <c r="T1409" i="1"/>
  <c r="T1583" i="1"/>
  <c r="T1791" i="1"/>
  <c r="T1868" i="1"/>
  <c r="T2570" i="1"/>
  <c r="T2585" i="1"/>
  <c r="T2895" i="1"/>
  <c r="T555" i="1"/>
  <c r="T2437" i="1"/>
  <c r="T1150" i="1"/>
  <c r="T3079" i="1"/>
  <c r="T2697" i="1"/>
  <c r="T1126" i="1"/>
  <c r="T994" i="1"/>
  <c r="T1160" i="1"/>
  <c r="T1111" i="1"/>
  <c r="T1875" i="1"/>
  <c r="T1545" i="1"/>
  <c r="T422" i="1"/>
  <c r="T2743" i="1"/>
  <c r="T507" i="1"/>
  <c r="T2404" i="1"/>
  <c r="T2864" i="1"/>
  <c r="T577" i="1"/>
  <c r="T597" i="1"/>
  <c r="T573" i="1"/>
  <c r="T902" i="1"/>
  <c r="T1407" i="1"/>
  <c r="T3963" i="1"/>
  <c r="T4043" i="1"/>
  <c r="T192" i="1"/>
  <c r="T1990" i="1"/>
  <c r="T1145" i="1"/>
  <c r="T2886" i="1"/>
  <c r="T711" i="1"/>
  <c r="T232" i="1"/>
  <c r="T664" i="1"/>
  <c r="T780" i="1"/>
  <c r="T1172" i="1"/>
  <c r="T1740" i="1"/>
  <c r="T1865" i="1"/>
  <c r="T3055" i="1"/>
  <c r="T4074" i="1"/>
  <c r="T696" i="1"/>
  <c r="T575" i="1"/>
  <c r="T2124" i="1"/>
  <c r="T2350" i="1"/>
  <c r="T1013" i="1"/>
  <c r="T563" i="1"/>
  <c r="T2382" i="1"/>
  <c r="T3200" i="1"/>
  <c r="T1688" i="1"/>
  <c r="T940" i="1"/>
  <c r="T1140" i="1"/>
  <c r="T665" i="1"/>
  <c r="T864" i="1"/>
  <c r="T3097" i="1"/>
  <c r="T144" i="1"/>
  <c r="T239" i="1"/>
  <c r="T1425" i="1"/>
  <c r="T1561" i="1"/>
  <c r="T2440" i="1"/>
  <c r="T2779" i="1"/>
  <c r="T3917" i="1"/>
  <c r="T4086" i="1"/>
  <c r="T2681" i="1"/>
  <c r="T2372" i="1"/>
  <c r="T2700" i="1"/>
  <c r="T545" i="1"/>
  <c r="T872" i="1"/>
  <c r="T3120" i="1"/>
  <c r="T719" i="1"/>
  <c r="T1324" i="1"/>
  <c r="T906" i="1"/>
  <c r="T904" i="1"/>
  <c r="T3928" i="1"/>
  <c r="T462" i="1"/>
  <c r="T1042" i="1"/>
  <c r="T491" i="1"/>
  <c r="T3919" i="1"/>
  <c r="T4087" i="1"/>
  <c r="T1909" i="1"/>
  <c r="T1597" i="1"/>
  <c r="T3085" i="1"/>
  <c r="T3794" i="1"/>
  <c r="T125" i="1"/>
  <c r="T3105" i="1"/>
  <c r="T1010" i="1"/>
  <c r="T159" i="1"/>
  <c r="T599" i="1"/>
  <c r="T2569" i="1"/>
  <c r="T2153" i="1"/>
  <c r="T2881" i="1"/>
  <c r="T1501" i="1"/>
  <c r="T2370" i="1"/>
  <c r="T2573" i="1"/>
  <c r="T2771" i="1"/>
  <c r="T3088" i="1"/>
  <c r="T3947" i="1"/>
  <c r="T3996" i="1"/>
  <c r="T4009" i="1"/>
  <c r="T1488" i="1"/>
  <c r="T2685" i="1"/>
  <c r="T1121" i="1"/>
  <c r="T1413" i="1"/>
  <c r="T2765" i="1"/>
  <c r="T217" i="1"/>
  <c r="T973" i="1"/>
  <c r="T3911" i="1"/>
  <c r="T1125" i="1"/>
  <c r="T1132" i="1"/>
  <c r="T1717" i="1"/>
  <c r="T3942" i="1"/>
  <c r="T714" i="1"/>
  <c r="T1720" i="1"/>
  <c r="T3083" i="1"/>
  <c r="T4044" i="1"/>
  <c r="T675" i="1"/>
  <c r="T2132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1703" i="1"/>
  <c r="T3090" i="1"/>
  <c r="T1012" i="1"/>
  <c r="T2775" i="1"/>
  <c r="T2391" i="1"/>
  <c r="T486" i="1"/>
  <c r="T631" i="1"/>
  <c r="T1171" i="1"/>
  <c r="T1907" i="1"/>
  <c r="T572" i="1"/>
  <c r="T1116" i="1"/>
  <c r="T2130" i="1"/>
  <c r="T2154" i="1"/>
  <c r="T2587" i="1"/>
  <c r="T2588" i="1"/>
  <c r="T2594" i="1"/>
  <c r="T2889" i="1"/>
  <c r="T4068" i="1"/>
  <c r="T4081" i="1"/>
  <c r="T1107" i="1"/>
  <c r="T496" i="1"/>
  <c r="T3062" i="1"/>
  <c r="T2955" i="1"/>
  <c r="T1070" i="1"/>
  <c r="T1151" i="1"/>
  <c r="T2512" i="1"/>
  <c r="T3054" i="1"/>
  <c r="T2690" i="1"/>
  <c r="T2581" i="1"/>
  <c r="T514" i="1"/>
  <c r="T1994" i="1"/>
  <c r="T1117" i="1"/>
  <c r="T2436" i="1"/>
  <c r="T508" i="1"/>
  <c r="T1147" i="1"/>
  <c r="T1408" i="1"/>
  <c r="T1600" i="1"/>
  <c r="T2393" i="1"/>
  <c r="T4002" i="1"/>
  <c r="T196" i="1"/>
  <c r="T1881" i="1"/>
  <c r="T3080" i="1"/>
  <c r="T765" i="1"/>
  <c r="T2142" i="1"/>
  <c r="T870" i="1"/>
  <c r="T684" i="1"/>
  <c r="T1131" i="1"/>
  <c r="T596" i="1"/>
  <c r="T992" i="1"/>
  <c r="T1424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2651" i="1"/>
  <c r="T466" i="1"/>
  <c r="T3954" i="1"/>
  <c r="T2662" i="1"/>
  <c r="T2660" i="1"/>
  <c r="T565" i="1"/>
  <c r="T550" i="1"/>
  <c r="T3076" i="1"/>
  <c r="T548" i="1"/>
  <c r="T1046" i="1"/>
  <c r="T632" i="1"/>
  <c r="T1088" i="1"/>
  <c r="T150" i="1"/>
  <c r="T2909" i="1"/>
  <c r="T4051" i="1"/>
  <c r="T2504" i="1"/>
  <c r="T1585" i="1"/>
  <c r="T1813" i="1"/>
  <c r="T3972" i="1"/>
  <c r="T2356" i="1"/>
  <c r="T3070" i="1"/>
  <c r="T457" i="1"/>
  <c r="T191" i="1"/>
  <c r="T1074" i="1"/>
  <c r="T3808" i="1"/>
  <c r="T4052" i="1"/>
  <c r="T2348" i="1"/>
  <c r="T461" i="1"/>
  <c r="T1141" i="1"/>
  <c r="T601" i="1"/>
  <c r="T593" i="1"/>
  <c r="T2396" i="1"/>
  <c r="T3198" i="1"/>
  <c r="T2138" i="1"/>
  <c r="T1164" i="1"/>
  <c r="T153" i="1"/>
  <c r="T3880" i="1"/>
  <c r="T2693" i="1"/>
  <c r="T3110" i="1"/>
  <c r="T2656" i="1"/>
  <c r="T1049" i="1"/>
  <c r="T1696" i="1"/>
  <c r="T1869" i="1"/>
  <c r="T1988" i="1"/>
  <c r="T2128" i="1"/>
  <c r="T2395" i="1"/>
  <c r="T3121" i="1"/>
  <c r="T1099" i="1"/>
  <c r="T2376" i="1"/>
  <c r="T2521" i="1"/>
  <c r="T1103" i="1"/>
  <c r="T215" i="1"/>
  <c r="T683" i="1"/>
  <c r="T1113" i="1"/>
  <c r="T2362" i="1"/>
  <c r="T2865" i="1"/>
  <c r="T3067" i="1"/>
  <c r="T3112" i="1"/>
  <c r="T3861" i="1"/>
  <c r="T4114" i="1"/>
  <c r="T1092" i="1"/>
  <c r="T2438" i="1"/>
  <c r="T1118" i="1"/>
  <c r="T2877" i="1"/>
  <c r="T1724" i="1"/>
  <c r="T123" i="1"/>
  <c r="T582" i="1"/>
  <c r="T1543" i="1"/>
  <c r="T1547" i="1"/>
  <c r="T1729" i="1"/>
  <c r="T3134" i="1"/>
  <c r="T3632" i="1"/>
  <c r="T476" i="1"/>
  <c r="T598" i="1"/>
  <c r="T676" i="1"/>
  <c r="T3906" i="1"/>
  <c r="T2427" i="1"/>
  <c r="T455" i="1"/>
  <c r="T773" i="1"/>
  <c r="T3855" i="1"/>
  <c r="T2418" i="1"/>
  <c r="T3096" i="1"/>
  <c r="T3959" i="1"/>
  <c r="T1175" i="1"/>
  <c r="T1913" i="1"/>
  <c r="T3075" i="1"/>
  <c r="T1736" i="1"/>
  <c r="T561" i="1"/>
  <c r="T568" i="1"/>
  <c r="T629" i="1"/>
  <c r="T636" i="1"/>
  <c r="T2148" i="1"/>
  <c r="T2420" i="1"/>
  <c r="T2687" i="1"/>
  <c r="T2915" i="1"/>
  <c r="T3858" i="1"/>
  <c r="T4047" i="1"/>
  <c r="T3082" i="1"/>
  <c r="T4094" i="1"/>
  <c r="T1083" i="1"/>
  <c r="T984" i="1"/>
  <c r="T449" i="1"/>
  <c r="T1412" i="1"/>
  <c r="T2423" i="1"/>
  <c r="T2904" i="1"/>
  <c r="T3060" i="1"/>
  <c r="T3074" i="1"/>
  <c r="T1876" i="1"/>
  <c r="T214" i="1"/>
  <c r="T1449" i="1"/>
  <c r="T122" i="1"/>
  <c r="T2434" i="1"/>
  <c r="T4017" i="1"/>
  <c r="T2680" i="1"/>
  <c r="T1595" i="1"/>
  <c r="T591" i="1"/>
  <c r="T1589" i="1"/>
  <c r="T2425" i="1"/>
  <c r="T3864" i="1"/>
  <c r="T983" i="1"/>
  <c r="T427" i="1"/>
  <c r="T562" i="1"/>
  <c r="T1123" i="1"/>
  <c r="T580" i="1"/>
  <c r="T585" i="1"/>
  <c r="T2911" i="1"/>
  <c r="T1453" i="1"/>
  <c r="T163" i="1"/>
  <c r="T169" i="1"/>
  <c r="T2591" i="1"/>
  <c r="T3122" i="1"/>
  <c r="T2155" i="1"/>
  <c r="T488" i="1"/>
  <c r="T640" i="1"/>
  <c r="T3934" i="1"/>
  <c r="T216" i="1"/>
  <c r="T637" i="1"/>
  <c r="T1183" i="1"/>
  <c r="T154" i="1"/>
  <c r="T1442" i="1"/>
  <c r="T542" i="1"/>
  <c r="T1180" i="1"/>
  <c r="T1499" i="1"/>
  <c r="T3914" i="1"/>
  <c r="T4008" i="1"/>
  <c r="T1704" i="1"/>
  <c r="T157" i="1"/>
  <c r="T3995" i="1"/>
  <c r="T2375" i="1"/>
  <c r="T1178" i="1"/>
  <c r="T566" i="1"/>
  <c r="T3057" i="1"/>
  <c r="T2950" i="1"/>
  <c r="T3798" i="1"/>
  <c r="T668" i="1"/>
  <c r="T1136" i="1"/>
  <c r="T2916" i="1"/>
  <c r="T2943" i="1"/>
  <c r="T3641" i="1"/>
  <c r="T1867" i="1"/>
  <c r="T447" i="1"/>
  <c r="T2696" i="1"/>
  <c r="T2912" i="1"/>
  <c r="T3126" i="1"/>
  <c r="T2430" i="1"/>
  <c r="T2691" i="1"/>
  <c r="T437" i="1"/>
  <c r="T161" i="1"/>
  <c r="T173" i="1"/>
  <c r="T2429" i="1"/>
  <c r="T2433" i="1"/>
  <c r="T3202" i="1"/>
  <c r="T3807" i="1"/>
  <c r="T194" i="1"/>
  <c r="T498" i="1"/>
  <c r="T1318" i="1"/>
  <c r="T578" i="1"/>
  <c r="T2596" i="1"/>
  <c r="T2584" i="1"/>
  <c r="T1452" i="1"/>
  <c r="T698" i="1"/>
  <c r="T3953" i="1"/>
  <c r="T544" i="1"/>
  <c r="T3631" i="1"/>
  <c r="T641" i="1"/>
  <c r="T621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T2736" i="1"/>
  <c r="S2736" i="1"/>
  <c r="O2736" i="1"/>
  <c r="P2736" i="1"/>
  <c r="Q2736" i="1"/>
  <c r="R273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<sst xmlns="http://schemas.openxmlformats.org/spreadsheetml/2006/main" count="28546" uniqueCount="8409">
  <si>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</si>
  <si>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</si>
  <si>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</si>
  <si>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</si>
  <si>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</si>
  <si>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</si>
  <si>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</si>
  <si>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</si>
  <si>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</si>
  <si>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</si>
  <si>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</si>
  <si>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</si>
  <si>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</si>
  <si>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</si>
  <si>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</si>
  <si>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</si>
  <si>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</si>
  <si>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</si>
  <si>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</si>
  <si>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</si>
  <si>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</si>
  <si>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</si>
  <si>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</si>
  <si>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</si>
  <si>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</si>
  <si>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</si>
  <si>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</si>
  <si>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</si>
  <si>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</si>
  <si>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</si>
  <si>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</si>
  <si>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</si>
  <si>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</si>
  <si>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</si>
  <si>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</si>
  <si>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</si>
  <si>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</si>
  <si>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</si>
  <si>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</si>
  <si>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</si>
  <si>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</si>
  <si>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</si>
  <si>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</si>
  <si>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</si>
  <si>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</si>
  <si>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</si>
  <si>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</si>
  <si>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</si>
  <si>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</si>
  <si>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</si>
  <si>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</si>
  <si>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</si>
  <si>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</si>
  <si>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</si>
  <si>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</si>
  <si>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</si>
  <si>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</si>
  <si>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</si>
  <si>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</si>
  <si>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</si>
  <si>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</si>
  <si>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</si>
  <si>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</si>
  <si>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</si>
  <si>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</si>
  <si>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</si>
  <si>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</si>
  <si>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</si>
  <si>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</si>
  <si>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</si>
  <si>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</si>
  <si>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</si>
  <si>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</si>
  <si>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</si>
  <si>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</si>
  <si>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</si>
  <si>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</si>
  <si>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</si>
  <si>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</si>
  <si>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</si>
  <si>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</si>
  <si>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</si>
  <si>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</si>
  <si>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</si>
  <si>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</si>
  <si>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</si>
  <si>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</si>
  <si>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</si>
  <si>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</si>
  <si>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</si>
  <si>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</si>
  <si>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</si>
  <si>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</si>
  <si>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</si>
  <si>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</si>
  <si>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</si>
  <si>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</si>
  <si>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</si>
  <si>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</si>
  <si>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</si>
  <si>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</si>
  <si>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</si>
  <si>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</si>
  <si>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</si>
  <si>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</si>
  <si>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</si>
  <si>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</si>
  <si>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</si>
  <si>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</si>
  <si>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</si>
  <si>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</si>
  <si>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</si>
  <si>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</si>
  <si>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</si>
  <si>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</si>
  <si>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</si>
  <si>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</si>
  <si>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</si>
  <si>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</si>
  <si>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</si>
  <si>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</si>
  <si>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</si>
  <si>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</si>
  <si>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</si>
  <si>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</si>
  <si>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</si>
  <si>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</si>
  <si>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</si>
  <si>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</si>
  <si>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</si>
  <si>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</si>
  <si>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</si>
  <si>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</si>
  <si>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</si>
  <si>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</si>
  <si>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</si>
  <si>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</si>
  <si>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</si>
  <si>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</si>
  <si>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</si>
  <si>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</si>
  <si>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</si>
  <si>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</si>
  <si>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</si>
  <si>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</si>
  <si>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</si>
  <si>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</si>
  <si>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</si>
  <si>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</si>
  <si>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</si>
  <si>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</si>
  <si>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</si>
  <si>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</si>
  <si>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</si>
  <si>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</si>
  <si>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</si>
  <si>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</si>
  <si>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</si>
  <si>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</si>
  <si>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</si>
  <si>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</si>
  <si>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</si>
  <si>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</si>
  <si>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</si>
  <si>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</si>
  <si>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</si>
  <si>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</si>
  <si>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</si>
  <si>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</si>
  <si>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</si>
  <si>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</si>
  <si>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</si>
  <si>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</si>
  <si>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</si>
  <si>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</si>
  <si>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</si>
  <si>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</si>
  <si>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</si>
  <si>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</si>
  <si>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</si>
  <si>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</si>
  <si>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</si>
  <si>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</si>
  <si>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</si>
  <si>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</si>
  <si>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</si>
  <si>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</si>
  <si>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</si>
  <si>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</si>
  <si>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</si>
  <si>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</si>
  <si>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</si>
  <si>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</si>
  <si>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</si>
  <si>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</si>
  <si>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</si>
  <si>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</si>
  <si>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</si>
  <si>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</si>
  <si>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</si>
  <si>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</si>
  <si>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</si>
  <si>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</si>
  <si>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</si>
  <si>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</si>
  <si>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</si>
  <si>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</si>
  <si>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</si>
  <si>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</si>
  <si>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</si>
  <si>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</si>
  <si>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</si>
  <si>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</si>
  <si>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</si>
  <si>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</si>
  <si>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</si>
  <si>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</si>
  <si>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</si>
  <si>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</si>
  <si>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</si>
  <si>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</si>
  <si>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</si>
  <si>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</si>
  <si>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</si>
  <si>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</si>
  <si>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</si>
  <si>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</si>
  <si>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</si>
  <si>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</si>
  <si>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</si>
  <si>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</si>
  <si>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</si>
  <si>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</si>
  <si>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</si>
  <si>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</si>
  <si>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</si>
  <si>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</si>
  <si>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</si>
  <si>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</si>
  <si>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</si>
  <si>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</si>
  <si>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</si>
  <si>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</si>
  <si>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</si>
  <si>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</si>
  <si>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</si>
  <si>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</si>
  <si>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</si>
  <si>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</si>
  <si>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</si>
  <si>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</si>
  <si>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</si>
  <si>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</si>
  <si>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</si>
  <si>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</si>
  <si>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</si>
  <si>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</si>
  <si>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</si>
  <si>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</si>
  <si>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</si>
  <si>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</si>
  <si>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</si>
  <si>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</si>
  <si>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</si>
  <si>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</si>
  <si>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</si>
  <si>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</si>
  <si>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</si>
  <si>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</si>
  <si>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</si>
  <si>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</si>
  <si>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</si>
  <si>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</si>
  <si>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</si>
  <si>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</si>
  <si>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</si>
  <si>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</si>
  <si>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</si>
  <si>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</si>
  <si>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</si>
  <si>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</si>
  <si>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</si>
  <si>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</si>
  <si>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</si>
  <si>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</si>
  <si>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</si>
  <si>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</si>
  <si>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</si>
  <si>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</si>
  <si>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</si>
  <si>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</si>
  <si>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</si>
  <si>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</si>
  <si>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</si>
  <si>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</si>
  <si>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</si>
  <si>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</si>
  <si>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</si>
  <si>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</si>
  <si>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</si>
  <si>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</si>
  <si>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</si>
  <si>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</si>
  <si>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</si>
  <si>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</si>
  <si>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</si>
  <si>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</si>
  <si>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</si>
  <si>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</si>
  <si>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</si>
  <si>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</si>
  <si>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</si>
  <si>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</si>
  <si>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</si>
  <si>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</si>
  <si>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</si>
  <si>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</si>
  <si>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</si>
  <si>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</si>
  <si>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</si>
  <si>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</si>
  <si>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</si>
  <si>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</si>
  <si>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</si>
  <si>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</si>
  <si>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</si>
  <si>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</si>
  <si>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</si>
  <si>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</si>
  <si>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</si>
  <si>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</si>
  <si>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</si>
  <si>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</si>
  <si>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</si>
  <si>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</si>
  <si>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</si>
  <si>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</si>
  <si>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</si>
  <si>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</si>
  <si>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</si>
  <si>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</si>
  <si>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</si>
  <si>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</si>
  <si>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</si>
  <si>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</si>
  <si>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</si>
  <si>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</si>
  <si>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</si>
  <si>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</si>
  <si>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</si>
  <si>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</si>
  <si>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</si>
  <si>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</si>
  <si>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</si>
  <si>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</si>
  <si>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</si>
  <si>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</si>
  <si>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</si>
  <si>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</si>
  <si>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</si>
  <si>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</si>
  <si>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</si>
  <si>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</si>
  <si>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</si>
  <si>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</si>
  <si>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</si>
  <si>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</si>
  <si>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</si>
  <si>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</si>
  <si>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</si>
  <si>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</si>
  <si>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</si>
  <si>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</si>
  <si>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</si>
  <si>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</si>
  <si>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</si>
  <si>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</si>
  <si>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</si>
  <si>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</si>
  <si>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</si>
  <si>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</si>
  <si>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</si>
  <si>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</si>
  <si>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</si>
  <si>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</si>
  <si>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</si>
  <si>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</si>
  <si>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</si>
  <si>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</si>
  <si>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</si>
  <si>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</si>
  <si>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</si>
  <si>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</si>
  <si>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</si>
  <si>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</si>
  <si>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</si>
  <si>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</si>
  <si>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</si>
  <si>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</si>
  <si>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</si>
  <si>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</si>
  <si>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</si>
  <si>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</si>
  <si>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</si>
  <si>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</si>
  <si>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</si>
  <si>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</si>
  <si>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</si>
  <si>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</si>
  <si>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</si>
  <si>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</si>
  <si>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</si>
  <si>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</si>
  <si>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</si>
  <si>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</si>
  <si>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</si>
  <si>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</si>
  <si>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</si>
  <si>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</si>
  <si>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</si>
  <si>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</si>
  <si>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</si>
  <si>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</si>
  <si>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</si>
  <si>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</si>
  <si>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</si>
  <si>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</si>
  <si>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</si>
  <si>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</si>
  <si>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</si>
  <si>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</si>
  <si>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</si>
  <si>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</si>
  <si>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</si>
  <si>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</si>
  <si>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</si>
  <si>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</si>
  <si>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</si>
  <si>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</si>
  <si>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</si>
  <si>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</si>
  <si>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</si>
  <si>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</si>
  <si>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</si>
  <si>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</si>
  <si>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</si>
  <si>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</si>
  <si>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</si>
  <si>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</si>
  <si>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</si>
  <si>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</si>
  <si>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</si>
  <si>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</si>
  <si>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</si>
  <si>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</si>
  <si>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</si>
  <si>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</si>
  <si>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</si>
  <si>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</si>
  <si>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</si>
  <si>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</si>
  <si>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</si>
  <si>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</si>
  <si>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</si>
  <si>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</si>
  <si>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</si>
  <si>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</si>
  <si>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</si>
  <si>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</si>
  <si>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</si>
  <si>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</si>
  <si>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</si>
  <si>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</si>
  <si>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</si>
  <si>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</si>
  <si>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</si>
  <si>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</si>
  <si>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</si>
  <si>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</si>
  <si>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</si>
  <si>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</si>
  <si>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</si>
  <si>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</si>
  <si>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</si>
  <si>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</si>
  <si>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</si>
  <si>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</si>
  <si>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</si>
  <si>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</si>
  <si>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</si>
  <si>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</si>
  <si>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</si>
  <si>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</si>
  <si>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</si>
  <si>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</si>
  <si>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</si>
  <si>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</si>
  <si>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</si>
  <si>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</si>
  <si>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</si>
  <si>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</si>
  <si>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</si>
  <si>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</si>
  <si>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</si>
  <si>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</si>
  <si>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</si>
  <si>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</si>
  <si>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</si>
  <si>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</si>
  <si>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</si>
  <si>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</si>
  <si>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</si>
  <si>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</si>
  <si>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</si>
  <si>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</si>
  <si>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</si>
  <si>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</si>
  <si>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</si>
  <si>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</si>
  <si>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</si>
  <si>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</si>
  <si>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</si>
  <si>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</si>
  <si>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</si>
  <si>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</si>
  <si>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</si>
  <si>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</si>
  <si>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</si>
  <si>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</si>
  <si>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</si>
  <si>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</si>
  <si>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</si>
  <si>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</si>
  <si>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</si>
  <si>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</si>
  <si>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</si>
  <si>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</si>
  <si>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</si>
  <si>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</si>
  <si>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</si>
  <si>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</si>
  <si>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</si>
  <si>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</si>
  <si>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</si>
  <si>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</si>
  <si>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</si>
  <si>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</si>
  <si>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</si>
  <si>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</si>
  <si>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</si>
  <si>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</si>
  <si>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</si>
  <si>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</si>
  <si>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</si>
  <si>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</si>
  <si>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</si>
  <si>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</si>
  <si>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</si>
  <si>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</si>
  <si>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</si>
  <si>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</si>
  <si>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</si>
  <si>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</si>
  <si>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</si>
  <si>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</si>
  <si>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</si>
  <si>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</si>
  <si>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</si>
  <si>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</si>
  <si>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</si>
  <si>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</si>
  <si>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</si>
  <si>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</si>
  <si>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</si>
  <si>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</si>
  <si>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</si>
  <si>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</si>
  <si>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</si>
  <si>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</si>
  <si>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</si>
  <si>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</si>
  <si>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</si>
  <si>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</si>
  <si>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</si>
  <si>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</si>
  <si>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</si>
  <si>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</si>
  <si>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</si>
  <si>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</si>
  <si>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</si>
  <si>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</si>
  <si>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</si>
  <si>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</si>
  <si>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</si>
  <si>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</si>
  <si>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</si>
  <si>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</si>
  <si>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</si>
  <si>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</si>
  <si>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</si>
  <si>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</si>
  <si>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</si>
  <si>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</si>
  <si>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</si>
  <si>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</si>
  <si>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</si>
  <si>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</si>
  <si>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</si>
  <si>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</si>
  <si>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</si>
  <si>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</si>
  <si>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</si>
  <si>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</si>
  <si>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</si>
  <si>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</si>
  <si>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</si>
  <si>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</si>
  <si>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</si>
  <si>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</si>
  <si>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</si>
  <si>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</si>
  <si>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</si>
  <si>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</si>
  <si>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</si>
  <si>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</si>
  <si>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</si>
  <si>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</si>
  <si>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</si>
  <si>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</si>
  <si>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</si>
  <si>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</si>
  <si>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</si>
  <si>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</si>
  <si>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</si>
  <si>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</si>
  <si>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</si>
  <si>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</si>
  <si>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</si>
  <si>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</si>
  <si>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</si>
  <si>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</si>
  <si>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</si>
  <si>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</si>
  <si>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</si>
  <si>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</si>
  <si>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</si>
  <si>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</si>
  <si>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</si>
  <si>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</si>
  <si>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</si>
  <si>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</si>
  <si>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</si>
  <si>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</si>
  <si>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</si>
  <si>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</si>
  <si>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</si>
  <si>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</si>
  <si>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</si>
  <si>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</si>
  <si>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</si>
  <si>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</si>
  <si>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</si>
  <si>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</si>
  <si>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</si>
  <si>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</si>
  <si>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</si>
  <si>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</si>
  <si>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</si>
  <si>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</si>
  <si>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</si>
  <si>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</si>
  <si>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</si>
  <si>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</si>
  <si>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</si>
  <si>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</si>
  <si>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</si>
  <si>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</si>
  <si>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</si>
  <si>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</si>
  <si>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</si>
  <si>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</si>
  <si>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</si>
  <si>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</si>
  <si>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</si>
  <si>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</si>
  <si>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</si>
  <si>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</si>
  <si>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</si>
  <si>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</si>
  <si>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</si>
  <si>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</si>
  <si>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</si>
  <si>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</si>
  <si>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</si>
  <si>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</si>
  <si>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</si>
  <si>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</si>
  <si>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</si>
  <si>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</si>
  <si>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</si>
  <si>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</si>
  <si>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</si>
  <si>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</si>
  <si>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</si>
  <si>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</si>
  <si>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</si>
  <si>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</si>
  <si>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</si>
  <si>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</si>
  <si>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</si>
  <si>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</si>
  <si>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</si>
  <si>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</si>
  <si>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</si>
  <si>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</si>
  <si>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</si>
  <si>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</si>
  <si>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</si>
  <si>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</si>
  <si>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</si>
  <si>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</si>
  <si>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</si>
  <si>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</si>
  <si>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</si>
  <si>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</si>
  <si>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</si>
  <si>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</si>
  <si>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</si>
  <si>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</si>
  <si>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</si>
  <si>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</si>
  <si>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</si>
  <si>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</si>
  <si>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</si>
  <si>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</si>
  <si>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</si>
  <si>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</si>
  <si>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</si>
  <si>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</si>
  <si>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</si>
  <si>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</si>
  <si>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</si>
  <si>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</si>
  <si>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</si>
  <si>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</si>
  <si>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</si>
  <si>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</si>
  <si>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</si>
  <si>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</si>
  <si>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</si>
  <si>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</si>
  <si>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</si>
  <si>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</si>
  <si>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</si>
  <si>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</si>
  <si>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</si>
  <si>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</si>
  <si>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</si>
  <si>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</si>
  <si>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</si>
  <si>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</si>
  <si>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</si>
  <si>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</si>
  <si>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</si>
  <si>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</si>
  <si>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</si>
  <si>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</si>
  <si>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</si>
  <si>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</si>
  <si>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</si>
  <si>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</si>
  <si>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</si>
  <si>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</si>
  <si>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</si>
  <si>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</si>
  <si>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</si>
  <si>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</si>
  <si>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</si>
  <si>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</si>
  <si>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</si>
  <si>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</si>
  <si>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</si>
  <si>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</si>
  <si>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</si>
  <si>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</si>
  <si>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</si>
  <si>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</si>
  <si>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</si>
  <si>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</si>
  <si>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</si>
  <si>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</si>
  <si>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</si>
  <si>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</si>
  <si>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</si>
  <si>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</si>
  <si>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</si>
  <si>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</si>
  <si>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</si>
  <si>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</si>
  <si>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</si>
  <si>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</si>
  <si>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</si>
  <si>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</si>
  <si>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</si>
  <si>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</si>
  <si>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</si>
  <si>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</si>
  <si>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</si>
  <si>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</si>
  <si>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</si>
  <si>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</si>
  <si>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</si>
  <si>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</si>
  <si>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</si>
  <si>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</si>
  <si>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</si>
  <si>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</si>
  <si>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</si>
  <si>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</si>
  <si>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</si>
  <si>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</si>
  <si>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</si>
  <si>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</si>
  <si>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</si>
  <si>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</si>
  <si>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</si>
  <si>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</si>
  <si>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</si>
  <si>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</si>
  <si>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</si>
  <si>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</si>
  <si>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</si>
  <si>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</si>
  <si>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</si>
  <si>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</si>
  <si>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</si>
  <si>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</si>
  <si>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</si>
  <si>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</si>
  <si>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</si>
  <si>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</si>
  <si>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</si>
  <si>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</si>
  <si>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</si>
  <si>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</si>
  <si>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</si>
  <si>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</si>
  <si>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</si>
  <si>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</si>
  <si>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</si>
  <si>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</si>
  <si>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</si>
  <si>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</si>
  <si>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</si>
  <si>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</si>
  <si>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</si>
  <si>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</si>
  <si>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</si>
  <si>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</si>
  <si>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</si>
  <si>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</si>
  <si>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</si>
  <si>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</si>
  <si>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</si>
  <si>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</si>
  <si>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</si>
  <si>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</si>
  <si>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</si>
  <si>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</si>
  <si>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</si>
  <si>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</si>
  <si>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</si>
  <si>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</si>
  <si>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</si>
  <si>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</si>
  <si>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</si>
  <si>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</si>
  <si>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</si>
  <si>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</si>
  <si>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</si>
  <si>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</si>
  <si>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</si>
  <si>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</si>
  <si>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</si>
  <si>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</si>
  <si>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</si>
  <si>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</si>
  <si>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</si>
  <si>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</si>
  <si>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</si>
  <si>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</si>
  <si>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</si>
  <si>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</si>
  <si>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</si>
  <si>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</si>
  <si>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</si>
  <si>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</si>
  <si>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</si>
  <si>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</si>
  <si>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</si>
  <si>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</si>
  <si>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</si>
  <si>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</si>
  <si>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</si>
  <si>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</si>
  <si>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</si>
  <si>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</si>
  <si>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</si>
  <si>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</si>
  <si>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</si>
  <si>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</si>
  <si>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</si>
  <si>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</si>
  <si>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</si>
  <si>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</si>
  <si>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</si>
  <si>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</si>
  <si>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</si>
  <si>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</si>
  <si>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</si>
  <si>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</si>
  <si>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</si>
  <si>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</si>
  <si>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</si>
  <si>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</si>
  <si>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</si>
  <si>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</si>
  <si>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</si>
  <si>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</si>
  <si>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</si>
  <si>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</si>
  <si>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</si>
  <si>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</si>
  <si>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</si>
  <si>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</si>
  <si>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</si>
  <si>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</si>
  <si>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</si>
  <si>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</si>
  <si>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</si>
  <si>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</si>
  <si>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</si>
  <si>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</si>
  <si>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</si>
  <si>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</si>
  <si>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</si>
  <si>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</si>
  <si>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</si>
  <si>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</si>
  <si>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</si>
  <si>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</si>
  <si>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</si>
  <si>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</si>
  <si>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</si>
  <si>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</si>
  <si>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</si>
  <si>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</si>
  <si>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</si>
  <si>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</si>
  <si>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</si>
  <si>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</si>
  <si>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</si>
  <si>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</si>
  <si>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</si>
  <si>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</si>
  <si>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</si>
  <si>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</si>
  <si>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</si>
  <si>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</si>
  <si>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</si>
  <si>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</si>
  <si>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</si>
  <si>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</si>
  <si>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</si>
  <si>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</si>
  <si>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</si>
  <si>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</si>
  <si>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</si>
  <si>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</si>
  <si>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</si>
  <si>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</si>
  <si>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</si>
  <si>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</si>
  <si>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</si>
  <si>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</si>
  <si>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</si>
  <si>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</si>
  <si>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</si>
  <si>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</si>
  <si>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</si>
  <si>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</si>
  <si>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</si>
  <si>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</si>
  <si>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</si>
  <si>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</si>
  <si>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</si>
  <si>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</si>
  <si>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</si>
  <si>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</si>
  <si>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</si>
  <si>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</si>
  <si>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</si>
  <si>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</si>
  <si>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</si>
  <si>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</si>
  <si>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</si>
  <si>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</si>
  <si>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</si>
  <si>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</si>
  <si>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</si>
  <si>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</si>
  <si>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</si>
  <si>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</si>
  <si>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</si>
  <si>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</si>
  <si>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</si>
  <si>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</si>
  <si>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</si>
  <si>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</si>
  <si>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</si>
  <si>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</si>
  <si>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</si>
  <si>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</si>
  <si>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</si>
  <si>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</si>
  <si>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</si>
  <si>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</si>
  <si>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</si>
  <si>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</si>
  <si>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</si>
  <si>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</si>
  <si>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</si>
  <si>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</si>
  <si>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</si>
  <si>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</si>
  <si>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</si>
  <si>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</si>
  <si>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</si>
  <si>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</si>
  <si>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</si>
  <si>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</si>
  <si>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</si>
  <si>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</si>
  <si>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</si>
  <si>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</si>
  <si>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</si>
  <si>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</si>
  <si>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</si>
  <si>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</si>
  <si>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</si>
  <si>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</si>
  <si>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</si>
  <si>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</si>
  <si>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</si>
  <si>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</si>
  <si>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</si>
  <si>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</si>
  <si>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</si>
  <si>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</si>
  <si>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</si>
  <si>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</si>
  <si>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</si>
  <si>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</si>
  <si>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</si>
  <si>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</si>
  <si>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</si>
  <si>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</si>
  <si>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</si>
  <si>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</si>
  <si>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</si>
  <si>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</si>
  <si>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</si>
  <si>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</si>
  <si>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</si>
  <si>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</si>
  <si>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</si>
  <si>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</si>
  <si>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</si>
  <si>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</si>
  <si>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</si>
  <si>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</si>
  <si>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</si>
  <si>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</si>
  <si>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</si>
  <si>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</si>
  <si>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</si>
  <si>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</si>
  <si>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</si>
  <si>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</si>
  <si>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</si>
  <si>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</si>
  <si>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</si>
  <si>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</si>
  <si>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</si>
  <si>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</si>
  <si>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</si>
  <si>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</si>
  <si>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</si>
  <si>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</si>
  <si>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</si>
  <si>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</si>
  <si>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</si>
  <si>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</si>
  <si>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</si>
  <si>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</si>
  <si>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</si>
  <si>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</si>
  <si>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</si>
  <si>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</si>
  <si>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</si>
  <si>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</si>
  <si>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</si>
  <si>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</si>
  <si>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</si>
  <si>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</si>
  <si>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</si>
  <si>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</si>
  <si>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</si>
  <si>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</si>
  <si>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</si>
  <si>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</si>
  <si>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</si>
  <si>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</si>
  <si>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</si>
  <si>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</si>
  <si>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</si>
  <si>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</si>
  <si>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</si>
  <si>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</si>
  <si>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</si>
  <si>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</si>
  <si>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</si>
  <si>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</si>
  <si>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</si>
  <si>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</si>
  <si>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</si>
  <si>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</si>
  <si>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</si>
  <si>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</si>
  <si>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</si>
  <si>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</si>
  <si>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</si>
  <si>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</si>
  <si>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</si>
  <si>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</si>
  <si>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</si>
  <si>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</si>
  <si>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</si>
  <si>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</si>
  <si>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</si>
  <si>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</si>
  <si>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</si>
  <si>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</si>
  <si>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</si>
  <si>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</si>
  <si>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</si>
  <si>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</si>
  <si>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</si>
  <si>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</si>
  <si>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</si>
  <si>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</si>
  <si>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</si>
  <si>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</si>
  <si>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</si>
  <si>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</si>
  <si>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</si>
  <si>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</si>
  <si>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</si>
  <si>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</si>
  <si>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</si>
  <si>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</si>
  <si>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</si>
  <si>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</si>
  <si>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</si>
  <si>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</si>
  <si>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</si>
  <si>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</si>
  <si>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</si>
  <si>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</si>
  <si>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</si>
  <si>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</si>
  <si>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</si>
  <si>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</si>
  <si>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</si>
  <si>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</si>
  <si>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</si>
  <si>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</si>
  <si>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</si>
  <si>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</si>
  <si>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</si>
  <si>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</si>
  <si>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</si>
  <si>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</si>
  <si>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</si>
  <si>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</si>
  <si>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</si>
  <si>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</si>
  <si>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</si>
  <si>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</si>
  <si>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</si>
  <si>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</si>
  <si>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</si>
  <si>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</si>
  <si>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</si>
  <si>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</si>
  <si>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</si>
  <si>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</si>
  <si>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</si>
  <si>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</si>
  <si>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</si>
  <si>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</si>
  <si>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</si>
  <si>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</si>
  <si>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</si>
  <si>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</si>
  <si>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</si>
  <si>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</si>
  <si>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</si>
  <si>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</si>
  <si>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</si>
  <si>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</si>
  <si>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</si>
  <si>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</si>
  <si>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</si>
  <si>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</si>
  <si>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</si>
  <si>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</si>
  <si>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</si>
  <si>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</si>
  <si>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</si>
  <si>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</si>
  <si>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</si>
  <si>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</si>
  <si>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</si>
  <si>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</si>
  <si>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</si>
  <si>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</si>
  <si>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</si>
  <si>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</si>
  <si>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</si>
  <si>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</si>
  <si>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</si>
  <si>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</si>
  <si>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</si>
  <si>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</si>
  <si>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</si>
  <si>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</si>
  <si>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</si>
  <si>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</si>
  <si>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</si>
  <si>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</si>
  <si>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</si>
  <si>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</si>
  <si>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</si>
  <si>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</si>
  <si>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</si>
  <si>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</si>
  <si>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</si>
  <si>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</si>
  <si>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</si>
  <si>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</si>
  <si>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</si>
  <si>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</si>
  <si>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</si>
  <si>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</si>
  <si>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</si>
  <si>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</si>
  <si>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</si>
  <si>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</si>
  <si>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</si>
  <si>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</si>
  <si>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</si>
  <si>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</si>
  <si>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</si>
  <si>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</si>
  <si>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</si>
  <si>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</si>
  <si>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</si>
  <si>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</si>
  <si>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</si>
  <si>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</si>
  <si>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</si>
  <si>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</si>
  <si>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</si>
  <si>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</si>
  <si>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</si>
  <si>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</si>
  <si>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</si>
  <si>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</si>
  <si>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</si>
  <si>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</si>
  <si>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</si>
  <si>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</si>
  <si>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</si>
  <si>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</si>
  <si>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</si>
  <si>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</si>
  <si>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</si>
  <si>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</si>
  <si>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</si>
  <si>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</si>
  <si>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</si>
  <si>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</si>
  <si>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</si>
  <si>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</si>
  <si>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</si>
  <si>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</si>
  <si>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</si>
  <si>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</si>
  <si>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</si>
  <si>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</si>
  <si>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</si>
  <si>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</si>
  <si>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</si>
  <si>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</si>
  <si>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</si>
  <si>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</si>
  <si>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</si>
  <si>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</si>
  <si>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</si>
  <si>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</si>
  <si>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</si>
  <si>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</si>
  <si>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</si>
  <si>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</si>
  <si>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</si>
  <si>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</si>
  <si>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</si>
  <si>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</si>
  <si>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</si>
  <si>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</si>
  <si>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</si>
  <si>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</si>
  <si>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</si>
  <si>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</si>
  <si>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</si>
  <si>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</si>
  <si>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</si>
  <si>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</si>
  <si>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</si>
  <si>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</si>
  <si>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</si>
  <si>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</si>
  <si>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</si>
  <si>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</si>
  <si>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</si>
  <si>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</si>
  <si>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</si>
  <si>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</si>
  <si>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</si>
  <si>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</si>
  <si>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</si>
  <si>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</si>
  <si>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</si>
  <si>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</si>
  <si>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</si>
  <si>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</si>
  <si>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</si>
  <si>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</si>
  <si>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</si>
  <si>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</si>
  <si>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</si>
  <si>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</si>
  <si>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</si>
  <si>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</si>
  <si>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</si>
  <si>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</si>
  <si>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</si>
  <si>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</si>
  <si>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</si>
  <si>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</si>
  <si>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</si>
  <si>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</si>
  <si>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</si>
  <si>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</si>
  <si>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</si>
  <si>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</si>
  <si>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</si>
  <si>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</si>
  <si>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</si>
  <si>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</si>
  <si>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</si>
  <si>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</si>
  <si>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</si>
  <si>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</si>
  <si>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</si>
  <si>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</si>
  <si>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</si>
  <si>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</si>
  <si>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</si>
  <si>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</si>
  <si>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</si>
  <si>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</si>
  <si>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</si>
  <si>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</si>
  <si>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</si>
  <si>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</si>
  <si>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</si>
  <si>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</si>
  <si>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</si>
  <si>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</si>
  <si>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</si>
  <si>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</si>
  <si>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</si>
  <si>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</si>
  <si>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</si>
  <si>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</si>
  <si>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</si>
  <si>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</si>
  <si>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</si>
  <si>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</si>
  <si>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</si>
  <si>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</si>
  <si>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</si>
  <si>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</si>
  <si>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</si>
  <si>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</si>
  <si>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</si>
  <si>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</si>
  <si>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</si>
  <si>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</si>
  <si>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</si>
  <si>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</si>
  <si>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</si>
  <si>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</si>
  <si>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</si>
  <si>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</si>
  <si>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</si>
  <si>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</si>
  <si>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</si>
  <si>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</si>
  <si>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</si>
  <si>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</si>
  <si>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</si>
  <si>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</si>
  <si>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</si>
  <si>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</si>
  <si>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</si>
  <si>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</si>
  <si>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</si>
  <si>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</si>
  <si>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</si>
  <si>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</si>
  <si>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</si>
  <si>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</si>
  <si>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</si>
  <si>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</si>
  <si>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</si>
  <si>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</si>
  <si>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</si>
  <si>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</si>
  <si>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</si>
  <si>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</si>
  <si>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</si>
  <si>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</si>
  <si>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</si>
  <si>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</si>
  <si>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</si>
  <si>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</si>
  <si>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</si>
  <si>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</si>
  <si>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</si>
  <si>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</si>
  <si>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</si>
  <si>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</si>
  <si>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</si>
  <si>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</si>
  <si>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</si>
  <si>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</si>
  <si>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</si>
  <si>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</si>
  <si>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</si>
  <si>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</si>
  <si>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</si>
  <si>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</si>
  <si>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</si>
  <si>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</si>
  <si>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</si>
  <si>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</si>
  <si>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</si>
  <si>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</si>
  <si>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</si>
  <si>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</si>
  <si>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</si>
  <si>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</si>
  <si>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</si>
  <si>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</si>
  <si>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</si>
  <si>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</si>
  <si>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</si>
  <si>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</si>
  <si>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</si>
  <si>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</si>
  <si>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</si>
  <si>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</si>
  <si>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</si>
  <si>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</si>
  <si>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</si>
  <si>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</si>
  <si>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</si>
  <si>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</si>
  <si>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</si>
  <si>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</si>
  <si>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</si>
  <si>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</si>
  <si>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</si>
  <si>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</si>
  <si>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</si>
  <si>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</si>
  <si>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</si>
  <si>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</si>
  <si>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</si>
  <si>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</si>
  <si>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</si>
  <si>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</si>
  <si>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</si>
  <si>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</si>
  <si>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</si>
  <si>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</si>
  <si>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</si>
  <si>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</si>
  <si>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</si>
  <si>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</si>
  <si>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</si>
  <si>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</si>
  <si>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</si>
  <si>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</si>
  <si>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</si>
  <si>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</si>
  <si>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</si>
  <si>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</si>
  <si>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</si>
  <si>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</si>
  <si>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</si>
  <si>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</si>
  <si>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</si>
  <si>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</si>
  <si>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</si>
  <si>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</si>
  <si>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</si>
  <si>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</si>
  <si>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</si>
  <si>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</si>
  <si>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</si>
  <si>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</si>
  <si>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</si>
  <si>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</si>
  <si>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</si>
  <si>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</si>
  <si>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</si>
  <si>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</si>
  <si>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</si>
  <si>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</si>
  <si>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</si>
  <si>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</si>
  <si>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</si>
  <si>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</si>
  <si>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</si>
  <si>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</si>
  <si>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</si>
  <si>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</si>
  <si>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</si>
  <si>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</si>
  <si>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</si>
  <si>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</si>
  <si>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</si>
  <si>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</si>
  <si>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</si>
  <si>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</si>
  <si>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</si>
  <si>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</si>
  <si>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</si>
  <si>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</si>
  <si>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</si>
  <si>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</si>
  <si>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</si>
  <si>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</si>
  <si>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</si>
  <si>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</si>
  <si>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</si>
  <si>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</si>
  <si>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</si>
  <si>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</si>
  <si>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</si>
  <si>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</si>
  <si>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</si>
  <si>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</si>
  <si>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</si>
  <si>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</si>
  <si>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</si>
  <si>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</si>
  <si>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</si>
  <si>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</si>
  <si>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</si>
  <si>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</si>
  <si>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</si>
  <si>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</si>
  <si>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</si>
  <si>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</si>
  <si>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</si>
  <si>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</si>
  <si>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</si>
  <si>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</si>
  <si>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</si>
  <si>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</si>
  <si>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</si>
  <si>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</si>
  <si>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</si>
  <si>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</si>
  <si>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</si>
  <si>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</si>
  <si>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</si>
  <si>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</si>
  <si>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</si>
  <si>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</si>
  <si>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</si>
  <si>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</si>
  <si>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</si>
  <si>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</si>
  <si>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</si>
  <si>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</si>
  <si>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</si>
  <si>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</si>
  <si>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</si>
  <si>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</si>
  <si>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</si>
  <si>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</si>
  <si>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</si>
  <si>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</si>
  <si>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</si>
  <si>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</si>
  <si>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</si>
  <si>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</si>
  <si>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</si>
  <si>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</si>
  <si>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</si>
  <si>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</si>
  <si>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</si>
  <si>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</si>
  <si>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</si>
  <si>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</si>
  <si>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</si>
  <si>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</si>
  <si>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</si>
  <si>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</si>
  <si>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</si>
  <si>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</si>
  <si>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</si>
  <si>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</si>
  <si>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</si>
  <si>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</si>
  <si>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</si>
  <si>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</si>
  <si>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</si>
  <si>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</si>
  <si>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</si>
  <si>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</si>
  <si>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</si>
  <si>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</si>
  <si>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</si>
  <si>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</si>
  <si>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</si>
  <si>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</si>
  <si>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</si>
  <si>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</si>
  <si>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</si>
  <si>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</si>
  <si>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</si>
  <si>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</si>
  <si>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</si>
  <si>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</si>
  <si>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</si>
  <si>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</si>
  <si>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</si>
  <si>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</si>
  <si>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</si>
  <si>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</si>
  <si>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</si>
  <si>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</si>
  <si>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</si>
  <si>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</si>
  <si>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</si>
  <si>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</si>
  <si>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</si>
  <si>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</si>
  <si>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</si>
  <si>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</si>
  <si>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</si>
  <si>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</si>
  <si>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</si>
  <si>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</si>
  <si>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</si>
  <si>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</si>
  <si>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</si>
  <si>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</si>
  <si>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</si>
  <si>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</si>
  <si>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</si>
  <si>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</si>
  <si>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</si>
  <si>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</si>
  <si>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</si>
  <si>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</si>
  <si>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</si>
  <si>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</si>
  <si>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</si>
  <si>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</si>
  <si>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</si>
  <si>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</si>
  <si>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</si>
  <si>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</si>
  <si>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</si>
  <si>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</si>
  <si>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</si>
  <si>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</si>
  <si>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</si>
  <si>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</si>
  <si>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</si>
  <si>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</si>
  <si>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</si>
  <si>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</si>
  <si>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</si>
  <si>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</si>
  <si>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</si>
  <si>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</si>
  <si>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</si>
  <si>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</si>
  <si>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</si>
  <si>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</si>
  <si>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</si>
  <si>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</si>
  <si>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</si>
  <si>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</si>
  <si>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</si>
  <si>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</si>
  <si>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</si>
  <si>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</si>
  <si>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</si>
  <si>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</si>
  <si>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</si>
  <si>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</si>
  <si>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</si>
  <si>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</si>
  <si>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</si>
  <si>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</si>
  <si>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</si>
  <si>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</si>
  <si>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</si>
  <si>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</si>
  <si>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</si>
  <si>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</si>
  <si>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</si>
  <si>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</si>
  <si>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</si>
  <si>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</si>
  <si>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</si>
  <si>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</si>
  <si>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</si>
  <si>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</si>
  <si>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</si>
  <si>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</si>
  <si>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</si>
  <si>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</si>
  <si>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</si>
  <si>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</si>
  <si>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</si>
  <si>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</si>
  <si>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</si>
  <si>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</si>
  <si>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</si>
  <si>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</si>
  <si>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</si>
  <si>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</si>
  <si>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</si>
  <si>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</si>
  <si>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</si>
  <si>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</si>
  <si>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</si>
  <si>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</si>
  <si>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</si>
  <si>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</si>
  <si>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</si>
  <si>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</si>
  <si>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</si>
  <si>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</si>
  <si>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</si>
  <si>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</si>
  <si>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</si>
  <si>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</si>
  <si>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</si>
  <si>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</si>
  <si>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</si>
  <si>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</si>
  <si>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</si>
  <si>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</si>
  <si>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</si>
  <si>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</si>
  <si>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</si>
  <si>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</si>
  <si>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</si>
  <si>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</si>
  <si>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</si>
  <si>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</si>
  <si>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</si>
  <si>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</si>
  <si>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</si>
  <si>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</si>
  <si>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</si>
  <si>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</si>
  <si>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</si>
  <si>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</si>
  <si>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</si>
  <si>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</si>
  <si>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</si>
  <si>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</si>
  <si>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</si>
  <si>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</si>
  <si>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</si>
  <si>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</si>
  <si>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</si>
  <si>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</si>
  <si>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</si>
  <si>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</si>
  <si>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</si>
  <si>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</si>
  <si>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</si>
  <si>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</si>
  <si>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</si>
  <si>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</si>
  <si>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</si>
  <si>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</si>
  <si>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</si>
  <si>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</si>
  <si>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</si>
  <si>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</si>
  <si>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</si>
  <si>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</si>
  <si>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</si>
  <si>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</si>
  <si>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</si>
  <si>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</si>
  <si>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</si>
  <si>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</si>
  <si>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</si>
  <si>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</si>
  <si>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</si>
  <si>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</si>
  <si>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</si>
  <si>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</si>
  <si>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</si>
  <si>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</si>
  <si>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</si>
  <si>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</si>
  <si>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</si>
  <si>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</si>
  <si>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</si>
  <si>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</si>
  <si>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</si>
  <si>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</si>
  <si>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</si>
  <si>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</si>
  <si>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</si>
  <si>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</si>
  <si>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</si>
  <si>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</si>
  <si>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</si>
  <si>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</si>
  <si>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</si>
  <si>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</si>
  <si>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</si>
  <si>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</si>
  <si>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</si>
  <si>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</si>
  <si>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</si>
  <si>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</si>
  <si>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</si>
  <si>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</si>
  <si>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</si>
  <si>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</si>
  <si>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</si>
  <si>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</si>
  <si>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</si>
  <si>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</si>
  <si>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</si>
  <si>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</si>
  <si>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</si>
  <si>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</si>
  <si>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</si>
  <si>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</si>
  <si>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</si>
  <si>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</si>
  <si>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</si>
  <si>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</si>
  <si>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</si>
  <si>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</si>
  <si>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</si>
  <si>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</si>
  <si>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</si>
  <si>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</si>
  <si>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</si>
  <si>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</si>
  <si>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</si>
  <si>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</si>
  <si>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</si>
  <si>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</si>
  <si>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</si>
  <si>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</si>
  <si>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</si>
  <si>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</si>
  <si>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</si>
  <si>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</si>
  <si>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</si>
  <si>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</si>
  <si>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</si>
  <si>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</si>
  <si>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</si>
  <si>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</si>
  <si>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</si>
  <si>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</si>
  <si>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</si>
  <si>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</si>
  <si>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</si>
  <si>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</si>
  <si>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</si>
  <si>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</si>
  <si>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</si>
  <si>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</si>
  <si>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</si>
  <si>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</si>
  <si>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</si>
  <si>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</si>
  <si>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</si>
  <si>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</si>
  <si>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</si>
  <si>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</si>
  <si>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</si>
  <si>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</si>
  <si>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</si>
  <si>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</si>
  <si>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</si>
  <si>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</si>
  <si>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</si>
  <si>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</si>
  <si>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</si>
  <si>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</si>
  <si>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</si>
  <si>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</si>
  <si>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</si>
  <si>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</si>
  <si>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</si>
  <si>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</si>
  <si>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</si>
  <si>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</si>
  <si>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</si>
  <si>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</si>
  <si>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</si>
  <si>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</si>
  <si>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</si>
  <si>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</si>
  <si>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</si>
  <si>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</si>
  <si>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</si>
  <si>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</si>
  <si>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</si>
  <si>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</si>
  <si>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</si>
  <si>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</si>
  <si>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</si>
  <si>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</si>
  <si>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</si>
  <si>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</si>
  <si>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</si>
  <si>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</si>
  <si>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</si>
  <si>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</si>
  <si>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</si>
  <si>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</si>
  <si>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</si>
  <si>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</si>
  <si>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</si>
  <si>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</si>
  <si>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</si>
  <si>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</si>
  <si>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</si>
  <si>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</si>
  <si>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</si>
  <si>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</si>
  <si>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</si>
  <si>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</si>
  <si>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</si>
  <si>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</si>
  <si>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</si>
  <si>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</si>
  <si>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</si>
  <si>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</si>
  <si>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</si>
  <si>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</si>
  <si>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</si>
  <si>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</si>
  <si>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</si>
  <si>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</si>
  <si>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</si>
  <si>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</si>
  <si>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</si>
  <si>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</si>
  <si>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</si>
  <si>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</si>
  <si>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</si>
  <si>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</si>
  <si>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</si>
  <si>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</si>
  <si>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</si>
  <si>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</si>
  <si>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</si>
  <si>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</si>
  <si>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</si>
  <si>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</si>
  <si>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</si>
  <si>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</si>
  <si>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</si>
  <si>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</si>
  <si>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</si>
  <si>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</si>
  <si>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</si>
  <si>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</si>
  <si>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</si>
  <si>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</si>
  <si>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</si>
  <si>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</si>
  <si>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</si>
  <si>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</si>
  <si>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</si>
  <si>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</si>
  <si>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</si>
  <si>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</si>
  <si>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</si>
  <si>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</si>
  <si>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</si>
  <si>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</si>
  <si>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</si>
  <si>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</si>
  <si>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</si>
  <si>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</si>
  <si>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</si>
  <si>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</si>
  <si>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</si>
  <si>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</si>
  <si>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</si>
  <si>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</si>
  <si>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</si>
  <si>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</si>
  <si>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</si>
  <si>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</si>
  <si>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</si>
  <si>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</si>
  <si>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</si>
  <si>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</si>
  <si>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</si>
  <si>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</si>
  <si>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</si>
  <si>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</si>
  <si>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</si>
  <si>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</si>
  <si>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</si>
  <si>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</si>
  <si>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</si>
  <si>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</si>
  <si>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</si>
  <si>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</si>
  <si>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</si>
  <si>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</si>
  <si>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</si>
  <si>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</si>
  <si>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</si>
  <si>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</si>
  <si>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</si>
  <si>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</si>
  <si>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</si>
  <si>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</si>
  <si>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</si>
  <si>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</si>
  <si>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</si>
  <si>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</si>
  <si>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</si>
  <si>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</si>
  <si>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</si>
  <si>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</si>
  <si>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</si>
  <si>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</si>
  <si>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</si>
  <si>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</si>
  <si>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</si>
  <si>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</si>
  <si>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</si>
  <si>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</si>
  <si>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</si>
  <si>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</si>
  <si>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</si>
  <si>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</si>
  <si>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</si>
  <si>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</si>
  <si>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</si>
  <si>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</si>
  <si>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</si>
  <si>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</si>
  <si>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</si>
  <si>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</si>
  <si>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</si>
  <si>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</si>
  <si>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</si>
  <si>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</si>
  <si>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</si>
  <si>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</si>
  <si>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</si>
  <si>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</si>
  <si>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</si>
  <si>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</si>
  <si>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</si>
  <si>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</si>
  <si>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</si>
  <si>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</si>
  <si>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</si>
  <si>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</si>
  <si>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</si>
  <si>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</si>
  <si>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</si>
  <si>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</si>
  <si>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</si>
  <si>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</si>
  <si>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</si>
  <si>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</si>
  <si>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</si>
  <si>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</si>
  <si>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</si>
  <si>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</si>
  <si>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</si>
  <si>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</si>
  <si>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</si>
  <si>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</si>
  <si>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</si>
  <si>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</si>
  <si>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</si>
  <si>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</si>
  <si>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</si>
  <si>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</si>
  <si>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</si>
  <si>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</si>
  <si>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</si>
  <si>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</si>
  <si>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</si>
  <si>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</si>
  <si>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</si>
  <si>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</si>
  <si>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</si>
  <si>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</si>
  <si>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</si>
  <si>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</si>
  <si>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</si>
  <si>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</si>
  <si>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</si>
  <si>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</si>
  <si>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</si>
  <si>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</si>
  <si>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</si>
  <si>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</si>
  <si>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</si>
  <si>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</si>
  <si>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</si>
  <si>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</si>
  <si>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</si>
  <si>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</si>
  <si>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</si>
  <si>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</si>
  <si>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</si>
  <si>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</si>
  <si>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</si>
  <si>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</si>
  <si>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</si>
  <si>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</si>
  <si>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</si>
  <si>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</si>
  <si>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</si>
  <si>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</si>
  <si>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</si>
  <si>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</si>
  <si>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</si>
  <si>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</si>
  <si>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</si>
  <si>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</si>
  <si>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</si>
  <si>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</si>
  <si>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</si>
  <si>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</si>
  <si>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</si>
  <si>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</si>
  <si>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</si>
  <si>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</si>
  <si>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</si>
  <si>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</si>
  <si>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</si>
  <si>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</si>
  <si>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</si>
  <si>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</si>
  <si>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</si>
  <si>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</si>
  <si>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</si>
  <si>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</si>
  <si>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</si>
  <si>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</si>
  <si>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</si>
  <si>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</si>
  <si>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</si>
  <si>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</si>
  <si>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</si>
  <si>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</si>
  <si>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</si>
  <si>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</si>
  <si>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</si>
  <si>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</si>
  <si>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</si>
  <si>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</si>
  <si>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</si>
  <si>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</si>
  <si>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</si>
  <si>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</si>
  <si>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</si>
  <si>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</si>
  <si>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</si>
  <si>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</si>
  <si>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</si>
  <si>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</si>
  <si>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</si>
  <si>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</si>
  <si>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</si>
  <si>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</si>
  <si>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</si>
  <si>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</si>
  <si>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</si>
  <si>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</si>
  <si>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</si>
  <si>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</si>
  <si>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</si>
  <si>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</si>
  <si>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</si>
  <si>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</si>
  <si>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</si>
  <si>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</si>
  <si>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</si>
  <si>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</si>
  <si>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</si>
  <si>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</si>
  <si>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</si>
  <si>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</si>
  <si>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</si>
  <si>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</si>
  <si>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</si>
  <si>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</si>
  <si>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</si>
  <si>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</si>
  <si>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</si>
  <si>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</si>
  <si>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</si>
  <si>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</si>
  <si>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</si>
  <si>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</si>
  <si>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</si>
  <si>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</si>
  <si>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</si>
  <si>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</si>
  <si>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</si>
  <si>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</si>
  <si>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</si>
  <si>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</si>
  <si>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</si>
  <si>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</si>
  <si>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</si>
  <si>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</si>
  <si>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</si>
  <si>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</si>
  <si>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</si>
  <si>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</si>
  <si>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</si>
  <si>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</si>
  <si>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</si>
  <si>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</si>
  <si>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</si>
  <si>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</si>
  <si>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</si>
  <si>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</si>
  <si>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</si>
  <si>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</si>
  <si>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</si>
  <si>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</si>
  <si>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</si>
  <si>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</si>
  <si>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</si>
  <si>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</si>
  <si>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</si>
  <si>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</si>
  <si>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</si>
  <si>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</si>
  <si>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</si>
  <si>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</si>
  <si>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</si>
  <si>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</si>
  <si>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</si>
  <si>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</si>
  <si>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</si>
  <si>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</si>
  <si>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</si>
  <si>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</si>
  <si>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</si>
  <si>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</si>
  <si>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</si>
  <si>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</si>
  <si>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</si>
  <si>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</si>
  <si>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</si>
  <si>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</si>
  <si>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</si>
  <si>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</si>
  <si>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</si>
  <si>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</si>
  <si>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</si>
  <si>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</si>
  <si>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</si>
  <si>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</si>
  <si>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</si>
  <si>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</si>
  <si>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</si>
  <si>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</si>
  <si>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</si>
  <si>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</si>
  <si>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</si>
  <si>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</si>
  <si>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</si>
  <si>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</si>
  <si>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</si>
  <si>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</si>
  <si>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</si>
  <si>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</si>
  <si>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</si>
  <si>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</si>
  <si>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</si>
  <si>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</si>
  <si>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</si>
  <si>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</si>
  <si>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</si>
  <si>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</si>
  <si>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</si>
  <si>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</si>
  <si>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</si>
  <si>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</si>
  <si>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</si>
  <si>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</si>
  <si>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</si>
  <si>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</si>
  <si>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</si>
  <si>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</si>
  <si>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</si>
  <si>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</si>
  <si>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</si>
  <si>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</si>
  <si>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</si>
  <si>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</si>
  <si>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</si>
  <si>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</si>
  <si>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</si>
  <si>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</si>
  <si>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</si>
  <si>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</si>
  <si>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</si>
  <si>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</si>
  <si>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</si>
  <si>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</si>
  <si>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</si>
  <si>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</si>
  <si>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</si>
  <si>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</si>
  <si>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</si>
  <si>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</si>
  <si>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</si>
  <si>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</si>
  <si>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</si>
  <si>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</si>
  <si>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</si>
  <si>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</si>
  <si>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</si>
  <si>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</si>
  <si>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</si>
  <si>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</si>
  <si>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</si>
  <si>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</si>
  <si>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</si>
  <si>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</si>
  <si>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</si>
  <si>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</si>
  <si>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</si>
  <si>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</si>
  <si>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</si>
  <si>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</si>
  <si>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</si>
  <si>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</si>
  <si>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</si>
  <si>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</si>
  <si>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</si>
  <si>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</si>
  <si>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</si>
  <si>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</si>
  <si>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</si>
  <si>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</si>
  <si>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</si>
  <si>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</si>
  <si>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</si>
  <si>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</si>
  <si>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</si>
  <si>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</si>
  <si>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</si>
  <si>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</si>
  <si>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</si>
  <si>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</si>
  <si>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</si>
  <si>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</si>
  <si>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</si>
  <si>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</si>
  <si>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</si>
  <si>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</si>
  <si>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</si>
  <si>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</si>
  <si>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</si>
  <si>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</si>
  <si>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</si>
  <si>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</si>
  <si>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</si>
  <si>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</si>
  <si>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</si>
  <si>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</si>
  <si>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</si>
  <si>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</si>
  <si>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</si>
  <si>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</si>
  <si>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</si>
  <si>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</si>
  <si>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</si>
  <si>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</si>
  <si>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</si>
  <si>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</si>
  <si>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</si>
  <si>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</si>
  <si>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</si>
  <si>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</si>
  <si>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</si>
  <si>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</si>
  <si>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</si>
  <si>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</si>
  <si>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</si>
  <si>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</si>
  <si>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</si>
  <si>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</si>
  <si>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</si>
  <si>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</si>
  <si>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</si>
  <si>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</si>
  <si>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</si>
  <si>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</si>
  <si>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</si>
  <si>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</si>
  <si>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</si>
  <si>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</si>
  <si>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</si>
  <si>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</si>
  <si>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</si>
  <si>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</si>
  <si>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</si>
  <si>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</si>
  <si>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</si>
  <si>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</si>
  <si>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</si>
  <si>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</si>
  <si>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</si>
  <si>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</si>
  <si>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</si>
  <si>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</si>
  <si>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</si>
  <si>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</si>
  <si>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</si>
  <si>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</si>
  <si>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</si>
  <si>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</si>
  <si>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</si>
  <si>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</si>
  <si>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</si>
  <si>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</si>
  <si>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</si>
  <si>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</si>
  <si>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</si>
  <si>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</si>
  <si>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</si>
  <si>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</si>
  <si>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</si>
  <si>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</si>
  <si>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</si>
  <si>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</si>
  <si>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</si>
  <si>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</si>
  <si>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</si>
  <si>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</si>
  <si>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</si>
  <si>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</si>
  <si>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</si>
  <si>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</si>
  <si>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</si>
  <si>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</si>
  <si>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</si>
  <si>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</si>
  <si>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</si>
  <si>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</si>
  <si>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</si>
  <si>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</si>
  <si>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</si>
  <si>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</si>
  <si>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</si>
  <si>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</si>
  <si>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</si>
  <si>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</si>
  <si>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</si>
  <si>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</si>
  <si>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</si>
  <si>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</si>
  <si>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</si>
  <si>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</si>
  <si>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</si>
  <si>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</si>
  <si>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</si>
  <si>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</si>
  <si>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</si>
  <si>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</si>
  <si>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</si>
  <si>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</si>
  <si>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</si>
  <si>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</si>
  <si>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</si>
  <si>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</si>
  <si>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</si>
  <si>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</si>
  <si>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</si>
  <si>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</si>
  <si>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</si>
  <si>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</si>
  <si>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</si>
  <si>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</si>
  <si>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</si>
  <si>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</si>
  <si>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</si>
  <si>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</si>
  <si>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</si>
  <si>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</si>
  <si>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</si>
  <si>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</si>
  <si>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</si>
  <si>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</si>
  <si>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</si>
  <si>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</si>
  <si>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</si>
  <si>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</si>
  <si>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</si>
  <si>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</si>
  <si>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</si>
  <si>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</si>
  <si>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</si>
  <si>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</si>
  <si>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</si>
  <si>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</si>
  <si>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</si>
  <si>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</si>
  <si>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</si>
  <si>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</si>
  <si>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</si>
  <si>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</si>
  <si>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</si>
  <si>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</si>
  <si>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</si>
  <si>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</si>
  <si>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</si>
  <si>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</si>
  <si>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</si>
  <si>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</si>
  <si>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</si>
  <si>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</si>
  <si>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</si>
  <si>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</si>
  <si>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</si>
  <si>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</si>
  <si>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</si>
  <si>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</si>
  <si>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</si>
  <si>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</si>
  <si>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</si>
  <si>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</si>
  <si>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</si>
  <si>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</si>
  <si>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</si>
  <si>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</si>
  <si>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</si>
  <si>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</si>
  <si>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</si>
  <si>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</si>
  <si>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</si>
  <si>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</si>
  <si>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</si>
  <si>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</si>
  <si>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</si>
  <si>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</si>
  <si>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</si>
  <si>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</si>
  <si>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</si>
  <si>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</si>
  <si>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</si>
  <si>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</si>
  <si>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</si>
  <si>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</si>
  <si>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</si>
  <si>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</si>
  <si>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</si>
  <si>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</si>
  <si>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</si>
  <si>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</si>
  <si>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</si>
  <si>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</si>
  <si>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</si>
  <si>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</si>
  <si>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</si>
  <si>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</si>
  <si>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</si>
  <si>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</si>
  <si>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</si>
  <si>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</si>
  <si>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</si>
  <si>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</si>
  <si>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</si>
  <si>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</si>
  <si>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</si>
  <si>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</si>
  <si>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</si>
  <si>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</si>
  <si>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</si>
  <si>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</si>
  <si>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</si>
  <si>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</si>
  <si>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</si>
  <si>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</si>
  <si>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</si>
  <si>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</si>
  <si>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</si>
  <si>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</si>
  <si>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</si>
  <si>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</si>
  <si>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</si>
  <si>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</si>
  <si>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</si>
  <si>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</si>
  <si>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</si>
  <si>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</si>
  <si>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</si>
  <si>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</si>
  <si>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</si>
  <si>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</si>
  <si>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</si>
  <si>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</si>
  <si>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</si>
  <si>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</si>
  <si>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</si>
  <si>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</si>
  <si>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</si>
  <si>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</si>
  <si>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</si>
  <si>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</si>
  <si>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</si>
  <si>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</si>
  <si>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</si>
  <si>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</si>
  <si>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</si>
  <si>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</si>
  <si>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</si>
  <si>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</si>
  <si>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</si>
  <si>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</si>
  <si>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</si>
  <si>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</si>
  <si>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</si>
  <si>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</si>
  <si>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</si>
  <si>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</si>
  <si>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</si>
  <si>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</si>
  <si>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</si>
  <si>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</si>
  <si>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</si>
  <si>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</si>
  <si>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</si>
  <si>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</si>
  <si>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</si>
  <si>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</si>
  <si>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</si>
  <si>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</si>
  <si>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</si>
  <si>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</si>
  <si>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</si>
  <si>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</si>
  <si>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</si>
  <si>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</si>
  <si>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</si>
  <si>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</si>
  <si>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</si>
  <si>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</si>
  <si>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</si>
  <si>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</si>
  <si>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</si>
  <si>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</si>
  <si>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</si>
  <si>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</si>
  <si>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</si>
  <si>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</si>
  <si>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</si>
  <si>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</si>
  <si>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</si>
  <si>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</si>
  <si>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</si>
  <si>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</si>
  <si>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</si>
  <si>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</si>
  <si>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</si>
  <si>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</si>
  <si>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</si>
  <si>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</si>
  <si>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</si>
  <si>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</si>
  <si>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</si>
  <si>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</si>
  <si>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</si>
  <si>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</si>
  <si>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</si>
  <si>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</si>
  <si>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</si>
  <si>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</si>
  <si>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</si>
  <si>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</si>
  <si>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</si>
  <si>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</si>
  <si>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</si>
  <si>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</si>
  <si>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</si>
  <si>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</si>
  <si>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</si>
  <si>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</si>
  <si>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</si>
  <si>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</si>
  <si>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</si>
  <si>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</si>
  <si>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</si>
  <si>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</si>
  <si>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</si>
  <si>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</si>
  <si>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</si>
  <si>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</si>
  <si>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</si>
  <si>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</si>
  <si>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</si>
  <si>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</si>
  <si>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</si>
  <si>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</si>
  <si>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</si>
  <si>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</si>
  <si>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</si>
  <si>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</si>
  <si>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</si>
  <si>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</si>
  <si>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</si>
  <si>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</si>
  <si>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</si>
  <si>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</si>
  <si>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</si>
  <si>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</si>
  <si>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</si>
  <si>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</si>
  <si>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</si>
  <si>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</si>
  <si>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</si>
  <si>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</si>
  <si>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</si>
  <si>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</si>
  <si>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</si>
  <si>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</si>
  <si>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</si>
  <si>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</si>
  <si>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</si>
  <si>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</si>
  <si>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</si>
  <si>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</si>
  <si>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</si>
  <si>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</si>
  <si>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</si>
  <si>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</si>
  <si>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</si>
  <si>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</si>
  <si>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</si>
  <si>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</si>
  <si>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</si>
  <si>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</si>
  <si>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</si>
  <si>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</si>
  <si>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</si>
  <si>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</si>
  <si>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</si>
  <si>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</si>
  <si>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</si>
  <si>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</si>
  <si>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</si>
  <si>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</si>
  <si>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</si>
  <si>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</si>
  <si>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</si>
  <si>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</si>
  <si>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</si>
  <si>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</si>
  <si>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</si>
  <si>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</si>
  <si>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</si>
  <si>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</si>
  <si>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</si>
  <si>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</si>
  <si>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</si>
  <si>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</si>
  <si>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</si>
  <si>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</si>
  <si>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</si>
  <si>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</si>
  <si>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</si>
  <si>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</si>
  <si>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</si>
  <si>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</si>
  <si>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</si>
  <si>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</si>
  <si>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</si>
  <si>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</si>
  <si>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</si>
  <si>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</si>
  <si>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</si>
  <si>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</si>
  <si>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</si>
  <si>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</si>
  <si>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</si>
  <si>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</si>
  <si>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</si>
  <si>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</si>
  <si>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</si>
  <si>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</si>
  <si>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</si>
  <si>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</si>
  <si>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</si>
  <si>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</si>
  <si>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</si>
  <si>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</si>
  <si>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</si>
  <si>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</si>
  <si>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</si>
  <si>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</si>
  <si>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</si>
  <si>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</si>
  <si>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</si>
  <si>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</si>
  <si>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</si>
  <si>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</si>
  <si>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</si>
  <si>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</si>
  <si>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</si>
  <si>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</si>
  <si>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</si>
  <si>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</si>
  <si>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</si>
  <si>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</si>
  <si>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</si>
  <si>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</si>
  <si>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</si>
  <si>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</si>
  <si>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</si>
  <si>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</si>
  <si>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</si>
  <si>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</si>
  <si>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</si>
  <si>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</si>
  <si>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</si>
  <si>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</si>
  <si>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</si>
  <si>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</si>
  <si>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</si>
  <si>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</si>
  <si>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</si>
  <si>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</si>
  <si>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</si>
  <si>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</si>
  <si>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</si>
  <si>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</si>
  <si>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</si>
  <si>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</si>
  <si>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</si>
  <si>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</si>
  <si>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</si>
  <si>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</si>
  <si>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</si>
  <si>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</si>
  <si>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</si>
  <si>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</si>
  <si>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</si>
  <si>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</si>
  <si>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</si>
  <si>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</si>
  <si>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</si>
  <si>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</si>
  <si>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</si>
  <si>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</si>
  <si>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</si>
  <si>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</si>
  <si>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</si>
  <si>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</si>
  <si>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</si>
  <si>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</si>
  <si>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</si>
  <si>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</si>
  <si>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</si>
  <si>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</si>
  <si>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</si>
  <si>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</si>
  <si>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</si>
  <si>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</si>
  <si>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</si>
  <si>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</si>
  <si>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</si>
  <si>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</si>
  <si>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</si>
  <si>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</si>
  <si>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</si>
  <si>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</si>
  <si>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</si>
  <si>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</si>
  <si>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</si>
  <si>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</si>
  <si>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</si>
  <si>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</si>
  <si>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</si>
  <si>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</si>
  <si>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</si>
  <si>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</si>
  <si>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</si>
  <si>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</si>
  <si>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</si>
  <si>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</si>
  <si>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</si>
  <si>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</si>
  <si>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</si>
  <si>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</si>
  <si>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</si>
  <si>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</si>
  <si>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</si>
  <si>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</si>
  <si>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</si>
  <si>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</si>
  <si>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</si>
  <si>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</si>
  <si>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</si>
  <si>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</si>
  <si>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</si>
  <si>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</si>
  <si>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</si>
  <si>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</si>
  <si>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</si>
  <si>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</si>
  <si>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</si>
  <si>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</si>
  <si>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</si>
  <si>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</si>
  <si>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</si>
  <si>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</si>
  <si>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</si>
  <si>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</si>
  <si>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</si>
  <si>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</si>
  <si>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</si>
  <si>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</si>
  <si>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</si>
  <si>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</si>
  <si>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</si>
  <si>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</si>
  <si>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</si>
  <si>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</si>
  <si>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</si>
  <si>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</si>
  <si>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</si>
  <si>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</si>
  <si>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</si>
  <si>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</si>
  <si>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</si>
  <si>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</si>
  <si>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</si>
  <si>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</si>
  <si>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</si>
  <si>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</si>
  <si>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</si>
  <si>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</si>
  <si>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</si>
  <si>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</si>
  <si>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</si>
  <si>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</si>
  <si>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</si>
  <si>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</si>
  <si>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</si>
  <si>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</si>
  <si>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</si>
  <si>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</si>
  <si>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</si>
  <si>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</si>
  <si>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</si>
  <si>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</si>
  <si>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</si>
  <si>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</si>
  <si>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</si>
  <si>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</si>
  <si>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</si>
  <si>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</si>
  <si>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</si>
  <si>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</si>
  <si>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</si>
  <si>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</si>
  <si>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</si>
  <si>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</si>
  <si>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</si>
  <si>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</si>
  <si>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</si>
  <si>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</si>
  <si>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</si>
  <si>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</si>
  <si>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</si>
  <si>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</si>
  <si>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</si>
  <si>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</si>
  <si>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</si>
  <si>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</si>
  <si>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</si>
  <si>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</si>
  <si>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</si>
  <si>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</si>
  <si>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</si>
  <si>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</si>
  <si>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</si>
  <si>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</si>
  <si>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</si>
  <si>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</si>
  <si>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</si>
  <si>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</si>
  <si>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</si>
  <si>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</si>
  <si>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</si>
  <si>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</si>
  <si>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</si>
  <si>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</si>
  <si>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</si>
  <si>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</si>
  <si>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</si>
  <si>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</si>
  <si>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</si>
  <si>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</si>
  <si>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</si>
  <si>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</si>
  <si>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</si>
  <si>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</si>
  <si>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</si>
  <si>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</si>
  <si>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</si>
  <si>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</si>
  <si>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</si>
  <si>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</si>
  <si>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</si>
  <si>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</si>
  <si>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</si>
  <si>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</si>
  <si>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</si>
  <si>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</si>
  <si>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</si>
  <si>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</si>
  <si>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</si>
  <si>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</si>
  <si>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</si>
  <si>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</si>
  <si>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</si>
  <si>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</si>
  <si>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</si>
  <si>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</si>
  <si>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</si>
  <si>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</si>
  <si>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</si>
  <si>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</si>
  <si>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</si>
  <si>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</si>
  <si>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</si>
  <si>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</si>
  <si>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</si>
  <si>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</si>
  <si>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</si>
  <si>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</si>
  <si>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</si>
  <si>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</si>
  <si>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</si>
  <si>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</si>
  <si>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</si>
  <si>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</si>
  <si>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</si>
  <si>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</si>
  <si>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</si>
  <si>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</si>
  <si>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</si>
  <si>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</si>
  <si>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</si>
  <si>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</si>
  <si>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</si>
  <si>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</si>
  <si>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</si>
  <si>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</si>
  <si>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</si>
  <si>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</si>
  <si>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</si>
  <si>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</si>
  <si>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</si>
  <si>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</si>
  <si>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</si>
  <si>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</si>
  <si>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</si>
  <si>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</si>
  <si>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</si>
  <si>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</si>
  <si>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</si>
  <si>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</si>
  <si>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</si>
  <si>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</si>
  <si>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</si>
  <si>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</si>
  <si>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</si>
  <si>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</si>
  <si>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</si>
  <si>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</si>
  <si>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</si>
  <si>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</si>
  <si>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</si>
  <si>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</si>
  <si>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</si>
  <si>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</si>
  <si>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</si>
  <si>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</si>
  <si>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</si>
  <si>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</si>
  <si>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</si>
  <si>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</si>
  <si>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</si>
  <si>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</si>
  <si>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</si>
  <si>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</si>
  <si>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</si>
  <si>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</si>
  <si>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</si>
  <si>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</si>
  <si>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</si>
  <si>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</si>
  <si>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</si>
  <si>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</si>
  <si>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</si>
  <si>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</si>
  <si>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</si>
  <si>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</si>
  <si>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</si>
  <si>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</si>
  <si>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</si>
  <si>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</si>
  <si>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</si>
  <si>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</si>
  <si>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</si>
  <si>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</si>
  <si>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</si>
  <si>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</si>
  <si>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</si>
  <si>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</si>
  <si>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</si>
  <si>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</si>
  <si>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</si>
  <si>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</si>
  <si>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</si>
  <si>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</si>
  <si>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</si>
  <si>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</si>
  <si>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</si>
  <si>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</si>
  <si>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</si>
  <si>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</si>
  <si>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</si>
  <si>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</si>
  <si>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</si>
  <si>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</si>
  <si>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</si>
  <si>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</si>
  <si>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</si>
  <si>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</si>
  <si>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</si>
  <si>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</si>
  <si>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</si>
  <si>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</si>
  <si>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</si>
  <si>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</si>
  <si>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</si>
  <si>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</si>
  <si>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</si>
  <si>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</si>
  <si>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</si>
  <si>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</si>
  <si>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</si>
  <si>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</si>
  <si>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</si>
  <si>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</si>
  <si>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</si>
  <si>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</si>
  <si>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</si>
  <si>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</si>
  <si>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</si>
  <si>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</si>
  <si>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</si>
  <si>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</si>
  <si>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</si>
  <si>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</si>
  <si>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</si>
  <si>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</si>
  <si>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</si>
  <si>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</si>
  <si>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</si>
  <si>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</si>
  <si>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</si>
  <si>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</si>
  <si>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</si>
  <si>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</si>
  <si>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</si>
  <si>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</si>
  <si>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</si>
  <si>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</si>
  <si>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</si>
  <si>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</si>
  <si>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</si>
  <si>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</si>
  <si>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</si>
  <si>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</si>
  <si>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</si>
  <si>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</si>
  <si>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</si>
  <si>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</si>
  <si>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</si>
  <si>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</si>
  <si>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</si>
  <si>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</si>
  <si>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</si>
  <si>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</si>
  <si>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</si>
  <si>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</si>
  <si>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</si>
  <si>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</si>
  <si>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</si>
  <si>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</si>
  <si>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</si>
  <si>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</si>
  <si>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</si>
  <si>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</si>
  <si>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</si>
  <si>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</si>
  <si>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</si>
  <si>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</si>
  <si>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</si>
  <si>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</si>
  <si>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</si>
  <si>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</si>
  <si>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</si>
  <si>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</si>
  <si>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</si>
  <si>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</si>
  <si>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</si>
  <si>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</si>
  <si>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</si>
  <si>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</si>
  <si>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</si>
  <si>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</si>
  <si>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</si>
  <si>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</si>
  <si>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</si>
  <si>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</si>
  <si>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</si>
  <si>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</si>
  <si>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</si>
  <si>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</si>
  <si>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</si>
  <si>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</si>
  <si>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</si>
  <si>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</si>
  <si>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</si>
  <si>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</si>
  <si>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</si>
  <si>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</si>
  <si>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</si>
  <si>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</si>
  <si>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</si>
  <si>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</si>
  <si>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</si>
  <si>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</si>
  <si>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</si>
  <si>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</si>
  <si>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</si>
  <si>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</si>
  <si>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</si>
  <si>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</si>
  <si>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</si>
  <si>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</si>
  <si>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</si>
  <si>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</si>
  <si>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</si>
  <si>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</si>
  <si>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</si>
  <si>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</si>
  <si>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</si>
  <si>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</si>
  <si>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</si>
  <si>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</si>
  <si>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</si>
  <si>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</si>
  <si>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</si>
  <si>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</si>
  <si>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</si>
  <si>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</si>
  <si>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</si>
  <si>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</si>
  <si>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</si>
  <si>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</si>
  <si>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</si>
  <si>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</si>
  <si>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</si>
  <si>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</si>
  <si>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</si>
  <si>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</si>
  <si>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</si>
  <si>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</si>
  <si>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</si>
  <si>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</si>
  <si>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</si>
  <si>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</si>
  <si>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</si>
  <si>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</si>
  <si>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</si>
  <si>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</si>
  <si>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</si>
  <si>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</si>
  <si>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</si>
  <si>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</si>
  <si>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</si>
  <si>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</si>
  <si>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</si>
  <si>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</si>
  <si>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</si>
  <si>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</si>
  <si>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</si>
  <si>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</si>
  <si>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</si>
  <si>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</si>
  <si>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</si>
  <si>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</si>
  <si>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</si>
  <si>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</si>
  <si>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</si>
  <si>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</si>
  <si>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</si>
  <si>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</si>
  <si>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</si>
  <si>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</si>
  <si>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</si>
  <si>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</si>
  <si>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</si>
  <si>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</si>
  <si>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</si>
  <si>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</si>
  <si>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</si>
  <si>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</si>
  <si>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</si>
  <si>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</si>
  <si>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</si>
  <si>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</si>
  <si>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</si>
  <si>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</si>
  <si>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</si>
  <si>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</si>
  <si>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</si>
  <si>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</si>
  <si>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</si>
  <si>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</si>
  <si>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</si>
  <si>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</si>
  <si>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</si>
  <si>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</si>
  <si>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</si>
  <si>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</si>
  <si>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</si>
  <si>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</si>
  <si>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</si>
  <si>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</si>
  <si>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</si>
  <si>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</si>
  <si>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</si>
  <si>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</si>
  <si>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</si>
  <si>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</si>
  <si>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</si>
  <si>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</si>
  <si>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</si>
  <si>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</si>
  <si>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</si>
  <si>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</si>
  <si>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</si>
  <si>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</si>
  <si>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</si>
  <si>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</si>
  <si>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</si>
  <si>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</si>
  <si>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</si>
  <si>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</si>
  <si>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</si>
  <si>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</si>
  <si>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</si>
  <si>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</si>
  <si>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</si>
  <si>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</si>
  <si>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</si>
  <si>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</si>
  <si>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</si>
  <si>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</si>
  <si>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</si>
  <si>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</si>
  <si>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</si>
  <si>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</si>
  <si>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</si>
  <si>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</si>
  <si>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</si>
  <si>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</si>
  <si>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</si>
  <si>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</si>
  <si>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</si>
  <si>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</si>
  <si>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</si>
  <si>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</si>
  <si>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</si>
  <si>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</si>
  <si>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</si>
  <si>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</si>
  <si>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</si>
  <si>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</si>
  <si>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</si>
  <si>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</si>
  <si>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</si>
  <si>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</si>
  <si>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</si>
  <si>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</si>
  <si>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</si>
  <si>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</si>
  <si>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</si>
  <si>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</si>
  <si>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</si>
  <si>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</si>
  <si>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</si>
  <si>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</si>
  <si>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</si>
  <si>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</si>
  <si>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</si>
  <si>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</si>
  <si>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</si>
  <si>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</si>
  <si>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</si>
  <si>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</si>
  <si>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</si>
  <si>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</si>
  <si>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</si>
  <si>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</si>
  <si>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</si>
  <si>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</si>
  <si>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</si>
  <si>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</si>
  <si>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</si>
  <si>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</si>
  <si>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</si>
  <si>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</si>
  <si>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</si>
  <si>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</si>
  <si>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</si>
  <si>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</si>
  <si>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</si>
  <si>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</si>
  <si>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</si>
  <si>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</si>
  <si>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</si>
  <si>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</si>
  <si>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</si>
  <si>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</si>
  <si>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</si>
  <si>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</si>
  <si>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</si>
  <si>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</si>
  <si>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</si>
  <si>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</si>
  <si>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</si>
  <si>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</si>
  <si>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</si>
  <si>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</si>
  <si>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</si>
  <si>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</si>
  <si>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</si>
  <si>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</si>
  <si>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</si>
  <si>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</si>
  <si>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</si>
  <si>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</si>
  <si>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</si>
  <si>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</si>
  <si>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</si>
  <si>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</si>
  <si>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</si>
  <si>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</si>
  <si>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</si>
  <si>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</si>
  <si>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</si>
  <si>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</si>
  <si>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</si>
  <si>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</si>
  <si>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</si>
  <si>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</si>
  <si>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</si>
  <si>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</si>
  <si>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</si>
  <si>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</si>
  <si>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</si>
  <si>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</si>
  <si>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</si>
  <si>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</si>
  <si>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</si>
  <si>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</si>
  <si>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</si>
  <si>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</si>
  <si>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</si>
  <si>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</si>
  <si>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</si>
  <si>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</si>
  <si>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</si>
  <si>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</si>
  <si>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</si>
  <si>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</si>
  <si>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</si>
  <si>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</si>
  <si>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</si>
  <si>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</si>
  <si>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</si>
  <si>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</si>
  <si>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</si>
  <si>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</si>
  <si>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</si>
  <si>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</si>
  <si>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</si>
  <si>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</si>
  <si>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</si>
  <si>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</si>
  <si>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</si>
  <si>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</si>
  <si>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</si>
  <si>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</si>
  <si>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</si>
  <si>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</si>
  <si>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</si>
  <si>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</si>
  <si>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</si>
  <si>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</si>
  <si>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</si>
  <si>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</si>
  <si>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</si>
  <si>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</si>
  <si>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</si>
  <si>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</si>
  <si>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</si>
  <si>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</si>
  <si>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</si>
  <si>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</si>
  <si>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</si>
  <si>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</si>
  <si>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</si>
  <si>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</si>
  <si>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</si>
  <si>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</si>
  <si>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</si>
  <si>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</si>
  <si>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</si>
  <si>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</si>
  <si>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</si>
  <si>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</si>
  <si>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</si>
  <si>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</si>
  <si>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</si>
  <si>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</si>
  <si>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</si>
  <si>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</si>
  <si>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</si>
  <si>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</si>
  <si>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</si>
  <si>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</si>
  <si>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</si>
  <si>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</si>
  <si>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</si>
  <si>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</si>
  <si>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</si>
  <si>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</si>
  <si>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</si>
  <si>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</si>
  <si>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</si>
  <si>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</si>
  <si>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</si>
  <si>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</si>
  <si>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</si>
  <si>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</si>
  <si>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</si>
  <si>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</si>
  <si>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</si>
  <si>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</si>
  <si>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</si>
  <si>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</si>
  <si>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</si>
  <si>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</si>
  <si>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</si>
  <si>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</si>
  <si>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</si>
  <si>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</si>
  <si>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</si>
  <si>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</si>
  <si>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</si>
  <si>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</si>
  <si>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</si>
  <si>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</si>
  <si>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</si>
  <si>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</si>
  <si>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</si>
  <si>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</si>
  <si>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</si>
  <si>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</si>
  <si>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</si>
  <si>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</si>
  <si>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</si>
  <si>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</si>
  <si>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</si>
  <si>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</si>
  <si>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</si>
  <si>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</si>
  <si>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</si>
  <si>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</si>
  <si>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</si>
  <si>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</si>
  <si>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</si>
  <si>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</si>
  <si>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</si>
  <si>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</si>
  <si>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</si>
  <si>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</si>
  <si>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</si>
  <si>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</si>
  <si>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</si>
  <si>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</si>
  <si>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</si>
  <si>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</si>
  <si>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</si>
  <si>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</si>
  <si>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</si>
  <si>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</si>
  <si>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</si>
  <si>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</si>
  <si>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</si>
  <si>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</si>
  <si>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</si>
  <si>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</si>
  <si>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</si>
  <si>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</si>
  <si>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</si>
  <si>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</si>
  <si>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</si>
  <si>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</si>
  <si>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</si>
  <si>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</si>
  <si>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</si>
  <si>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</si>
  <si>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</si>
  <si>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</si>
  <si>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</si>
  <si>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</si>
  <si>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</si>
  <si>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</si>
  <si>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</si>
  <si>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</si>
  <si>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</si>
  <si>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</si>
  <si>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</si>
  <si>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</si>
  <si>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</si>
  <si>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</si>
  <si>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</si>
  <si>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</si>
  <si>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</si>
  <si>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</si>
  <si>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</si>
  <si>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</si>
  <si>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</si>
  <si>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</si>
  <si>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</si>
  <si>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</si>
  <si>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</si>
  <si>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</si>
  <si>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</si>
  <si>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</si>
  <si>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</si>
  <si>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</si>
  <si>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</si>
  <si>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</si>
  <si>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</si>
  <si>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</si>
  <si>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</si>
  <si>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</si>
  <si>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</si>
  <si>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</si>
  <si>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</si>
  <si>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</si>
  <si>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</si>
  <si>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</si>
  <si>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</si>
  <si>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</si>
  <si>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</si>
  <si>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</si>
  <si>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</si>
  <si>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</si>
  <si>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</si>
  <si>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</si>
  <si>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</si>
  <si>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</si>
  <si>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</si>
  <si>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</si>
  <si>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</si>
  <si>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</si>
  <si>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</si>
  <si>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</si>
  <si>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</si>
  <si>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</si>
  <si>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</si>
  <si>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</si>
  <si>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</si>
  <si>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</si>
  <si>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</si>
  <si>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</si>
  <si>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</si>
  <si>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</si>
  <si>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</si>
  <si>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</si>
  <si>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</si>
  <si>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</si>
  <si>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</si>
  <si>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</si>
  <si>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</si>
  <si>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</si>
  <si>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</si>
  <si>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</si>
  <si>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</si>
  <si>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</si>
  <si>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</si>
  <si>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</si>
  <si>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</si>
  <si>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</si>
  <si>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</si>
  <si>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</si>
  <si>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</si>
  <si>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</si>
  <si>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</si>
  <si>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</si>
  <si>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</si>
  <si>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</si>
  <si>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</si>
  <si>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</si>
  <si>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</si>
  <si>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</si>
  <si>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</si>
  <si>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</si>
  <si>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</si>
  <si>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</si>
  <si>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</si>
  <si>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</si>
  <si>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</si>
  <si>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</si>
  <si>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</si>
  <si>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</si>
  <si>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</si>
  <si>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</si>
  <si>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</si>
  <si>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</si>
  <si>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</si>
  <si>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</si>
  <si>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</si>
  <si>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</si>
  <si>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</si>
  <si>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</si>
  <si>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</si>
  <si>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</si>
  <si>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</si>
  <si>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</si>
  <si>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</si>
  <si>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</si>
  <si>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</si>
  <si>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</si>
  <si>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</si>
  <si>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</si>
  <si>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</si>
  <si>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</si>
  <si>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</si>
  <si>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</si>
  <si>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</si>
  <si>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</si>
  <si>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</si>
  <si>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</si>
  <si>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</si>
  <si>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</si>
  <si>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</si>
  <si>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</si>
  <si>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</si>
  <si>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</si>
  <si>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</si>
  <si>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</si>
  <si>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</si>
  <si>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</si>
  <si>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</si>
  <si>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</si>
  <si>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</si>
  <si>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</si>
  <si>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</si>
  <si>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</si>
  <si>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</si>
  <si>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</si>
  <si>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</si>
  <si>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</si>
  <si>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</si>
  <si>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</si>
  <si>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</si>
  <si>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</si>
  <si>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</si>
  <si>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</si>
  <si>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</si>
  <si>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</si>
  <si>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</si>
  <si>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</si>
  <si>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</si>
  <si>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</si>
  <si>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</si>
  <si>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</si>
  <si>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</si>
  <si>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</si>
  <si>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</si>
  <si>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</si>
  <si>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</si>
  <si>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</si>
  <si>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</si>
  <si>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</si>
  <si>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</si>
  <si>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</si>
  <si>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</si>
  <si>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</si>
  <si>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</si>
  <si>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</si>
  <si>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</si>
  <si>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</si>
  <si>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</si>
  <si>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</si>
  <si>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</si>
  <si>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</si>
  <si>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</si>
  <si>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</si>
  <si>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</si>
  <si>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</si>
  <si>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</si>
  <si>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</si>
  <si>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</si>
  <si>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</si>
  <si>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</si>
  <si>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</si>
  <si>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</si>
  <si>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</si>
  <si>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</si>
  <si>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</si>
  <si>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</si>
  <si>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</si>
  <si>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</si>
  <si>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</si>
  <si>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</si>
  <si>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</si>
  <si>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</si>
  <si>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</si>
  <si>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</si>
  <si>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</si>
  <si>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</si>
  <si>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</si>
  <si>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</si>
  <si>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</si>
  <si>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</si>
  <si>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</si>
  <si>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</si>
  <si>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</si>
  <si>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</si>
  <si>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</si>
  <si>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</si>
  <si>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</si>
  <si>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</si>
  <si>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</si>
  <si>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</si>
  <si>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</si>
  <si>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</si>
  <si>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</si>
  <si>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</si>
  <si>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</si>
  <si>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</si>
  <si>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</si>
  <si>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</si>
  <si>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</si>
  <si>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</si>
  <si>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</si>
  <si>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</si>
  <si>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</si>
  <si>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</si>
  <si>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</si>
  <si>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</si>
  <si>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</si>
  <si>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</si>
  <si>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</si>
  <si>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</si>
  <si>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</si>
  <si>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</si>
  <si>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</si>
  <si>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</si>
  <si>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</si>
  <si>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</si>
  <si>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</si>
  <si>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</si>
  <si>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</si>
  <si>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</si>
  <si>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</si>
  <si>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</si>
  <si>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</si>
  <si>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</si>
  <si>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</si>
  <si>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</si>
  <si>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</si>
  <si>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</si>
  <si>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</si>
  <si>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</si>
  <si>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</si>
  <si>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</si>
  <si>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</si>
  <si>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</si>
  <si>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</si>
  <si>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</si>
  <si>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</si>
  <si>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</si>
  <si>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</si>
  <si>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</si>
  <si>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</si>
  <si>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</si>
  <si>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</si>
  <si>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</si>
  <si>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</si>
  <si>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</si>
  <si>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</si>
  <si>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</si>
  <si>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</si>
  <si>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</si>
  <si>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</si>
  <si>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</si>
  <si>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</si>
  <si>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</si>
  <si>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</si>
  <si>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</si>
  <si>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</si>
  <si>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</si>
  <si>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</si>
  <si>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</si>
  <si>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</si>
  <si>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</si>
  <si>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</si>
  <si>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</si>
  <si>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</si>
  <si>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</si>
  <si>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</si>
  <si>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</si>
  <si>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</si>
  <si>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</si>
  <si>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</si>
  <si>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</si>
  <si>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</si>
  <si>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</si>
  <si>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</si>
  <si>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</si>
  <si>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</si>
  <si>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</si>
  <si>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</si>
  <si>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</si>
  <si>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</si>
  <si>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</si>
  <si>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</si>
  <si>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</si>
  <si>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</si>
  <si>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</si>
  <si>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</si>
  <si>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</si>
  <si>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</si>
  <si>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</si>
  <si>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</si>
  <si>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</si>
  <si>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</si>
  <si>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</si>
  <si>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</si>
  <si>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</si>
  <si>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</si>
  <si>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</si>
  <si>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</si>
  <si>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</si>
  <si>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</si>
  <si>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</si>
  <si>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</si>
  <si>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</si>
  <si>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</si>
  <si>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</si>
  <si>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</si>
  <si>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</si>
  <si>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</si>
  <si>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</si>
  <si>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</si>
  <si>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</si>
  <si>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</si>
  <si>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</si>
  <si>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</si>
  <si>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</si>
  <si>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</si>
  <si>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</si>
  <si>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</si>
  <si>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</si>
  <si>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</si>
  <si>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</si>
  <si>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</si>
  <si>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</si>
  <si>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</si>
  <si>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</si>
  <si>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</si>
  <si>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</si>
  <si>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</si>
  <si>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</si>
  <si>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</si>
  <si>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</si>
  <si>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</si>
  <si>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</si>
  <si>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</si>
  <si>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</si>
  <si>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</si>
  <si>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</si>
  <si>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</si>
  <si>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</si>
  <si>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</si>
  <si>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</si>
  <si>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</si>
  <si>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</si>
  <si>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</si>
  <si>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</si>
  <si>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</si>
  <si>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</si>
  <si>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</si>
  <si>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</si>
  <si>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</si>
  <si>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</si>
  <si>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</si>
  <si>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</si>
  <si>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</si>
  <si>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</si>
  <si>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</si>
  <si>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</si>
  <si>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</si>
  <si>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</si>
  <si>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</si>
  <si>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</si>
  <si>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</si>
  <si>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</si>
  <si>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</si>
  <si>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</si>
  <si>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</si>
  <si>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</si>
  <si>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</si>
  <si>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</si>
  <si>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</si>
  <si>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</si>
  <si>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</si>
  <si>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</si>
  <si>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</si>
  <si>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</si>
  <si>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</si>
  <si>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</si>
  <si>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</si>
  <si>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</si>
  <si>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</si>
  <si>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</si>
  <si>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</si>
  <si>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</si>
  <si>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</si>
  <si>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</si>
  <si>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</si>
  <si>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</si>
  <si>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</si>
  <si>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</si>
  <si>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</si>
  <si>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</si>
  <si>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</si>
  <si>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</si>
  <si>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</si>
  <si>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</si>
  <si>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</si>
  <si>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</si>
  <si>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</si>
  <si>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</si>
  <si>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</si>
  <si>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</si>
  <si>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</si>
  <si>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</si>
  <si>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</si>
  <si>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</si>
  <si>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</si>
  <si>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</si>
  <si>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</si>
  <si>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</si>
  <si>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</si>
  <si>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</si>
  <si>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</si>
  <si>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</si>
  <si>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</si>
  <si>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</si>
  <si>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</si>
  <si>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</si>
  <si>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</si>
  <si>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</si>
  <si>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</si>
  <si>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</si>
  <si>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</si>
  <si>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</si>
  <si>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</si>
  <si>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</si>
  <si>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</si>
  <si>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</si>
  <si>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</si>
  <si>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</si>
  <si>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</si>
  <si>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</si>
  <si>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</si>
  <si>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</si>
  <si>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</si>
  <si>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</si>
  <si>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</si>
  <si>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</si>
  <si>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</si>
  <si>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</si>
  <si>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</si>
  <si>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</si>
  <si>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</si>
  <si>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</si>
  <si>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</si>
  <si>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</si>
  <si>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</si>
  <si>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</si>
  <si>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</si>
  <si>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</si>
  <si>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</si>
  <si>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</si>
  <si>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</si>
  <si>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</si>
  <si>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</si>
  <si>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</si>
  <si>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</si>
  <si>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</si>
  <si>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</si>
  <si>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</si>
  <si>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</si>
  <si>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</si>
  <si>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</si>
  <si>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</si>
  <si>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</si>
  <si>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</si>
  <si>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</si>
  <si>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</si>
  <si>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</si>
  <si>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</si>
  <si>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</si>
  <si>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</si>
  <si>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</si>
  <si>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</si>
  <si>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</si>
  <si>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</si>
  <si>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</si>
  <si>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</si>
  <si>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</si>
  <si>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</si>
  <si>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</si>
  <si>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</si>
  <si>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</si>
  <si>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</si>
  <si>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</si>
  <si>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</si>
  <si>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</si>
  <si>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</si>
  <si>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</si>
  <si>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</si>
  <si>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</si>
  <si>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</si>
  <si>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</si>
  <si>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</si>
  <si>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</si>
  <si>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</si>
  <si>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</si>
  <si>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</si>
  <si>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</si>
  <si>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</si>
  <si>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</si>
  <si>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</si>
  <si>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</si>
  <si>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</si>
  <si>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</si>
  <si>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</si>
  <si>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</si>
  <si>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</si>
  <si>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</si>
  <si>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</si>
  <si>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</si>
  <si>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</si>
  <si>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</si>
  <si>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</si>
  <si>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</si>
  <si>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</si>
  <si>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</si>
  <si>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</si>
  <si>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</si>
  <si>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</si>
  <si>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</si>
  <si>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</si>
  <si>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</si>
  <si>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</si>
  <si>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</si>
  <si>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</si>
  <si>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</si>
  <si>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</si>
  <si>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</si>
  <si>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</si>
  <si>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</si>
  <si>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</si>
  <si>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</si>
  <si>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</si>
  <si>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</si>
  <si>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</si>
  <si>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</si>
  <si>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</si>
  <si>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</si>
  <si>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</si>
  <si>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</si>
  <si>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</si>
  <si>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</si>
  <si>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</si>
  <si>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</si>
  <si>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</si>
  <si>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</si>
  <si>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</si>
  <si>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</si>
  <si>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</si>
  <si>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</si>
  <si>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</si>
  <si>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</si>
  <si>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</si>
  <si>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</si>
  <si>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</si>
  <si>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</si>
  <si>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</si>
  <si>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</si>
  <si>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</si>
  <si>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</si>
  <si>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</si>
  <si>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</si>
  <si>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</si>
  <si>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</si>
  <si>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</si>
  <si>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</si>
  <si>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</si>
  <si>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</si>
  <si>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</si>
  <si>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</si>
  <si>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</si>
  <si>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</si>
  <si>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</si>
  <si>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</si>
  <si>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</si>
  <si>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</si>
  <si>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</si>
  <si>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</si>
  <si>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</si>
  <si>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</si>
  <si>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</si>
  <si>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</si>
  <si>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</si>
  <si>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</si>
  <si>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</si>
  <si>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</si>
  <si>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</si>
  <si>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</si>
  <si>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</si>
  <si>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</si>
  <si>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</si>
  <si>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</si>
  <si>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</si>
  <si>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</si>
  <si>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</si>
  <si>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</si>
  <si>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</si>
  <si>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</si>
  <si>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</si>
  <si>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</si>
  <si>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</si>
  <si>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</si>
  <si>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</si>
  <si>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</si>
  <si>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</si>
  <si>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</si>
  <si>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</si>
  <si>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</si>
  <si>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</si>
  <si>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</si>
  <si>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</si>
  <si>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</si>
  <si>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</si>
  <si>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</si>
  <si>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</si>
  <si>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</si>
  <si>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</si>
  <si>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</si>
  <si>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</si>
  <si>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</si>
  <si>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</si>
  <si>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</si>
  <si>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</si>
  <si>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</si>
  <si>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</si>
  <si>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</si>
  <si>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</si>
  <si>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</si>
  <si>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</si>
  <si>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</si>
  <si>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</si>
  <si>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</si>
  <si>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</si>
  <si>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</si>
  <si>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</si>
  <si>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</si>
  <si>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</si>
  <si>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</si>
  <si>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</si>
  <si>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</si>
  <si>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</si>
  <si>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</si>
  <si>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</si>
  <si>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</si>
  <si>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</si>
  <si>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</si>
  <si>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</si>
  <si>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</si>
  <si>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</si>
  <si>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</si>
  <si>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</si>
  <si>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</si>
  <si>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</si>
  <si>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</si>
  <si>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</si>
  <si>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</si>
  <si>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</si>
  <si>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</si>
  <si>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</si>
  <si>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</si>
  <si>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</si>
  <si>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</si>
  <si>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</si>
  <si>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</si>
  <si>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</si>
  <si>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</si>
  <si>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</si>
  <si>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</si>
  <si>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</si>
  <si>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</si>
  <si>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</si>
  <si>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</si>
  <si>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</si>
  <si>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</si>
  <si>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</si>
  <si>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</si>
  <si>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</si>
  <si>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</si>
  <si>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</si>
  <si>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</si>
  <si>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</si>
  <si>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</si>
  <si>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</si>
  <si>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</si>
  <si>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</si>
  <si>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</si>
  <si>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</si>
  <si>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</si>
  <si>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</si>
  <si>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</si>
  <si>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</si>
  <si>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</si>
  <si>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</si>
  <si>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</si>
  <si>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</si>
  <si>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</si>
  <si>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</si>
  <si>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</si>
  <si>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</si>
  <si>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</si>
  <si>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</si>
  <si>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</si>
  <si>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</si>
  <si>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</si>
  <si>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</si>
  <si>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</si>
  <si>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</si>
  <si>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</si>
  <si>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</si>
  <si>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</si>
  <si>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</si>
  <si>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</si>
  <si>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</si>
  <si>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</si>
  <si>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</si>
  <si>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</si>
  <si>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</si>
  <si>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</si>
  <si>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</si>
  <si>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</si>
  <si>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</si>
  <si>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</si>
  <si>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</si>
  <si>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</si>
  <si>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</si>
  <si>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</si>
  <si>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</si>
  <si>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</si>
  <si>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</si>
  <si>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</si>
  <si>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</si>
  <si>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</si>
  <si>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</si>
  <si>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</si>
  <si>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</si>
  <si>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</si>
  <si>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</si>
  <si>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</si>
  <si>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</si>
  <si>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</si>
  <si>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</si>
  <si>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</si>
  <si>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</si>
  <si>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</si>
  <si>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</si>
  <si>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</si>
  <si>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</si>
  <si>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</si>
  <si>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</si>
  <si>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</si>
  <si>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</si>
  <si>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</si>
  <si>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</si>
  <si>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</si>
  <si>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</si>
  <si>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</si>
  <si>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</si>
  <si>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</si>
  <si>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</si>
  <si>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</si>
  <si>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</si>
  <si>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</si>
  <si>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</si>
  <si>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</si>
  <si>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</si>
  <si>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</si>
  <si>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</si>
  <si>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</si>
  <si>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</si>
  <si>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</si>
  <si>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</si>
  <si>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</si>
  <si>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</si>
  <si>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</si>
  <si>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</si>
  <si>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</si>
  <si>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</si>
  <si>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</si>
  <si>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</si>
  <si>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</si>
  <si>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</si>
  <si>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</si>
  <si>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</si>
  <si>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</si>
  <si>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</si>
  <si>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</si>
  <si>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</si>
  <si>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</si>
  <si>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</si>
  <si>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</si>
  <si>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</si>
  <si>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</si>
  <si>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</si>
  <si>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</si>
  <si>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</si>
  <si>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</si>
  <si>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</si>
  <si>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</si>
  <si>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</si>
  <si>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</si>
  <si>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</si>
  <si>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</si>
  <si>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</si>
  <si>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</si>
  <si>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</si>
  <si>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</si>
  <si>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</si>
  <si>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</si>
  <si>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</si>
  <si>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</si>
  <si>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</si>
  <si>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</si>
  <si>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</si>
  <si>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</si>
  <si>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</si>
  <si>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</si>
  <si>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</si>
  <si>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</si>
  <si>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</si>
  <si>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</si>
  <si>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</si>
  <si>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</si>
  <si>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</si>
  <si>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</si>
  <si>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</si>
  <si>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</si>
  <si>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</si>
  <si>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</si>
  <si>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</si>
  <si>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</si>
  <si>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</si>
  <si>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</si>
  <si>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</si>
  <si>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</si>
  <si>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</si>
  <si>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</si>
  <si>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</si>
  <si>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</si>
  <si>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</si>
  <si>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</si>
  <si>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</si>
  <si>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</si>
  <si>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</si>
  <si>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</si>
  <si>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</si>
  <si>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</si>
  <si>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</si>
  <si>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</si>
  <si>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</si>
  <si>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</si>
  <si>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</si>
  <si>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</si>
  <si>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</si>
  <si>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</si>
  <si>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</si>
  <si>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</si>
  <si>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</si>
  <si>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</si>
  <si>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</si>
  <si>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</si>
  <si>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</si>
  <si>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</si>
  <si>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</si>
  <si>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</si>
  <si>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</si>
  <si>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</si>
  <si>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</si>
  <si>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</si>
  <si>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</si>
  <si>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</si>
  <si>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</si>
  <si>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</si>
  <si>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</si>
  <si>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</si>
  <si>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</si>
  <si>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</si>
  <si>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</si>
  <si>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</si>
  <si>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</si>
  <si>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</si>
  <si>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</si>
  <si>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</si>
  <si>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</si>
  <si>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</si>
  <si>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</si>
  <si>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</si>
  <si>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</si>
  <si>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</si>
  <si>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</si>
  <si>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</si>
  <si>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</si>
  <si>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</si>
  <si>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</si>
  <si>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</si>
  <si>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</si>
  <si>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</si>
  <si>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</si>
  <si>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</si>
  <si>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</si>
  <si>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</si>
  <si>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</si>
  <si>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</si>
  <si>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</si>
  <si>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</si>
  <si>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</si>
  <si>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</si>
  <si>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</si>
  <si>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</si>
  <si>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</si>
  <si>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</si>
  <si>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</si>
  <si>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</si>
  <si>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</si>
  <si>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</si>
  <si>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</si>
  <si>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</si>
  <si>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</si>
  <si>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</si>
  <si>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</si>
  <si>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</si>
  <si>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</si>
  <si>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</si>
  <si>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</si>
  <si>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</si>
  <si>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</si>
  <si>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</si>
  <si>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</si>
  <si>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</si>
  <si>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</si>
  <si>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</si>
  <si>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</si>
  <si>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</si>
  <si>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</si>
  <si>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</si>
  <si>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</si>
  <si>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</si>
  <si>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</si>
  <si>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</si>
  <si>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</si>
  <si>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</si>
  <si>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</si>
  <si>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</si>
  <si>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</si>
  <si>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</si>
  <si>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</si>
  <si>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</si>
  <si>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</si>
  <si>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</si>
  <si>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</si>
  <si>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</si>
  <si>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</si>
  <si>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</si>
  <si>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</si>
  <si>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</si>
  <si>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</si>
  <si>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</si>
  <si>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</si>
  <si>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</si>
  <si>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</si>
  <si>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</si>
  <si>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</si>
  <si>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</si>
  <si>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</si>
  <si>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</si>
  <si>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</si>
  <si>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</si>
  <si>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</si>
  <si>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</si>
  <si>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</si>
  <si>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</si>
  <si>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</si>
  <si>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</si>
  <si>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</si>
  <si>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</si>
  <si>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</si>
  <si>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</si>
  <si>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</si>
  <si>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</si>
  <si>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</si>
  <si>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</si>
  <si>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</si>
  <si>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</si>
  <si>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</si>
  <si>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</si>
  <si>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</si>
  <si>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</si>
  <si>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</si>
  <si>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</si>
  <si>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</si>
  <si>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</si>
  <si>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</si>
  <si>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</si>
  <si>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</si>
  <si>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</si>
  <si>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</si>
  <si>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</si>
  <si>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</si>
  <si>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</si>
  <si>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</si>
  <si>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</si>
  <si>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</si>
  <si>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</si>
  <si>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</si>
  <si>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</si>
  <si>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</si>
  <si>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</si>
  <si>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</si>
  <si>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</si>
  <si>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</si>
  <si>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</si>
  <si>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</si>
  <si>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</si>
  <si>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</si>
  <si>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</si>
  <si>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</si>
  <si>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</si>
  <si>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</si>
  <si>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</si>
  <si>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</si>
  <si>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</si>
  <si>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</si>
  <si>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</si>
  <si>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</si>
  <si>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</si>
  <si>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</si>
  <si>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</si>
  <si>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</si>
  <si>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</si>
  <si>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</si>
  <si>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</si>
  <si>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</si>
  <si>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</si>
  <si>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</si>
  <si>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</si>
  <si>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</si>
  <si>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</si>
  <si>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</si>
  <si>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</si>
  <si>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</si>
  <si>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</si>
  <si>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</si>
  <si>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</si>
  <si>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</si>
  <si>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</si>
  <si>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</si>
  <si>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</si>
  <si>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</si>
  <si>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</si>
  <si>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</si>
  <si>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</si>
  <si>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</si>
  <si>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</si>
  <si>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</si>
  <si>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</si>
  <si>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</si>
  <si>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</si>
  <si>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</si>
  <si>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</si>
  <si>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</si>
  <si>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</si>
  <si>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</si>
  <si>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</si>
  <si>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</si>
  <si>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</si>
  <si>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</si>
  <si>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</si>
  <si>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</si>
  <si>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</si>
  <si>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</si>
  <si>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</si>
  <si>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</si>
  <si>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</si>
  <si>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</si>
  <si>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</si>
  <si>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</si>
  <si>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</si>
  <si>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</si>
  <si>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</si>
  <si>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</si>
  <si>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</si>
  <si>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</si>
  <si>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</si>
  <si>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</si>
  <si>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</si>
  <si>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</si>
  <si>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</si>
  <si>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</si>
  <si>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</si>
  <si>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</si>
  <si>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</si>
  <si>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</si>
  <si>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</si>
  <si>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</si>
  <si>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</si>
  <si>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</si>
  <si>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</si>
  <si>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</si>
  <si>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</si>
  <si>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</si>
  <si>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</si>
  <si>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</si>
  <si>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</si>
  <si>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</si>
  <si>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</si>
  <si>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</si>
  <si>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</si>
  <si>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</si>
  <si>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</si>
  <si>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</si>
  <si>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</si>
  <si>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</si>
  <si>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</si>
  <si>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</si>
  <si>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</si>
  <si>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</si>
  <si>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</si>
  <si>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</si>
  <si>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</si>
  <si>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</si>
  <si>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</si>
  <si>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</si>
  <si>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</si>
  <si>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</si>
  <si>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</si>
  <si>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</si>
  <si>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</si>
  <si>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</si>
  <si>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</si>
  <si>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</si>
  <si>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</si>
  <si>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</si>
  <si>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</si>
  <si>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</si>
  <si>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</si>
  <si>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</si>
  <si>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</si>
  <si>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</si>
  <si>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</si>
  <si>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</si>
  <si>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</si>
  <si>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</si>
  <si>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</si>
  <si>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</si>
  <si>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</si>
  <si>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</si>
  <si>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</si>
  <si>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</si>
  <si>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</si>
  <si>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</si>
  <si>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</si>
  <si>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</si>
  <si>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</si>
  <si>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</si>
  <si>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</si>
  <si>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</si>
  <si>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</si>
  <si>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</si>
  <si>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</si>
  <si>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</si>
  <si>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</si>
  <si>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</si>
  <si>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</si>
  <si>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</si>
  <si>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</si>
  <si>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</si>
  <si>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</si>
  <si>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</si>
  <si>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</si>
  <si>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</si>
  <si>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</si>
  <si>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</si>
  <si>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</si>
  <si>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</si>
  <si>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</si>
  <si>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</si>
  <si>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</si>
  <si>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</si>
  <si>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</si>
  <si>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</si>
  <si>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</si>
  <si>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</si>
  <si>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</si>
  <si>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</si>
  <si>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</si>
  <si>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</si>
  <si>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</si>
  <si>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</si>
  <si>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</si>
  <si>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</si>
  <si>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</si>
  <si>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</si>
  <si>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</si>
  <si>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</si>
  <si>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</si>
  <si>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</si>
  <si>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</si>
  <si>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</si>
  <si>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</si>
  <si>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</si>
  <si>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</si>
  <si>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</si>
  <si>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</si>
  <si>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</si>
  <si>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</si>
  <si>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</si>
  <si>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</si>
  <si>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</si>
  <si>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</si>
  <si>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</si>
  <si>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</si>
  <si>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</si>
  <si>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</si>
  <si>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</si>
  <si>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</si>
  <si>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</si>
  <si>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</si>
  <si>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</si>
  <si>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</si>
  <si>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</si>
  <si>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</si>
  <si>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</si>
  <si>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</si>
  <si>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</si>
  <si>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</si>
  <si>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</si>
  <si>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</si>
  <si>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</si>
  <si>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</si>
  <si>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</si>
  <si>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</si>
  <si>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</si>
  <si>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</si>
  <si>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</si>
  <si>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</si>
  <si>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</si>
  <si>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</si>
  <si>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</si>
  <si>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</si>
  <si>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</si>
  <si>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</si>
  <si>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</si>
  <si>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</si>
  <si>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</si>
  <si>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</si>
  <si>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</si>
  <si>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</si>
  <si>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</si>
  <si>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</si>
  <si>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</si>
  <si>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</si>
  <si>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</si>
  <si>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</si>
  <si>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</si>
  <si>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</si>
  <si>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</si>
  <si>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</si>
  <si>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</si>
  <si>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</si>
  <si>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</si>
  <si>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</si>
  <si>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</si>
  <si>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</si>
  <si>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</si>
  <si>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</si>
  <si>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</si>
  <si>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</si>
  <si>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</si>
  <si>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</si>
  <si>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</si>
  <si>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</si>
  <si>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</si>
  <si>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</si>
  <si>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</si>
  <si>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</si>
  <si>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</si>
  <si>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</si>
  <si>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</si>
  <si>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</si>
  <si>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</si>
  <si>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</si>
  <si>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</si>
  <si>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</si>
  <si>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</si>
  <si>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</si>
  <si>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</si>
  <si>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</si>
  <si>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</si>
  <si>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</si>
  <si>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</si>
  <si>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</si>
  <si>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</si>
  <si>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</si>
  <si>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</si>
  <si>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</si>
  <si>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</si>
  <si>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</si>
  <si>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</si>
  <si>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</si>
  <si>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</si>
  <si>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</si>
  <si>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</si>
  <si>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</si>
  <si>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</si>
  <si>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</si>
  <si>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</si>
  <si>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</si>
  <si>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</si>
  <si>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</si>
  <si>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</si>
  <si>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</si>
  <si>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</si>
  <si>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</si>
  <si>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</si>
  <si>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</si>
  <si>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</si>
  <si>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</si>
  <si>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</si>
  <si>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</si>
  <si>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</si>
  <si>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</si>
  <si>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</si>
  <si>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</si>
  <si>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</si>
  <si>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</si>
  <si>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</si>
  <si>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</si>
  <si>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</si>
  <si>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</si>
  <si>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</si>
  <si>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</si>
  <si>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</si>
  <si>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</si>
  <si>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</si>
  <si>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</si>
  <si>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</si>
  <si>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</si>
  <si>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</si>
  <si>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</si>
  <si>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</si>
  <si>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</si>
  <si>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</si>
  <si>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</si>
  <si>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</si>
  <si>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</si>
  <si>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</si>
  <si>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</si>
  <si>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</si>
  <si>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</si>
  <si>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</si>
  <si>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</si>
  <si>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</si>
  <si>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</si>
  <si>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</si>
  <si>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</si>
  <si>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</si>
  <si>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</si>
  <si>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</si>
  <si>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</si>
  <si>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</si>
  <si>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</si>
  <si>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</si>
  <si>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</si>
  <si>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</si>
  <si>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</si>
  <si>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</si>
  <si>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</si>
  <si>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</si>
  <si>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</si>
  <si>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</si>
  <si>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</si>
  <si>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</si>
  <si>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</si>
  <si>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</si>
  <si>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</si>
  <si>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</si>
  <si>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</si>
  <si>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</si>
  <si>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</si>
  <si>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</si>
  <si>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</si>
  <si>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</si>
  <si>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</si>
  <si>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</si>
  <si>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</si>
  <si>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</si>
  <si>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</si>
  <si>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</si>
  <si>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</si>
  <si>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</si>
  <si>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</si>
  <si>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</si>
  <si>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</si>
  <si>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</si>
  <si>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</si>
  <si>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</si>
  <si>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</si>
  <si>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</si>
  <si>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</si>
  <si>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</si>
  <si>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</si>
  <si>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</si>
  <si>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</si>
  <si>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</si>
  <si>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</si>
  <si>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</si>
  <si>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</si>
  <si>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</si>
  <si>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</si>
  <si>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</si>
  <si>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</si>
  <si>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</si>
  <si>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</si>
  <si>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</si>
  <si>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</si>
  <si>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</si>
  <si>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</si>
  <si>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</si>
  <si>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</si>
  <si>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</si>
  <si>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</si>
  <si>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</si>
  <si>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</si>
  <si>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</si>
  <si>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</si>
  <si>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</si>
  <si>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</si>
  <si>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</si>
  <si>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</si>
  <si>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</si>
  <si>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</si>
  <si>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</si>
  <si>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</si>
  <si>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</si>
  <si>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</si>
  <si>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</si>
  <si>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</si>
  <si>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</si>
  <si>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</si>
  <si>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</si>
  <si>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</si>
  <si>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</si>
  <si>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</si>
  <si>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</si>
  <si>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</si>
  <si>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</si>
  <si>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</si>
  <si>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</si>
  <si>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</si>
  <si>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</si>
  <si>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</si>
  <si>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</si>
  <si>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</si>
  <si>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</si>
  <si>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</si>
  <si>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</si>
  <si>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</si>
  <si>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</si>
  <si>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</si>
  <si>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</si>
  <si>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</si>
  <si>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</si>
  <si>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</si>
  <si>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</si>
  <si>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</si>
  <si>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</si>
  <si>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</si>
  <si>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</si>
  <si>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</si>
  <si>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</si>
  <si>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</si>
  <si>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</si>
  <si>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</si>
  <si>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</si>
  <si>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</si>
  <si>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</si>
  <si>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</si>
  <si>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</si>
  <si>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</si>
  <si>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</si>
  <si>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</si>
  <si>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</si>
  <si>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</si>
  <si>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</si>
  <si>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</si>
  <si>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</si>
  <si>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</si>
  <si>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</si>
  <si>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</si>
  <si>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</si>
  <si>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</si>
  <si>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</si>
  <si>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</si>
  <si>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</si>
  <si>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</si>
  <si>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</si>
  <si>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</si>
  <si>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</si>
  <si>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</si>
  <si>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</si>
  <si>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</si>
  <si>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</si>
  <si>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</si>
  <si>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</si>
  <si>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</si>
  <si>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</si>
  <si>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</si>
  <si>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</si>
  <si>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</si>
  <si>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</si>
  <si>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</si>
  <si>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</si>
  <si>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</si>
  <si>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</si>
  <si>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</si>
  <si>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</si>
  <si>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</si>
  <si>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</si>
  <si>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</si>
  <si>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</si>
  <si>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</si>
  <si>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</si>
  <si>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</si>
  <si>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</si>
  <si>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</si>
  <si>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</si>
  <si>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</si>
  <si>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</si>
  <si>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</si>
  <si>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</si>
  <si>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</si>
  <si>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</si>
  <si>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</si>
  <si>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</si>
  <si>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</si>
  <si>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</si>
  <si>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</si>
  <si>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</si>
  <si>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</si>
  <si>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</si>
  <si>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</si>
  <si>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</si>
  <si>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</si>
  <si>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</si>
  <si>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</si>
  <si>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</si>
  <si>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</si>
  <si>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</si>
  <si>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</si>
  <si>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</si>
  <si>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</si>
  <si>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</si>
  <si>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</si>
  <si>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</si>
  <si>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</si>
  <si>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</si>
  <si>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</si>
  <si>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</si>
  <si>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</si>
  <si>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</si>
  <si>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</si>
  <si>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</si>
  <si>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</si>
  <si>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</si>
  <si>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</si>
  <si>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</si>
  <si>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</si>
  <si>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</si>
  <si>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</si>
  <si>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</si>
  <si>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</si>
  <si>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</si>
  <si>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</si>
  <si>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</si>
  <si>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</si>
  <si>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</si>
  <si>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</si>
  <si>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</si>
  <si>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</si>
  <si>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</si>
  <si>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</si>
  <si>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</si>
  <si>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</si>
  <si>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</si>
  <si>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</si>
  <si>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</si>
  <si>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</si>
  <si>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</si>
  <si>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</si>
  <si>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</si>
  <si>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</si>
  <si>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</si>
  <si>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</si>
  <si>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</si>
  <si>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</si>
  <si>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</si>
  <si>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</si>
  <si>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</si>
  <si>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</si>
  <si>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</si>
  <si>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</si>
  <si>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</si>
  <si>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</si>
  <si>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</si>
  <si>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</si>
  <si>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</si>
  <si>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</si>
  <si>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</si>
  <si>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</si>
  <si>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</si>
  <si>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</si>
  <si>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</si>
  <si>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</si>
  <si>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</si>
  <si>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</si>
  <si>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</si>
  <si>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</si>
  <si>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</si>
  <si>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</si>
  <si>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</si>
  <si>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</si>
  <si>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</si>
  <si>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</si>
  <si>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</si>
  <si>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</si>
  <si>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</si>
  <si>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</si>
  <si>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</si>
  <si>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</si>
  <si>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</si>
  <si>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</si>
  <si>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</si>
  <si>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</si>
  <si>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</si>
  <si>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</si>
  <si>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</si>
  <si>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</si>
  <si>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</si>
  <si>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</si>
  <si>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</si>
  <si>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</si>
  <si>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</si>
  <si>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</si>
  <si>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</si>
  <si>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</si>
  <si>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</si>
  <si>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</si>
  <si>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</si>
  <si>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</si>
  <si>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</si>
  <si>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</si>
  <si>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</si>
  <si>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</si>
  <si>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</si>
  <si>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</si>
  <si>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</si>
  <si>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</si>
  <si>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</si>
  <si>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</si>
  <si>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</si>
  <si>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</si>
  <si>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</si>
  <si>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</si>
  <si>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</si>
  <si>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</si>
  <si>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</si>
  <si>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</si>
  <si>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</si>
  <si>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</si>
  <si>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</si>
  <si>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</si>
  <si>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</si>
  <si>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</si>
  <si>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</si>
  <si>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</si>
  <si>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</si>
  <si>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</si>
  <si>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</si>
  <si>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</si>
  <si>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</si>
  <si>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</si>
  <si>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</si>
  <si>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</si>
  <si>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</si>
  <si>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</si>
  <si>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</si>
  <si>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</si>
  <si>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</si>
  <si>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</si>
  <si>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</si>
  <si>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</si>
  <si>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</si>
  <si>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</si>
  <si>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</si>
  <si>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</si>
  <si>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</si>
  <si>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</si>
  <si>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</si>
  <si>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</si>
  <si>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</si>
  <si>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</si>
  <si>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</si>
  <si>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</si>
  <si>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</si>
  <si>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</si>
  <si>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</si>
  <si>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</si>
  <si>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</si>
  <si>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</si>
  <si>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</si>
  <si>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</si>
  <si>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</si>
  <si>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</si>
  <si>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</si>
  <si>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</si>
  <si>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</si>
  <si>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</si>
  <si>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</si>
  <si>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</si>
  <si>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</si>
  <si>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</si>
  <si>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</si>
  <si>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</si>
  <si>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</si>
  <si>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</si>
  <si>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</si>
  <si>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</si>
  <si>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</si>
  <si>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</si>
  <si>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</si>
  <si>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</si>
  <si>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</si>
  <si>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</si>
  <si>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</si>
  <si>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</si>
  <si>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</si>
  <si>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</si>
  <si>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</si>
  <si>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</si>
  <si>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</si>
  <si>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</si>
  <si>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</si>
  <si>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</si>
  <si>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</si>
  <si>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</si>
  <si>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</si>
  <si>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</si>
  <si>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</si>
  <si>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</si>
  <si>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</si>
  <si>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</si>
  <si>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</si>
  <si>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</si>
  <si>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</si>
  <si>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</si>
  <si>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</si>
  <si>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</si>
  <si>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</si>
  <si>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</si>
  <si>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</si>
  <si>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</si>
  <si>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</si>
  <si>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</si>
  <si>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</si>
  <si>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</si>
  <si>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</si>
  <si>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</si>
  <si>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</si>
  <si>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</si>
  <si>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</si>
  <si>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</si>
  <si>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</si>
  <si>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</si>
  <si>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</si>
  <si>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</si>
  <si>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</si>
  <si>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</si>
  <si>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</si>
  <si>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</si>
  <si>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</si>
  <si>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</si>
  <si>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</si>
  <si>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</si>
  <si>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</si>
  <si>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</si>
  <si>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</si>
  <si>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</si>
  <si>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</si>
  <si>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</si>
  <si>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</si>
  <si>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</si>
  <si>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</si>
  <si>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</si>
  <si>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</si>
  <si>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</si>
  <si>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</si>
  <si>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</si>
  <si>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</si>
  <si>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</si>
  <si>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</si>
  <si>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</si>
  <si>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</si>
  <si>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</si>
  <si>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</si>
  <si>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</si>
  <si>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</si>
  <si>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</si>
  <si>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</si>
  <si>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</si>
  <si>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</si>
  <si>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</si>
  <si>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</si>
  <si>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</si>
  <si>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</si>
  <si>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</si>
  <si>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</si>
  <si>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</si>
  <si>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</si>
  <si>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</si>
  <si>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</si>
  <si>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</si>
  <si>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</si>
  <si>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</si>
  <si>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</si>
  <si>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</si>
  <si>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</si>
  <si>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</si>
  <si>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</si>
  <si>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</si>
  <si>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</si>
  <si>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</si>
  <si>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</si>
  <si>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</si>
  <si>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</si>
  <si>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</si>
  <si>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</si>
  <si>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</si>
  <si>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</si>
  <si>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</si>
  <si>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</si>
  <si>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</si>
  <si>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</si>
  <si>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</si>
  <si>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</si>
  <si>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</si>
  <si>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</si>
  <si>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</si>
  <si>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</si>
  <si>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</si>
  <si>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</si>
  <si>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</si>
  <si>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</si>
  <si>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</si>
  <si>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</si>
  <si>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</si>
  <si>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</si>
  <si>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</si>
  <si>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</si>
  <si>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</si>
  <si>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</si>
  <si>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</si>
  <si>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</si>
  <si>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</si>
  <si>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</si>
  <si>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</si>
  <si>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</si>
  <si>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</si>
  <si>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</si>
  <si>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</si>
  <si>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</si>
  <si>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</si>
  <si>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</si>
  <si>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</si>
  <si>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</si>
  <si>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</si>
  <si>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</si>
  <si>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</si>
  <si>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</si>
  <si>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</si>
  <si>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</si>
  <si>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</si>
  <si>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</si>
  <si>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</si>
  <si>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</si>
  <si>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</si>
  <si>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</si>
  <si>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</si>
  <si>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</si>
  <si>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</si>
  <si>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</si>
  <si>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</si>
  <si>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</si>
  <si>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</si>
  <si>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</si>
  <si>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</si>
  <si>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</si>
  <si>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</si>
  <si>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</si>
  <si>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</si>
  <si>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</si>
  <si>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</si>
  <si>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</si>
  <si>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</si>
  <si>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</si>
  <si>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</si>
  <si>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</si>
  <si>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</si>
  <si>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</si>
  <si>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</si>
  <si>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</si>
  <si>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</si>
  <si>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</si>
  <si>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</si>
  <si>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</si>
  <si>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</si>
  <si>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</si>
  <si>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</si>
  <si>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</si>
  <si>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</si>
  <si>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</si>
  <si>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</si>
  <si>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</si>
  <si>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</si>
  <si>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</si>
  <si>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</si>
  <si>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</si>
  <si>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</si>
  <si>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</si>
  <si>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</si>
  <si>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</si>
  <si>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</si>
  <si>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</si>
  <si>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</si>
  <si>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</si>
  <si>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</si>
  <si>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</si>
  <si>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</si>
  <si>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</si>
  <si>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</si>
  <si>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</si>
  <si>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</si>
  <si>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</si>
  <si>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</si>
  <si>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</si>
  <si>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</si>
  <si>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</si>
  <si>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</si>
  <si>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</si>
  <si>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</si>
  <si>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</si>
  <si>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</si>
  <si>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</si>
  <si>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</si>
  <si>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</si>
  <si>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</si>
  <si>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</si>
  <si>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</si>
  <si>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</si>
  <si>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</si>
  <si>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</si>
  <si>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</si>
  <si>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</si>
  <si>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</si>
  <si>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</si>
  <si>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</si>
  <si>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</si>
  <si>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</si>
  <si>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</si>
  <si>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</si>
  <si>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</si>
  <si>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</si>
  <si>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</si>
  <si>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</si>
  <si>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</si>
  <si>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</si>
  <si>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</si>
  <si>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</si>
  <si>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</si>
  <si>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</si>
  <si>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</si>
  <si>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</si>
  <si>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</si>
  <si>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</si>
  <si>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</si>
  <si>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</si>
  <si>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</si>
  <si>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</si>
  <si>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</si>
  <si>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</si>
  <si>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</si>
  <si>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</si>
  <si>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</si>
  <si>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</si>
  <si>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</si>
  <si>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</si>
  <si>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</si>
  <si>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</si>
  <si>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</si>
  <si>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</si>
  <si>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</si>
  <si>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</si>
  <si>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</si>
  <si>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</si>
  <si>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</si>
  <si>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</si>
  <si>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</si>
  <si>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</si>
  <si>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</si>
  <si>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</si>
  <si>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</si>
  <si>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</si>
  <si>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</si>
  <si>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</si>
  <si>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</si>
  <si>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</si>
  <si>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</si>
  <si>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</si>
  <si>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</si>
  <si>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</si>
  <si>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</si>
  <si>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</si>
  <si>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</si>
  <si>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</si>
  <si>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</si>
  <si>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</si>
  <si>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</si>
  <si>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</si>
  <si>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</si>
  <si>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</si>
  <si>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</si>
  <si>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</si>
  <si>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</si>
  <si>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</si>
  <si>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</si>
  <si>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</si>
  <si>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</si>
  <si>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</si>
  <si>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</si>
  <si>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</si>
  <si>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</si>
  <si>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</si>
  <si>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</si>
  <si>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</si>
  <si>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</si>
  <si>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</si>
  <si>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</si>
  <si>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</si>
  <si>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</si>
  <si>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</si>
  <si>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</si>
  <si>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</si>
  <si>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</si>
  <si>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</si>
  <si>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</si>
  <si>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</si>
  <si>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</si>
  <si>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</si>
  <si>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</si>
  <si>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</si>
  <si>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</si>
  <si>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</si>
  <si>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</si>
  <si>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</si>
  <si>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</si>
  <si>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</si>
  <si>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</si>
  <si>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</si>
  <si>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</si>
  <si>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</si>
  <si>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</si>
  <si>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</si>
  <si>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</si>
  <si>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</si>
  <si>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</si>
  <si>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</si>
  <si>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</si>
  <si>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</si>
  <si>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</si>
  <si>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</si>
  <si>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</si>
  <si>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</si>
  <si>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</si>
  <si>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</si>
  <si>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</si>
  <si>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</si>
  <si>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</si>
  <si>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</si>
  <si>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</si>
  <si>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</si>
  <si>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</si>
  <si>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</si>
  <si>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</si>
  <si>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</si>
  <si>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</si>
  <si>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</si>
  <si>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</si>
  <si>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</si>
  <si>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</si>
  <si>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</si>
  <si>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</si>
  <si>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</si>
  <si>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</si>
  <si>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</si>
  <si>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</si>
  <si>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</si>
  <si>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</si>
  <si>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</si>
  <si>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</si>
  <si>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</si>
  <si>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</si>
  <si>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</si>
  <si>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</si>
  <si>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</si>
  <si>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</si>
  <si>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</si>
  <si>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</si>
  <si>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</si>
  <si>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</si>
  <si>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</si>
  <si>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</si>
  <si>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</si>
  <si>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</si>
  <si>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</si>
  <si>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</si>
  <si>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</si>
  <si>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</si>
  <si>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</si>
  <si>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</si>
  <si>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</si>
  <si>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</si>
  <si>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</si>
  <si>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</si>
  <si>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</si>
  <si>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</si>
  <si>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</si>
  <si>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</si>
  <si>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</si>
  <si>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</si>
  <si>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</si>
  <si>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</si>
  <si>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</si>
  <si>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</si>
  <si>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</si>
  <si>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</si>
  <si>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</si>
  <si>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</si>
  <si>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</si>
  <si>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</si>
  <si>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</si>
  <si>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</si>
  <si>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</si>
  <si>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</si>
  <si>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</si>
  <si>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</si>
  <si>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</si>
  <si>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</si>
  <si>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</si>
  <si>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</si>
  <si>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</si>
  <si>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</si>
  <si>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</si>
  <si>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</si>
  <si>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</si>
  <si>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</si>
  <si>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</si>
  <si>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</si>
  <si>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</si>
  <si>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</si>
  <si>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</si>
  <si>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</si>
  <si>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</si>
  <si>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</si>
  <si>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</si>
  <si>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</si>
  <si>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</si>
  <si>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</si>
  <si>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</si>
  <si>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</si>
  <si>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</si>
  <si>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</si>
  <si>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</si>
  <si>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</si>
  <si>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</si>
  <si>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</si>
  <si>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</si>
  <si>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</si>
  <si>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</si>
  <si>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</si>
  <si>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</si>
  <si>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</si>
  <si>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</si>
  <si>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</si>
  <si>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</si>
  <si>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</si>
  <si>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</si>
  <si>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</si>
  <si>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</si>
  <si>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</si>
  <si>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</si>
  <si>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</si>
  <si>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</si>
  <si>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</si>
  <si>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</si>
  <si>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</si>
  <si>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</si>
  <si>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</si>
  <si>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</si>
  <si>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</si>
  <si>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</si>
  <si>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</si>
  <si>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</si>
  <si>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</si>
  <si>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</si>
  <si>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</si>
  <si>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</si>
  <si>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</si>
  <si>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</si>
  <si>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</si>
  <si>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</si>
  <si>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</si>
  <si>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</si>
  <si>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</si>
  <si>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</si>
  <si>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</si>
  <si>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</si>
  <si>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</si>
  <si>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</si>
  <si>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</si>
  <si>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</si>
  <si>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</si>
  <si>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</si>
  <si>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</si>
  <si>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</si>
  <si>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</si>
  <si>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</si>
  <si>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</si>
  <si>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</si>
  <si>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</si>
  <si>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</si>
  <si>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</si>
  <si>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</si>
  <si>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</si>
  <si>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</si>
  <si>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</si>
  <si>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</si>
  <si>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</si>
  <si>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</si>
  <si>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</si>
  <si>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</si>
  <si>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</si>
  <si>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</si>
  <si>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</si>
  <si>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</si>
  <si>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</si>
  <si>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</si>
  <si>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</si>
  <si>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</si>
  <si>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</si>
  <si>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</si>
  <si>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</si>
  <si>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</si>
  <si>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</si>
  <si>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</si>
  <si>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</si>
  <si>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</si>
  <si>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</si>
  <si>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</si>
  <si>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</si>
  <si>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</si>
  <si>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</si>
  <si>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</si>
  <si>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</si>
  <si>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</si>
  <si>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</si>
  <si>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</si>
  <si>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</si>
  <si>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</si>
  <si>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</si>
  <si>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</si>
  <si>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</si>
  <si>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</si>
  <si>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</si>
  <si>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</si>
  <si>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</si>
  <si>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</si>
  <si>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</si>
  <si>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</si>
  <si>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</si>
  <si>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</si>
  <si>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</si>
  <si>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</si>
  <si>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</si>
  <si>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</si>
  <si>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</si>
  <si>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</si>
  <si>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</si>
  <si>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</si>
  <si>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</si>
  <si>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</si>
  <si>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</si>
  <si>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</si>
  <si>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</si>
  <si>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</si>
  <si>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</si>
  <si>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</si>
  <si>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</si>
  <si>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</si>
  <si>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</si>
  <si>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</si>
  <si>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</si>
  <si>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</si>
  <si>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</si>
  <si>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</si>
  <si>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</si>
  <si>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</si>
  <si>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</si>
  <si>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</si>
  <si>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</si>
  <si>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</si>
  <si>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</si>
  <si>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</si>
  <si>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</si>
  <si>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</si>
  <si>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</si>
  <si>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</si>
  <si>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</si>
  <si>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</si>
  <si>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</si>
  <si>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</si>
  <si>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</si>
  <si>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</si>
  <si>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</si>
  <si>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</si>
  <si>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</si>
  <si>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</si>
  <si>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</si>
  <si>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</si>
  <si>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</si>
  <si>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</si>
  <si>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</si>
  <si>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</si>
  <si>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</si>
  <si>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</si>
  <si>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</si>
  <si>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</si>
  <si>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</si>
  <si>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</si>
  <si>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</si>
  <si>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</si>
  <si>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</si>
  <si>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</si>
  <si>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</si>
  <si>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</si>
  <si>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</si>
  <si>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</si>
  <si>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</si>
  <si>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</si>
  <si>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</si>
  <si>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</si>
  <si>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</si>
  <si>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</si>
  <si>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</si>
  <si>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</si>
  <si>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</si>
  <si>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</si>
  <si>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</si>
  <si>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</si>
  <si>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</si>
  <si>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</si>
  <si>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</si>
  <si>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</si>
  <si>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</si>
  <si>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</si>
  <si>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</si>
  <si>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</si>
  <si>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</si>
  <si>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</si>
  <si>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</si>
  <si>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</si>
  <si>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</si>
  <si>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</si>
  <si>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</si>
  <si>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</si>
  <si>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</si>
  <si>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</si>
  <si>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</si>
  <si>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</si>
  <si>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</si>
  <si>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</si>
  <si>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</si>
  <si>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</si>
  <si>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</si>
  <si>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</si>
  <si>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</si>
  <si>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</si>
  <si>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</si>
  <si>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</si>
  <si>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</si>
  <si>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</si>
  <si>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</si>
  <si>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</si>
  <si>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</si>
  <si>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</si>
  <si>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</si>
  <si>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</si>
  <si>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</si>
  <si>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</si>
  <si>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</si>
  <si>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</si>
  <si>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</si>
  <si>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</si>
  <si>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</si>
  <si>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</si>
  <si>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</si>
  <si>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</si>
  <si>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</si>
  <si>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</si>
  <si>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</si>
  <si>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</si>
  <si>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</si>
  <si>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</si>
  <si>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</si>
  <si>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</si>
  <si>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</si>
  <si>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</si>
  <si>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</si>
  <si>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</si>
  <si>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</si>
  <si>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</si>
  <si>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</si>
  <si>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</si>
  <si>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</si>
  <si>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</si>
  <si>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</si>
  <si>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</si>
  <si>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</si>
  <si>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</si>
  <si>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</si>
  <si>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</si>
  <si>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</si>
  <si>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</si>
  <si>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</si>
  <si>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</si>
  <si>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</si>
  <si>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</si>
  <si>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</si>
  <si>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</si>
  <si>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</si>
  <si>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</si>
  <si>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</si>
  <si>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</si>
  <si>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</si>
  <si>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</si>
  <si>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</si>
  <si>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</si>
  <si>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</si>
  <si>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</si>
  <si>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</si>
  <si>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</si>
  <si>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</si>
  <si>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</si>
  <si>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</si>
  <si>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</si>
  <si>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</si>
  <si>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</si>
  <si>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</si>
  <si>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</si>
  <si>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</si>
  <si>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</si>
  <si>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</si>
  <si>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</si>
  <si>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</si>
  <si>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</si>
  <si>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</si>
  <si>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</si>
  <si>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</si>
  <si>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</si>
  <si>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</si>
  <si>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</si>
  <si>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</si>
  <si>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</si>
  <si>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</si>
  <si>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</si>
  <si>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</si>
  <si>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</si>
  <si>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</si>
  <si>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</si>
  <si>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</si>
  <si>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</si>
  <si>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</si>
  <si>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</si>
  <si>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</si>
  <si>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</si>
  <si>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</si>
  <si>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</si>
  <si>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</si>
  <si>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</si>
  <si>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</si>
  <si>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</si>
  <si>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</si>
  <si>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</si>
  <si>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</si>
  <si>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</si>
  <si>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</si>
  <si>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</si>
  <si>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</si>
  <si>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</si>
  <si>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</si>
  <si>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</si>
  <si>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</si>
  <si>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</si>
  <si>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</si>
  <si>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</si>
  <si>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</si>
  <si>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</si>
  <si>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</si>
  <si>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</si>
  <si>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</si>
  <si>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</si>
  <si>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</si>
  <si>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</si>
  <si>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</si>
  <si>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</si>
  <si>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</si>
  <si>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</si>
  <si>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</si>
  <si>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</si>
  <si>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</si>
  <si>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</si>
  <si>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</si>
  <si>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</si>
  <si>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</si>
  <si>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</si>
  <si>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</si>
  <si>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</si>
  <si>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</si>
  <si>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</si>
  <si>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</si>
  <si>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</si>
  <si>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</si>
  <si>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</si>
  <si>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</si>
  <si>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</si>
  <si>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</si>
  <si>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</si>
  <si>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</si>
  <si>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</si>
  <si>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</si>
  <si>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</si>
  <si>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</si>
  <si>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</si>
  <si>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</si>
  <si>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</si>
  <si>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</si>
  <si>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</si>
  <si>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</si>
  <si>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</si>
  <si>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</si>
  <si>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</si>
  <si>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</si>
  <si>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</si>
  <si>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</si>
  <si>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</si>
  <si>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</si>
  <si>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</si>
  <si>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</si>
  <si>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</si>
  <si>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</si>
  <si>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</si>
  <si>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</si>
  <si>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</si>
  <si>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</si>
  <si>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</si>
  <si>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</si>
  <si>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</si>
  <si>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</si>
  <si>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</si>
  <si>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</si>
  <si>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</si>
  <si>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</si>
  <si>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</si>
  <si>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</si>
  <si>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</si>
  <si>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</si>
  <si>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</si>
  <si>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</si>
  <si>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</si>
  <si>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</si>
  <si>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</si>
  <si>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</si>
  <si>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</si>
  <si>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</si>
  <si>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</si>
  <si>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</si>
  <si>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</si>
  <si>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</si>
  <si>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</si>
  <si>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</si>
  <si>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</si>
  <si>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</si>
  <si>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</si>
  <si>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</si>
  <si>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</si>
  <si>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</si>
  <si>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</si>
  <si>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</si>
  <si>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</si>
  <si>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</si>
  <si>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</si>
  <si>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</si>
  <si>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</si>
  <si>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</si>
  <si>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</si>
  <si>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</si>
  <si>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</si>
  <si>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</si>
  <si>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</si>
  <si>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</si>
  <si>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</si>
  <si>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</si>
  <si>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</si>
  <si>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</si>
  <si>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</si>
  <si>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</si>
  <si>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</si>
  <si>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</si>
  <si>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</si>
  <si>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</si>
  <si>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</si>
  <si>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</si>
  <si>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</si>
  <si>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</si>
  <si>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</si>
  <si>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</si>
  <si>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</si>
  <si>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</si>
  <si>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</si>
  <si>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</si>
  <si>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</si>
  <si>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</si>
  <si>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</si>
  <si>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</si>
  <si>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</si>
  <si>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</si>
  <si>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</si>
  <si>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</si>
  <si>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</si>
  <si>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</si>
  <si>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</si>
  <si>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</si>
  <si>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</si>
  <si>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</si>
  <si>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</si>
  <si>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</si>
  <si>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</si>
  <si>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</si>
  <si>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</si>
  <si>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</si>
  <si>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</si>
  <si>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</si>
  <si>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</si>
  <si>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</si>
  <si>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</si>
  <si>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</si>
  <si>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</si>
  <si>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</si>
  <si>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</si>
  <si>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</si>
  <si>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</si>
  <si>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</si>
  <si>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</si>
  <si>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</si>
  <si>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</si>
  <si>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</si>
  <si>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</si>
  <si>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</si>
  <si>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</si>
  <si>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</si>
  <si>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</si>
  <si>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</si>
  <si>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</si>
  <si>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</si>
  <si>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</si>
  <si>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</si>
  <si>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</si>
  <si>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</si>
  <si>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</si>
  <si>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</si>
  <si>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</si>
  <si>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</si>
  <si>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</si>
  <si>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</si>
  <si>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</si>
  <si>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</si>
  <si>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</si>
  <si>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</si>
  <si>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</si>
  <si>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</si>
  <si>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</si>
  <si>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</si>
  <si>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</si>
  <si>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</si>
  <si>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</si>
  <si>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</si>
  <si>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</si>
  <si>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</si>
  <si>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</si>
  <si>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</si>
  <si>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</si>
  <si>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</si>
  <si>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</si>
  <si>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</si>
  <si>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</si>
  <si>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</si>
  <si>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</si>
  <si>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</si>
  <si>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</si>
  <si>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</si>
  <si>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</si>
  <si>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</si>
  <si>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</si>
  <si>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</si>
  <si>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</si>
  <si>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</si>
  <si>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</si>
  <si>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</si>
  <si>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</si>
  <si>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</si>
  <si>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</si>
  <si>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</si>
  <si>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</si>
  <si>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</si>
  <si>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</si>
  <si>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</si>
  <si>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</si>
  <si>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</si>
  <si>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</si>
  <si>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</si>
  <si>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</si>
  <si>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</si>
  <si>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</si>
  <si>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</si>
  <si>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</si>
  <si>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</si>
  <si>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</si>
  <si>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</si>
  <si>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</si>
  <si>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</si>
  <si>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</si>
  <si>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</si>
  <si>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</si>
  <si>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</si>
  <si>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</si>
  <si>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</si>
  <si>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</si>
  <si>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</si>
  <si>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</si>
  <si>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</si>
  <si>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</si>
  <si>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</si>
  <si>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</si>
  <si>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</si>
  <si>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</si>
  <si>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</si>
  <si>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</si>
  <si>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</si>
  <si>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</si>
  <si>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</si>
  <si>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</si>
  <si>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</si>
  <si>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</si>
  <si>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</si>
  <si>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</si>
  <si>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</si>
  <si>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</si>
  <si>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</si>
  <si>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</si>
  <si>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</si>
  <si>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</si>
  <si>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</si>
  <si>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</si>
  <si>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</si>
  <si>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</si>
  <si>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</si>
  <si>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</si>
  <si>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</si>
  <si>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</si>
  <si>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</si>
  <si>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</si>
  <si>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</si>
  <si>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</si>
  <si>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</si>
  <si>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</si>
  <si>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</si>
  <si>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</si>
  <si>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</si>
  <si>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</si>
  <si>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</si>
  <si>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</si>
  <si>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</si>
  <si>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</si>
  <si>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</si>
  <si>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</si>
  <si>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</si>
  <si>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</si>
  <si>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</si>
  <si>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</si>
  <si>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</si>
  <si>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</si>
  <si>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</si>
  <si>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</si>
  <si>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</si>
  <si>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</si>
  <si>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</si>
  <si>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</si>
  <si>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</si>
  <si>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</si>
  <si>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</si>
  <si>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</si>
  <si>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</si>
  <si>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</si>
  <si>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</si>
  <si>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</si>
  <si>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</si>
  <si>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</si>
  <si>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</si>
  <si>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</si>
  <si>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</si>
  <si>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</si>
  <si>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</si>
  <si>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</si>
  <si>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</si>
  <si>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</si>
  <si>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</si>
  <si>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</si>
  <si>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</si>
  <si>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</si>
  <si>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</si>
  <si>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</si>
  <si>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</si>
  <si>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</si>
  <si>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</si>
  <si>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</si>
  <si>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</si>
  <si>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</si>
  <si>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</si>
  <si>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</si>
  <si>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</si>
  <si>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</si>
  <si>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</si>
  <si>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</si>
  <si>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</si>
  <si>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</si>
  <si>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</si>
  <si>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</si>
  <si>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</si>
  <si>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</si>
  <si>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</si>
  <si>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</si>
  <si>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</si>
  <si>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</si>
  <si>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</si>
  <si>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</si>
  <si>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</si>
  <si>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</si>
  <si>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</si>
  <si>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</si>
  <si>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</si>
  <si>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</si>
  <si>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</si>
  <si>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</si>
  <si>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</si>
  <si>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</si>
  <si>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</si>
  <si>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</si>
  <si>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</si>
  <si>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</si>
  <si>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</si>
  <si>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</si>
  <si>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</si>
  <si>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</si>
  <si>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</si>
  <si>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</si>
  <si>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</si>
  <si>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</si>
  <si>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</si>
  <si>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</si>
  <si>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</si>
  <si>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</si>
  <si>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</si>
  <si>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</si>
  <si>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</si>
  <si>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</si>
  <si>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</si>
  <si>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</si>
  <si>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</si>
  <si>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</si>
  <si>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</si>
  <si>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</si>
  <si>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</si>
  <si>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</si>
  <si>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</si>
  <si>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</si>
  <si>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</si>
  <si>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</si>
  <si>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</si>
  <si>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</si>
  <si>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</si>
  <si>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</si>
  <si>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</si>
  <si>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</si>
  <si>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</si>
  <si>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</si>
  <si>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</si>
  <si>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</si>
  <si>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</si>
  <si>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</si>
  <si>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</si>
  <si>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</si>
  <si>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</si>
  <si>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</si>
  <si>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</si>
  <si>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</si>
  <si>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</si>
  <si>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</si>
  <si>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</si>
  <si>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</si>
  <si>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</si>
  <si>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</si>
  <si>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</si>
  <si>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</si>
  <si>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</si>
  <si>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</si>
  <si>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</si>
  <si>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</si>
  <si>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</si>
  <si>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</si>
  <si>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</si>
  <si>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</si>
  <si>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</si>
  <si>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</si>
  <si>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</si>
  <si>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</si>
  <si>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</si>
  <si>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</si>
  <si>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</si>
  <si>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</si>
  <si>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</si>
  <si>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</si>
  <si>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</si>
  <si>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</si>
  <si>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</si>
  <si>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</si>
  <si>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</si>
  <si>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</si>
  <si>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</si>
  <si>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</si>
  <si>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</si>
  <si>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</si>
  <si>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</si>
  <si>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</si>
  <si>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</si>
  <si>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</si>
  <si>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</si>
  <si>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</si>
  <si>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</si>
  <si>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</si>
  <si>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</si>
  <si>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</si>
  <si>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</si>
  <si>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</si>
  <si>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</si>
  <si>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</si>
  <si>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</si>
  <si>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</si>
  <si>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</si>
  <si>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</si>
  <si>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</si>
  <si>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</si>
  <si>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</si>
  <si>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</si>
  <si>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</si>
  <si>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</si>
  <si>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</si>
  <si>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</si>
  <si>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</si>
  <si>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</si>
  <si>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</si>
  <si>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</si>
  <si>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</si>
  <si>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</si>
  <si>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</si>
  <si>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</si>
  <si>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</si>
  <si>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</si>
  <si>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</si>
  <si>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</si>
  <si>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</si>
  <si>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</si>
  <si>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</si>
  <si>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</si>
  <si>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</si>
  <si>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</si>
  <si>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</si>
  <si>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</si>
  <si>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</si>
  <si>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</si>
  <si>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</si>
  <si>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</si>
  <si>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</si>
  <si>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</si>
  <si>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</si>
  <si>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</si>
  <si>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</si>
  <si>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</si>
  <si>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</si>
  <si>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</si>
  <si>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</si>
  <si>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</si>
  <si>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</si>
  <si>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</si>
  <si>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</si>
  <si>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</si>
  <si>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</si>
  <si>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</si>
  <si>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</si>
  <si>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</si>
  <si>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</si>
  <si>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</si>
  <si>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</si>
  <si>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</si>
  <si>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</si>
  <si>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</si>
  <si>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</si>
  <si>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</si>
  <si>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</si>
  <si>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</si>
  <si>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</si>
  <si>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</si>
  <si>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</si>
  <si>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</si>
  <si>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</si>
  <si>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</si>
  <si>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</si>
  <si>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</si>
  <si>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</si>
  <si>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</si>
  <si>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</si>
  <si>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</si>
  <si>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</si>
  <si>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</si>
  <si>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</si>
  <si>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</si>
  <si>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</si>
  <si>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</si>
  <si>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</si>
  <si>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</si>
  <si>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</si>
  <si>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</si>
  <si>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</si>
  <si>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</si>
  <si>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</si>
  <si>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</si>
  <si>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</si>
  <si>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</si>
  <si>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</si>
  <si>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</si>
  <si>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</si>
  <si>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</si>
  <si>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</si>
  <si>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</si>
  <si>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</si>
  <si>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</si>
  <si>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</si>
  <si>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</si>
  <si>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</si>
  <si>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</si>
  <si>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</si>
  <si>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</si>
  <si>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</si>
  <si>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</si>
  <si>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</si>
  <si>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</si>
  <si>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</si>
  <si>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</si>
  <si>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</si>
  <si>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</si>
  <si>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</si>
  <si>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</si>
  <si>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</si>
  <si>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</si>
  <si>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</si>
  <si>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</si>
  <si>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</si>
  <si>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</si>
  <si>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</si>
  <si>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</si>
  <si>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</si>
  <si>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</si>
  <si>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</si>
  <si>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</si>
  <si>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</si>
  <si>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</si>
  <si>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</si>
  <si>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</si>
  <si>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</si>
  <si>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</si>
  <si>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</si>
  <si>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</si>
  <si>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</si>
  <si>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</si>
  <si>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</si>
  <si>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</si>
  <si>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</si>
  <si>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</si>
  <si>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</si>
  <si>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</si>
  <si>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</si>
  <si>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</si>
  <si>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</si>
  <si>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</si>
  <si>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</si>
  <si>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</si>
  <si>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</si>
  <si>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</si>
  <si>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</si>
  <si>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</si>
  <si>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</si>
  <si>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</si>
  <si>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</si>
  <si>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</si>
  <si>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</si>
  <si>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</si>
  <si>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</si>
  <si>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</si>
  <si>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</si>
  <si>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</si>
  <si>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</si>
  <si>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</si>
  <si>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</si>
  <si>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</si>
  <si>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</si>
  <si>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</si>
  <si>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</si>
  <si>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</si>
  <si>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</si>
  <si>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</si>
  <si>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</si>
  <si>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</si>
  <si>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</si>
  <si>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</si>
  <si>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</si>
  <si>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</si>
  <si>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</si>
  <si>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</si>
  <si>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</si>
  <si>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</si>
  <si>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</si>
  <si>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</si>
  <si>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</si>
  <si>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</si>
  <si>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</si>
  <si>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</si>
  <si>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</si>
  <si>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</si>
  <si>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</si>
  <si>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</si>
  <si>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</si>
  <si>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</si>
  <si>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</si>
  <si>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</si>
  <si>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</si>
  <si>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</si>
  <si>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</si>
  <si>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</si>
  <si>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</si>
  <si>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</si>
  <si>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</si>
  <si>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</si>
  <si>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</si>
  <si>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</si>
  <si>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</si>
  <si>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</si>
  <si>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</si>
  <si>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</si>
  <si>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</si>
  <si>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</si>
  <si>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</si>
  <si>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</si>
  <si>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</si>
  <si>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</si>
  <si>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</si>
  <si>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</si>
  <si>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</si>
  <si>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</si>
  <si>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</si>
  <si>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</si>
  <si>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</si>
  <si>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</si>
  <si>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</si>
  <si>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</si>
  <si>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</si>
  <si>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</si>
  <si>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</si>
  <si>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</si>
  <si>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</si>
  <si>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</si>
  <si>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</si>
  <si>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</si>
  <si>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</si>
  <si>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</si>
  <si>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</si>
  <si>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</si>
  <si>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</si>
  <si>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</si>
  <si>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</si>
  <si>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</si>
  <si>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</si>
  <si>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</si>
  <si>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</si>
  <si>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</si>
  <si>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</si>
  <si>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</si>
  <si>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</si>
  <si>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</si>
  <si>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</si>
  <si>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</si>
  <si>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</si>
  <si>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</si>
  <si>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</si>
  <si>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</si>
  <si>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</si>
  <si>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</si>
  <si>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</si>
  <si>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</si>
  <si>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</si>
  <si>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</si>
  <si>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</si>
  <si>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</si>
  <si>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</si>
  <si>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</si>
  <si>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</si>
  <si>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</si>
  <si>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</si>
  <si>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</si>
  <si>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</si>
  <si>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</si>
  <si>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</si>
  <si>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</si>
  <si>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</si>
  <si>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</si>
  <si>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</si>
  <si>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</si>
  <si>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</si>
  <si>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</si>
  <si>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</si>
  <si>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</si>
  <si>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</si>
  <si>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</si>
  <si>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</si>
  <si>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</si>
  <si>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</si>
  <si>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</si>
  <si>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</si>
  <si>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</si>
  <si>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</si>
  <si>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</si>
  <si>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</si>
  <si>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</si>
  <si>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</si>
  <si>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</si>
  <si>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</si>
  <si>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</si>
  <si>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</si>
  <si>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</si>
  <si>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</si>
  <si>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</si>
  <si>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</si>
  <si>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</si>
  <si>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</si>
  <si>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</si>
  <si>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</si>
  <si>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</si>
  <si>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</si>
  <si>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</si>
  <si>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</si>
  <si>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</si>
  <si>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</si>
  <si>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</si>
  <si>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</si>
  <si>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</si>
  <si>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</si>
  <si>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</si>
  <si>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</si>
  <si>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</si>
  <si>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</si>
  <si>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</si>
  <si>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</si>
  <si>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</si>
  <si>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</si>
  <si>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</si>
  <si>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</si>
  <si>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</si>
  <si>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</si>
  <si>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</si>
  <si>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</si>
  <si>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</si>
  <si>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</si>
  <si>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</si>
  <si>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</si>
  <si>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</si>
  <si>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</si>
  <si>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</si>
  <si>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</si>
  <si>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</si>
  <si>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</si>
  <si>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</si>
  <si>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</si>
  <si>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</si>
  <si>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</si>
  <si>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</si>
  <si>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</si>
  <si>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</si>
  <si>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</si>
  <si>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</si>
  <si>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</si>
  <si>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</si>
  <si>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</si>
  <si>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</si>
  <si>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</si>
  <si>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</si>
  <si>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</si>
  <si>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</si>
  <si>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</si>
  <si>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</si>
  <si>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</si>
  <si>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</si>
  <si>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</si>
  <si>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</si>
  <si>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</si>
  <si>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</si>
  <si>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</si>
  <si>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</si>
  <si>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</si>
  <si>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</si>
  <si>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</si>
  <si>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</si>
  <si>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</si>
  <si>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</si>
  <si>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</si>
  <si>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</si>
  <si>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</si>
  <si>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</si>
  <si>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</si>
  <si>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</si>
  <si>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</si>
  <si>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</si>
  <si>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</si>
  <si>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</si>
  <si>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</si>
  <si>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</si>
  <si>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</si>
  <si>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</si>
  <si>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</si>
  <si>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</si>
  <si>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</si>
  <si>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</si>
  <si>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</si>
  <si>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</si>
  <si>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</si>
  <si>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</si>
  <si>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</si>
  <si>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</si>
  <si>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</si>
  <si>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</si>
  <si>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</si>
  <si>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</si>
  <si>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</si>
  <si>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</si>
  <si>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</si>
  <si>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</si>
  <si>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</si>
  <si>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</si>
  <si>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</si>
  <si>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</si>
  <si>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</si>
  <si>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</si>
  <si>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</si>
  <si>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</si>
  <si>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</si>
  <si>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</si>
  <si>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</si>
  <si>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</si>
  <si>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</si>
  <si>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</si>
  <si>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</si>
  <si>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</si>
  <si>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</si>
  <si>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</si>
  <si>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</si>
  <si>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</si>
  <si>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</si>
  <si>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</si>
  <si>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</si>
  <si>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</si>
  <si>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</si>
  <si>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</si>
  <si>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</si>
  <si>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</si>
  <si>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</si>
  <si>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</si>
  <si>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</si>
  <si>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</si>
  <si>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</si>
  <si>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</si>
  <si>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</si>
  <si>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</si>
  <si>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</si>
  <si>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</si>
  <si>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</si>
  <si>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</si>
  <si>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</si>
  <si>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</si>
  <si>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</si>
  <si>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</si>
  <si>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</si>
  <si>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</si>
  <si>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</si>
  <si>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</si>
  <si>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</si>
  <si>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</si>
  <si>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</si>
  <si>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</si>
  <si>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</si>
  <si>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</si>
  <si>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</si>
  <si>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</si>
  <si>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</si>
  <si>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</si>
  <si>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</si>
  <si>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</si>
  <si>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</si>
  <si>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</si>
  <si>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</si>
  <si>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</si>
  <si>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</si>
  <si>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</si>
  <si>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</si>
  <si>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</si>
  <si>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</si>
  <si>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</si>
  <si>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</si>
  <si>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</si>
  <si>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</si>
  <si>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</si>
  <si>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</si>
  <si>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</si>
  <si>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</si>
  <si>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</si>
  <si>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</si>
  <si>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</si>
  <si>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</si>
  <si>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</si>
  <si>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</si>
  <si>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</si>
  <si>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</si>
  <si>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</si>
  <si>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</si>
  <si>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</si>
  <si>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</si>
  <si>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</si>
  <si>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</si>
  <si>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</si>
  <si>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</si>
  <si>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</si>
  <si>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</si>
  <si>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</si>
  <si>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</si>
  <si>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</si>
  <si>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</si>
  <si>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</si>
  <si>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</si>
  <si>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</si>
  <si>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</si>
  <si>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</si>
  <si>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</si>
  <si>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</si>
  <si>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</si>
  <si>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</si>
  <si>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</si>
  <si>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</si>
  <si>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</si>
  <si>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</si>
  <si>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</si>
  <si>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</si>
  <si>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</si>
  <si>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</si>
  <si>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</si>
  <si>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</si>
  <si>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</si>
  <si>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</si>
  <si>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</si>
  <si>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</si>
  <si>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</si>
  <si>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</si>
  <si>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</si>
  <si>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</si>
  <si>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</si>
  <si>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</si>
  <si>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</si>
  <si>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</si>
  <si>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</si>
  <si>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</si>
  <si>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</si>
  <si>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</si>
  <si>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</si>
  <si>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</si>
  <si>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</si>
  <si>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</si>
  <si>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</si>
  <si>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</si>
  <si>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</si>
  <si>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</si>
  <si>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</si>
  <si>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</si>
  <si>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</si>
  <si>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</si>
  <si>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</si>
  <si>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</si>
  <si>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</si>
  <si>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</si>
  <si>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</si>
  <si>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</si>
  <si>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</si>
  <si>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</si>
  <si>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</si>
  <si>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</si>
  <si>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</si>
  <si>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</si>
  <si>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</si>
  <si>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</si>
  <si>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</si>
  <si>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</si>
  <si>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</si>
  <si>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</si>
  <si>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</si>
  <si>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</si>
  <si>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</si>
  <si>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</si>
  <si>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</si>
  <si>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</si>
  <si>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</si>
  <si>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</si>
  <si>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</si>
  <si>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</si>
  <si>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</si>
  <si>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</si>
  <si>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</si>
  <si>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</si>
  <si>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</si>
  <si>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</si>
  <si>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</si>
  <si>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</si>
  <si>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</si>
  <si>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</si>
  <si>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</si>
  <si>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</si>
  <si>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</si>
  <si>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</si>
  <si>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</si>
  <si>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</si>
  <si>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</si>
  <si>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</si>
  <si>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</si>
  <si>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</si>
  <si>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</si>
  <si>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</si>
  <si>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</si>
  <si>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</si>
  <si>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</si>
  <si>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</si>
  <si>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</si>
  <si>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</si>
  <si>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</si>
  <si>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</si>
  <si>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</si>
  <si>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</si>
  <si>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</si>
  <si>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</si>
  <si>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</si>
  <si>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</si>
  <si>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</si>
  <si>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</si>
  <si>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</si>
  <si>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</si>
  <si>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</si>
  <si>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</si>
  <si>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</si>
  <si>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</si>
  <si>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</si>
  <si>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</si>
  <si>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</si>
  <si>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</si>
  <si>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</si>
  <si>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</si>
  <si>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</si>
  <si>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</si>
  <si>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</si>
  <si>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</si>
  <si>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</si>
  <si>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</si>
  <si>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</si>
  <si>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</si>
  <si>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</si>
  <si>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</si>
  <si>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</si>
  <si>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</si>
  <si>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</si>
  <si>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</si>
  <si>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</si>
  <si>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</si>
  <si>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</si>
  <si>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</si>
  <si>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</si>
  <si>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</si>
  <si>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</si>
  <si>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</si>
  <si>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</si>
  <si>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</si>
  <si>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</si>
  <si>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</si>
  <si>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</si>
  <si>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</si>
  <si>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</si>
  <si>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</si>
  <si>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</si>
  <si>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</si>
  <si>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</si>
  <si>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</si>
  <si>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</si>
  <si>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</si>
  <si>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</si>
  <si>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</si>
  <si>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</si>
  <si>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</si>
  <si>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</si>
  <si>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</si>
  <si>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</si>
  <si>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</si>
  <si>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</si>
  <si>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</si>
  <si>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</si>
  <si>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</si>
  <si>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</si>
  <si>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</si>
  <si>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</si>
  <si>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</si>
  <si>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</si>
  <si>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</si>
  <si>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</si>
  <si>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</si>
  <si>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</si>
  <si>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</si>
  <si>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</si>
  <si>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</si>
  <si>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</si>
  <si>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</si>
  <si>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</si>
  <si>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</si>
  <si>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</si>
  <si>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</si>
  <si>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</si>
  <si>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</si>
  <si>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</si>
  <si>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</si>
  <si>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</si>
  <si>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</si>
  <si>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</si>
  <si>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</si>
  <si>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</si>
  <si>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</si>
  <si>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</si>
  <si>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</si>
  <si>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</si>
  <si>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</si>
  <si>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</si>
  <si>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</si>
  <si>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</si>
  <si>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</si>
  <si>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</si>
  <si>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</si>
  <si>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</si>
  <si>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</si>
  <si>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</si>
  <si>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</si>
  <si>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</si>
  <si>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</si>
  <si>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</si>
  <si>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</si>
  <si>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</si>
  <si>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</si>
  <si>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</si>
  <si>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</si>
  <si>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</si>
  <si>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</si>
  <si>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</si>
  <si>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</si>
  <si>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</si>
  <si>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</si>
  <si>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</si>
  <si>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</si>
  <si>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</si>
  <si>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</si>
  <si>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</si>
  <si>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</si>
  <si>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</si>
  <si>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</si>
  <si>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</si>
  <si>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</si>
  <si>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</si>
  <si>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</si>
  <si>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</si>
  <si>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</si>
  <si>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</si>
  <si>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</si>
  <si>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</si>
  <si>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</si>
  <si>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</si>
  <si>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</si>
  <si>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</si>
  <si>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</si>
  <si>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</si>
  <si>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</si>
  <si>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</si>
  <si>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</si>
  <si>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</si>
  <si>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</si>
  <si>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</si>
  <si>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</si>
  <si>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</si>
  <si>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</si>
  <si>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</si>
  <si>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</si>
  <si>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</si>
  <si>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</si>
  <si>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</si>
  <si>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</si>
  <si>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</si>
  <si>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</si>
  <si>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</si>
  <si>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</si>
  <si>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</si>
  <si>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</si>
  <si>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</si>
  <si>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</si>
  <si>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</si>
  <si>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</si>
  <si>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</si>
  <si>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</si>
  <si>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</si>
  <si>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</si>
  <si>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</si>
  <si>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</si>
  <si>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</si>
  <si>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</si>
  <si>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</si>
  <si>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</si>
  <si>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</si>
  <si>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</si>
  <si>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</si>
  <si>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</si>
  <si>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</si>
  <si>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</si>
  <si>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</si>
  <si>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</si>
  <si>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</si>
  <si>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</si>
  <si>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</si>
  <si>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</si>
  <si>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</si>
  <si>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</si>
  <si>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</si>
  <si>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</si>
  <si>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</si>
  <si>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</si>
  <si>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</si>
  <si>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</si>
  <si>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</si>
  <si>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</si>
  <si>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</si>
  <si>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</si>
  <si>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</si>
  <si>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</si>
  <si>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</si>
  <si>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</si>
  <si>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</si>
  <si>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</si>
  <si>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</si>
  <si>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</si>
  <si>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</si>
  <si>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</si>
  <si>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</si>
  <si>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</si>
  <si>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</si>
  <si>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</si>
  <si>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</si>
  <si>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</si>
  <si>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</si>
  <si>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</si>
  <si>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</si>
  <si>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</si>
  <si>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</si>
  <si>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</si>
  <si>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</si>
  <si>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</si>
  <si>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</si>
  <si>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</si>
  <si>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</si>
  <si>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</si>
  <si>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</si>
  <si>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</si>
  <si>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</si>
  <si>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</si>
  <si>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</si>
  <si>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</si>
  <si>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</si>
  <si>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</si>
  <si>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</si>
  <si>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</si>
  <si>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</si>
  <si>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</si>
  <si>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</si>
  <si>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</si>
  <si>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</si>
  <si>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</si>
  <si>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</si>
  <si>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</si>
  <si>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</si>
  <si>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</si>
  <si>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</si>
  <si>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</si>
  <si>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</si>
  <si>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</si>
  <si>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</si>
  <si>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</si>
  <si>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</si>
  <si>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</si>
  <si>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</si>
  <si>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</si>
  <si>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</si>
  <si>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</si>
  <si>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</si>
  <si>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</si>
  <si>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</si>
  <si>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</si>
  <si>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</si>
  <si>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</si>
  <si>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</si>
  <si>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</si>
  <si>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</si>
  <si>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</si>
  <si>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</si>
  <si>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</si>
  <si>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</si>
  <si>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</si>
  <si>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</si>
  <si>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</si>
  <si>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</si>
  <si>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</si>
  <si>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</si>
  <si>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</si>
  <si>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</si>
  <si>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</si>
  <si>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</si>
  <si>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</si>
  <si>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</si>
  <si>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</si>
  <si>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</si>
  <si>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</si>
  <si>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</si>
  <si>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</si>
  <si>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</si>
  <si>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</si>
  <si>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</si>
  <si>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</si>
  <si>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</si>
  <si>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</si>
  <si>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</si>
  <si>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</si>
  <si>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</si>
  <si>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</si>
  <si>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</si>
  <si>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</si>
  <si>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</si>
  <si>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</si>
  <si>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</si>
  <si>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</si>
  <si>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</si>
  <si>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</si>
  <si>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</si>
  <si>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</si>
  <si>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</si>
  <si>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</si>
  <si>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</si>
  <si>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</si>
  <si>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</si>
  <si>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</si>
  <si>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</si>
  <si>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</si>
  <si>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</si>
  <si>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</si>
  <si>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</si>
  <si>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</si>
  <si>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</si>
  <si>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</si>
  <si>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</si>
  <si>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</si>
  <si>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</si>
  <si>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</si>
  <si>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</si>
  <si>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</si>
  <si>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</si>
  <si>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</si>
  <si>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</si>
  <si>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</si>
  <si>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</si>
  <si>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</si>
  <si>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</si>
  <si>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</si>
  <si>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</si>
  <si>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</si>
  <si>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</si>
  <si>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</si>
  <si>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</si>
  <si>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</si>
  <si>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</si>
  <si>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</si>
  <si>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</si>
  <si>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</si>
  <si>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</si>
  <si>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</si>
  <si>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</si>
  <si>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</si>
  <si>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</si>
  <si>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</si>
  <si>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</si>
  <si>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</si>
  <si>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</si>
  <si>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</si>
  <si>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</si>
  <si>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</si>
  <si>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</si>
  <si>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</si>
  <si>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</si>
  <si>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</si>
  <si>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</si>
  <si>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</si>
  <si>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</si>
  <si>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</si>
  <si>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</si>
  <si>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</si>
  <si>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</si>
  <si>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</si>
  <si>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</si>
  <si>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</si>
  <si>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</si>
  <si>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</si>
  <si>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</si>
  <si>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</si>
  <si>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</si>
  <si>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</si>
  <si>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</si>
  <si>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</si>
  <si>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</si>
  <si>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</si>
  <si>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</si>
  <si>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</si>
  <si>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</si>
  <si>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</si>
  <si>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</si>
  <si>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</si>
  <si>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</si>
  <si>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</si>
  <si>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</si>
  <si>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</si>
  <si>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</si>
  <si>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</si>
  <si>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</si>
  <si>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</si>
  <si>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</si>
  <si>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</si>
  <si>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</si>
  <si>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</si>
  <si>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</si>
  <si>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</si>
  <si>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</si>
  <si>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</si>
  <si>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</si>
  <si>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</si>
  <si>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</si>
  <si>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</si>
  <si>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</si>
  <si>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</si>
  <si>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</si>
  <si>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</si>
  <si>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</si>
  <si>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</si>
  <si>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</si>
  <si>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</si>
  <si>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</si>
  <si>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</si>
  <si>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</si>
  <si>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</si>
  <si>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</si>
  <si>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</si>
  <si>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</si>
  <si>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</si>
  <si>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</si>
  <si>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</si>
  <si>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</si>
  <si>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</si>
  <si>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</si>
  <si>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</si>
  <si>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</si>
  <si>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</si>
  <si>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</si>
  <si>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</si>
  <si>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</si>
  <si>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</si>
  <si>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</si>
  <si>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</si>
  <si>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</si>
  <si>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</si>
  <si>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</si>
  <si>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</si>
  <si>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</si>
  <si>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</si>
  <si>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</si>
  <si>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</si>
  <si>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</si>
  <si>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</si>
  <si>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</si>
  <si>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</si>
  <si>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</si>
  <si>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</si>
  <si>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</si>
  <si>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</si>
  <si>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</si>
  <si>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</si>
  <si>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</si>
  <si>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</si>
  <si>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</si>
  <si>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</si>
  <si>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</si>
  <si>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</si>
  <si>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</si>
  <si>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</si>
  <si>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</si>
  <si>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</si>
  <si>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</si>
  <si>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</si>
  <si>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</si>
  <si>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</si>
  <si>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</si>
  <si>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</si>
  <si>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</si>
  <si>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</si>
  <si>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</si>
  <si>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</si>
  <si>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</si>
  <si>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</si>
  <si>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</si>
  <si>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</si>
  <si>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</si>
  <si>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</si>
  <si>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</si>
  <si>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</si>
  <si>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</si>
  <si>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</si>
  <si>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</si>
  <si>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</si>
  <si>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</si>
  <si>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</si>
  <si>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</si>
  <si>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</si>
  <si>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</si>
  <si>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</si>
  <si>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</si>
  <si>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</si>
  <si>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</si>
  <si>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</si>
  <si>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</si>
  <si>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</si>
  <si>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</si>
  <si>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</si>
  <si>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</si>
  <si>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</si>
  <si>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</si>
  <si>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</si>
  <si>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</si>
  <si>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</si>
  <si>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</si>
  <si>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</si>
  <si>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</si>
  <si>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</si>
  <si>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</si>
  <si>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</si>
  <si>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</si>
  <si>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</si>
  <si>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</si>
  <si>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</si>
  <si>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</si>
  <si>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</si>
  <si>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</si>
  <si>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</si>
  <si>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</si>
  <si>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</si>
  <si>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</si>
  <si>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</si>
  <si>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</si>
  <si>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</si>
  <si>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</si>
  <si>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</si>
  <si>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</si>
  <si>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</si>
  <si>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</si>
  <si>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</si>
  <si>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</si>
  <si>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</si>
  <si>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</si>
  <si>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</si>
  <si>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</si>
  <si>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</si>
  <si>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</si>
  <si>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</si>
  <si>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</si>
  <si>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</si>
  <si>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</si>
  <si>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</si>
  <si>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</si>
  <si>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</si>
  <si>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</si>
  <si>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</si>
  <si>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</si>
  <si>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</si>
  <si>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</si>
  <si>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</si>
  <si>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</si>
  <si>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</si>
  <si>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</si>
  <si>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</si>
  <si>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</si>
  <si>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</si>
  <si>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</si>
  <si>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</si>
  <si>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</si>
  <si>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</si>
  <si>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</si>
  <si>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</si>
  <si>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</si>
  <si>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</si>
  <si>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</si>
  <si>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</si>
  <si>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</si>
  <si>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</si>
  <si>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</si>
  <si>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</si>
  <si>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</si>
  <si>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</si>
  <si>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</si>
  <si>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</si>
  <si>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</si>
  <si>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</si>
  <si>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</si>
  <si>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</si>
  <si>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</si>
  <si>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</si>
  <si>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</si>
  <si>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</si>
  <si>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</si>
  <si>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</si>
  <si>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</si>
  <si>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</si>
  <si>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</si>
  <si>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</si>
  <si>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</si>
  <si>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</si>
  <si>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</si>
  <si>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</si>
  <si>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</si>
  <si>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</si>
  <si>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</si>
  <si>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</si>
  <si>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</si>
  <si>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</si>
  <si>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</si>
  <si>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</si>
  <si>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</si>
  <si>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</si>
  <si>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</si>
  <si>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</si>
  <si>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</si>
  <si>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</si>
  <si>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</si>
  <si>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</si>
  <si>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</si>
  <si>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</si>
  <si>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</si>
  <si>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</si>
  <si>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</si>
  <si>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</si>
  <si>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</si>
  <si>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</si>
  <si>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</si>
  <si>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</si>
  <si>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</si>
  <si>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</si>
  <si>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</si>
  <si>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</si>
  <si>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</si>
  <si>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</si>
  <si>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</si>
  <si>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</si>
  <si>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</si>
  <si>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</si>
  <si>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</si>
  <si>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</si>
  <si>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</si>
  <si>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</si>
  <si>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</si>
  <si>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</si>
  <si>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</si>
  <si>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</si>
  <si>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</si>
  <si>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</si>
  <si>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</si>
  <si>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</si>
  <si>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</si>
  <si>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</si>
  <si>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</si>
  <si>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</si>
  <si>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</si>
  <si>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</si>
  <si>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</si>
  <si>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</si>
  <si>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</si>
  <si>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</si>
  <si>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</si>
  <si>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</si>
  <si>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</si>
  <si>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</si>
  <si>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</si>
  <si>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</si>
  <si>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</si>
  <si>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</si>
  <si>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</si>
  <si>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</si>
  <si>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</si>
  <si>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</si>
  <si>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</si>
  <si>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</si>
  <si>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</si>
  <si>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</si>
  <si>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</si>
  <si>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</si>
  <si>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</si>
  <si>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</si>
  <si>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</si>
  <si>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</si>
  <si>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</si>
  <si>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</si>
  <si>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</si>
  <si>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</si>
  <si>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</si>
  <si>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</si>
  <si>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</si>
  <si>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</si>
  <si>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</si>
  <si>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</si>
  <si>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</si>
  <si>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</si>
  <si>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</si>
  <si>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</si>
  <si>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</si>
  <si>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</si>
  <si>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</si>
  <si>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</si>
  <si>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</si>
  <si>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</si>
  <si>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</si>
  <si>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</si>
  <si>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</si>
  <si>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</si>
  <si>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</si>
  <si>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</si>
  <si>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</si>
  <si>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</si>
  <si>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</si>
  <si>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</si>
  <si>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</si>
  <si>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</si>
  <si>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</si>
  <si>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</si>
  <si>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</si>
  <si>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</si>
  <si>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</si>
  <si>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</si>
  <si>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</si>
  <si>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</si>
  <si>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</si>
  <si>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</si>
  <si>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</si>
  <si>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</si>
  <si>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</si>
  <si>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</si>
  <si>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</si>
  <si>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</si>
  <si>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</si>
  <si>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</si>
  <si>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</si>
  <si>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</si>
  <si>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</si>
  <si>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</si>
  <si>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</si>
  <si>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</si>
  <si>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</si>
  <si>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</si>
  <si>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</si>
  <si>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</si>
  <si>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</si>
  <si>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</si>
  <si>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</si>
  <si>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</si>
  <si>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</si>
  <si>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</si>
  <si>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</si>
  <si>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</si>
  <si>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</si>
  <si>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</si>
  <si>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</si>
  <si>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</si>
  <si>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</si>
  <si>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</si>
  <si>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</si>
  <si>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</si>
  <si>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</si>
  <si>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</si>
  <si>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</si>
  <si>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</si>
  <si>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</si>
  <si>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</si>
  <si>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</si>
  <si>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</si>
  <si>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</si>
  <si>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</si>
  <si>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</si>
  <si>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</si>
  <si>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</si>
  <si>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</si>
  <si>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</si>
  <si>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</si>
  <si>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</si>
  <si>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</si>
  <si>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</si>
  <si>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</si>
  <si>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</si>
  <si>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</si>
  <si>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</si>
  <si>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</si>
  <si>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</si>
  <si>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</si>
  <si>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</si>
  <si>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</si>
  <si>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</si>
  <si>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</si>
  <si>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</si>
  <si>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</si>
  <si>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</si>
  <si>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</si>
  <si>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</si>
  <si>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</si>
  <si>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</si>
  <si>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</si>
  <si>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</si>
  <si>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</si>
  <si>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</si>
  <si>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</si>
  <si>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</si>
  <si>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</si>
  <si>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</si>
  <si>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</si>
  <si>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</si>
  <si>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</si>
  <si>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</si>
  <si>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</si>
  <si>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</si>
  <si>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</si>
  <si>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</si>
  <si>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</si>
  <si>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</si>
  <si>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</si>
  <si>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</si>
  <si>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</si>
  <si>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</si>
  <si>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</si>
  <si>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</si>
  <si>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</si>
  <si>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</si>
  <si>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</si>
  <si>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</si>
  <si>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</si>
  <si>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</si>
  <si>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</si>
  <si>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</si>
  <si>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</si>
  <si>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</si>
  <si>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</si>
  <si>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</si>
  <si>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</si>
  <si>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</si>
  <si>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</si>
  <si>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</si>
  <si>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</si>
  <si>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</si>
  <si>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</si>
  <si>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</si>
  <si>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</si>
  <si>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</si>
  <si>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</si>
  <si>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</si>
  <si>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</si>
  <si>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</si>
  <si>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</si>
  <si>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</si>
  <si>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</si>
  <si>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</si>
  <si>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</si>
  <si>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</si>
  <si>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</si>
  <si>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</si>
  <si>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</si>
  <si>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</si>
  <si>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</si>
  <si>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</si>
  <si>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</si>
  <si>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</si>
  <si>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</si>
  <si>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</si>
  <si>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</si>
  <si>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</si>
  <si>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</si>
  <si>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</si>
  <si>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</si>
  <si>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</si>
  <si>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</si>
  <si>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</si>
  <si>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</si>
  <si>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</si>
  <si>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</si>
  <si>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</si>
  <si>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</si>
  <si>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</si>
  <si>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</si>
  <si>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</si>
  <si>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</si>
  <si>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</si>
  <si>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</si>
  <si>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</si>
  <si>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</si>
  <si>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</si>
  <si>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</si>
  <si>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</si>
  <si>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</si>
  <si>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</si>
  <si>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</si>
  <si>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</si>
  <si>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</si>
  <si>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</si>
  <si>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</si>
  <si>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</si>
  <si>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</si>
  <si>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</si>
  <si>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</si>
  <si>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</si>
  <si>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</si>
  <si>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</si>
  <si>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</si>
  <si>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</si>
  <si>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</si>
  <si>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</si>
  <si>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</si>
  <si>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</si>
  <si>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</si>
  <si>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</si>
  <si>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</si>
  <si>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</si>
  <si>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</si>
  <si>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</si>
  <si>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</si>
  <si>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</si>
  <si>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</si>
  <si>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</si>
  <si>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</si>
  <si>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</si>
  <si>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</si>
  <si>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</si>
  <si>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</si>
  <si>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</si>
  <si>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</si>
  <si>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</si>
  <si>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</si>
  <si>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</si>
  <si>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</si>
  <si>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</si>
  <si>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</si>
  <si>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</si>
  <si>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</si>
  <si>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</si>
  <si>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</si>
  <si>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</si>
  <si>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</si>
  <si>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</si>
  <si>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</si>
  <si>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</si>
  <si>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</si>
  <si>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</si>
  <si>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</si>
  <si>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</si>
  <si>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</si>
  <si>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</si>
  <si>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</si>
  <si>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</si>
  <si>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</si>
  <si>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</si>
  <si>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</si>
  <si>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</si>
  <si>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</si>
  <si>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</si>
  <si>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</si>
  <si>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</si>
  <si>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</si>
  <si>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</si>
  <si>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</si>
  <si>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</si>
  <si>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</si>
  <si>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</si>
  <si>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</si>
  <si>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</si>
  <si>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</si>
  <si>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</si>
  <si>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</si>
  <si>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</si>
  <si>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</si>
  <si>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</si>
  <si>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</si>
  <si>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</si>
  <si>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</si>
  <si>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</si>
  <si>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</si>
  <si>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</si>
  <si>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</si>
  <si>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</si>
  <si>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</si>
  <si>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</si>
  <si>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</si>
  <si>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</si>
  <si>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</si>
  <si>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</si>
  <si>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</si>
  <si>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</si>
  <si>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</si>
  <si>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</si>
  <si>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</si>
  <si>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</si>
  <si>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</si>
  <si>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</si>
  <si>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</si>
  <si>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</si>
  <si>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</si>
  <si>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</si>
  <si>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</si>
  <si>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</si>
  <si>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</si>
  <si>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</si>
  <si>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</si>
  <si>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</si>
  <si>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</si>
  <si>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</si>
  <si>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</si>
  <si>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</si>
  <si>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</si>
  <si>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</si>
  <si>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</si>
  <si>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</si>
  <si>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</si>
  <si>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</si>
  <si>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</si>
  <si>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</si>
  <si>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</si>
  <si>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</si>
  <si>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</si>
  <si>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</si>
  <si>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</si>
  <si>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</si>
  <si>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</si>
  <si>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</si>
  <si>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</si>
  <si>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</si>
  <si>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</si>
  <si>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</si>
  <si>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</si>
  <si>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</si>
  <si>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</si>
  <si>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</si>
  <si>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</si>
  <si>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</si>
  <si>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</si>
  <si>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</si>
  <si>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</si>
  <si>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</si>
  <si>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</si>
  <si>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</si>
  <si>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</si>
  <si>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</si>
  <si>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</si>
  <si>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</si>
  <si>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</si>
  <si>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Category</t>
  </si>
  <si>
    <t>(All)</t>
  </si>
  <si>
    <t>Count of Sub-Category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</si>
  <si>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</si>
  <si>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</si>
  <si>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</si>
  <si>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</si>
  <si>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</si>
  <si>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</si>
  <si>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</si>
  <si>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</si>
  <si>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</si>
  <si>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</si>
  <si>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</si>
  <si>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</si>
  <si>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</si>
  <si>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</si>
  <si>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</si>
  <si>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</si>
  <si>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</si>
  <si>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</si>
  <si>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</si>
  <si>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</si>
  <si>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</si>
  <si>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</si>
  <si>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</si>
  <si>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</si>
  <si>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</si>
  <si>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</si>
  <si>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</si>
  <si>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</si>
  <si>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</si>
  <si>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</si>
  <si>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</si>
  <si>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</si>
  <si>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</si>
  <si>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</si>
  <si>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</si>
  <si>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</si>
  <si>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of backers Summary</t>
  </si>
  <si>
    <t>Average</t>
  </si>
  <si>
    <t>Median</t>
  </si>
  <si>
    <t>Maximum</t>
  </si>
  <si>
    <t>Minimum</t>
  </si>
  <si>
    <t>Variance</t>
  </si>
  <si>
    <t>Std.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</si>
</sst>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2" fillId="0" borderId="0" xfId="0" applyNumberFormat="1" applyFont="1"/>
    <xf numFmtId="0" fontId="1" fillId="0" borderId="0" xfId="0" applyFont="1"/>
    <xf numFmtId="1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RMartinez.xlsx]Category Results!PivotTable1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9-4A0C-987E-D93A39401A12}"/>
            </c:ext>
          </c:extLst>
        </c:ser>
        <c:ser>
          <c:idx val="1"/>
          <c:order val="1"/>
          <c:tx>
            <c:strRef>
              <c:f>'Category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9-4A0C-987E-D93A39401A12}"/>
            </c:ext>
          </c:extLst>
        </c:ser>
        <c:ser>
          <c:idx val="2"/>
          <c:order val="2"/>
          <c:tx>
            <c:strRef>
              <c:f>'Category Results'!$D$3:$D$4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9-4A0C-987E-D93A39401A12}"/>
            </c:ext>
          </c:extLst>
        </c:ser>
        <c:ser>
          <c:idx val="3"/>
          <c:order val="3"/>
          <c:tx>
            <c:strRef>
              <c:f>'Category Results'!$E$3:$E$4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9-4A0C-987E-D93A39401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6762416"/>
        <c:axId val="753335296"/>
      </c:barChart>
      <c:catAx>
        <c:axId val="10067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335296"/>
        <c:crosses val="autoZero"/>
        <c:auto val="1"/>
        <c:lblAlgn val="ctr"/>
        <c:lblOffset val="100"/>
        <c:noMultiLvlLbl val="0"/>
      </c:catAx>
      <c:valAx>
        <c:axId val="75333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7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RMartinez.xlsx]Subcategory Results!PivotTable4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9-44E8-B399-202ADF326C14}"/>
            </c:ext>
          </c:extLst>
        </c:ser>
        <c:ser>
          <c:idx val="1"/>
          <c:order val="1"/>
          <c:tx>
            <c:strRef>
              <c:f>'Subcategory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9-44E8-B399-202ADF326C14}"/>
            </c:ext>
          </c:extLst>
        </c:ser>
        <c:ser>
          <c:idx val="2"/>
          <c:order val="2"/>
          <c:tx>
            <c:strRef>
              <c:f>'Subcategory Results'!$D$4:$D$5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9-44E8-B399-202ADF326C14}"/>
            </c:ext>
          </c:extLst>
        </c:ser>
        <c:ser>
          <c:idx val="3"/>
          <c:order val="3"/>
          <c:tx>
            <c:strRef>
              <c:f>'Subcategory Results'!$E$4:$E$5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Results'!$E$6:$E$47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9-44E8-B399-202ADF326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2571696"/>
        <c:axId val="983537888"/>
      </c:barChart>
      <c:catAx>
        <c:axId val="68257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37888"/>
        <c:crosses val="autoZero"/>
        <c:auto val="1"/>
        <c:lblAlgn val="ctr"/>
        <c:lblOffset val="100"/>
        <c:noMultiLvlLbl val="0"/>
      </c:catAx>
      <c:valAx>
        <c:axId val="9835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7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RMartinez.xlsx]Launch Results!PivotTable3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184287110554697E-2"/>
          <c:y val="0.12124290915248497"/>
          <c:w val="0.84107490747756952"/>
          <c:h val="0.78825840318347307"/>
        </c:manualLayout>
      </c:layout>
      <c:lineChart>
        <c:grouping val="standard"/>
        <c:varyColors val="0"/>
        <c:ser>
          <c:idx val="0"/>
          <c:order val="0"/>
          <c:tx>
            <c:strRef>
              <c:f>'Launch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Results'!$B$6:$B$18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8F-4F92-8474-8A957A1BEB62}"/>
            </c:ext>
          </c:extLst>
        </c:ser>
        <c:ser>
          <c:idx val="1"/>
          <c:order val="1"/>
          <c:tx>
            <c:strRef>
              <c:f>'Launch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Results'!$C$6:$C$18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8F-4F92-8474-8A957A1BEB62}"/>
            </c:ext>
          </c:extLst>
        </c:ser>
        <c:ser>
          <c:idx val="2"/>
          <c:order val="2"/>
          <c:tx>
            <c:strRef>
              <c:f>'Launch Results'!$D$4:$D$5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Results'!$D$6:$D$18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8F-4F92-8474-8A957A1BE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4309264"/>
        <c:axId val="1898100672"/>
      </c:lineChart>
      <c:catAx>
        <c:axId val="17543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100672"/>
        <c:crosses val="autoZero"/>
        <c:auto val="1"/>
        <c:lblAlgn val="ctr"/>
        <c:lblOffset val="100"/>
        <c:noMultiLvlLbl val="0"/>
      </c:catAx>
      <c:valAx>
        <c:axId val="18981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30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Results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Results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Results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B-4F46-9732-2B0041C664F8}"/>
            </c:ext>
          </c:extLst>
        </c:ser>
        <c:ser>
          <c:idx val="1"/>
          <c:order val="1"/>
          <c:tx>
            <c:strRef>
              <c:f>'BONUS Results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Results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Results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B-4F46-9732-2B0041C664F8}"/>
            </c:ext>
          </c:extLst>
        </c:ser>
        <c:ser>
          <c:idx val="2"/>
          <c:order val="2"/>
          <c:tx>
            <c:strRef>
              <c:f>'BONUS Results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Results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Results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B-4F46-9732-2B0041C66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711519"/>
        <c:axId val="445526639"/>
      </c:lineChart>
      <c:catAx>
        <c:axId val="45571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26639"/>
        <c:crosses val="autoZero"/>
        <c:auto val="1"/>
        <c:lblAlgn val="ctr"/>
        <c:lblOffset val="100"/>
        <c:noMultiLvlLbl val="0"/>
      </c:catAx>
      <c:valAx>
        <c:axId val="44552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1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66675</xdr:rowOff>
    </xdr:from>
    <xdr:to>
      <xdr:col>22</xdr:col>
      <xdr:colOff>142875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6D259-466E-42BC-ABDC-901880E4E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3</xdr:row>
      <xdr:rowOff>76200</xdr:rowOff>
    </xdr:from>
    <xdr:to>
      <xdr:col>21</xdr:col>
      <xdr:colOff>342899</xdr:colOff>
      <xdr:row>37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BB821-1E13-4409-BFA3-1F3E2562E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161924</xdr:rowOff>
    </xdr:from>
    <xdr:to>
      <xdr:col>20</xdr:col>
      <xdr:colOff>209550</xdr:colOff>
      <xdr:row>31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20A03-0304-43D7-B0EF-448D62A49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13</xdr:row>
      <xdr:rowOff>38100</xdr:rowOff>
    </xdr:from>
    <xdr:to>
      <xdr:col>10</xdr:col>
      <xdr:colOff>219075</xdr:colOff>
      <xdr:row>34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10209D-9CBC-4424-9607-23D39252F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 Martinez" refreshedDate="44167.590104976851" createdVersion="6" refreshedVersion="6" minRefreshableVersion="3" recordCount="4114" xr:uid="{4AC6F4D8-102F-4DA4-BB18-F45BDDEC0265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 Martinez" refreshedDate="44168.657144328703" createdVersion="6" refreshedVersion="6" minRefreshableVersion="3" recordCount="4114" xr:uid="{0A56FE42-6C9A-4B51-AD05-EA0ECE25D750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5800B-133C-4AB9-801A-0AB9DE77EB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D1BF0-F05B-4C83-8264-917588D8CE4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A2694-3004-4B44-9329-8025A1B6778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E7" sqref="E7"/>
    </sheetView>
  </sheetViews>
  <sheetFormatPr defaultRowHeight="1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6.7109375" style="8" bestFit="1" customWidth="1"/>
    <col min="16" max="16" width="28.85546875" style="6" bestFit="1" customWidth="1"/>
    <col min="17" max="17" width="18.5703125" bestFit="1" customWidth="1"/>
    <col min="18" max="18" width="24.42578125" bestFit="1" customWidth="1"/>
    <col min="19" max="19" width="35.28515625" style="13" bestFit="1" customWidth="1"/>
    <col min="20" max="20" width="37.140625" style="13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2" t="s">
        <v>8367</v>
      </c>
      <c r="T1" s="12" t="s">
        <v>8366</v>
      </c>
    </row>
    <row r="2" spans="1:20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</f>
        <v>1.3685882352941177</v>
      </c>
      <c r="P2" s="6">
        <f t="shared" ref="P2:P65" si="1">E2/L2</f>
        <v>63.917582417582416</v>
      </c>
      <c r="Q2" t="str">
        <f t="shared" ref="Q2:Q65" si="2">LEFT(N2,FIND("/",N2) -1)</f>
        <v>film &amp; video</v>
      </c>
      <c r="R2" t="str">
        <f t="shared" ref="R2:R65" si="3">RIGHT(N2,LEN(N2) - FIND("/", N2))</f>
        <v>television</v>
      </c>
      <c r="S2" s="13">
        <f t="shared" ref="S2:S65" si="4">(((I2/60)/60)/24)+DATE(1970,1,1)</f>
        <v>42208.125</v>
      </c>
      <c r="T2" s="13">
        <f t="shared" ref="T2:T65" si="5">(((J2/60)/60)/24)+DATE(1970,1,1)</f>
        <v>42177.007071759261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3">
        <f t="shared" si="4"/>
        <v>42796.600497685184</v>
      </c>
      <c r="T3" s="13">
        <f t="shared" si="5"/>
        <v>42766.600497685184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42415.702349537038</v>
      </c>
      <c r="T4" s="13">
        <f t="shared" si="5"/>
        <v>42405.702349537038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41858.515127314815</v>
      </c>
      <c r="T5" s="13">
        <f t="shared" si="5"/>
        <v>41828.515127314815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42357.834247685183</v>
      </c>
      <c r="T6" s="13">
        <f t="shared" si="5"/>
        <v>42327.834247685183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42580.232638888891</v>
      </c>
      <c r="T7" s="13">
        <f t="shared" si="5"/>
        <v>42563.932951388888</v>
      </c>
    </row>
    <row r="8" spans="1:20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41804.072337962964</v>
      </c>
      <c r="T8" s="13">
        <f t="shared" si="5"/>
        <v>41794.072337962964</v>
      </c>
    </row>
    <row r="9" spans="1:20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42556.047071759262</v>
      </c>
      <c r="T9" s="13">
        <f t="shared" si="5"/>
        <v>42516.047071759262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42475.875</v>
      </c>
      <c r="T10" s="13">
        <f t="shared" si="5"/>
        <v>42468.94458333333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42477.103518518517</v>
      </c>
      <c r="T11" s="13">
        <f t="shared" si="5"/>
        <v>42447.103518518517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41815.068043981482</v>
      </c>
      <c r="T12" s="13">
        <f t="shared" si="5"/>
        <v>41780.068043981482</v>
      </c>
    </row>
    <row r="13" spans="1:20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42604.125</v>
      </c>
      <c r="T13" s="13">
        <f t="shared" si="5"/>
        <v>42572.778495370367</v>
      </c>
    </row>
    <row r="14" spans="1:20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41836.125</v>
      </c>
      <c r="T14" s="13">
        <f t="shared" si="5"/>
        <v>41791.713252314818</v>
      </c>
    </row>
    <row r="15" spans="1:20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42544.852083333331</v>
      </c>
      <c r="T15" s="13">
        <f t="shared" si="5"/>
        <v>42508.677187499998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41833.582638888889</v>
      </c>
      <c r="T16" s="13">
        <f t="shared" si="5"/>
        <v>41808.02648148148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42274.843055555553</v>
      </c>
      <c r="T17" s="13">
        <f t="shared" si="5"/>
        <v>42256.391875000001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41806.229166666664</v>
      </c>
      <c r="T18" s="13">
        <f t="shared" si="5"/>
        <v>41760.796423611115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41947.773402777777</v>
      </c>
      <c r="T19" s="13">
        <f t="shared" si="5"/>
        <v>41917.731736111113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41899.542314814818</v>
      </c>
      <c r="T20" s="13">
        <f t="shared" si="5"/>
        <v>41869.542314814818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42205.816365740742</v>
      </c>
      <c r="T21" s="13">
        <f t="shared" si="5"/>
        <v>42175.816365740742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42260.758240740746</v>
      </c>
      <c r="T22" s="13">
        <f t="shared" si="5"/>
        <v>42200.758240740746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41908.627187500002</v>
      </c>
      <c r="T23" s="13">
        <f t="shared" si="5"/>
        <v>41878.627187500002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42005.332638888889</v>
      </c>
      <c r="T24" s="13">
        <f t="shared" si="5"/>
        <v>41989.91134259259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42124.638888888891</v>
      </c>
      <c r="T25" s="13">
        <f t="shared" si="5"/>
        <v>42097.778946759259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42262.818750000006</v>
      </c>
      <c r="T26" s="13">
        <f t="shared" si="5"/>
        <v>42229.820173611108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42378.025011574078</v>
      </c>
      <c r="T27" s="13">
        <f t="shared" si="5"/>
        <v>42318.025011574078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41868.515555555554</v>
      </c>
      <c r="T28" s="13">
        <f t="shared" si="5"/>
        <v>41828.515555555554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41959.206400462965</v>
      </c>
      <c r="T29" s="13">
        <f t="shared" si="5"/>
        <v>41929.164733796293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42354.96393518518</v>
      </c>
      <c r="T30" s="13">
        <f t="shared" si="5"/>
        <v>42324.96393518518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41842.67324074074</v>
      </c>
      <c r="T31" s="13">
        <f t="shared" si="5"/>
        <v>41812.67324074074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41872.292997685188</v>
      </c>
      <c r="T32" s="13">
        <f t="shared" si="5"/>
        <v>41842.292997685188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42394.79206018518</v>
      </c>
      <c r="T33" s="13">
        <f t="shared" si="5"/>
        <v>42376.79206018518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42503.165972222225</v>
      </c>
      <c r="T34" s="13">
        <f t="shared" si="5"/>
        <v>42461.627511574072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42316.702557870376</v>
      </c>
      <c r="T35" s="13">
        <f t="shared" si="5"/>
        <v>42286.660891203705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41856.321770833332</v>
      </c>
      <c r="T36" s="13">
        <f t="shared" si="5"/>
        <v>41841.321770833332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42122</v>
      </c>
      <c r="T37" s="13">
        <f t="shared" si="5"/>
        <v>42098.291828703703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42098.265335648146</v>
      </c>
      <c r="T38" s="13">
        <f t="shared" si="5"/>
        <v>42068.307002314818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42062.693043981482</v>
      </c>
      <c r="T39" s="13">
        <f t="shared" si="5"/>
        <v>42032.693043981482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41405.057222222218</v>
      </c>
      <c r="T40" s="13">
        <f t="shared" si="5"/>
        <v>41375.057222222218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41784.957638888889</v>
      </c>
      <c r="T41" s="13">
        <f t="shared" si="5"/>
        <v>41754.047083333331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41809.166666666664</v>
      </c>
      <c r="T42" s="13">
        <f t="shared" si="5"/>
        <v>41789.21398148148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41917.568912037037</v>
      </c>
      <c r="T43" s="13">
        <f t="shared" si="5"/>
        <v>41887.568912037037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42001.639189814814</v>
      </c>
      <c r="T44" s="13">
        <f t="shared" si="5"/>
        <v>41971.639189814814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41833</v>
      </c>
      <c r="T45" s="13">
        <f t="shared" si="5"/>
        <v>41802.790347222224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41919.098807870374</v>
      </c>
      <c r="T46" s="13">
        <f t="shared" si="5"/>
        <v>41874.098807870374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42487.623923611114</v>
      </c>
      <c r="T47" s="13">
        <f t="shared" si="5"/>
        <v>42457.623923611114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42353.964976851858</v>
      </c>
      <c r="T48" s="13">
        <f t="shared" si="5"/>
        <v>42323.964976851858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41992.861192129625</v>
      </c>
      <c r="T49" s="13">
        <f t="shared" si="5"/>
        <v>41932.819525462961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42064.5</v>
      </c>
      <c r="T50" s="13">
        <f t="shared" si="5"/>
        <v>42033.516898148147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42301.176446759258</v>
      </c>
      <c r="T51" s="13">
        <f t="shared" si="5"/>
        <v>42271.176446759258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42034.708333333328</v>
      </c>
      <c r="T52" s="13">
        <f t="shared" si="5"/>
        <v>41995.752986111111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42226.928668981483</v>
      </c>
      <c r="T53" s="13">
        <f t="shared" si="5"/>
        <v>42196.928668981483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41837.701921296299</v>
      </c>
      <c r="T54" s="13">
        <f t="shared" si="5"/>
        <v>41807.701921296299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41733.916666666664</v>
      </c>
      <c r="T55" s="13">
        <f t="shared" si="5"/>
        <v>41719.549131944441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42363.713206018518</v>
      </c>
      <c r="T56" s="13">
        <f t="shared" si="5"/>
        <v>42333.713206018518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42517.968935185185</v>
      </c>
      <c r="T57" s="13">
        <f t="shared" si="5"/>
        <v>42496.968935185185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42163.666666666672</v>
      </c>
      <c r="T58" s="13">
        <f t="shared" si="5"/>
        <v>42149.548888888887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42119.83289351852</v>
      </c>
      <c r="T59" s="13">
        <f t="shared" si="5"/>
        <v>42089.83289351852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41962.786712962959</v>
      </c>
      <c r="T60" s="13">
        <f t="shared" si="5"/>
        <v>41932.745046296295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42261.875</v>
      </c>
      <c r="T61" s="13">
        <f t="shared" si="5"/>
        <v>42230.23583333334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41721</v>
      </c>
      <c r="T62" s="13">
        <f t="shared" si="5"/>
        <v>41701.901817129627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41431.814317129632</v>
      </c>
      <c r="T63" s="13">
        <f t="shared" si="5"/>
        <v>41409.814317129632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41336.799513888887</v>
      </c>
      <c r="T64" s="13">
        <f t="shared" si="5"/>
        <v>41311.799513888887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41636.207638888889</v>
      </c>
      <c r="T65" s="13">
        <f t="shared" si="5"/>
        <v>41612.912187499998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E66/D66</f>
        <v>1.7333333333333334</v>
      </c>
      <c r="P66" s="6">
        <f t="shared" ref="P66:P129" si="7">E66/L66</f>
        <v>86.666666666666671</v>
      </c>
      <c r="Q66" t="str">
        <f t="shared" ref="Q66:Q129" si="8">LEFT(N66,FIND("/",N66) -1)</f>
        <v>film &amp; video</v>
      </c>
      <c r="R66" t="str">
        <f t="shared" ref="R66:R129" si="9">RIGHT(N66,LEN(N66) - FIND("/", N66))</f>
        <v>shorts</v>
      </c>
      <c r="S66" s="13">
        <f t="shared" ref="S66:S129" si="10">(((I66/60)/60)/24)+DATE(1970,1,1)</f>
        <v>41463.01829861111</v>
      </c>
      <c r="T66" s="13">
        <f t="shared" ref="T66:T129" si="11">(((J66/60)/60)/24)+DATE(1970,1,1)</f>
        <v>41433.01829861111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3">
        <f t="shared" si="10"/>
        <v>41862.249305555553</v>
      </c>
      <c r="T67" s="13">
        <f t="shared" si="11"/>
        <v>41835.821226851855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42569.849768518514</v>
      </c>
      <c r="T68" s="13">
        <f t="shared" si="11"/>
        <v>42539.849768518514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41105.583379629628</v>
      </c>
      <c r="T69" s="13">
        <f t="shared" si="11"/>
        <v>41075.583379629628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41693.569340277776</v>
      </c>
      <c r="T70" s="13">
        <f t="shared" si="11"/>
        <v>41663.569340277776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40818.290972222225</v>
      </c>
      <c r="T71" s="13">
        <f t="shared" si="11"/>
        <v>40786.187789351854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40790.896354166667</v>
      </c>
      <c r="T72" s="13">
        <f t="shared" si="11"/>
        <v>40730.896354166667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41057.271493055552</v>
      </c>
      <c r="T73" s="13">
        <f t="shared" si="11"/>
        <v>40997.271493055552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41228</v>
      </c>
      <c r="T74" s="13">
        <f t="shared" si="11"/>
        <v>41208.010196759256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40666.165972222225</v>
      </c>
      <c r="T75" s="13">
        <f t="shared" si="11"/>
        <v>40587.75675925926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42390.487210648149</v>
      </c>
      <c r="T76" s="13">
        <f t="shared" si="11"/>
        <v>42360.487210648149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41387.209166666667</v>
      </c>
      <c r="T77" s="13">
        <f t="shared" si="11"/>
        <v>41357.209166666667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40904.733310185184</v>
      </c>
      <c r="T78" s="13">
        <f t="shared" si="11"/>
        <v>40844.691643518519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41050.124305555553</v>
      </c>
      <c r="T79" s="13">
        <f t="shared" si="11"/>
        <v>40997.144872685189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42614.730567129634</v>
      </c>
      <c r="T80" s="13">
        <f t="shared" si="11"/>
        <v>42604.730567129634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41754.776539351849</v>
      </c>
      <c r="T81" s="13">
        <f t="shared" si="11"/>
        <v>41724.776539351849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41618.083981481483</v>
      </c>
      <c r="T82" s="13">
        <f t="shared" si="11"/>
        <v>41583.083981481483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41104.126388888886</v>
      </c>
      <c r="T83" s="13">
        <f t="shared" si="11"/>
        <v>41100.158877314818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40825.820150462961</v>
      </c>
      <c r="T84" s="13">
        <f t="shared" si="11"/>
        <v>40795.820150462961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42057.479166666672</v>
      </c>
      <c r="T85" s="13">
        <f t="shared" si="11"/>
        <v>42042.615613425922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40678.757939814815</v>
      </c>
      <c r="T86" s="13">
        <f t="shared" si="11"/>
        <v>40648.757939814815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40809.125428240739</v>
      </c>
      <c r="T87" s="13">
        <f t="shared" si="11"/>
        <v>40779.125428240739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42365.59774305555</v>
      </c>
      <c r="T88" s="13">
        <f t="shared" si="11"/>
        <v>42291.556076388893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40332.070138888892</v>
      </c>
      <c r="T89" s="13">
        <f t="shared" si="11"/>
        <v>40322.53938657407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41812.65892361111</v>
      </c>
      <c r="T90" s="13">
        <f t="shared" si="11"/>
        <v>41786.65892361111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41427.752222222225</v>
      </c>
      <c r="T91" s="13">
        <f t="shared" si="11"/>
        <v>41402.752222222225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40736.297442129631</v>
      </c>
      <c r="T92" s="13">
        <f t="shared" si="11"/>
        <v>40706.297442129631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40680.402361111112</v>
      </c>
      <c r="T93" s="13">
        <f t="shared" si="11"/>
        <v>40619.402361111112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42767.333333333328</v>
      </c>
      <c r="T94" s="13">
        <f t="shared" si="11"/>
        <v>42721.198877314819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41093.875</v>
      </c>
      <c r="T95" s="13">
        <f t="shared" si="11"/>
        <v>41065.858067129629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41736.717847222222</v>
      </c>
      <c r="T96" s="13">
        <f t="shared" si="11"/>
        <v>41716.717847222222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40965.005104166667</v>
      </c>
      <c r="T97" s="13">
        <f t="shared" si="11"/>
        <v>40935.005104166667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40391.125</v>
      </c>
      <c r="T98" s="13">
        <f t="shared" si="11"/>
        <v>40324.662511574075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40736.135208333333</v>
      </c>
      <c r="T99" s="13">
        <f t="shared" si="11"/>
        <v>40706.135208333333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41250.979166666664</v>
      </c>
      <c r="T100" s="13">
        <f t="shared" si="11"/>
        <v>41214.79483796296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41661.902766203704</v>
      </c>
      <c r="T101" s="13">
        <f t="shared" si="11"/>
        <v>41631.902766203704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41217.794976851852</v>
      </c>
      <c r="T102" s="13">
        <f t="shared" si="11"/>
        <v>41197.753310185188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41298.776736111111</v>
      </c>
      <c r="T103" s="13">
        <f t="shared" si="11"/>
        <v>41274.776736111111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40535.131168981483</v>
      </c>
      <c r="T104" s="13">
        <f t="shared" si="11"/>
        <v>40505.131168981483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41705.805902777778</v>
      </c>
      <c r="T105" s="13">
        <f t="shared" si="11"/>
        <v>41682.805902777778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40636.041666666664</v>
      </c>
      <c r="T106" s="13">
        <f t="shared" si="11"/>
        <v>40612.695208333331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42504</v>
      </c>
      <c r="T107" s="13">
        <f t="shared" si="11"/>
        <v>42485.724768518514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41001.776631944449</v>
      </c>
      <c r="T108" s="13">
        <f t="shared" si="11"/>
        <v>40987.776631944449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40657.982488425929</v>
      </c>
      <c r="T109" s="13">
        <f t="shared" si="11"/>
        <v>40635.982488425929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41425.613078703704</v>
      </c>
      <c r="T110" s="13">
        <f t="shared" si="11"/>
        <v>41365.613078703704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40600.025810185187</v>
      </c>
      <c r="T111" s="13">
        <f t="shared" si="11"/>
        <v>40570.025810185187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41592.249305555553</v>
      </c>
      <c r="T112" s="13">
        <f t="shared" si="11"/>
        <v>41557.949687500004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42155.333182870367</v>
      </c>
      <c r="T113" s="13">
        <f t="shared" si="11"/>
        <v>42125.333182870367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41742.083333333336</v>
      </c>
      <c r="T114" s="13">
        <f t="shared" si="11"/>
        <v>41718.043032407404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40761.625</v>
      </c>
      <c r="T115" s="13">
        <f t="shared" si="11"/>
        <v>40753.758425925924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40921.27416666667</v>
      </c>
      <c r="T116" s="13">
        <f t="shared" si="11"/>
        <v>40861.27416666667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40943.738935185182</v>
      </c>
      <c r="T117" s="13">
        <f t="shared" si="11"/>
        <v>40918.738935185182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40641.455497685187</v>
      </c>
      <c r="T118" s="13">
        <f t="shared" si="11"/>
        <v>40595.497164351851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40338.791666666664</v>
      </c>
      <c r="T119" s="13">
        <f t="shared" si="11"/>
        <v>40248.834999999999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40753.053657407407</v>
      </c>
      <c r="T120" s="13">
        <f t="shared" si="11"/>
        <v>40723.053657407407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40768.958333333336</v>
      </c>
      <c r="T121" s="13">
        <f t="shared" si="11"/>
        <v>40739.069282407407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42646.049849537041</v>
      </c>
      <c r="T122" s="13">
        <f t="shared" si="11"/>
        <v>42616.049849537041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42112.427777777775</v>
      </c>
      <c r="T123" s="13">
        <f t="shared" si="11"/>
        <v>42096.704976851848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42653.431793981479</v>
      </c>
      <c r="T124" s="13">
        <f t="shared" si="11"/>
        <v>42593.431793981479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41940.916666666664</v>
      </c>
      <c r="T125" s="13">
        <f t="shared" si="11"/>
        <v>41904.781990740739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42139.928726851853</v>
      </c>
      <c r="T126" s="13">
        <f t="shared" si="11"/>
        <v>42114.928726851853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42769.993981481486</v>
      </c>
      <c r="T127" s="13">
        <f t="shared" si="11"/>
        <v>42709.993981481486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42166.083333333328</v>
      </c>
      <c r="T128" s="13">
        <f t="shared" si="11"/>
        <v>42135.589548611111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42097.582650462966</v>
      </c>
      <c r="T129" s="13">
        <f t="shared" si="11"/>
        <v>42067.62431712963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ref="Q130:Q193" si="14">LEFT(N130,FIND("/",N130) -1)</f>
        <v>film &amp; video</v>
      </c>
      <c r="R130" t="str">
        <f t="shared" ref="R130:R193" si="15">RIGHT(N130,LEN(N130) - FIND("/", N130))</f>
        <v>science fiction</v>
      </c>
      <c r="S130" s="13">
        <f t="shared" ref="S130:S193" si="16">(((I130/60)/60)/24)+DATE(1970,1,1)</f>
        <v>42663.22792824074</v>
      </c>
      <c r="T130" s="13">
        <f t="shared" ref="T130:T193" si="17">(((J130/60)/60)/24)+DATE(1970,1,1)</f>
        <v>42628.22792824074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3">
        <f t="shared" si="16"/>
        <v>41942.937303240738</v>
      </c>
      <c r="T131" s="13">
        <f t="shared" si="17"/>
        <v>41882.937303240738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41806.844444444447</v>
      </c>
      <c r="T132" s="13">
        <f t="shared" si="17"/>
        <v>41778.915416666663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42557</v>
      </c>
      <c r="T133" s="13">
        <f t="shared" si="17"/>
        <v>42541.837511574078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41950.854247685187</v>
      </c>
      <c r="T134" s="13">
        <f t="shared" si="17"/>
        <v>41905.812581018516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42521.729861111111</v>
      </c>
      <c r="T135" s="13">
        <f t="shared" si="17"/>
        <v>42491.80768518518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42251.708333333328</v>
      </c>
      <c r="T136" s="13">
        <f t="shared" si="17"/>
        <v>42221.909930555557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41821.791666666664</v>
      </c>
      <c r="T137" s="13">
        <f t="shared" si="17"/>
        <v>41788.381909722222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42140.427777777775</v>
      </c>
      <c r="T138" s="13">
        <f t="shared" si="17"/>
        <v>42096.410115740742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42289.573993055557</v>
      </c>
      <c r="T139" s="13">
        <f t="shared" si="17"/>
        <v>42239.573993055557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42217.207638888889</v>
      </c>
      <c r="T140" s="13">
        <f t="shared" si="17"/>
        <v>42186.257418981477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42197.920972222222</v>
      </c>
      <c r="T141" s="13">
        <f t="shared" si="17"/>
        <v>42187.920972222222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42083.15662037037</v>
      </c>
      <c r="T142" s="13">
        <f t="shared" si="17"/>
        <v>42053.198287037041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42155.153043981481</v>
      </c>
      <c r="T143" s="13">
        <f t="shared" si="17"/>
        <v>42110.153043981481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41959.934930555552</v>
      </c>
      <c r="T144" s="13">
        <f t="shared" si="17"/>
        <v>41938.893263888887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42616.246527777781</v>
      </c>
      <c r="T145" s="13">
        <f t="shared" si="17"/>
        <v>42559.064143518524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42107.72074074074</v>
      </c>
      <c r="T146" s="13">
        <f t="shared" si="17"/>
        <v>42047.762407407412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42227.542268518519</v>
      </c>
      <c r="T147" s="13">
        <f t="shared" si="17"/>
        <v>42200.542268518519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42753.016180555554</v>
      </c>
      <c r="T148" s="13">
        <f t="shared" si="17"/>
        <v>42693.016180555554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42012.762499999997</v>
      </c>
      <c r="T149" s="13">
        <f t="shared" si="17"/>
        <v>41969.767824074079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42427.281666666662</v>
      </c>
      <c r="T150" s="13">
        <f t="shared" si="17"/>
        <v>42397.281666666662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41998.333333333328</v>
      </c>
      <c r="T151" s="13">
        <f t="shared" si="17"/>
        <v>41968.172106481477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42150.161828703705</v>
      </c>
      <c r="T152" s="13">
        <f t="shared" si="17"/>
        <v>42090.161828703705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42173.550821759258</v>
      </c>
      <c r="T153" s="13">
        <f t="shared" si="17"/>
        <v>42113.550821759258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41905.077546296299</v>
      </c>
      <c r="T154" s="13">
        <f t="shared" si="17"/>
        <v>41875.077546296299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41975.627824074079</v>
      </c>
      <c r="T155" s="13">
        <f t="shared" si="17"/>
        <v>41933.586157407408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42158.547395833331</v>
      </c>
      <c r="T156" s="13">
        <f t="shared" si="17"/>
        <v>42115.547395833331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42208.559432870374</v>
      </c>
      <c r="T157" s="13">
        <f t="shared" si="17"/>
        <v>42168.559432870374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41854.124953703707</v>
      </c>
      <c r="T158" s="13">
        <f t="shared" si="17"/>
        <v>41794.124953703707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42426.911712962959</v>
      </c>
      <c r="T159" s="13">
        <f t="shared" si="17"/>
        <v>42396.911712962959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41934.07671296296</v>
      </c>
      <c r="T160" s="13">
        <f t="shared" si="17"/>
        <v>41904.07671296296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42554.434548611112</v>
      </c>
      <c r="T161" s="13">
        <f t="shared" si="17"/>
        <v>42514.434548611112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42231.913090277783</v>
      </c>
      <c r="T162" s="13">
        <f t="shared" si="17"/>
        <v>42171.913090277783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41822.687442129631</v>
      </c>
      <c r="T163" s="13">
        <f t="shared" si="17"/>
        <v>41792.687442129631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41867.987500000003</v>
      </c>
      <c r="T164" s="13">
        <f t="shared" si="17"/>
        <v>41835.126805555556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42278</v>
      </c>
      <c r="T165" s="13">
        <f t="shared" si="17"/>
        <v>42243.961273148147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41901.762743055559</v>
      </c>
      <c r="T166" s="13">
        <f t="shared" si="17"/>
        <v>41841.762743055559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42381.658842592587</v>
      </c>
      <c r="T167" s="13">
        <f t="shared" si="17"/>
        <v>42351.658842592587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42751.075949074075</v>
      </c>
      <c r="T168" s="13">
        <f t="shared" si="17"/>
        <v>42721.075949074075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42220.927488425921</v>
      </c>
      <c r="T169" s="13">
        <f t="shared" si="17"/>
        <v>42160.927488425921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42082.793634259258</v>
      </c>
      <c r="T170" s="13">
        <f t="shared" si="17"/>
        <v>42052.83530092593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41930.505312499998</v>
      </c>
      <c r="T171" s="13">
        <f t="shared" si="17"/>
        <v>41900.505312499998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42246.227777777778</v>
      </c>
      <c r="T172" s="13">
        <f t="shared" si="17"/>
        <v>42216.977812500001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42594.180717592593</v>
      </c>
      <c r="T173" s="13">
        <f t="shared" si="17"/>
        <v>42534.180717592593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42082.353275462956</v>
      </c>
      <c r="T174" s="13">
        <f t="shared" si="17"/>
        <v>42047.394942129627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42063.573009259257</v>
      </c>
      <c r="T175" s="13">
        <f t="shared" si="17"/>
        <v>42033.573009259257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42132.758981481486</v>
      </c>
      <c r="T176" s="13">
        <f t="shared" si="17"/>
        <v>42072.758981481486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41880.777905092589</v>
      </c>
      <c r="T177" s="13">
        <f t="shared" si="17"/>
        <v>41855.777905092589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42221.824062500003</v>
      </c>
      <c r="T178" s="13">
        <f t="shared" si="17"/>
        <v>42191.824062500003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42087.00608796296</v>
      </c>
      <c r="T179" s="13">
        <f t="shared" si="17"/>
        <v>42070.047754629632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42334.997048611112</v>
      </c>
      <c r="T180" s="13">
        <f t="shared" si="17"/>
        <v>42304.955381944441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42433.080497685187</v>
      </c>
      <c r="T181" s="13">
        <f t="shared" si="17"/>
        <v>42403.080497685187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42107.791666666672</v>
      </c>
      <c r="T182" s="13">
        <f t="shared" si="17"/>
        <v>42067.991238425922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42177.741840277777</v>
      </c>
      <c r="T183" s="13">
        <f t="shared" si="17"/>
        <v>42147.741840277777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42742.011944444443</v>
      </c>
      <c r="T184" s="13">
        <f t="shared" si="17"/>
        <v>42712.011944444443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41969.851967592593</v>
      </c>
      <c r="T185" s="13">
        <f t="shared" si="17"/>
        <v>41939.810300925928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41883.165972222225</v>
      </c>
      <c r="T186" s="13">
        <f t="shared" si="17"/>
        <v>41825.791226851856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42600.91133101852</v>
      </c>
      <c r="T187" s="13">
        <f t="shared" si="17"/>
        <v>42570.91133101852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42797.833333333328</v>
      </c>
      <c r="T188" s="13">
        <f t="shared" si="17"/>
        <v>42767.812893518523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42206.290972222225</v>
      </c>
      <c r="T189" s="13">
        <f t="shared" si="17"/>
        <v>42182.234456018516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41887.18304398148</v>
      </c>
      <c r="T190" s="13">
        <f t="shared" si="17"/>
        <v>41857.18304398148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42616.690706018519</v>
      </c>
      <c r="T191" s="13">
        <f t="shared" si="17"/>
        <v>42556.690706018519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42537.650995370372</v>
      </c>
      <c r="T192" s="13">
        <f t="shared" si="17"/>
        <v>42527.650995370372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42279.441412037035</v>
      </c>
      <c r="T193" s="13">
        <f t="shared" si="17"/>
        <v>42239.441412037035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E194/D194</f>
        <v>1.7E-5</v>
      </c>
      <c r="P194" s="6">
        <f t="shared" ref="P194:P257" si="19">E194/L194</f>
        <v>5.666666666666667</v>
      </c>
      <c r="Q194" t="str">
        <f t="shared" ref="Q194:Q257" si="20">LEFT(N194,FIND("/",N194) -1)</f>
        <v>film &amp; video</v>
      </c>
      <c r="R194" t="str">
        <f t="shared" ref="R194:R257" si="21">RIGHT(N194,LEN(N194) - FIND("/", N194))</f>
        <v>drama</v>
      </c>
      <c r="S194" s="13">
        <f t="shared" ref="S194:S257" si="22">(((I194/60)/60)/24)+DATE(1970,1,1)</f>
        <v>41929.792037037041</v>
      </c>
      <c r="T194" s="13">
        <f t="shared" ref="T194:T257" si="23">(((J194/60)/60)/24)+DATE(1970,1,1)</f>
        <v>41899.792037037041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3">
        <f t="shared" si="22"/>
        <v>41971.976458333331</v>
      </c>
      <c r="T195" s="13">
        <f t="shared" si="23"/>
        <v>41911.934791666667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42435.996886574074</v>
      </c>
      <c r="T196" s="13">
        <f t="shared" si="23"/>
        <v>42375.996886574074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42195.67050925926</v>
      </c>
      <c r="T197" s="13">
        <f t="shared" si="23"/>
        <v>42135.67050925926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42287.875</v>
      </c>
      <c r="T198" s="13">
        <f t="shared" si="23"/>
        <v>42259.542800925927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42783.875</v>
      </c>
      <c r="T199" s="13">
        <f t="shared" si="23"/>
        <v>42741.848379629635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41917.383356481485</v>
      </c>
      <c r="T200" s="13">
        <f t="shared" si="23"/>
        <v>41887.383356481485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42614.123865740738</v>
      </c>
      <c r="T201" s="13">
        <f t="shared" si="23"/>
        <v>42584.123865740738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41897.083368055559</v>
      </c>
      <c r="T202" s="13">
        <f t="shared" si="23"/>
        <v>41867.083368055559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42043.818622685183</v>
      </c>
      <c r="T203" s="13">
        <f t="shared" si="23"/>
        <v>42023.818622685183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42285.874305555553</v>
      </c>
      <c r="T204" s="13">
        <f t="shared" si="23"/>
        <v>42255.927824074075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42033.847962962958</v>
      </c>
      <c r="T205" s="13">
        <f t="shared" si="23"/>
        <v>41973.847962962958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42586.583368055552</v>
      </c>
      <c r="T206" s="13">
        <f t="shared" si="23"/>
        <v>42556.583368055552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42283.632199074069</v>
      </c>
      <c r="T207" s="13">
        <f t="shared" si="23"/>
        <v>42248.632199074069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42588.004432870366</v>
      </c>
      <c r="T208" s="13">
        <f t="shared" si="23"/>
        <v>42567.004432870366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42008.197199074071</v>
      </c>
      <c r="T209" s="13">
        <f t="shared" si="23"/>
        <v>41978.197199074071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41989.369988425926</v>
      </c>
      <c r="T210" s="13">
        <f t="shared" si="23"/>
        <v>41959.369988425926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42195.922858796301</v>
      </c>
      <c r="T211" s="13">
        <f t="shared" si="23"/>
        <v>42165.922858796301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42278.208333333328</v>
      </c>
      <c r="T212" s="13">
        <f t="shared" si="23"/>
        <v>42249.064722222218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42266.159918981488</v>
      </c>
      <c r="T213" s="13">
        <f t="shared" si="23"/>
        <v>42236.159918981488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42476.839351851857</v>
      </c>
      <c r="T214" s="13">
        <f t="shared" si="23"/>
        <v>42416.881018518514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42232.587974537033</v>
      </c>
      <c r="T215" s="13">
        <f t="shared" si="23"/>
        <v>42202.594293981485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42069.64061342593</v>
      </c>
      <c r="T216" s="13">
        <f t="shared" si="23"/>
        <v>42009.64061342593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42417.999305555553</v>
      </c>
      <c r="T217" s="13">
        <f t="shared" si="23"/>
        <v>42375.230115740742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42116.917094907403</v>
      </c>
      <c r="T218" s="13">
        <f t="shared" si="23"/>
        <v>42066.958761574075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42001.64061342593</v>
      </c>
      <c r="T219" s="13">
        <f t="shared" si="23"/>
        <v>41970.64061342593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42139.628344907411</v>
      </c>
      <c r="T220" s="13">
        <f t="shared" si="23"/>
        <v>42079.628344907411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42461.290972222225</v>
      </c>
      <c r="T221" s="13">
        <f t="shared" si="23"/>
        <v>42429.326678240745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42236.837499999994</v>
      </c>
      <c r="T222" s="13">
        <f t="shared" si="23"/>
        <v>42195.643865740742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42091.79587962963</v>
      </c>
      <c r="T223" s="13">
        <f t="shared" si="23"/>
        <v>42031.837546296301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42090.110416666663</v>
      </c>
      <c r="T224" s="13">
        <f t="shared" si="23"/>
        <v>42031.769884259258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42512.045138888891</v>
      </c>
      <c r="T225" s="13">
        <f t="shared" si="23"/>
        <v>42482.048032407409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42195.235254629632</v>
      </c>
      <c r="T226" s="13">
        <f t="shared" si="23"/>
        <v>42135.235254629632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42468.919606481482</v>
      </c>
      <c r="T227" s="13">
        <f t="shared" si="23"/>
        <v>42438.961273148147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42155.395138888889</v>
      </c>
      <c r="T228" s="13">
        <f t="shared" si="23"/>
        <v>42106.666018518517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42194.893993055557</v>
      </c>
      <c r="T229" s="13">
        <f t="shared" si="23"/>
        <v>42164.893993055557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42156.686400462961</v>
      </c>
      <c r="T230" s="13">
        <f t="shared" si="23"/>
        <v>42096.686400462961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42413.933993055558</v>
      </c>
      <c r="T231" s="13">
        <f t="shared" si="23"/>
        <v>42383.933993055558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42159.777210648142</v>
      </c>
      <c r="T232" s="13">
        <f t="shared" si="23"/>
        <v>42129.777210648142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42371.958923611113</v>
      </c>
      <c r="T233" s="13">
        <f t="shared" si="23"/>
        <v>42341.958923611113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42062.82576388889</v>
      </c>
      <c r="T234" s="13">
        <f t="shared" si="23"/>
        <v>42032.82576388889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42642.911712962959</v>
      </c>
      <c r="T235" s="13">
        <f t="shared" si="23"/>
        <v>42612.911712962959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42176.035405092596</v>
      </c>
      <c r="T236" s="13">
        <f t="shared" si="23"/>
        <v>42136.035405092596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42194.908530092594</v>
      </c>
      <c r="T237" s="13">
        <f t="shared" si="23"/>
        <v>42164.908530092594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42374</v>
      </c>
      <c r="T238" s="13">
        <f t="shared" si="23"/>
        <v>42321.08447916666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42437.577187499999</v>
      </c>
      <c r="T239" s="13">
        <f t="shared" si="23"/>
        <v>42377.577187499999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42734.375</v>
      </c>
      <c r="T240" s="13">
        <f t="shared" si="23"/>
        <v>42713.962499999994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42316.5</v>
      </c>
      <c r="T241" s="13">
        <f t="shared" si="23"/>
        <v>42297.110300925924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41399.708460648151</v>
      </c>
      <c r="T242" s="13">
        <f t="shared" si="23"/>
        <v>41354.708460648151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41994.697962962964</v>
      </c>
      <c r="T243" s="13">
        <f t="shared" si="23"/>
        <v>41949.697962962964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40897.492939814816</v>
      </c>
      <c r="T244" s="13">
        <f t="shared" si="23"/>
        <v>40862.492939814816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41692.047500000001</v>
      </c>
      <c r="T245" s="13">
        <f t="shared" si="23"/>
        <v>41662.047500000001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40253.29583333333</v>
      </c>
      <c r="T246" s="13">
        <f t="shared" si="23"/>
        <v>40213.323599537034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41137.053067129629</v>
      </c>
      <c r="T247" s="13">
        <f t="shared" si="23"/>
        <v>41107.053067129629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40530.405150462961</v>
      </c>
      <c r="T248" s="13">
        <f t="shared" si="23"/>
        <v>40480.363483796296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40467.152083333334</v>
      </c>
      <c r="T249" s="13">
        <f t="shared" si="23"/>
        <v>40430.604328703703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40915.774409722224</v>
      </c>
      <c r="T250" s="13">
        <f t="shared" si="23"/>
        <v>40870.774409722224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40412.736111111109</v>
      </c>
      <c r="T251" s="13">
        <f t="shared" si="23"/>
        <v>40332.923842592594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41431.565868055557</v>
      </c>
      <c r="T252" s="13">
        <f t="shared" si="23"/>
        <v>41401.565868055557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41045.791666666664</v>
      </c>
      <c r="T253" s="13">
        <f t="shared" si="23"/>
        <v>41013.787569444445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40330.165972222225</v>
      </c>
      <c r="T254" s="13">
        <f t="shared" si="23"/>
        <v>40266.662708333337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40954.650868055556</v>
      </c>
      <c r="T255" s="13">
        <f t="shared" si="23"/>
        <v>40924.650868055556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42294.083333333328</v>
      </c>
      <c r="T256" s="13">
        <f t="shared" si="23"/>
        <v>42263.952662037031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40618.48474537037</v>
      </c>
      <c r="T257" s="13">
        <f t="shared" si="23"/>
        <v>40588.526412037041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E258/D258</f>
        <v>1.391</v>
      </c>
      <c r="P258" s="6">
        <f t="shared" ref="P258:P321" si="25">E258/L258</f>
        <v>65.756363636363631</v>
      </c>
      <c r="Q258" t="str">
        <f t="shared" ref="Q258:Q321" si="26">LEFT(N258,FIND("/",N258) -1)</f>
        <v>film &amp; video</v>
      </c>
      <c r="R258" t="str">
        <f t="shared" ref="R258:R321" si="27">RIGHT(N258,LEN(N258) - FIND("/", N258))</f>
        <v>documentary</v>
      </c>
      <c r="S258" s="13">
        <f t="shared" ref="S258:S321" si="28">(((I258/60)/60)/24)+DATE(1970,1,1)</f>
        <v>41349.769293981481</v>
      </c>
      <c r="T258" s="13">
        <f t="shared" ref="T258:T321" si="29">(((J258/60)/60)/24)+DATE(1970,1,1)</f>
        <v>41319.769293981481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3">
        <f t="shared" si="28"/>
        <v>42509.626875000002</v>
      </c>
      <c r="T259" s="13">
        <f t="shared" si="29"/>
        <v>42479.626875000002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40712.051689814813</v>
      </c>
      <c r="T260" s="13">
        <f t="shared" si="29"/>
        <v>40682.051689814813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42102.738067129627</v>
      </c>
      <c r="T261" s="13">
        <f t="shared" si="29"/>
        <v>42072.738067129627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40376.415972222225</v>
      </c>
      <c r="T262" s="13">
        <f t="shared" si="29"/>
        <v>40330.755543981482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41067.621527777781</v>
      </c>
      <c r="T263" s="13">
        <f t="shared" si="29"/>
        <v>41017.885462962964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40600.24800925926</v>
      </c>
      <c r="T264" s="13">
        <f t="shared" si="29"/>
        <v>40555.24800925926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41179.954791666663</v>
      </c>
      <c r="T265" s="13">
        <f t="shared" si="29"/>
        <v>41149.954791666663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41040.620312500003</v>
      </c>
      <c r="T266" s="13">
        <f t="shared" si="29"/>
        <v>41010.620312500003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40308.844444444447</v>
      </c>
      <c r="T267" s="13">
        <f t="shared" si="29"/>
        <v>40267.245717592588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40291.160416666666</v>
      </c>
      <c r="T268" s="13">
        <f t="shared" si="29"/>
        <v>40205.174849537041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41815.452534722222</v>
      </c>
      <c r="T269" s="13">
        <f t="shared" si="29"/>
        <v>41785.452534722222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40854.194189814814</v>
      </c>
      <c r="T270" s="13">
        <f t="shared" si="29"/>
        <v>40809.15252314815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42788.197013888886</v>
      </c>
      <c r="T271" s="13">
        <f t="shared" si="29"/>
        <v>42758.197013888886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40688.166666666664</v>
      </c>
      <c r="T272" s="13">
        <f t="shared" si="29"/>
        <v>40637.866550925923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41641.333333333336</v>
      </c>
      <c r="T273" s="13">
        <f t="shared" si="29"/>
        <v>41612.10024305556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40296.78402777778</v>
      </c>
      <c r="T274" s="13">
        <f t="shared" si="29"/>
        <v>40235.900358796294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40727.498449074075</v>
      </c>
      <c r="T275" s="13">
        <f t="shared" si="29"/>
        <v>40697.498449074075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41004.290972222225</v>
      </c>
      <c r="T276" s="13">
        <f t="shared" si="29"/>
        <v>40969.912372685183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41223.073680555557</v>
      </c>
      <c r="T277" s="13">
        <f t="shared" si="29"/>
        <v>41193.032013888893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41027.040208333332</v>
      </c>
      <c r="T278" s="13">
        <f t="shared" si="29"/>
        <v>40967.081874999996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42147.891423611116</v>
      </c>
      <c r="T279" s="13">
        <f t="shared" si="29"/>
        <v>42117.891423611116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41194.040960648148</v>
      </c>
      <c r="T280" s="13">
        <f t="shared" si="29"/>
        <v>41164.040960648148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42793.084027777775</v>
      </c>
      <c r="T281" s="13">
        <f t="shared" si="29"/>
        <v>42759.244166666671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41789.590682870366</v>
      </c>
      <c r="T282" s="13">
        <f t="shared" si="29"/>
        <v>41744.590682870366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40035.80972222222</v>
      </c>
      <c r="T283" s="13">
        <f t="shared" si="29"/>
        <v>39950.163344907407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40231.916666666664</v>
      </c>
      <c r="T284" s="13">
        <f t="shared" si="29"/>
        <v>40194.920046296298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40695.207638888889</v>
      </c>
      <c r="T285" s="13">
        <f t="shared" si="29"/>
        <v>40675.71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40929.738194444442</v>
      </c>
      <c r="T286" s="13">
        <f t="shared" si="29"/>
        <v>40904.738194444442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41536.756111111114</v>
      </c>
      <c r="T287" s="13">
        <f t="shared" si="29"/>
        <v>41506.756111111114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41358.774583333332</v>
      </c>
      <c r="T288" s="13">
        <f t="shared" si="29"/>
        <v>41313.816249999996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41215.166666666664</v>
      </c>
      <c r="T289" s="13">
        <f t="shared" si="29"/>
        <v>41184.277986111112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41086.168900462959</v>
      </c>
      <c r="T290" s="13">
        <f t="shared" si="29"/>
        <v>41051.168900462959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41580.456412037034</v>
      </c>
      <c r="T291" s="13">
        <f t="shared" si="29"/>
        <v>41550.456412037034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40576.332638888889</v>
      </c>
      <c r="T292" s="13">
        <f t="shared" si="29"/>
        <v>40526.36917824074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41395.000694444447</v>
      </c>
      <c r="T293" s="13">
        <f t="shared" si="29"/>
        <v>41376.769050925926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40845.165972222225</v>
      </c>
      <c r="T294" s="13">
        <f t="shared" si="29"/>
        <v>40812.803229166668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41749.667986111112</v>
      </c>
      <c r="T295" s="13">
        <f t="shared" si="29"/>
        <v>41719.667986111112</v>
      </c>
    </row>
    <row r="296" spans="1:20" ht="6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40378.666666666664</v>
      </c>
      <c r="T296" s="13">
        <f t="shared" si="29"/>
        <v>40343.084421296298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41579</v>
      </c>
      <c r="T297" s="13">
        <f t="shared" si="29"/>
        <v>41519.004733796297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41159.475497685184</v>
      </c>
      <c r="T298" s="13">
        <f t="shared" si="29"/>
        <v>41134.475497685184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42125.165972222225</v>
      </c>
      <c r="T299" s="13">
        <f t="shared" si="29"/>
        <v>42089.72802083334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41768.875</v>
      </c>
      <c r="T300" s="13">
        <f t="shared" si="29"/>
        <v>41709.463518518518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40499.266898148147</v>
      </c>
      <c r="T301" s="13">
        <f t="shared" si="29"/>
        <v>40469.225231481483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40657.959930555553</v>
      </c>
      <c r="T302" s="13">
        <f t="shared" si="29"/>
        <v>40626.959930555553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41352.696006944447</v>
      </c>
      <c r="T303" s="13">
        <f t="shared" si="29"/>
        <v>41312.737673611111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40963.856921296298</v>
      </c>
      <c r="T304" s="13">
        <f t="shared" si="29"/>
        <v>40933.856921296298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41062.071134259262</v>
      </c>
      <c r="T305" s="13">
        <f t="shared" si="29"/>
        <v>41032.071134259262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41153.083333333336</v>
      </c>
      <c r="T306" s="13">
        <f t="shared" si="29"/>
        <v>41114.094872685186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40978.630196759259</v>
      </c>
      <c r="T307" s="13">
        <f t="shared" si="29"/>
        <v>40948.630196759259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41353.795520833337</v>
      </c>
      <c r="T308" s="13">
        <f t="shared" si="29"/>
        <v>41333.837187500001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41312.944456018515</v>
      </c>
      <c r="T309" s="13">
        <f t="shared" si="29"/>
        <v>41282.944456018515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40612.694560185184</v>
      </c>
      <c r="T310" s="13">
        <f t="shared" si="29"/>
        <v>40567.694560185184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41155.751550925925</v>
      </c>
      <c r="T311" s="13">
        <f t="shared" si="29"/>
        <v>41134.751550925925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40836.083333333336</v>
      </c>
      <c r="T312" s="13">
        <f t="shared" si="29"/>
        <v>40821.183136574073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40909.332638888889</v>
      </c>
      <c r="T313" s="13">
        <f t="shared" si="29"/>
        <v>40868.219814814816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41378.877685185187</v>
      </c>
      <c r="T314" s="13">
        <f t="shared" si="29"/>
        <v>41348.877685185187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40401.665972222225</v>
      </c>
      <c r="T315" s="13">
        <f t="shared" si="29"/>
        <v>40357.227939814817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41334.833194444444</v>
      </c>
      <c r="T316" s="13">
        <f t="shared" si="29"/>
        <v>41304.833194444444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41143.77238425926</v>
      </c>
      <c r="T317" s="13">
        <f t="shared" si="29"/>
        <v>41113.77238425926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41984.207638888889</v>
      </c>
      <c r="T318" s="13">
        <f t="shared" si="29"/>
        <v>41950.923576388886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41619.676886574074</v>
      </c>
      <c r="T319" s="13">
        <f t="shared" si="29"/>
        <v>41589.676886574074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41359.997118055559</v>
      </c>
      <c r="T320" s="13">
        <f t="shared" si="29"/>
        <v>41330.038784722223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40211.332638888889</v>
      </c>
      <c r="T321" s="13">
        <f t="shared" si="29"/>
        <v>40123.83829861111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ref="Q322:Q385" si="32">LEFT(N322,FIND("/",N322) -1)</f>
        <v>film &amp; video</v>
      </c>
      <c r="R322" t="str">
        <f t="shared" ref="R322:R385" si="33">RIGHT(N322,LEN(N322) - FIND("/", N322))</f>
        <v>documentary</v>
      </c>
      <c r="S322" s="13">
        <f t="shared" ref="S322:S385" si="34">(((I322/60)/60)/24)+DATE(1970,1,1)</f>
        <v>42360.958333333328</v>
      </c>
      <c r="T322" s="13">
        <f t="shared" ref="T322:T385" si="35">(((J322/60)/60)/24)+DATE(1970,1,1)</f>
        <v>42331.551307870366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3">
        <f t="shared" si="34"/>
        <v>42682.488263888896</v>
      </c>
      <c r="T323" s="13">
        <f t="shared" si="35"/>
        <v>42647.446597222224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42503.57</v>
      </c>
      <c r="T324" s="13">
        <f t="shared" si="35"/>
        <v>42473.57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42725.332638888889</v>
      </c>
      <c r="T325" s="13">
        <f t="shared" si="35"/>
        <v>42697.32136574074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42217.626250000001</v>
      </c>
      <c r="T326" s="13">
        <f t="shared" si="35"/>
        <v>42184.626250000001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42724.187881944439</v>
      </c>
      <c r="T327" s="13">
        <f t="shared" si="35"/>
        <v>42689.187881944439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42808.956250000003</v>
      </c>
      <c r="T328" s="13">
        <f t="shared" si="35"/>
        <v>42775.314884259264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42085.333333333328</v>
      </c>
      <c r="T329" s="13">
        <f t="shared" si="35"/>
        <v>42058.235289351855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42309.166666666672</v>
      </c>
      <c r="T330" s="13">
        <f t="shared" si="35"/>
        <v>42278.946620370371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42315.166666666672</v>
      </c>
      <c r="T331" s="13">
        <f t="shared" si="35"/>
        <v>42291.46674768519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41411.165972222225</v>
      </c>
      <c r="T332" s="13">
        <f t="shared" si="35"/>
        <v>41379.515775462962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42538.581412037034</v>
      </c>
      <c r="T333" s="13">
        <f t="shared" si="35"/>
        <v>42507.581412037034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42305.333333333328</v>
      </c>
      <c r="T334" s="13">
        <f t="shared" si="35"/>
        <v>42263.680289351847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42467.59480324074</v>
      </c>
      <c r="T335" s="13">
        <f t="shared" si="35"/>
        <v>42437.636469907404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42139.791666666672</v>
      </c>
      <c r="T336" s="13">
        <f t="shared" si="35"/>
        <v>42101.682372685187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42132.916666666672</v>
      </c>
      <c r="T337" s="13">
        <f t="shared" si="35"/>
        <v>42101.737442129626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42321.637939814813</v>
      </c>
      <c r="T338" s="13">
        <f t="shared" si="35"/>
        <v>42291.596273148149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42077.086898148147</v>
      </c>
      <c r="T339" s="13">
        <f t="shared" si="35"/>
        <v>42047.128564814819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42616.041666666672</v>
      </c>
      <c r="T340" s="13">
        <f t="shared" si="35"/>
        <v>42559.755671296298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42123.760046296295</v>
      </c>
      <c r="T341" s="13">
        <f t="shared" si="35"/>
        <v>42093.760046296295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42802.875</v>
      </c>
      <c r="T342" s="13">
        <f t="shared" si="35"/>
        <v>42772.669062500005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41913.165972222225</v>
      </c>
      <c r="T343" s="13">
        <f t="shared" si="35"/>
        <v>41894.879606481481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42489.780844907407</v>
      </c>
      <c r="T344" s="13">
        <f t="shared" si="35"/>
        <v>42459.780844907407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41957.125</v>
      </c>
      <c r="T345" s="13">
        <f t="shared" si="35"/>
        <v>41926.73778935185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42156.097222222219</v>
      </c>
      <c r="T346" s="13">
        <f t="shared" si="35"/>
        <v>42111.970995370371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42144.944328703699</v>
      </c>
      <c r="T347" s="13">
        <f t="shared" si="35"/>
        <v>42114.944328703699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42291.500243055561</v>
      </c>
      <c r="T348" s="13">
        <f t="shared" si="35"/>
        <v>42261.500243055561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42322.537141203706</v>
      </c>
      <c r="T349" s="13">
        <f t="shared" si="35"/>
        <v>42292.495474537034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42237.58699074074</v>
      </c>
      <c r="T350" s="13">
        <f t="shared" si="35"/>
        <v>42207.58699074074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42790.498935185184</v>
      </c>
      <c r="T351" s="13">
        <f t="shared" si="35"/>
        <v>42760.498935185184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42624.165972222225</v>
      </c>
      <c r="T352" s="13">
        <f t="shared" si="35"/>
        <v>42586.066076388888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42467.923078703709</v>
      </c>
      <c r="T353" s="13">
        <f t="shared" si="35"/>
        <v>42427.964745370366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41920.167453703703</v>
      </c>
      <c r="T354" s="13">
        <f t="shared" si="35"/>
        <v>41890.167453703703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42327.833553240736</v>
      </c>
      <c r="T355" s="13">
        <f t="shared" si="35"/>
        <v>42297.791886574079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42468.786122685182</v>
      </c>
      <c r="T356" s="13">
        <f t="shared" si="35"/>
        <v>42438.827789351853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41974.3355787037</v>
      </c>
      <c r="T357" s="13">
        <f t="shared" si="35"/>
        <v>41943.293912037036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42445.761493055557</v>
      </c>
      <c r="T358" s="13">
        <f t="shared" si="35"/>
        <v>42415.803159722222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42118.222187499996</v>
      </c>
      <c r="T359" s="13">
        <f t="shared" si="35"/>
        <v>42078.222187499996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42536.625</v>
      </c>
      <c r="T360" s="13">
        <f t="shared" si="35"/>
        <v>42507.860196759255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41957.216666666667</v>
      </c>
      <c r="T361" s="13">
        <f t="shared" si="35"/>
        <v>41935.070486111108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42208.132638888885</v>
      </c>
      <c r="T362" s="13">
        <f t="shared" si="35"/>
        <v>42163.897916666669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41966.042893518519</v>
      </c>
      <c r="T363" s="13">
        <f t="shared" si="35"/>
        <v>41936.001226851848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41859</v>
      </c>
      <c r="T364" s="13">
        <f t="shared" si="35"/>
        <v>41837.210543981484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40300.806944444441</v>
      </c>
      <c r="T365" s="13">
        <f t="shared" si="35"/>
        <v>40255.744629629626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41811.165972222225</v>
      </c>
      <c r="T366" s="13">
        <f t="shared" si="35"/>
        <v>41780.859629629631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41698.606469907405</v>
      </c>
      <c r="T367" s="13">
        <f t="shared" si="35"/>
        <v>41668.606469907405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41049.793032407404</v>
      </c>
      <c r="T368" s="13">
        <f t="shared" si="35"/>
        <v>41019.793032407404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41395.207638888889</v>
      </c>
      <c r="T369" s="13">
        <f t="shared" si="35"/>
        <v>41355.577291666668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42078.563912037032</v>
      </c>
      <c r="T370" s="13">
        <f t="shared" si="35"/>
        <v>42043.605578703704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40923.551724537036</v>
      </c>
      <c r="T371" s="13">
        <f t="shared" si="35"/>
        <v>40893.551724537036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42741.795138888891</v>
      </c>
      <c r="T372" s="13">
        <f t="shared" si="35"/>
        <v>42711.795138888891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41306.767812500002</v>
      </c>
      <c r="T373" s="13">
        <f t="shared" si="35"/>
        <v>41261.767812500002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42465.666666666672</v>
      </c>
      <c r="T374" s="13">
        <f t="shared" si="35"/>
        <v>42425.576898148152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41108.91201388889</v>
      </c>
      <c r="T375" s="13">
        <f t="shared" si="35"/>
        <v>41078.91201388889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40802.889247685183</v>
      </c>
      <c r="T376" s="13">
        <f t="shared" si="35"/>
        <v>40757.889247685183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41699.720833333333</v>
      </c>
      <c r="T377" s="13">
        <f t="shared" si="35"/>
        <v>41657.985081018516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42607.452731481477</v>
      </c>
      <c r="T378" s="13">
        <f t="shared" si="35"/>
        <v>42576.452731481477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42322.292361111111</v>
      </c>
      <c r="T379" s="13">
        <f t="shared" si="35"/>
        <v>42292.250787037032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42394.994444444441</v>
      </c>
      <c r="T380" s="13">
        <f t="shared" si="35"/>
        <v>42370.571851851855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41032.688333333332</v>
      </c>
      <c r="T381" s="13">
        <f t="shared" si="35"/>
        <v>40987.688333333332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42392.719814814816</v>
      </c>
      <c r="T382" s="13">
        <f t="shared" si="35"/>
        <v>42367.719814814816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41120.208333333336</v>
      </c>
      <c r="T383" s="13">
        <f t="shared" si="35"/>
        <v>41085.698113425926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41158.709490740745</v>
      </c>
      <c r="T384" s="13">
        <f t="shared" si="35"/>
        <v>41144.709490740745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41778.117581018516</v>
      </c>
      <c r="T385" s="13">
        <f t="shared" si="35"/>
        <v>41755.117581018516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ref="Q386:Q449" si="38">LEFT(N386,FIND("/",N386) -1)</f>
        <v>film &amp; video</v>
      </c>
      <c r="R386" t="str">
        <f t="shared" ref="R386:R449" si="39">RIGHT(N386,LEN(N386) - FIND("/", N386))</f>
        <v>documentary</v>
      </c>
      <c r="S386" s="13">
        <f t="shared" ref="S386:S449" si="40">(((I386/60)/60)/24)+DATE(1970,1,1)</f>
        <v>42010.781793981485</v>
      </c>
      <c r="T386" s="13">
        <f t="shared" ref="T386:T449" si="41">(((J386/60)/60)/24)+DATE(1970,1,1)</f>
        <v>41980.781793981485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3">
        <f t="shared" si="40"/>
        <v>41964.626168981486</v>
      </c>
      <c r="T387" s="13">
        <f t="shared" si="41"/>
        <v>41934.584502314814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42226.951284722221</v>
      </c>
      <c r="T388" s="13">
        <f t="shared" si="41"/>
        <v>42211.951284722221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42231.25</v>
      </c>
      <c r="T389" s="13">
        <f t="shared" si="41"/>
        <v>42200.67659722222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42579.076157407413</v>
      </c>
      <c r="T390" s="13">
        <f t="shared" si="41"/>
        <v>42549.076157407413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41705.957638888889</v>
      </c>
      <c r="T391" s="13">
        <f t="shared" si="41"/>
        <v>41674.063078703701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42132.036712962959</v>
      </c>
      <c r="T392" s="13">
        <f t="shared" si="41"/>
        <v>42112.036712962959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40895.040972222225</v>
      </c>
      <c r="T393" s="13">
        <f t="shared" si="41"/>
        <v>40865.042256944449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40794.125</v>
      </c>
      <c r="T394" s="13">
        <f t="shared" si="41"/>
        <v>40763.717256944445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41557.708935185183</v>
      </c>
      <c r="T395" s="13">
        <f t="shared" si="41"/>
        <v>41526.708935185183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42477.776412037041</v>
      </c>
      <c r="T396" s="13">
        <f t="shared" si="41"/>
        <v>42417.818078703705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41026.897222222222</v>
      </c>
      <c r="T397" s="13">
        <f t="shared" si="41"/>
        <v>40990.909259259257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41097.564884259256</v>
      </c>
      <c r="T398" s="13">
        <f t="shared" si="41"/>
        <v>41082.564884259256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40422.155555555553</v>
      </c>
      <c r="T399" s="13">
        <f t="shared" si="41"/>
        <v>40379.776435185187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42123.793124999997</v>
      </c>
      <c r="T400" s="13">
        <f t="shared" si="41"/>
        <v>42078.793124999997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42718.5</v>
      </c>
      <c r="T401" s="13">
        <f t="shared" si="41"/>
        <v>42687.875775462962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41776.145833333336</v>
      </c>
      <c r="T402" s="13">
        <f t="shared" si="41"/>
        <v>41745.635960648149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40762.842245370368</v>
      </c>
      <c r="T403" s="13">
        <f t="shared" si="41"/>
        <v>40732.842245370368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42313.58121527778</v>
      </c>
      <c r="T404" s="13">
        <f t="shared" si="41"/>
        <v>42292.539548611108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40765.297222222223</v>
      </c>
      <c r="T405" s="13">
        <f t="shared" si="41"/>
        <v>40718.310659722221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41675.961111111108</v>
      </c>
      <c r="T406" s="13">
        <f t="shared" si="41"/>
        <v>41646.628032407411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41704.08494212963</v>
      </c>
      <c r="T407" s="13">
        <f t="shared" si="41"/>
        <v>41674.08494212963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40672.249305555553</v>
      </c>
      <c r="T408" s="13">
        <f t="shared" si="41"/>
        <v>40638.162465277775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40866.912615740745</v>
      </c>
      <c r="T409" s="13">
        <f t="shared" si="41"/>
        <v>40806.870949074073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41583.777662037035</v>
      </c>
      <c r="T410" s="13">
        <f t="shared" si="41"/>
        <v>41543.735995370371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42573.862777777773</v>
      </c>
      <c r="T411" s="13">
        <f t="shared" si="41"/>
        <v>42543.862777777773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42173.981446759266</v>
      </c>
      <c r="T412" s="13">
        <f t="shared" si="41"/>
        <v>42113.981446759266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41630.208333333336</v>
      </c>
      <c r="T413" s="13">
        <f t="shared" si="41"/>
        <v>41598.17597222222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41115.742800925924</v>
      </c>
      <c r="T414" s="13">
        <f t="shared" si="41"/>
        <v>41099.742800925924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41109.877442129626</v>
      </c>
      <c r="T415" s="13">
        <f t="shared" si="41"/>
        <v>41079.877442129626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41559.063252314816</v>
      </c>
      <c r="T416" s="13">
        <f t="shared" si="41"/>
        <v>41529.063252314816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41929.5</v>
      </c>
      <c r="T417" s="13">
        <f t="shared" si="41"/>
        <v>41904.851875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41678.396192129629</v>
      </c>
      <c r="T418" s="13">
        <f t="shared" si="41"/>
        <v>41648.396192129629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41372.189583333333</v>
      </c>
      <c r="T419" s="13">
        <f t="shared" si="41"/>
        <v>41360.970601851855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42208.282372685186</v>
      </c>
      <c r="T420" s="13">
        <f t="shared" si="41"/>
        <v>42178.282372685186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41454.842442129629</v>
      </c>
      <c r="T421" s="13">
        <f t="shared" si="41"/>
        <v>41394.842442129629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41712.194803240738</v>
      </c>
      <c r="T422" s="13">
        <f t="shared" si="41"/>
        <v>41682.23646990741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42237.491388888884</v>
      </c>
      <c r="T423" s="13">
        <f t="shared" si="41"/>
        <v>42177.491388888884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41893.260381944441</v>
      </c>
      <c r="T424" s="13">
        <f t="shared" si="41"/>
        <v>41863.260381944441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41430.92627314815</v>
      </c>
      <c r="T425" s="13">
        <f t="shared" si="41"/>
        <v>41400.92627314815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40994.334479166668</v>
      </c>
      <c r="T426" s="13">
        <f t="shared" si="41"/>
        <v>40934.376145833332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42335.902824074074</v>
      </c>
      <c r="T427" s="13">
        <f t="shared" si="41"/>
        <v>42275.861157407402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42430.711967592593</v>
      </c>
      <c r="T428" s="13">
        <f t="shared" si="41"/>
        <v>42400.711967592593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42299.790972222225</v>
      </c>
      <c r="T429" s="13">
        <f t="shared" si="41"/>
        <v>42285.909027777772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41806.916666666664</v>
      </c>
      <c r="T430" s="13">
        <f t="shared" si="41"/>
        <v>41778.766724537039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40144.207638888889</v>
      </c>
      <c r="T431" s="13">
        <f t="shared" si="41"/>
        <v>40070.901412037041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41528.107256944444</v>
      </c>
      <c r="T432" s="13">
        <f t="shared" si="41"/>
        <v>41513.107256944444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42556.871331018512</v>
      </c>
      <c r="T433" s="13">
        <f t="shared" si="41"/>
        <v>42526.871331018512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42298.726631944446</v>
      </c>
      <c r="T434" s="13">
        <f t="shared" si="41"/>
        <v>42238.726631944446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42288.629884259266</v>
      </c>
      <c r="T435" s="13">
        <f t="shared" si="41"/>
        <v>42228.629884259266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41609.876180555555</v>
      </c>
      <c r="T436" s="13">
        <f t="shared" si="41"/>
        <v>41576.834513888891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41530.747453703705</v>
      </c>
      <c r="T437" s="13">
        <f t="shared" si="41"/>
        <v>41500.747453703705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41486.36241898148</v>
      </c>
      <c r="T438" s="13">
        <f t="shared" si="41"/>
        <v>41456.36241898148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42651.31858796296</v>
      </c>
      <c r="T439" s="13">
        <f t="shared" si="41"/>
        <v>42591.31858796296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42326.302754629629</v>
      </c>
      <c r="T440" s="13">
        <f t="shared" si="41"/>
        <v>42296.261087962965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41929.761782407404</v>
      </c>
      <c r="T441" s="13">
        <f t="shared" si="41"/>
        <v>41919.761782407404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42453.943900462968</v>
      </c>
      <c r="T442" s="13">
        <f t="shared" si="41"/>
        <v>42423.985567129625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41580.793935185182</v>
      </c>
      <c r="T443" s="13">
        <f t="shared" si="41"/>
        <v>41550.793935185182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42054.888692129629</v>
      </c>
      <c r="T444" s="13">
        <f t="shared" si="41"/>
        <v>42024.888692129629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41680.015057870369</v>
      </c>
      <c r="T445" s="13">
        <f t="shared" si="41"/>
        <v>41650.015057870369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40954.906956018516</v>
      </c>
      <c r="T446" s="13">
        <f t="shared" si="41"/>
        <v>40894.906956018516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42145.335358796292</v>
      </c>
      <c r="T447" s="13">
        <f t="shared" si="41"/>
        <v>42130.335358796292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42067.083564814813</v>
      </c>
      <c r="T448" s="13">
        <f t="shared" si="41"/>
        <v>42037.083564814813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41356.513460648144</v>
      </c>
      <c r="T449" s="13">
        <f t="shared" si="41"/>
        <v>41331.555127314816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E450/D450</f>
        <v>3.2804E-2</v>
      </c>
      <c r="P450" s="6">
        <f t="shared" ref="P450:P513" si="43">E450/L450</f>
        <v>20.502500000000001</v>
      </c>
      <c r="Q450" t="str">
        <f t="shared" ref="Q450:Q513" si="44">LEFT(N450,FIND("/",N450) -1)</f>
        <v>film &amp; video</v>
      </c>
      <c r="R450" t="str">
        <f t="shared" ref="R450:R513" si="45">RIGHT(N450,LEN(N450) - FIND("/", N450))</f>
        <v>animation</v>
      </c>
      <c r="S450" s="13">
        <f t="shared" ref="S450:S513" si="46">(((I450/60)/60)/24)+DATE(1970,1,1)</f>
        <v>41773.758043981477</v>
      </c>
      <c r="T450" s="13">
        <f t="shared" ref="T450:T513" si="47">(((J450/60)/60)/24)+DATE(1970,1,1)</f>
        <v>41753.758043981477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3">
        <f t="shared" si="46"/>
        <v>41564.568113425928</v>
      </c>
      <c r="T451" s="13">
        <f t="shared" si="47"/>
        <v>41534.568113425928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41684.946759259255</v>
      </c>
      <c r="T452" s="13">
        <f t="shared" si="47"/>
        <v>41654.946759259255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41664.715173611112</v>
      </c>
      <c r="T453" s="13">
        <f t="shared" si="47"/>
        <v>41634.715173611112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42137.703877314809</v>
      </c>
      <c r="T454" s="13">
        <f t="shared" si="47"/>
        <v>42107.703877314809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42054.824988425928</v>
      </c>
      <c r="T455" s="13">
        <f t="shared" si="47"/>
        <v>42038.824988425928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41969.551388888889</v>
      </c>
      <c r="T456" s="13">
        <f t="shared" si="47"/>
        <v>41938.717256944445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41016.021527777775</v>
      </c>
      <c r="T457" s="13">
        <f t="shared" si="47"/>
        <v>40971.002569444441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41569.165972222225</v>
      </c>
      <c r="T458" s="13">
        <f t="shared" si="47"/>
        <v>41547.694456018515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41867.767500000002</v>
      </c>
      <c r="T459" s="13">
        <f t="shared" si="47"/>
        <v>41837.767500000002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41408.69976851852</v>
      </c>
      <c r="T460" s="13">
        <f t="shared" si="47"/>
        <v>41378.69976851852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40860.682025462964</v>
      </c>
      <c r="T461" s="13">
        <f t="shared" si="47"/>
        <v>40800.6403587963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41791.166666666664</v>
      </c>
      <c r="T462" s="13">
        <f t="shared" si="47"/>
        <v>41759.542534722219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41427.84684027778</v>
      </c>
      <c r="T463" s="13">
        <f t="shared" si="47"/>
        <v>41407.84684027778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40765.126631944448</v>
      </c>
      <c r="T464" s="13">
        <f t="shared" si="47"/>
        <v>40705.126631944448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40810.710104166668</v>
      </c>
      <c r="T465" s="13">
        <f t="shared" si="47"/>
        <v>40750.710104166668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42508.848784722228</v>
      </c>
      <c r="T466" s="13">
        <f t="shared" si="47"/>
        <v>42488.848784722228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41817.120069444441</v>
      </c>
      <c r="T467" s="13">
        <f t="shared" si="47"/>
        <v>41801.120069444441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41159.942870370374</v>
      </c>
      <c r="T468" s="13">
        <f t="shared" si="47"/>
        <v>41129.942870370374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41180.679791666669</v>
      </c>
      <c r="T469" s="13">
        <f t="shared" si="47"/>
        <v>41135.679791666669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41101.160474537035</v>
      </c>
      <c r="T470" s="13">
        <f t="shared" si="47"/>
        <v>41041.167627314811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41887.989861111113</v>
      </c>
      <c r="T471" s="13">
        <f t="shared" si="47"/>
        <v>41827.989861111113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41655.166666666664</v>
      </c>
      <c r="T472" s="13">
        <f t="shared" si="47"/>
        <v>41605.167696759258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41748.680312500001</v>
      </c>
      <c r="T473" s="13">
        <f t="shared" si="47"/>
        <v>41703.721979166665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41874.922662037039</v>
      </c>
      <c r="T474" s="13">
        <f t="shared" si="47"/>
        <v>41844.922662037039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41899.698136574072</v>
      </c>
      <c r="T475" s="13">
        <f t="shared" si="47"/>
        <v>41869.698136574072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42783.329039351855</v>
      </c>
      <c r="T476" s="13">
        <f t="shared" si="47"/>
        <v>42753.329039351855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42130.086145833338</v>
      </c>
      <c r="T477" s="13">
        <f t="shared" si="47"/>
        <v>42100.086145833338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41793.165972222225</v>
      </c>
      <c r="T478" s="13">
        <f t="shared" si="47"/>
        <v>41757.975011574075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41047.83488425926</v>
      </c>
      <c r="T479" s="13">
        <f t="shared" si="47"/>
        <v>40987.83488425926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42095.869317129633</v>
      </c>
      <c r="T480" s="13">
        <f t="shared" si="47"/>
        <v>42065.910983796297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41964.449479166666</v>
      </c>
      <c r="T481" s="13">
        <f t="shared" si="47"/>
        <v>41904.407812500001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41495.500173611108</v>
      </c>
      <c r="T482" s="13">
        <f t="shared" si="47"/>
        <v>41465.500173611108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41192.672326388885</v>
      </c>
      <c r="T483" s="13">
        <f t="shared" si="47"/>
        <v>41162.672326388885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42474.606944444444</v>
      </c>
      <c r="T484" s="13">
        <f t="shared" si="47"/>
        <v>42447.896875000006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41303.197592592594</v>
      </c>
      <c r="T485" s="13">
        <f t="shared" si="47"/>
        <v>41243.197592592594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42313.981157407412</v>
      </c>
      <c r="T486" s="13">
        <f t="shared" si="47"/>
        <v>42272.93949074074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41411.50577546296</v>
      </c>
      <c r="T487" s="13">
        <f t="shared" si="47"/>
        <v>41381.50577546296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41791.94258101852</v>
      </c>
      <c r="T488" s="13">
        <f t="shared" si="47"/>
        <v>41761.94258101852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42729.636504629627</v>
      </c>
      <c r="T489" s="13">
        <f t="shared" si="47"/>
        <v>42669.594837962963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42744.054398148146</v>
      </c>
      <c r="T490" s="13">
        <f t="shared" si="47"/>
        <v>42714.054398148146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40913.481249999997</v>
      </c>
      <c r="T491" s="13">
        <f t="shared" si="47"/>
        <v>40882.481666666667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41143.968576388892</v>
      </c>
      <c r="T492" s="13">
        <f t="shared" si="47"/>
        <v>41113.968576388892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42396.982627314821</v>
      </c>
      <c r="T493" s="13">
        <f t="shared" si="47"/>
        <v>42366.982627314821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42656.03506944445</v>
      </c>
      <c r="T494" s="13">
        <f t="shared" si="47"/>
        <v>42596.03506944445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42144.726134259254</v>
      </c>
      <c r="T495" s="13">
        <f t="shared" si="47"/>
        <v>42114.726134259254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41823.125</v>
      </c>
      <c r="T496" s="13">
        <f t="shared" si="47"/>
        <v>41799.830613425926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42201.827604166669</v>
      </c>
      <c r="T497" s="13">
        <f t="shared" si="47"/>
        <v>42171.827604166669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41680.93141203704</v>
      </c>
      <c r="T498" s="13">
        <f t="shared" si="47"/>
        <v>41620.93141203704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41998.208333333328</v>
      </c>
      <c r="T499" s="13">
        <f t="shared" si="47"/>
        <v>41945.037789351853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40900.762141203704</v>
      </c>
      <c r="T500" s="13">
        <f t="shared" si="47"/>
        <v>40858.762141203704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40098.874305555553</v>
      </c>
      <c r="T501" s="13">
        <f t="shared" si="47"/>
        <v>40043.895462962959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40306.927777777775</v>
      </c>
      <c r="T502" s="13">
        <f t="shared" si="47"/>
        <v>40247.886006944449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40733.234386574077</v>
      </c>
      <c r="T503" s="13">
        <f t="shared" si="47"/>
        <v>40703.234386574077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40986.511863425927</v>
      </c>
      <c r="T504" s="13">
        <f t="shared" si="47"/>
        <v>40956.553530092591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42021.526655092588</v>
      </c>
      <c r="T505" s="13">
        <f t="shared" si="47"/>
        <v>41991.526655092588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41009.941979166666</v>
      </c>
      <c r="T506" s="13">
        <f t="shared" si="47"/>
        <v>40949.98364583333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42363.098217592589</v>
      </c>
      <c r="T507" s="13">
        <f t="shared" si="47"/>
        <v>42318.098217592589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41496.552314814813</v>
      </c>
      <c r="T508" s="13">
        <f t="shared" si="47"/>
        <v>41466.552314814813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41201.958993055552</v>
      </c>
      <c r="T509" s="13">
        <f t="shared" si="47"/>
        <v>41156.958993055552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41054.593055555553</v>
      </c>
      <c r="T510" s="13">
        <f t="shared" si="47"/>
        <v>40995.024317129632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42183.631597222222</v>
      </c>
      <c r="T511" s="13">
        <f t="shared" si="47"/>
        <v>42153.631597222222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42430.176377314812</v>
      </c>
      <c r="T512" s="13">
        <f t="shared" si="47"/>
        <v>42400.176377314812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41370.261365740742</v>
      </c>
      <c r="T513" s="13">
        <f t="shared" si="47"/>
        <v>41340.303032407406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E514/D514</f>
        <v>1.3749999999999999E-3</v>
      </c>
      <c r="P514" s="6">
        <f t="shared" ref="P514:P577" si="49">E514/L514</f>
        <v>5.5</v>
      </c>
      <c r="Q514" t="str">
        <f t="shared" ref="Q514:Q577" si="50">LEFT(N514,FIND("/",N514) -1)</f>
        <v>film &amp; video</v>
      </c>
      <c r="R514" t="str">
        <f t="shared" ref="R514:R577" si="51">RIGHT(N514,LEN(N514) - FIND("/", N514))</f>
        <v>animation</v>
      </c>
      <c r="S514" s="13">
        <f t="shared" ref="S514:S577" si="52">(((I514/60)/60)/24)+DATE(1970,1,1)</f>
        <v>42694.783877314811</v>
      </c>
      <c r="T514" s="13">
        <f t="shared" ref="T514:T577" si="53">(((J514/60)/60)/24)+DATE(1970,1,1)</f>
        <v>42649.742210648154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3">
        <f t="shared" si="52"/>
        <v>42597.291666666672</v>
      </c>
      <c r="T515" s="13">
        <f t="shared" si="53"/>
        <v>42552.653993055559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41860.613969907405</v>
      </c>
      <c r="T516" s="13">
        <f t="shared" si="53"/>
        <v>41830.613969907405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42367.490752314814</v>
      </c>
      <c r="T517" s="13">
        <f t="shared" si="53"/>
        <v>42327.490752314814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42151.778703703705</v>
      </c>
      <c r="T518" s="13">
        <f t="shared" si="53"/>
        <v>42091.778703703705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42768.615289351852</v>
      </c>
      <c r="T519" s="13">
        <f t="shared" si="53"/>
        <v>42738.615289351852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42253.615277777775</v>
      </c>
      <c r="T520" s="13">
        <f t="shared" si="53"/>
        <v>42223.616018518514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41248.391446759262</v>
      </c>
      <c r="T521" s="13">
        <f t="shared" si="53"/>
        <v>41218.391446759262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42348.702094907407</v>
      </c>
      <c r="T522" s="13">
        <f t="shared" si="53"/>
        <v>42318.702094907407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42675.207638888889</v>
      </c>
      <c r="T523" s="13">
        <f t="shared" si="53"/>
        <v>42646.092812499999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42449.999131944445</v>
      </c>
      <c r="T524" s="13">
        <f t="shared" si="53"/>
        <v>42430.040798611109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42268.13282407407</v>
      </c>
      <c r="T525" s="13">
        <f t="shared" si="53"/>
        <v>42238.13282407407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42522.717233796298</v>
      </c>
      <c r="T526" s="13">
        <f t="shared" si="53"/>
        <v>42492.717233796298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41895.400937500002</v>
      </c>
      <c r="T527" s="13">
        <f t="shared" si="53"/>
        <v>41850.400937500002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42223.708333333328</v>
      </c>
      <c r="T528" s="13">
        <f t="shared" si="53"/>
        <v>42192.591944444444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42783.670138888891</v>
      </c>
      <c r="T529" s="13">
        <f t="shared" si="53"/>
        <v>42753.205625000002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42176.888888888891</v>
      </c>
      <c r="T530" s="13">
        <f t="shared" si="53"/>
        <v>42155.920219907406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42746.208333333328</v>
      </c>
      <c r="T531" s="13">
        <f t="shared" si="53"/>
        <v>42725.031180555554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42179.083333333328</v>
      </c>
      <c r="T532" s="13">
        <f t="shared" si="53"/>
        <v>42157.591064814813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42721.290972222225</v>
      </c>
      <c r="T533" s="13">
        <f t="shared" si="53"/>
        <v>42676.065150462964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42503.007037037038</v>
      </c>
      <c r="T534" s="13">
        <f t="shared" si="53"/>
        <v>42473.007037037038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42506.43478009259</v>
      </c>
      <c r="T535" s="13">
        <f t="shared" si="53"/>
        <v>42482.43478009259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42309.958333333328</v>
      </c>
      <c r="T536" s="13">
        <f t="shared" si="53"/>
        <v>42270.810995370368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42741.545196759253</v>
      </c>
      <c r="T537" s="13">
        <f t="shared" si="53"/>
        <v>42711.545196759253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42219.75</v>
      </c>
      <c r="T538" s="13">
        <f t="shared" si="53"/>
        <v>42179.344988425932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42312.810081018513</v>
      </c>
      <c r="T539" s="13">
        <f t="shared" si="53"/>
        <v>42282.768414351856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42503.794710648144</v>
      </c>
      <c r="T540" s="13">
        <f t="shared" si="53"/>
        <v>42473.794710648144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42556.049849537041</v>
      </c>
      <c r="T541" s="13">
        <f t="shared" si="53"/>
        <v>42535.049849537041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42039.817199074074</v>
      </c>
      <c r="T542" s="13">
        <f t="shared" si="53"/>
        <v>42009.817199074074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42306.046689814815</v>
      </c>
      <c r="T543" s="13">
        <f t="shared" si="53"/>
        <v>42276.046689814815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42493.695787037039</v>
      </c>
      <c r="T544" s="13">
        <f t="shared" si="53"/>
        <v>42433.737453703703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41944.092152777775</v>
      </c>
      <c r="T545" s="13">
        <f t="shared" si="53"/>
        <v>41914.092152777775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42555.656944444447</v>
      </c>
      <c r="T546" s="13">
        <f t="shared" si="53"/>
        <v>42525.656944444447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42323.634131944447</v>
      </c>
      <c r="T547" s="13">
        <f t="shared" si="53"/>
        <v>42283.592465277776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42294.667997685188</v>
      </c>
      <c r="T548" s="13">
        <f t="shared" si="53"/>
        <v>42249.667997685188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42410.696342592593</v>
      </c>
      <c r="T549" s="13">
        <f t="shared" si="53"/>
        <v>42380.696342592593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42306.903333333335</v>
      </c>
      <c r="T550" s="13">
        <f t="shared" si="53"/>
        <v>42276.903333333335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42193.636828703704</v>
      </c>
      <c r="T551" s="13">
        <f t="shared" si="53"/>
        <v>42163.636828703704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42766.208333333328</v>
      </c>
      <c r="T552" s="13">
        <f t="shared" si="53"/>
        <v>42753.678761574076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42217.745138888888</v>
      </c>
      <c r="T553" s="13">
        <f t="shared" si="53"/>
        <v>42173.275740740741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42378.616851851853</v>
      </c>
      <c r="T554" s="13">
        <f t="shared" si="53"/>
        <v>42318.616851851853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41957.761469907404</v>
      </c>
      <c r="T555" s="13">
        <f t="shared" si="53"/>
        <v>41927.71980324074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41931.684861111113</v>
      </c>
      <c r="T556" s="13">
        <f t="shared" si="53"/>
        <v>41901.684861111113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42533.353506944448</v>
      </c>
      <c r="T557" s="13">
        <f t="shared" si="53"/>
        <v>42503.353506944448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42375.860150462962</v>
      </c>
      <c r="T558" s="13">
        <f t="shared" si="53"/>
        <v>42345.860150462962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42706.983831018515</v>
      </c>
      <c r="T559" s="13">
        <f t="shared" si="53"/>
        <v>42676.942164351851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42087.841493055559</v>
      </c>
      <c r="T560" s="13">
        <f t="shared" si="53"/>
        <v>42057.883159722223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42351.283101851848</v>
      </c>
      <c r="T561" s="13">
        <f t="shared" si="53"/>
        <v>42321.283101851848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41990.771354166667</v>
      </c>
      <c r="T562" s="13">
        <f t="shared" si="53"/>
        <v>41960.771354166667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42303.658715277779</v>
      </c>
      <c r="T563" s="13">
        <f t="shared" si="53"/>
        <v>42268.658715277779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42722.389062500006</v>
      </c>
      <c r="T564" s="13">
        <f t="shared" si="53"/>
        <v>42692.389062500006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42052.069988425923</v>
      </c>
      <c r="T565" s="13">
        <f t="shared" si="53"/>
        <v>42022.069988425923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42441.942997685182</v>
      </c>
      <c r="T566" s="13">
        <f t="shared" si="53"/>
        <v>42411.942997685182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42195.785289351858</v>
      </c>
      <c r="T567" s="13">
        <f t="shared" si="53"/>
        <v>42165.785289351858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42565.68440972222</v>
      </c>
      <c r="T568" s="13">
        <f t="shared" si="53"/>
        <v>42535.68440972222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42005.842523148152</v>
      </c>
      <c r="T569" s="13">
        <f t="shared" si="53"/>
        <v>41975.842523148152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42385.458333333328</v>
      </c>
      <c r="T570" s="13">
        <f t="shared" si="53"/>
        <v>42348.9215625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42370.847361111111</v>
      </c>
      <c r="T571" s="13">
        <f t="shared" si="53"/>
        <v>42340.847361111111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42418.798252314817</v>
      </c>
      <c r="T572" s="13">
        <f t="shared" si="53"/>
        <v>42388.798252314817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42212.165972222225</v>
      </c>
      <c r="T573" s="13">
        <f t="shared" si="53"/>
        <v>42192.816238425927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42312.757962962962</v>
      </c>
      <c r="T574" s="13">
        <f t="shared" si="53"/>
        <v>42282.71629629629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42022.05</v>
      </c>
      <c r="T575" s="13">
        <f t="shared" si="53"/>
        <v>41963.050127314811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42662.443368055552</v>
      </c>
      <c r="T576" s="13">
        <f t="shared" si="53"/>
        <v>42632.443368055552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42168.692627314813</v>
      </c>
      <c r="T577" s="13">
        <f t="shared" si="53"/>
        <v>42138.692627314813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E578/D578</f>
        <v>1.2500000000000001E-5</v>
      </c>
      <c r="P578" s="6">
        <f t="shared" ref="P578:P641" si="55">E578/L578</f>
        <v>1</v>
      </c>
      <c r="Q578" t="str">
        <f t="shared" ref="Q578:Q641" si="56">LEFT(N578,FIND("/",N578) -1)</f>
        <v>technology</v>
      </c>
      <c r="R578" t="str">
        <f t="shared" ref="R578:R641" si="57">RIGHT(N578,LEN(N578) - FIND("/", N578))</f>
        <v>web</v>
      </c>
      <c r="S578" s="13">
        <f t="shared" ref="S578:S641" si="58">(((I578/60)/60)/24)+DATE(1970,1,1)</f>
        <v>42091.43</v>
      </c>
      <c r="T578" s="13">
        <f t="shared" ref="T578:T641" si="59">(((J578/60)/60)/24)+DATE(1970,1,1)</f>
        <v>42031.471666666665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3">
        <f t="shared" si="58"/>
        <v>42510.589143518519</v>
      </c>
      <c r="T579" s="13">
        <f t="shared" si="59"/>
        <v>42450.589143518519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42254.578622685185</v>
      </c>
      <c r="T580" s="13">
        <f t="shared" si="59"/>
        <v>42230.578622685185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41998.852118055554</v>
      </c>
      <c r="T581" s="13">
        <f t="shared" si="59"/>
        <v>41968.852118055554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42635.908182870371</v>
      </c>
      <c r="T582" s="13">
        <f t="shared" si="59"/>
        <v>42605.908182870371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42218.012777777782</v>
      </c>
      <c r="T583" s="13">
        <f t="shared" si="59"/>
        <v>42188.012777777782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42078.75</v>
      </c>
      <c r="T584" s="13">
        <f t="shared" si="59"/>
        <v>42055.739803240736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42082.896840277783</v>
      </c>
      <c r="T585" s="13">
        <f t="shared" si="59"/>
        <v>42052.93850694444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42079.674953703703</v>
      </c>
      <c r="T586" s="13">
        <f t="shared" si="59"/>
        <v>42049.716620370367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42339</v>
      </c>
      <c r="T587" s="13">
        <f t="shared" si="59"/>
        <v>42283.3909375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42050.854247685187</v>
      </c>
      <c r="T588" s="13">
        <f t="shared" si="59"/>
        <v>42020.854247685187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42110.757326388892</v>
      </c>
      <c r="T589" s="13">
        <f t="shared" si="59"/>
        <v>42080.757326388892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42691.811180555553</v>
      </c>
      <c r="T590" s="13">
        <f t="shared" si="59"/>
        <v>42631.769513888896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42193.614571759259</v>
      </c>
      <c r="T591" s="13">
        <f t="shared" si="59"/>
        <v>42178.614571759259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42408.542361111111</v>
      </c>
      <c r="T592" s="13">
        <f t="shared" si="59"/>
        <v>42377.554756944446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42207.543171296296</v>
      </c>
      <c r="T593" s="13">
        <f t="shared" si="59"/>
        <v>42177.543171296296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41976.232175925921</v>
      </c>
      <c r="T594" s="13">
        <f t="shared" si="59"/>
        <v>41946.232175925928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42100.635937500003</v>
      </c>
      <c r="T595" s="13">
        <f t="shared" si="59"/>
        <v>42070.677604166667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42476.780162037037</v>
      </c>
      <c r="T596" s="13">
        <f t="shared" si="59"/>
        <v>42446.780162037037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42128.069884259254</v>
      </c>
      <c r="T597" s="13">
        <f t="shared" si="59"/>
        <v>42083.069884259254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42676.896898148145</v>
      </c>
      <c r="T598" s="13">
        <f t="shared" si="59"/>
        <v>42646.896898148145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42582.666666666672</v>
      </c>
      <c r="T599" s="13">
        <f t="shared" si="59"/>
        <v>42545.705266203702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41978.00209490741</v>
      </c>
      <c r="T600" s="13">
        <f t="shared" si="59"/>
        <v>41948.00209490741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42071.636111111111</v>
      </c>
      <c r="T601" s="13">
        <f t="shared" si="59"/>
        <v>42047.812523148154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42133.798171296294</v>
      </c>
      <c r="T602" s="13">
        <f t="shared" si="59"/>
        <v>42073.798171296294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41999.858090277776</v>
      </c>
      <c r="T603" s="13">
        <f t="shared" si="59"/>
        <v>41969.858090277776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42173.79415509259</v>
      </c>
      <c r="T604" s="13">
        <f t="shared" si="59"/>
        <v>42143.79415509259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41865.639155092591</v>
      </c>
      <c r="T605" s="13">
        <f t="shared" si="59"/>
        <v>41835.639155092591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41879.035370370373</v>
      </c>
      <c r="T606" s="13">
        <f t="shared" si="59"/>
        <v>41849.035370370373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42239.357731481476</v>
      </c>
      <c r="T607" s="13">
        <f t="shared" si="59"/>
        <v>42194.357731481476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42148.625</v>
      </c>
      <c r="T608" s="13">
        <f t="shared" si="59"/>
        <v>42102.650567129633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42330.867314814815</v>
      </c>
      <c r="T609" s="13">
        <f t="shared" si="59"/>
        <v>42300.825648148151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42170.921064814815</v>
      </c>
      <c r="T610" s="13">
        <f t="shared" si="59"/>
        <v>42140.921064814815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42337.075740740736</v>
      </c>
      <c r="T611" s="13">
        <f t="shared" si="59"/>
        <v>42307.034074074079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42116.83085648148</v>
      </c>
      <c r="T612" s="13">
        <f t="shared" si="59"/>
        <v>42086.83085648148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42388.560613425929</v>
      </c>
      <c r="T613" s="13">
        <f t="shared" si="59"/>
        <v>42328.560613425929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42615.031782407401</v>
      </c>
      <c r="T614" s="13">
        <f t="shared" si="59"/>
        <v>42585.031782407401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42278.207638888889</v>
      </c>
      <c r="T615" s="13">
        <f t="shared" si="59"/>
        <v>42247.496759259258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42545.061805555553</v>
      </c>
      <c r="T616" s="13">
        <f t="shared" si="59"/>
        <v>42515.061805555553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42272.122210648144</v>
      </c>
      <c r="T617" s="13">
        <f t="shared" si="59"/>
        <v>42242.122210648144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42791.376238425932</v>
      </c>
      <c r="T618" s="13">
        <f t="shared" si="59"/>
        <v>42761.376238425932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42132.343090277776</v>
      </c>
      <c r="T619" s="13">
        <f t="shared" si="59"/>
        <v>42087.343090277776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42347.810219907406</v>
      </c>
      <c r="T620" s="13">
        <f t="shared" si="59"/>
        <v>42317.810219907406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41968.692013888889</v>
      </c>
      <c r="T621" s="13">
        <f t="shared" si="59"/>
        <v>41908.650347222225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41876.716874999998</v>
      </c>
      <c r="T622" s="13">
        <f t="shared" si="59"/>
        <v>41831.716874999998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42558.987696759257</v>
      </c>
      <c r="T623" s="13">
        <f t="shared" si="59"/>
        <v>42528.987696759257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42552.774745370371</v>
      </c>
      <c r="T624" s="13">
        <f t="shared" si="59"/>
        <v>42532.774745370371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42152.009224537032</v>
      </c>
      <c r="T625" s="13">
        <f t="shared" si="59"/>
        <v>42122.009224537032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42138.988900462966</v>
      </c>
      <c r="T626" s="13">
        <f t="shared" si="59"/>
        <v>42108.988900462966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42820.853900462964</v>
      </c>
      <c r="T627" s="13">
        <f t="shared" si="59"/>
        <v>42790.895567129628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42231.556944444441</v>
      </c>
      <c r="T628" s="13">
        <f t="shared" si="59"/>
        <v>42198.559479166666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42443.958333333328</v>
      </c>
      <c r="T629" s="13">
        <f t="shared" si="59"/>
        <v>42384.306840277779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41833.692789351851</v>
      </c>
      <c r="T630" s="13">
        <f t="shared" si="59"/>
        <v>41803.692789351851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42504.637824074074</v>
      </c>
      <c r="T631" s="13">
        <f t="shared" si="59"/>
        <v>42474.637824074074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42253.215277777781</v>
      </c>
      <c r="T632" s="13">
        <f t="shared" si="59"/>
        <v>42223.619456018518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42518.772326388891</v>
      </c>
      <c r="T633" s="13">
        <f t="shared" si="59"/>
        <v>42489.772326388891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42333.700983796298</v>
      </c>
      <c r="T634" s="13">
        <f t="shared" si="59"/>
        <v>42303.659317129626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42538.958333333328</v>
      </c>
      <c r="T635" s="13">
        <f t="shared" si="59"/>
        <v>42507.29932870371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42061.928576388891</v>
      </c>
      <c r="T636" s="13">
        <f t="shared" si="59"/>
        <v>42031.928576388891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42106.092152777783</v>
      </c>
      <c r="T637" s="13">
        <f t="shared" si="59"/>
        <v>42076.092152777783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42161.44930555555</v>
      </c>
      <c r="T638" s="13">
        <f t="shared" si="59"/>
        <v>42131.455439814818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42791.961111111115</v>
      </c>
      <c r="T639" s="13">
        <f t="shared" si="59"/>
        <v>42762.962013888886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42819.55164351852</v>
      </c>
      <c r="T640" s="13">
        <f t="shared" si="59"/>
        <v>42759.593310185184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41925.583275462966</v>
      </c>
      <c r="T641" s="13">
        <f t="shared" si="59"/>
        <v>41865.583275462966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E642/D642</f>
        <v>1.4428571428571428</v>
      </c>
      <c r="P642" s="6">
        <f t="shared" ref="P642:P705" si="61">E642/L642</f>
        <v>50.5</v>
      </c>
      <c r="Q642" t="str">
        <f t="shared" ref="Q642:Q705" si="62">LEFT(N642,FIND("/",N642) -1)</f>
        <v>technology</v>
      </c>
      <c r="R642" t="str">
        <f t="shared" ref="R642:R705" si="63">RIGHT(N642,LEN(N642) - FIND("/", N642))</f>
        <v>wearables</v>
      </c>
      <c r="S642" s="13">
        <f t="shared" ref="S642:S705" si="64">(((I642/60)/60)/24)+DATE(1970,1,1)</f>
        <v>42698.958333333328</v>
      </c>
      <c r="T642" s="13">
        <f t="shared" ref="T642:T705" si="65">(((J642/60)/60)/24)+DATE(1970,1,1)</f>
        <v>42683.420312500006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3">
        <f t="shared" si="64"/>
        <v>42229.57</v>
      </c>
      <c r="T643" s="13">
        <f t="shared" si="65"/>
        <v>42199.57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42235.651319444441</v>
      </c>
      <c r="T644" s="13">
        <f t="shared" si="65"/>
        <v>42199.651319444441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42155.642071759255</v>
      </c>
      <c r="T645" s="13">
        <f t="shared" si="65"/>
        <v>42100.642071759255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41941.041666666664</v>
      </c>
      <c r="T646" s="13">
        <f t="shared" si="65"/>
        <v>41898.665960648148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42594.026319444441</v>
      </c>
      <c r="T647" s="13">
        <f t="shared" si="65"/>
        <v>42564.026319444441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41862.852627314816</v>
      </c>
      <c r="T648" s="13">
        <f t="shared" si="65"/>
        <v>41832.852627314816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42446.726261574076</v>
      </c>
      <c r="T649" s="13">
        <f t="shared" si="65"/>
        <v>42416.767928240741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41926.693379629629</v>
      </c>
      <c r="T650" s="13">
        <f t="shared" si="65"/>
        <v>41891.693379629629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41898.912187499998</v>
      </c>
      <c r="T651" s="13">
        <f t="shared" si="65"/>
        <v>41877.912187499998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41992.078518518523</v>
      </c>
      <c r="T652" s="13">
        <f t="shared" si="65"/>
        <v>41932.036851851852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41986.017488425925</v>
      </c>
      <c r="T653" s="13">
        <f t="shared" si="65"/>
        <v>41956.017488425925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42705.732060185182</v>
      </c>
      <c r="T654" s="13">
        <f t="shared" si="65"/>
        <v>42675.690393518518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42236.618518518517</v>
      </c>
      <c r="T655" s="13">
        <f t="shared" si="65"/>
        <v>42199.618518518517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42193.957326388889</v>
      </c>
      <c r="T656" s="13">
        <f t="shared" si="65"/>
        <v>42163.957326388889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42075.915648148148</v>
      </c>
      <c r="T657" s="13">
        <f t="shared" si="65"/>
        <v>42045.957314814819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42477.762951388882</v>
      </c>
      <c r="T658" s="13">
        <f t="shared" si="65"/>
        <v>42417.804618055554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42361.84574074074</v>
      </c>
      <c r="T659" s="13">
        <f t="shared" si="65"/>
        <v>42331.84574074074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42211.75</v>
      </c>
      <c r="T660" s="13">
        <f t="shared" si="65"/>
        <v>42179.160752314812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42239.593692129631</v>
      </c>
      <c r="T661" s="13">
        <f t="shared" si="65"/>
        <v>42209.593692129631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41952.783321759263</v>
      </c>
      <c r="T662" s="13">
        <f t="shared" si="65"/>
        <v>41922.741655092592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42666.645358796297</v>
      </c>
      <c r="T663" s="13">
        <f t="shared" si="65"/>
        <v>42636.645358796297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42020.438043981485</v>
      </c>
      <c r="T664" s="13">
        <f t="shared" si="65"/>
        <v>41990.438043981485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42203.843240740738</v>
      </c>
      <c r="T665" s="13">
        <f t="shared" si="65"/>
        <v>42173.843240740738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42107.666377314818</v>
      </c>
      <c r="T666" s="13">
        <f t="shared" si="65"/>
        <v>42077.666377314818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42748.711354166662</v>
      </c>
      <c r="T667" s="13">
        <f t="shared" si="65"/>
        <v>42688.711354166662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41868.832152777781</v>
      </c>
      <c r="T668" s="13">
        <f t="shared" si="65"/>
        <v>41838.832152777781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42672.373414351852</v>
      </c>
      <c r="T669" s="13">
        <f t="shared" si="65"/>
        <v>42632.373414351852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42135.831273148149</v>
      </c>
      <c r="T670" s="13">
        <f t="shared" si="65"/>
        <v>42090.831273148149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42557.625671296293</v>
      </c>
      <c r="T671" s="13">
        <f t="shared" si="65"/>
        <v>42527.625671296293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42540.340277777781</v>
      </c>
      <c r="T672" s="13">
        <f t="shared" si="65"/>
        <v>42506.709722222222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42018.166666666672</v>
      </c>
      <c r="T673" s="13">
        <f t="shared" si="65"/>
        <v>41984.692731481482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42005.207638888889</v>
      </c>
      <c r="T674" s="13">
        <f t="shared" si="65"/>
        <v>41974.219490740739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41883.840474537035</v>
      </c>
      <c r="T675" s="13">
        <f t="shared" si="65"/>
        <v>41838.840474537035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41863.116053240738</v>
      </c>
      <c r="T676" s="13">
        <f t="shared" si="65"/>
        <v>41803.116053240738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42005.290972222225</v>
      </c>
      <c r="T677" s="13">
        <f t="shared" si="65"/>
        <v>41975.930601851855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42042.768298611118</v>
      </c>
      <c r="T678" s="13">
        <f t="shared" si="65"/>
        <v>42012.768298611118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42549.403877314813</v>
      </c>
      <c r="T679" s="13">
        <f t="shared" si="65"/>
        <v>42504.403877314813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42511.376597222217</v>
      </c>
      <c r="T680" s="13">
        <f t="shared" si="65"/>
        <v>42481.376597222217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42616.695706018523</v>
      </c>
      <c r="T681" s="13">
        <f t="shared" si="65"/>
        <v>42556.695706018523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41899.501516203702</v>
      </c>
      <c r="T682" s="13">
        <f t="shared" si="65"/>
        <v>41864.501516203702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42669.805601851855</v>
      </c>
      <c r="T683" s="13">
        <f t="shared" si="65"/>
        <v>42639.805601851855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42808.723634259266</v>
      </c>
      <c r="T684" s="13">
        <f t="shared" si="65"/>
        <v>42778.765300925923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42674.900046296301</v>
      </c>
      <c r="T685" s="13">
        <f t="shared" si="65"/>
        <v>42634.900046296301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41845.125</v>
      </c>
      <c r="T686" s="13">
        <f t="shared" si="65"/>
        <v>41809.473275462966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42016.866574074069</v>
      </c>
      <c r="T687" s="13">
        <f t="shared" si="65"/>
        <v>41971.866574074069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42219.673263888893</v>
      </c>
      <c r="T688" s="13">
        <f t="shared" si="65"/>
        <v>42189.673263888893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42771.750613425931</v>
      </c>
      <c r="T689" s="13">
        <f t="shared" si="65"/>
        <v>42711.750613425931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42292.104780092588</v>
      </c>
      <c r="T690" s="13">
        <f t="shared" si="65"/>
        <v>42262.104780092588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42712.207638888889</v>
      </c>
      <c r="T691" s="13">
        <f t="shared" si="65"/>
        <v>42675.66778935185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42622.25</v>
      </c>
      <c r="T692" s="13">
        <f t="shared" si="65"/>
        <v>42579.634733796294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42186.028310185182</v>
      </c>
      <c r="T693" s="13">
        <f t="shared" si="65"/>
        <v>42158.028310185182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42726.37572916667</v>
      </c>
      <c r="T694" s="13">
        <f t="shared" si="65"/>
        <v>42696.37572916667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42124.808182870373</v>
      </c>
      <c r="T695" s="13">
        <f t="shared" si="65"/>
        <v>42094.808182870373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42767.663877314815</v>
      </c>
      <c r="T696" s="13">
        <f t="shared" si="65"/>
        <v>42737.663877314815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41943.521064814813</v>
      </c>
      <c r="T697" s="13">
        <f t="shared" si="65"/>
        <v>41913.521064814813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41845.927106481482</v>
      </c>
      <c r="T698" s="13">
        <f t="shared" si="65"/>
        <v>41815.927106481482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42403.523020833338</v>
      </c>
      <c r="T699" s="13">
        <f t="shared" si="65"/>
        <v>42388.523020833338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41900.083333333336</v>
      </c>
      <c r="T700" s="13">
        <f t="shared" si="65"/>
        <v>41866.931076388886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41600.666666666664</v>
      </c>
      <c r="T701" s="13">
        <f t="shared" si="65"/>
        <v>41563.485509259262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42745.688437500001</v>
      </c>
      <c r="T702" s="13">
        <f t="shared" si="65"/>
        <v>42715.688437500001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41843.662962962961</v>
      </c>
      <c r="T703" s="13">
        <f t="shared" si="65"/>
        <v>41813.662962962961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42698.768368055549</v>
      </c>
      <c r="T704" s="13">
        <f t="shared" si="65"/>
        <v>42668.726701388892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42766.98055555555</v>
      </c>
      <c r="T705" s="13">
        <f t="shared" si="65"/>
        <v>42711.950798611113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E706/D706</f>
        <v>8.7454545454545458E-3</v>
      </c>
      <c r="P706" s="6">
        <f t="shared" ref="P706:P769" si="67">E706/L706</f>
        <v>120.25</v>
      </c>
      <c r="Q706" t="str">
        <f t="shared" ref="Q706:Q769" si="68">LEFT(N706,FIND("/",N706) -1)</f>
        <v>technology</v>
      </c>
      <c r="R706" t="str">
        <f t="shared" ref="R706:R769" si="69">RIGHT(N706,LEN(N706) - FIND("/", N706))</f>
        <v>wearables</v>
      </c>
      <c r="S706" s="13">
        <f t="shared" ref="S706:S769" si="70">(((I706/60)/60)/24)+DATE(1970,1,1)</f>
        <v>42786.192916666667</v>
      </c>
      <c r="T706" s="13">
        <f t="shared" ref="T706:T769" si="71">(((J706/60)/60)/24)+DATE(1970,1,1)</f>
        <v>42726.192916666667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3">
        <f t="shared" si="70"/>
        <v>42756.491643518515</v>
      </c>
      <c r="T707" s="13">
        <f t="shared" si="71"/>
        <v>42726.491643518515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42718.777083333334</v>
      </c>
      <c r="T708" s="13">
        <f t="shared" si="71"/>
        <v>42676.995173611111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42736.663506944446</v>
      </c>
      <c r="T709" s="13">
        <f t="shared" si="71"/>
        <v>42696.663506944446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41895.581018518518</v>
      </c>
      <c r="T710" s="13">
        <f t="shared" si="71"/>
        <v>41835.581018518518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41978.041192129633</v>
      </c>
      <c r="T711" s="13">
        <f t="shared" si="71"/>
        <v>41948.041192129633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41871.030555555553</v>
      </c>
      <c r="T712" s="13">
        <f t="shared" si="71"/>
        <v>41837.984976851854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42718.500787037032</v>
      </c>
      <c r="T713" s="13">
        <f t="shared" si="71"/>
        <v>42678.459120370375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42414.680925925932</v>
      </c>
      <c r="T714" s="13">
        <f t="shared" si="71"/>
        <v>42384.680925925932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42526.529305555552</v>
      </c>
      <c r="T715" s="13">
        <f t="shared" si="71"/>
        <v>42496.529305555552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42794.787986111114</v>
      </c>
      <c r="T716" s="13">
        <f t="shared" si="71"/>
        <v>42734.787986111114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42313.132407407407</v>
      </c>
      <c r="T717" s="13">
        <f t="shared" si="71"/>
        <v>42273.090740740736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41974</v>
      </c>
      <c r="T718" s="13">
        <f t="shared" si="71"/>
        <v>41940.658645833333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41887.854189814818</v>
      </c>
      <c r="T719" s="13">
        <f t="shared" si="71"/>
        <v>41857.854189814818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42784.249305555553</v>
      </c>
      <c r="T720" s="13">
        <f t="shared" si="71"/>
        <v>42752.845451388886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42423.040231481486</v>
      </c>
      <c r="T721" s="13">
        <f t="shared" si="71"/>
        <v>42409.040231481486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40937.649201388893</v>
      </c>
      <c r="T722" s="13">
        <f t="shared" si="71"/>
        <v>40909.649201388893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41852.571840277778</v>
      </c>
      <c r="T723" s="13">
        <f t="shared" si="71"/>
        <v>41807.571840277778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41007.76363425926</v>
      </c>
      <c r="T724" s="13">
        <f t="shared" si="71"/>
        <v>40977.805300925924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42215.165972222225</v>
      </c>
      <c r="T725" s="13">
        <f t="shared" si="71"/>
        <v>42184.816539351858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40724.638460648144</v>
      </c>
      <c r="T726" s="13">
        <f t="shared" si="71"/>
        <v>40694.638460648144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42351.626296296294</v>
      </c>
      <c r="T727" s="13">
        <f t="shared" si="71"/>
        <v>42321.626296296294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41376.042673611111</v>
      </c>
      <c r="T728" s="13">
        <f t="shared" si="71"/>
        <v>41346.042673611111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41288.888888888891</v>
      </c>
      <c r="T729" s="13">
        <f t="shared" si="71"/>
        <v>41247.020243055551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40776.837465277778</v>
      </c>
      <c r="T730" s="13">
        <f t="shared" si="71"/>
        <v>40731.837465277778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41171.185891203706</v>
      </c>
      <c r="T731" s="13">
        <f t="shared" si="71"/>
        <v>41111.185891203706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40884.745266203703</v>
      </c>
      <c r="T732" s="13">
        <f t="shared" si="71"/>
        <v>40854.745266203703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40930.25</v>
      </c>
      <c r="T733" s="13">
        <f t="shared" si="71"/>
        <v>40879.795682870368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41546.424317129626</v>
      </c>
      <c r="T734" s="13">
        <f t="shared" si="71"/>
        <v>41486.424317129626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41628.420046296298</v>
      </c>
      <c r="T735" s="13">
        <f t="shared" si="71"/>
        <v>41598.420046296298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42133.208333333328</v>
      </c>
      <c r="T736" s="13">
        <f t="shared" si="71"/>
        <v>42102.164583333331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41977.027083333334</v>
      </c>
      <c r="T737" s="13">
        <f t="shared" si="71"/>
        <v>41946.029467592591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41599.207638888889</v>
      </c>
      <c r="T738" s="13">
        <f t="shared" si="71"/>
        <v>41579.734259259261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41684.833333333336</v>
      </c>
      <c r="T739" s="13">
        <f t="shared" si="71"/>
        <v>41667.275312500002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41974.207638888889</v>
      </c>
      <c r="T740" s="13">
        <f t="shared" si="71"/>
        <v>41943.604097222218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41862.502650462964</v>
      </c>
      <c r="T741" s="13">
        <f t="shared" si="71"/>
        <v>41829.502650462964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42176.146782407406</v>
      </c>
      <c r="T742" s="13">
        <f t="shared" si="71"/>
        <v>42162.146782407406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41436.648217592592</v>
      </c>
      <c r="T743" s="13">
        <f t="shared" si="71"/>
        <v>41401.648217592592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41719.876296296294</v>
      </c>
      <c r="T744" s="13">
        <f t="shared" si="71"/>
        <v>41689.917962962965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41015.875</v>
      </c>
      <c r="T745" s="13">
        <f t="shared" si="71"/>
        <v>40990.709317129629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41256.95721064815</v>
      </c>
      <c r="T746" s="13">
        <f t="shared" si="71"/>
        <v>41226.95721064815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41397.572280092594</v>
      </c>
      <c r="T747" s="13">
        <f t="shared" si="71"/>
        <v>41367.572280092594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41175.165972222225</v>
      </c>
      <c r="T748" s="13">
        <f t="shared" si="71"/>
        <v>41157.042928240742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42019.454166666663</v>
      </c>
      <c r="T749" s="13">
        <f t="shared" si="71"/>
        <v>41988.548831018517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41861.846828703703</v>
      </c>
      <c r="T750" s="13">
        <f t="shared" si="71"/>
        <v>41831.846828703703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42763.94131944445</v>
      </c>
      <c r="T751" s="13">
        <f t="shared" si="71"/>
        <v>42733.94131944445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41329.878148148149</v>
      </c>
      <c r="T752" s="13">
        <f t="shared" si="71"/>
        <v>41299.878148148149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40759.630497685182</v>
      </c>
      <c r="T753" s="13">
        <f t="shared" si="71"/>
        <v>40713.630497685182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42659.458333333328</v>
      </c>
      <c r="T754" s="13">
        <f t="shared" si="71"/>
        <v>42639.421493055561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42049.590173611112</v>
      </c>
      <c r="T755" s="13">
        <f t="shared" si="71"/>
        <v>42019.590173611112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41279.749085648145</v>
      </c>
      <c r="T756" s="13">
        <f t="shared" si="71"/>
        <v>41249.749085648145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41414.02847222222</v>
      </c>
      <c r="T757" s="13">
        <f t="shared" si="71"/>
        <v>41383.605057870373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40651.725219907406</v>
      </c>
      <c r="T758" s="13">
        <f t="shared" si="71"/>
        <v>40590.766886574071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41249.054560185185</v>
      </c>
      <c r="T759" s="13">
        <f t="shared" si="71"/>
        <v>41235.054560185185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40459.836435185185</v>
      </c>
      <c r="T760" s="13">
        <f t="shared" si="71"/>
        <v>40429.836435185185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41829.330312500002</v>
      </c>
      <c r="T761" s="13">
        <f t="shared" si="71"/>
        <v>41789.330312500002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42700.805706018517</v>
      </c>
      <c r="T762" s="13">
        <f t="shared" si="71"/>
        <v>42670.764039351852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41672.751458333332</v>
      </c>
      <c r="T763" s="13">
        <f t="shared" si="71"/>
        <v>41642.751458333332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42708.25</v>
      </c>
      <c r="T764" s="13">
        <f t="shared" si="71"/>
        <v>42690.858449074076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41501.446851851848</v>
      </c>
      <c r="T765" s="13">
        <f t="shared" si="71"/>
        <v>41471.446851851848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42257.173159722224</v>
      </c>
      <c r="T766" s="13">
        <f t="shared" si="71"/>
        <v>42227.173159722224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41931.542638888888</v>
      </c>
      <c r="T767" s="13">
        <f t="shared" si="71"/>
        <v>41901.542638888888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42051.783368055556</v>
      </c>
      <c r="T768" s="13">
        <f t="shared" si="71"/>
        <v>42021.783368055556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42145.143634259264</v>
      </c>
      <c r="T769" s="13">
        <f t="shared" si="71"/>
        <v>42115.143634259264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24" si="72">E770/D770</f>
        <v>0</v>
      </c>
      <c r="P770" s="6" t="e">
        <f t="shared" ref="P770:P824" si="73">E770/L770</f>
        <v>#DIV/0!</v>
      </c>
      <c r="Q770" t="str">
        <f t="shared" ref="Q770:Q824" si="74">LEFT(N770,FIND("/",N770) -1)</f>
        <v>publishing</v>
      </c>
      <c r="R770" t="str">
        <f t="shared" ref="R770:R824" si="75">RIGHT(N770,LEN(N770) - FIND("/", N770))</f>
        <v>fiction</v>
      </c>
      <c r="S770" s="13">
        <f t="shared" ref="S770:S833" si="76">(((I770/60)/60)/24)+DATE(1970,1,1)</f>
        <v>41624.207060185188</v>
      </c>
      <c r="T770" s="13">
        <f t="shared" ref="T770:T833" si="77">(((J770/60)/60)/24)+DATE(1970,1,1)</f>
        <v>41594.207060185188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3">
        <f t="shared" si="76"/>
        <v>41634.996458333335</v>
      </c>
      <c r="T771" s="13">
        <f t="shared" si="77"/>
        <v>41604.996458333335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41329.999641203707</v>
      </c>
      <c r="T772" s="13">
        <f t="shared" si="77"/>
        <v>41289.999641203707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42399.824097222227</v>
      </c>
      <c r="T773" s="13">
        <f t="shared" si="77"/>
        <v>42349.824097222227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40118.165972222225</v>
      </c>
      <c r="T774" s="13">
        <f t="shared" si="77"/>
        <v>40068.056932870371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42134.959027777775</v>
      </c>
      <c r="T775" s="13">
        <f t="shared" si="77"/>
        <v>42100.735937499994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41693.780300925922</v>
      </c>
      <c r="T776" s="13">
        <f t="shared" si="77"/>
        <v>41663.780300925922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40893.060127314813</v>
      </c>
      <c r="T777" s="13">
        <f t="shared" si="77"/>
        <v>40863.060127314813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42288.208333333328</v>
      </c>
      <c r="T778" s="13">
        <f t="shared" si="77"/>
        <v>42250.685706018514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41486.981215277774</v>
      </c>
      <c r="T779" s="13">
        <f t="shared" si="77"/>
        <v>41456.981215277774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41759.702314814815</v>
      </c>
      <c r="T780" s="13">
        <f t="shared" si="77"/>
        <v>41729.702314814815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40466.166666666664</v>
      </c>
      <c r="T781" s="13">
        <f t="shared" si="77"/>
        <v>40436.68408564815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40666.673900462964</v>
      </c>
      <c r="T782" s="13">
        <f t="shared" si="77"/>
        <v>40636.673900462964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41433.000856481485</v>
      </c>
      <c r="T783" s="13">
        <f t="shared" si="77"/>
        <v>41403.000856481485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41146.758125</v>
      </c>
      <c r="T784" s="13">
        <f t="shared" si="77"/>
        <v>41116.758125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41026.916666666664</v>
      </c>
      <c r="T785" s="13">
        <f t="shared" si="77"/>
        <v>40987.773715277777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41715.107858796298</v>
      </c>
      <c r="T786" s="13">
        <f t="shared" si="77"/>
        <v>41675.149525462963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41333.593923611108</v>
      </c>
      <c r="T787" s="13">
        <f t="shared" si="77"/>
        <v>41303.593923611108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41040.657638888886</v>
      </c>
      <c r="T788" s="13">
        <f t="shared" si="77"/>
        <v>40983.055949074071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41579.627615740741</v>
      </c>
      <c r="T789" s="13">
        <f t="shared" si="77"/>
        <v>41549.627615740741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41097.165972222225</v>
      </c>
      <c r="T790" s="13">
        <f t="shared" si="77"/>
        <v>41059.006805555553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41295.332638888889</v>
      </c>
      <c r="T791" s="13">
        <f t="shared" si="77"/>
        <v>41277.186111111114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41306.047905092593</v>
      </c>
      <c r="T792" s="13">
        <f t="shared" si="77"/>
        <v>41276.047905092593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41591.249305555553</v>
      </c>
      <c r="T793" s="13">
        <f t="shared" si="77"/>
        <v>41557.780624999999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41585.915312500001</v>
      </c>
      <c r="T794" s="13">
        <f t="shared" si="77"/>
        <v>41555.873645833337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41458.207638888889</v>
      </c>
      <c r="T795" s="13">
        <f t="shared" si="77"/>
        <v>41442.741249999999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40791.712500000001</v>
      </c>
      <c r="T796" s="13">
        <f t="shared" si="77"/>
        <v>40736.115011574075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41006.207638888889</v>
      </c>
      <c r="T797" s="13">
        <f t="shared" si="77"/>
        <v>40963.613032407404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41532.881944444445</v>
      </c>
      <c r="T798" s="13">
        <f t="shared" si="77"/>
        <v>41502.882928240739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41028.166666666664</v>
      </c>
      <c r="T799" s="13">
        <f t="shared" si="77"/>
        <v>40996.994074074071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41912.590127314819</v>
      </c>
      <c r="T800" s="13">
        <f t="shared" si="77"/>
        <v>41882.590127314819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41026.667199074072</v>
      </c>
      <c r="T801" s="13">
        <f t="shared" si="77"/>
        <v>40996.667199074072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41893.433495370373</v>
      </c>
      <c r="T802" s="13">
        <f t="shared" si="77"/>
        <v>41863.433495370373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40725.795370370368</v>
      </c>
      <c r="T803" s="13">
        <f t="shared" si="77"/>
        <v>40695.795370370368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41169.170138888891</v>
      </c>
      <c r="T804" s="13">
        <f t="shared" si="77"/>
        <v>41123.022268518522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40692.041666666664</v>
      </c>
      <c r="T805" s="13">
        <f t="shared" si="77"/>
        <v>40665.949976851851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40747.165972222225</v>
      </c>
      <c r="T806" s="13">
        <f t="shared" si="77"/>
        <v>40730.105625000004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40740.958333333336</v>
      </c>
      <c r="T807" s="13">
        <f t="shared" si="77"/>
        <v>40690.823055555556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40793.691423611112</v>
      </c>
      <c r="T808" s="13">
        <f t="shared" si="77"/>
        <v>40763.691423611112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42795.083333333328</v>
      </c>
      <c r="T809" s="13">
        <f t="shared" si="77"/>
        <v>42759.628599537042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41995.207638888889</v>
      </c>
      <c r="T810" s="13">
        <f t="shared" si="77"/>
        <v>41962.100532407407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41658.833680555559</v>
      </c>
      <c r="T811" s="13">
        <f t="shared" si="77"/>
        <v>41628.833680555559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41153.056273148148</v>
      </c>
      <c r="T812" s="13">
        <f t="shared" si="77"/>
        <v>41123.056273148148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41465.702777777777</v>
      </c>
      <c r="T813" s="13">
        <f t="shared" si="77"/>
        <v>41443.643541666665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41334.581944444442</v>
      </c>
      <c r="T814" s="13">
        <f t="shared" si="77"/>
        <v>41282.017962962964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41110.960243055553</v>
      </c>
      <c r="T815" s="13">
        <f t="shared" si="77"/>
        <v>41080.960243055553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40694.75277777778</v>
      </c>
      <c r="T816" s="13">
        <f t="shared" si="77"/>
        <v>40679.743067129632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41944.917858796296</v>
      </c>
      <c r="T817" s="13">
        <f t="shared" si="77"/>
        <v>41914.917858796296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41373.270833333336</v>
      </c>
      <c r="T818" s="13">
        <f t="shared" si="77"/>
        <v>41341.870868055557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40979.207638888889</v>
      </c>
      <c r="T819" s="13">
        <f t="shared" si="77"/>
        <v>40925.599664351852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41128.709027777775</v>
      </c>
      <c r="T820" s="13">
        <f t="shared" si="77"/>
        <v>41120.882881944446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41629.197222222225</v>
      </c>
      <c r="T821" s="13">
        <f t="shared" si="77"/>
        <v>41619.998310185183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41799.208333333336</v>
      </c>
      <c r="T822" s="13">
        <f t="shared" si="77"/>
        <v>41768.841921296298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42128.167361111111</v>
      </c>
      <c r="T823" s="13">
        <f t="shared" si="77"/>
        <v>42093.922048611115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41187.947337962964</v>
      </c>
      <c r="T824" s="13">
        <f t="shared" si="77"/>
        <v>41157.947337962964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ref="O825:O888" si="78">E825/D825</f>
        <v>1.7949999999999999</v>
      </c>
      <c r="P825" s="6">
        <f t="shared" ref="P825:P888" si="79">E825/L825</f>
        <v>43.515151515151516</v>
      </c>
      <c r="Q825" t="str">
        <f t="shared" ref="Q825:Q888" si="80">LEFT(N825,FIND("/",N825) -1)</f>
        <v>music</v>
      </c>
      <c r="R825" t="str">
        <f t="shared" ref="R825:R888" si="81">RIGHT(N825,LEN(N825) - FIND("/", N825))</f>
        <v>rock</v>
      </c>
      <c r="S825" s="13">
        <f t="shared" si="76"/>
        <v>42085.931157407409</v>
      </c>
      <c r="T825" s="13">
        <f t="shared" si="77"/>
        <v>42055.972824074073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8"/>
        <v>1.3438124999999999</v>
      </c>
      <c r="P826" s="6">
        <f t="shared" si="79"/>
        <v>39.816666666666663</v>
      </c>
      <c r="Q826" t="str">
        <f t="shared" si="80"/>
        <v>music</v>
      </c>
      <c r="R826" t="str">
        <f t="shared" si="81"/>
        <v>rock</v>
      </c>
      <c r="S826" s="13">
        <f t="shared" si="76"/>
        <v>40286.290972222225</v>
      </c>
      <c r="T826" s="13">
        <f t="shared" si="77"/>
        <v>40250.242106481484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8"/>
        <v>1.0043200000000001</v>
      </c>
      <c r="P827" s="6">
        <f t="shared" si="79"/>
        <v>126.8080808080808</v>
      </c>
      <c r="Q827" t="str">
        <f t="shared" si="80"/>
        <v>music</v>
      </c>
      <c r="R827" t="str">
        <f t="shared" si="81"/>
        <v>rock</v>
      </c>
      <c r="S827" s="13">
        <f t="shared" si="76"/>
        <v>41211.306527777779</v>
      </c>
      <c r="T827" s="13">
        <f t="shared" si="77"/>
        <v>41186.306527777779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8"/>
        <v>1.0145454545454546</v>
      </c>
      <c r="P828" s="6">
        <f t="shared" si="79"/>
        <v>113.87755102040816</v>
      </c>
      <c r="Q828" t="str">
        <f t="shared" si="80"/>
        <v>music</v>
      </c>
      <c r="R828" t="str">
        <f t="shared" si="81"/>
        <v>rock</v>
      </c>
      <c r="S828" s="13">
        <f t="shared" si="76"/>
        <v>40993.996874999997</v>
      </c>
      <c r="T828" s="13">
        <f t="shared" si="77"/>
        <v>40973.038541666669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8"/>
        <v>1.0333333333333334</v>
      </c>
      <c r="P829" s="6">
        <f t="shared" si="79"/>
        <v>28.181818181818183</v>
      </c>
      <c r="Q829" t="str">
        <f t="shared" si="80"/>
        <v>music</v>
      </c>
      <c r="R829" t="str">
        <f t="shared" si="81"/>
        <v>rock</v>
      </c>
      <c r="S829" s="13">
        <f t="shared" si="76"/>
        <v>40953.825694444444</v>
      </c>
      <c r="T829" s="13">
        <f t="shared" si="77"/>
        <v>40927.473460648151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8"/>
        <v>1.07</v>
      </c>
      <c r="P830" s="6">
        <f t="shared" si="79"/>
        <v>36.60526315789474</v>
      </c>
      <c r="Q830" t="str">
        <f t="shared" si="80"/>
        <v>music</v>
      </c>
      <c r="R830" t="str">
        <f t="shared" si="81"/>
        <v>rock</v>
      </c>
      <c r="S830" s="13">
        <f t="shared" si="76"/>
        <v>41085.683333333334</v>
      </c>
      <c r="T830" s="13">
        <f t="shared" si="77"/>
        <v>41073.050717592596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8"/>
        <v>1.04</v>
      </c>
      <c r="P831" s="6">
        <f t="shared" si="79"/>
        <v>32.5</v>
      </c>
      <c r="Q831" t="str">
        <f t="shared" si="80"/>
        <v>music</v>
      </c>
      <c r="R831" t="str">
        <f t="shared" si="81"/>
        <v>rock</v>
      </c>
      <c r="S831" s="13">
        <f t="shared" si="76"/>
        <v>42564.801388888889</v>
      </c>
      <c r="T831" s="13">
        <f t="shared" si="77"/>
        <v>42504.801388888889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8"/>
        <v>1.0783333333333334</v>
      </c>
      <c r="P832" s="6">
        <f t="shared" si="79"/>
        <v>60.65625</v>
      </c>
      <c r="Q832" t="str">
        <f t="shared" si="80"/>
        <v>music</v>
      </c>
      <c r="R832" t="str">
        <f t="shared" si="81"/>
        <v>rock</v>
      </c>
      <c r="S832" s="13">
        <f t="shared" si="76"/>
        <v>41355.484085648146</v>
      </c>
      <c r="T832" s="13">
        <f t="shared" si="77"/>
        <v>41325.525752314818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8"/>
        <v>2.3333333333333335</v>
      </c>
      <c r="P833" s="6">
        <f t="shared" si="79"/>
        <v>175</v>
      </c>
      <c r="Q833" t="str">
        <f t="shared" si="80"/>
        <v>music</v>
      </c>
      <c r="R833" t="str">
        <f t="shared" si="81"/>
        <v>rock</v>
      </c>
      <c r="S833" s="13">
        <f t="shared" si="76"/>
        <v>41026.646921296298</v>
      </c>
      <c r="T833" s="13">
        <f t="shared" si="77"/>
        <v>40996.646921296298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8"/>
        <v>1.0060706666666666</v>
      </c>
      <c r="P834" s="6">
        <f t="shared" si="79"/>
        <v>97.993896103896105</v>
      </c>
      <c r="Q834" t="str">
        <f t="shared" si="80"/>
        <v>music</v>
      </c>
      <c r="R834" t="str">
        <f t="shared" si="81"/>
        <v>rock</v>
      </c>
      <c r="S834" s="13">
        <f t="shared" ref="S834:S897" si="82">(((I834/60)/60)/24)+DATE(1970,1,1)</f>
        <v>40929.342361111114</v>
      </c>
      <c r="T834" s="13">
        <f t="shared" ref="T834:T897" si="83">(((J834/60)/60)/24)+DATE(1970,1,1)</f>
        <v>40869.675173611111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3">
        <f t="shared" si="82"/>
        <v>41748.878182870372</v>
      </c>
      <c r="T835" s="13">
        <f t="shared" si="83"/>
        <v>41718.878182870372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41456.165972222225</v>
      </c>
      <c r="T836" s="13">
        <f t="shared" si="83"/>
        <v>41422.822824074072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41048.125</v>
      </c>
      <c r="T837" s="13">
        <f t="shared" si="83"/>
        <v>41005.45784722222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41554.056921296295</v>
      </c>
      <c r="T838" s="13">
        <f t="shared" si="83"/>
        <v>41524.056921296295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41760.998402777775</v>
      </c>
      <c r="T839" s="13">
        <f t="shared" si="83"/>
        <v>41730.998402777775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40925.897974537038</v>
      </c>
      <c r="T840" s="13">
        <f t="shared" si="83"/>
        <v>40895.897974537038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41174.763379629629</v>
      </c>
      <c r="T841" s="13">
        <f t="shared" si="83"/>
        <v>41144.763379629629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42637.226701388892</v>
      </c>
      <c r="T842" s="13">
        <f t="shared" si="83"/>
        <v>42607.226701388892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41953.88035879629</v>
      </c>
      <c r="T843" s="13">
        <f t="shared" si="83"/>
        <v>41923.838692129626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41561.165972222225</v>
      </c>
      <c r="T844" s="13">
        <f t="shared" si="83"/>
        <v>41526.592395833337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42712.333333333328</v>
      </c>
      <c r="T845" s="13">
        <f t="shared" si="83"/>
        <v>42695.257870370369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41944.207638888889</v>
      </c>
      <c r="T846" s="13">
        <f t="shared" si="83"/>
        <v>41905.684629629628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42618.165972222225</v>
      </c>
      <c r="T847" s="13">
        <f t="shared" si="83"/>
        <v>42578.205972222218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41708.583333333336</v>
      </c>
      <c r="T848" s="13">
        <f t="shared" si="83"/>
        <v>41694.391840277778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42195.79833333334</v>
      </c>
      <c r="T849" s="13">
        <f t="shared" si="83"/>
        <v>42165.79833333334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42108.792048611111</v>
      </c>
      <c r="T850" s="13">
        <f t="shared" si="83"/>
        <v>42078.792048611111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42079.107222222221</v>
      </c>
      <c r="T851" s="13">
        <f t="shared" si="83"/>
        <v>42051.148888888885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42485.207638888889</v>
      </c>
      <c r="T852" s="13">
        <f t="shared" si="83"/>
        <v>42452.827743055561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42582.822916666672</v>
      </c>
      <c r="T853" s="13">
        <f t="shared" si="83"/>
        <v>42522.880243055552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42667.875</v>
      </c>
      <c r="T854" s="13">
        <f t="shared" si="83"/>
        <v>42656.805497685185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42051.832280092596</v>
      </c>
      <c r="T855" s="13">
        <f t="shared" si="83"/>
        <v>42021.832280092596</v>
      </c>
    </row>
    <row r="856" spans="1:20" ht="30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42732.212337962963</v>
      </c>
      <c r="T856" s="13">
        <f t="shared" si="83"/>
        <v>42702.212337962963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42575.125196759262</v>
      </c>
      <c r="T857" s="13">
        <f t="shared" si="83"/>
        <v>42545.125196759262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42668.791666666672</v>
      </c>
      <c r="T858" s="13">
        <f t="shared" si="83"/>
        <v>42609.311990740738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42333.623043981483</v>
      </c>
      <c r="T859" s="13">
        <f t="shared" si="83"/>
        <v>42291.581377314811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42109.957638888889</v>
      </c>
      <c r="T860" s="13">
        <f t="shared" si="83"/>
        <v>42079.745578703703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42159</v>
      </c>
      <c r="T861" s="13">
        <f t="shared" si="83"/>
        <v>42128.820231481484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41600.524456018517</v>
      </c>
      <c r="T862" s="13">
        <f t="shared" si="83"/>
        <v>41570.482789351852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42629.965324074074</v>
      </c>
      <c r="T863" s="13">
        <f t="shared" si="83"/>
        <v>42599.965324074074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41589.596620370372</v>
      </c>
      <c r="T864" s="13">
        <f t="shared" si="83"/>
        <v>41559.5549537037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40951.117662037039</v>
      </c>
      <c r="T865" s="13">
        <f t="shared" si="83"/>
        <v>40921.117662037039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41563.415972222225</v>
      </c>
      <c r="T866" s="13">
        <f t="shared" si="83"/>
        <v>41541.106921296298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41290.77311342593</v>
      </c>
      <c r="T867" s="13">
        <f t="shared" si="83"/>
        <v>41230.77311342593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42063.631944444445</v>
      </c>
      <c r="T868" s="13">
        <f t="shared" si="83"/>
        <v>42025.637939814813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40148.207638888889</v>
      </c>
      <c r="T869" s="13">
        <f t="shared" si="83"/>
        <v>40088.105393518519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41646.027754629627</v>
      </c>
      <c r="T870" s="13">
        <f t="shared" si="83"/>
        <v>41616.027754629627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41372.803900462961</v>
      </c>
      <c r="T871" s="13">
        <f t="shared" si="83"/>
        <v>41342.845567129632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41518.022256944445</v>
      </c>
      <c r="T872" s="13">
        <f t="shared" si="83"/>
        <v>41488.022256944445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41607.602951388886</v>
      </c>
      <c r="T873" s="13">
        <f t="shared" si="83"/>
        <v>41577.561284722222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40612.825543981482</v>
      </c>
      <c r="T874" s="13">
        <f t="shared" si="83"/>
        <v>40567.825543981482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41224.208796296298</v>
      </c>
      <c r="T875" s="13">
        <f t="shared" si="83"/>
        <v>41184.167129629634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41398.583726851852</v>
      </c>
      <c r="T876" s="13">
        <f t="shared" si="83"/>
        <v>41368.583726851852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42268.723738425921</v>
      </c>
      <c r="T877" s="13">
        <f t="shared" si="83"/>
        <v>42248.723738425921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41309.496840277774</v>
      </c>
      <c r="T878" s="13">
        <f t="shared" si="83"/>
        <v>41276.496840277774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41627.788888888892</v>
      </c>
      <c r="T879" s="13">
        <f t="shared" si="83"/>
        <v>41597.788888888892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40535.232916666668</v>
      </c>
      <c r="T880" s="13">
        <f t="shared" si="83"/>
        <v>40505.232916666668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41058.829918981479</v>
      </c>
      <c r="T881" s="13">
        <f t="shared" si="83"/>
        <v>41037.829918981479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41212.32104166667</v>
      </c>
      <c r="T882" s="13">
        <f t="shared" si="83"/>
        <v>41179.32104166667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40922.25099537037</v>
      </c>
      <c r="T883" s="13">
        <f t="shared" si="83"/>
        <v>40877.25099537037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40792.860532407409</v>
      </c>
      <c r="T884" s="13">
        <f t="shared" si="83"/>
        <v>40759.860532407409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42431.935590277775</v>
      </c>
      <c r="T885" s="13">
        <f t="shared" si="83"/>
        <v>42371.935590277775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41041.104861111111</v>
      </c>
      <c r="T886" s="13">
        <f t="shared" si="83"/>
        <v>40981.802615740737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42734.941099537042</v>
      </c>
      <c r="T887" s="13">
        <f t="shared" si="83"/>
        <v>42713.941099537042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42628.870520833334</v>
      </c>
      <c r="T888" s="13">
        <f t="shared" si="83"/>
        <v>42603.870520833334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ref="O889:O952" si="84">E889/D889</f>
        <v>0</v>
      </c>
      <c r="P889" s="6" t="e">
        <f t="shared" ref="P889:P952" si="85">E889/L889</f>
        <v>#DIV/0!</v>
      </c>
      <c r="Q889" t="str">
        <f t="shared" ref="Q889:Q952" si="86">LEFT(N889,FIND("/",N889) -1)</f>
        <v>music</v>
      </c>
      <c r="R889" t="str">
        <f t="shared" ref="R889:R952" si="87">RIGHT(N889,LEN(N889) - FIND("/", N889))</f>
        <v>indie rock</v>
      </c>
      <c r="S889" s="13">
        <f t="shared" si="82"/>
        <v>41056.958969907406</v>
      </c>
      <c r="T889" s="13">
        <f t="shared" si="83"/>
        <v>41026.958969907406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84"/>
        <v>7.1999999999999995E-2</v>
      </c>
      <c r="P890" s="6">
        <f t="shared" si="85"/>
        <v>18</v>
      </c>
      <c r="Q890" t="str">
        <f t="shared" si="86"/>
        <v>music</v>
      </c>
      <c r="R890" t="str">
        <f t="shared" si="87"/>
        <v>indie rock</v>
      </c>
      <c r="S890" s="13">
        <f t="shared" si="82"/>
        <v>40787.25</v>
      </c>
      <c r="T890" s="13">
        <f t="shared" si="83"/>
        <v>40751.753298611111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84"/>
        <v>9.4412800000000005E-2</v>
      </c>
      <c r="P891" s="6">
        <f t="shared" si="85"/>
        <v>73.760000000000005</v>
      </c>
      <c r="Q891" t="str">
        <f t="shared" si="86"/>
        <v>music</v>
      </c>
      <c r="R891" t="str">
        <f t="shared" si="87"/>
        <v>indie rock</v>
      </c>
      <c r="S891" s="13">
        <f t="shared" si="82"/>
        <v>41917.784062500003</v>
      </c>
      <c r="T891" s="13">
        <f t="shared" si="83"/>
        <v>41887.784062500003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84"/>
        <v>4.1666666666666664E-2</v>
      </c>
      <c r="P892" s="6">
        <f t="shared" si="85"/>
        <v>31.25</v>
      </c>
      <c r="Q892" t="str">
        <f t="shared" si="86"/>
        <v>music</v>
      </c>
      <c r="R892" t="str">
        <f t="shared" si="87"/>
        <v>indie rock</v>
      </c>
      <c r="S892" s="13">
        <f t="shared" si="82"/>
        <v>41599.740497685183</v>
      </c>
      <c r="T892" s="13">
        <f t="shared" si="83"/>
        <v>41569.698831018519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84"/>
        <v>3.2500000000000001E-2</v>
      </c>
      <c r="P893" s="6">
        <f t="shared" si="85"/>
        <v>28.888888888888889</v>
      </c>
      <c r="Q893" t="str">
        <f t="shared" si="86"/>
        <v>music</v>
      </c>
      <c r="R893" t="str">
        <f t="shared" si="87"/>
        <v>indie rock</v>
      </c>
      <c r="S893" s="13">
        <f t="shared" si="82"/>
        <v>41872.031597222223</v>
      </c>
      <c r="T893" s="13">
        <f t="shared" si="83"/>
        <v>41842.031597222223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84"/>
        <v>0.40749999999999997</v>
      </c>
      <c r="P894" s="6">
        <f t="shared" si="85"/>
        <v>143.8235294117647</v>
      </c>
      <c r="Q894" t="str">
        <f t="shared" si="86"/>
        <v>music</v>
      </c>
      <c r="R894" t="str">
        <f t="shared" si="87"/>
        <v>indie rock</v>
      </c>
      <c r="S894" s="13">
        <f t="shared" si="82"/>
        <v>40391.166666666664</v>
      </c>
      <c r="T894" s="13">
        <f t="shared" si="83"/>
        <v>40304.20003472222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84"/>
        <v>0.1</v>
      </c>
      <c r="P895" s="6">
        <f t="shared" si="85"/>
        <v>40</v>
      </c>
      <c r="Q895" t="str">
        <f t="shared" si="86"/>
        <v>music</v>
      </c>
      <c r="R895" t="str">
        <f t="shared" si="87"/>
        <v>indie rock</v>
      </c>
      <c r="S895" s="13">
        <f t="shared" si="82"/>
        <v>42095.856053240743</v>
      </c>
      <c r="T895" s="13">
        <f t="shared" si="83"/>
        <v>42065.897719907407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84"/>
        <v>0.39169999999999999</v>
      </c>
      <c r="P896" s="6">
        <f t="shared" si="85"/>
        <v>147.81132075471697</v>
      </c>
      <c r="Q896" t="str">
        <f t="shared" si="86"/>
        <v>music</v>
      </c>
      <c r="R896" t="str">
        <f t="shared" si="87"/>
        <v>indie rock</v>
      </c>
      <c r="S896" s="13">
        <f t="shared" si="82"/>
        <v>42526.981597222228</v>
      </c>
      <c r="T896" s="13">
        <f t="shared" si="83"/>
        <v>42496.981597222228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84"/>
        <v>2.4375000000000001E-2</v>
      </c>
      <c r="P897" s="6">
        <f t="shared" si="85"/>
        <v>27.857142857142858</v>
      </c>
      <c r="Q897" t="str">
        <f t="shared" si="86"/>
        <v>music</v>
      </c>
      <c r="R897" t="str">
        <f t="shared" si="87"/>
        <v>indie rock</v>
      </c>
      <c r="S897" s="13">
        <f t="shared" si="82"/>
        <v>40476.127650462964</v>
      </c>
      <c r="T897" s="13">
        <f t="shared" si="83"/>
        <v>40431.127650462964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84"/>
        <v>0.4</v>
      </c>
      <c r="P898" s="6">
        <f t="shared" si="85"/>
        <v>44.444444444444443</v>
      </c>
      <c r="Q898" t="str">
        <f t="shared" si="86"/>
        <v>music</v>
      </c>
      <c r="R898" t="str">
        <f t="shared" si="87"/>
        <v>indie rock</v>
      </c>
      <c r="S898" s="13">
        <f t="shared" ref="S898:S961" si="88">(((I898/60)/60)/24)+DATE(1970,1,1)</f>
        <v>42244.166666666672</v>
      </c>
      <c r="T898" s="13">
        <f t="shared" ref="T898:T961" si="89">(((J898/60)/60)/24)+DATE(1970,1,1)</f>
        <v>42218.872986111113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3">
        <f t="shared" si="88"/>
        <v>41241.730416666665</v>
      </c>
      <c r="T899" s="13">
        <f t="shared" si="89"/>
        <v>41211.688750000001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40923.758217592593</v>
      </c>
      <c r="T900" s="13">
        <f t="shared" si="89"/>
        <v>40878.758217592593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40691.099097222221</v>
      </c>
      <c r="T901" s="13">
        <f t="shared" si="89"/>
        <v>40646.099097222221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42459.807893518519</v>
      </c>
      <c r="T902" s="13">
        <f t="shared" si="89"/>
        <v>42429.84956018519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40337.799305555556</v>
      </c>
      <c r="T903" s="13">
        <f t="shared" si="89"/>
        <v>40291.81150462963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41881.645833333336</v>
      </c>
      <c r="T904" s="13">
        <f t="shared" si="89"/>
        <v>41829.965532407405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41175.100694444445</v>
      </c>
      <c r="T905" s="13">
        <f t="shared" si="89"/>
        <v>41149.796064814815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42372.080289351856</v>
      </c>
      <c r="T906" s="13">
        <f t="shared" si="89"/>
        <v>42342.080289351856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40567.239884259259</v>
      </c>
      <c r="T907" s="13">
        <f t="shared" si="89"/>
        <v>40507.239884259259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41711.148032407407</v>
      </c>
      <c r="T908" s="13">
        <f t="shared" si="89"/>
        <v>41681.189699074072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40797.192395833335</v>
      </c>
      <c r="T909" s="13">
        <f t="shared" si="89"/>
        <v>40767.192395833335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40386.207638888889</v>
      </c>
      <c r="T910" s="13">
        <f t="shared" si="89"/>
        <v>40340.801562499997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41113.166666666664</v>
      </c>
      <c r="T911" s="13">
        <f t="shared" si="89"/>
        <v>41081.69027777778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42797.545358796298</v>
      </c>
      <c r="T912" s="13">
        <f t="shared" si="89"/>
        <v>42737.545358796298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41663.005150462966</v>
      </c>
      <c r="T913" s="13">
        <f t="shared" si="89"/>
        <v>41642.005150462966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41254.151006944441</v>
      </c>
      <c r="T914" s="13">
        <f t="shared" si="89"/>
        <v>41194.109340277777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41034.139108796298</v>
      </c>
      <c r="T915" s="13">
        <f t="shared" si="89"/>
        <v>41004.139108796298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41146.763275462967</v>
      </c>
      <c r="T916" s="13">
        <f t="shared" si="89"/>
        <v>41116.763275462967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40969.207638888889</v>
      </c>
      <c r="T917" s="13">
        <f t="shared" si="89"/>
        <v>40937.679560185185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40473.208333333336</v>
      </c>
      <c r="T918" s="13">
        <f t="shared" si="89"/>
        <v>40434.853402777779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41834.104166666664</v>
      </c>
      <c r="T919" s="13">
        <f t="shared" si="89"/>
        <v>41802.94363425926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41974.957881944443</v>
      </c>
      <c r="T920" s="13">
        <f t="shared" si="89"/>
        <v>41944.916215277779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41262.641724537039</v>
      </c>
      <c r="T921" s="13">
        <f t="shared" si="89"/>
        <v>41227.641724537039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41592.713217592594</v>
      </c>
      <c r="T922" s="13">
        <f t="shared" si="89"/>
        <v>41562.67155092593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40889.212685185186</v>
      </c>
      <c r="T923" s="13">
        <f t="shared" si="89"/>
        <v>40847.171018518515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41913.530011574076</v>
      </c>
      <c r="T924" s="13">
        <f t="shared" si="89"/>
        <v>41878.530011574076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41965.001423611116</v>
      </c>
      <c r="T925" s="13">
        <f t="shared" si="89"/>
        <v>41934.959756944445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41318.942928240744</v>
      </c>
      <c r="T926" s="13">
        <f t="shared" si="89"/>
        <v>41288.942928240744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41605.922581018516</v>
      </c>
      <c r="T927" s="13">
        <f t="shared" si="89"/>
        <v>41575.880914351852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40367.944444444445</v>
      </c>
      <c r="T928" s="13">
        <f t="shared" si="89"/>
        <v>40338.02002314815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41043.822858796295</v>
      </c>
      <c r="T929" s="13">
        <f t="shared" si="89"/>
        <v>41013.822858796295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41231</v>
      </c>
      <c r="T930" s="13">
        <f t="shared" si="89"/>
        <v>41180.86241898148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41008.196400462963</v>
      </c>
      <c r="T931" s="13">
        <f t="shared" si="89"/>
        <v>40978.238067129627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40354.897222222222</v>
      </c>
      <c r="T932" s="13">
        <f t="shared" si="89"/>
        <v>40312.915578703702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41714.916666666664</v>
      </c>
      <c r="T933" s="13">
        <f t="shared" si="89"/>
        <v>41680.359976851854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41355.927604166667</v>
      </c>
      <c r="T934" s="13">
        <f t="shared" si="89"/>
        <v>41310.969270833331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41771.169085648151</v>
      </c>
      <c r="T935" s="13">
        <f t="shared" si="89"/>
        <v>41711.169085648151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41763.25</v>
      </c>
      <c r="T936" s="13">
        <f t="shared" si="89"/>
        <v>41733.737083333333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42398.333668981482</v>
      </c>
      <c r="T937" s="13">
        <f t="shared" si="89"/>
        <v>42368.333668981482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40926.833333333336</v>
      </c>
      <c r="T938" s="13">
        <f t="shared" si="89"/>
        <v>40883.024178240739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41581.839780092596</v>
      </c>
      <c r="T939" s="13">
        <f t="shared" si="89"/>
        <v>41551.798113425924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41154.479722222226</v>
      </c>
      <c r="T940" s="13">
        <f t="shared" si="89"/>
        <v>41124.479722222226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41455.831944444442</v>
      </c>
      <c r="T941" s="13">
        <f t="shared" si="89"/>
        <v>41416.763171296298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42227.008402777778</v>
      </c>
      <c r="T942" s="13">
        <f t="shared" si="89"/>
        <v>42182.008402777778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42776.096585648149</v>
      </c>
      <c r="T943" s="13">
        <f t="shared" si="89"/>
        <v>42746.096585648149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42418.843287037031</v>
      </c>
      <c r="T944" s="13">
        <f t="shared" si="89"/>
        <v>42382.843287037031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42703.709548611107</v>
      </c>
      <c r="T945" s="13">
        <f t="shared" si="89"/>
        <v>42673.66788194445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42478.583333333328</v>
      </c>
      <c r="T946" s="13">
        <f t="shared" si="89"/>
        <v>42444.583912037036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42784.999305555553</v>
      </c>
      <c r="T947" s="13">
        <f t="shared" si="89"/>
        <v>42732.872986111113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42622.750555555554</v>
      </c>
      <c r="T948" s="13">
        <f t="shared" si="89"/>
        <v>42592.750555555554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42551.781319444446</v>
      </c>
      <c r="T949" s="13">
        <f t="shared" si="89"/>
        <v>42491.781319444446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42441.828287037039</v>
      </c>
      <c r="T950" s="13">
        <f t="shared" si="89"/>
        <v>42411.828287037039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42421.043703703705</v>
      </c>
      <c r="T951" s="13">
        <f t="shared" si="89"/>
        <v>42361.043703703705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42386.750706018516</v>
      </c>
      <c r="T952" s="13">
        <f t="shared" si="89"/>
        <v>42356.750706018516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ref="O953:O1016" si="90">E953/D953</f>
        <v>0.38390000000000002</v>
      </c>
      <c r="P953" s="6">
        <f t="shared" ref="P953:P1016" si="91">E953/L953</f>
        <v>158.63636363636363</v>
      </c>
      <c r="Q953" t="str">
        <f t="shared" ref="Q953:Q1016" si="92">LEFT(N953,FIND("/",N953) -1)</f>
        <v>technology</v>
      </c>
      <c r="R953" t="str">
        <f t="shared" ref="R953:R1016" si="93">RIGHT(N953,LEN(N953) - FIND("/", N953))</f>
        <v>wearables</v>
      </c>
      <c r="S953" s="13">
        <f t="shared" si="88"/>
        <v>42525.653611111105</v>
      </c>
      <c r="T953" s="13">
        <f t="shared" si="89"/>
        <v>42480.653611111105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90"/>
        <v>0.39942857142857141</v>
      </c>
      <c r="P954" s="6">
        <f t="shared" si="91"/>
        <v>99.857142857142861</v>
      </c>
      <c r="Q954" t="str">
        <f t="shared" si="92"/>
        <v>technology</v>
      </c>
      <c r="R954" t="str">
        <f t="shared" si="93"/>
        <v>wearables</v>
      </c>
      <c r="S954" s="13">
        <f t="shared" si="88"/>
        <v>42692.655231481483</v>
      </c>
      <c r="T954" s="13">
        <f t="shared" si="89"/>
        <v>42662.613564814819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90"/>
        <v>8.3999999999999995E-3</v>
      </c>
      <c r="P955" s="6">
        <f t="shared" si="91"/>
        <v>25.2</v>
      </c>
      <c r="Q955" t="str">
        <f t="shared" si="92"/>
        <v>technology</v>
      </c>
      <c r="R955" t="str">
        <f t="shared" si="93"/>
        <v>wearables</v>
      </c>
      <c r="S955" s="13">
        <f t="shared" si="88"/>
        <v>42029.164340277777</v>
      </c>
      <c r="T955" s="13">
        <f t="shared" si="89"/>
        <v>41999.164340277777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90"/>
        <v>0.43406666666666666</v>
      </c>
      <c r="P956" s="6">
        <f t="shared" si="91"/>
        <v>89.191780821917803</v>
      </c>
      <c r="Q956" t="str">
        <f t="shared" si="92"/>
        <v>technology</v>
      </c>
      <c r="R956" t="str">
        <f t="shared" si="93"/>
        <v>wearables</v>
      </c>
      <c r="S956" s="13">
        <f t="shared" si="88"/>
        <v>42236.833784722221</v>
      </c>
      <c r="T956" s="13">
        <f t="shared" si="89"/>
        <v>42194.833784722221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90"/>
        <v>5.6613333333333335E-2</v>
      </c>
      <c r="P957" s="6">
        <f t="shared" si="91"/>
        <v>182.6236559139785</v>
      </c>
      <c r="Q957" t="str">
        <f t="shared" si="92"/>
        <v>technology</v>
      </c>
      <c r="R957" t="str">
        <f t="shared" si="93"/>
        <v>wearables</v>
      </c>
      <c r="S957" s="13">
        <f t="shared" si="88"/>
        <v>42626.295138888891</v>
      </c>
      <c r="T957" s="13">
        <f t="shared" si="89"/>
        <v>42586.295138888891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90"/>
        <v>1.7219999999999999E-2</v>
      </c>
      <c r="P958" s="6">
        <f t="shared" si="91"/>
        <v>50.647058823529413</v>
      </c>
      <c r="Q958" t="str">
        <f t="shared" si="92"/>
        <v>technology</v>
      </c>
      <c r="R958" t="str">
        <f t="shared" si="93"/>
        <v>wearables</v>
      </c>
      <c r="S958" s="13">
        <f t="shared" si="88"/>
        <v>42120.872210648144</v>
      </c>
      <c r="T958" s="13">
        <f t="shared" si="89"/>
        <v>42060.913877314815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90"/>
        <v>1.9416666666666665E-2</v>
      </c>
      <c r="P959" s="6">
        <f t="shared" si="91"/>
        <v>33.285714285714285</v>
      </c>
      <c r="Q959" t="str">
        <f t="shared" si="92"/>
        <v>technology</v>
      </c>
      <c r="R959" t="str">
        <f t="shared" si="93"/>
        <v>wearables</v>
      </c>
      <c r="S959" s="13">
        <f t="shared" si="88"/>
        <v>42691.594131944439</v>
      </c>
      <c r="T959" s="13">
        <f t="shared" si="89"/>
        <v>42660.552465277782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90"/>
        <v>0.11328275684711328</v>
      </c>
      <c r="P960" s="6">
        <f t="shared" si="91"/>
        <v>51.823529411764703</v>
      </c>
      <c r="Q960" t="str">
        <f t="shared" si="92"/>
        <v>technology</v>
      </c>
      <c r="R960" t="str">
        <f t="shared" si="93"/>
        <v>wearables</v>
      </c>
      <c r="S960" s="13">
        <f t="shared" si="88"/>
        <v>42104.207638888889</v>
      </c>
      <c r="T960" s="13">
        <f t="shared" si="89"/>
        <v>42082.802812499998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90"/>
        <v>0.3886</v>
      </c>
      <c r="P961" s="6">
        <f t="shared" si="91"/>
        <v>113.62573099415205</v>
      </c>
      <c r="Q961" t="str">
        <f t="shared" si="92"/>
        <v>technology</v>
      </c>
      <c r="R961" t="str">
        <f t="shared" si="93"/>
        <v>wearables</v>
      </c>
      <c r="S961" s="13">
        <f t="shared" si="88"/>
        <v>42023.174363425926</v>
      </c>
      <c r="T961" s="13">
        <f t="shared" si="89"/>
        <v>41993.174363425926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90"/>
        <v>0.46100628930817611</v>
      </c>
      <c r="P962" s="6">
        <f t="shared" si="91"/>
        <v>136.46276595744681</v>
      </c>
      <c r="Q962" t="str">
        <f t="shared" si="92"/>
        <v>technology</v>
      </c>
      <c r="R962" t="str">
        <f t="shared" si="93"/>
        <v>wearables</v>
      </c>
      <c r="S962" s="13">
        <f t="shared" ref="S962:S1025" si="94">(((I962/60)/60)/24)+DATE(1970,1,1)</f>
        <v>42808.585127314815</v>
      </c>
      <c r="T962" s="13">
        <f t="shared" ref="T962:T1025" si="95">(((J962/60)/60)/24)+DATE(1970,1,1)</f>
        <v>42766.626793981486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3">
        <f t="shared" si="94"/>
        <v>42786.791666666672</v>
      </c>
      <c r="T963" s="13">
        <f t="shared" si="95"/>
        <v>42740.693692129629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42411.712418981479</v>
      </c>
      <c r="T964" s="13">
        <f t="shared" si="95"/>
        <v>42373.712418981479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42660.635636574079</v>
      </c>
      <c r="T965" s="13">
        <f t="shared" si="95"/>
        <v>42625.635636574079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42248.628692129627</v>
      </c>
      <c r="T966" s="13">
        <f t="shared" si="95"/>
        <v>42208.628692129627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42669.165972222225</v>
      </c>
      <c r="T967" s="13">
        <f t="shared" si="95"/>
        <v>42637.016736111109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42649.635787037041</v>
      </c>
      <c r="T968" s="13">
        <f t="shared" si="95"/>
        <v>42619.635787037041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42482.21266203704</v>
      </c>
      <c r="T969" s="13">
        <f t="shared" si="95"/>
        <v>42422.254328703704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41866.847615740742</v>
      </c>
      <c r="T970" s="13">
        <f t="shared" si="95"/>
        <v>41836.847615740742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42775.30332175926</v>
      </c>
      <c r="T971" s="13">
        <f t="shared" si="95"/>
        <v>42742.30332175926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42758.207638888889</v>
      </c>
      <c r="T972" s="13">
        <f t="shared" si="95"/>
        <v>42721.220520833333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42156.709027777775</v>
      </c>
      <c r="T973" s="13">
        <f t="shared" si="95"/>
        <v>42111.709027777775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41886.290972222225</v>
      </c>
      <c r="T974" s="13">
        <f t="shared" si="95"/>
        <v>41856.865717592591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42317.056631944448</v>
      </c>
      <c r="T975" s="13">
        <f t="shared" si="95"/>
        <v>42257.014965277776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42454.707824074074</v>
      </c>
      <c r="T976" s="13">
        <f t="shared" si="95"/>
        <v>42424.749490740738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42549.696585648147</v>
      </c>
      <c r="T977" s="13">
        <f t="shared" si="95"/>
        <v>42489.696585648147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42230.058993055558</v>
      </c>
      <c r="T978" s="13">
        <f t="shared" si="95"/>
        <v>42185.058993055558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42421.942094907412</v>
      </c>
      <c r="T979" s="13">
        <f t="shared" si="95"/>
        <v>42391.942094907412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42425.309039351851</v>
      </c>
      <c r="T980" s="13">
        <f t="shared" si="95"/>
        <v>42395.309039351851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42541.790972222225</v>
      </c>
      <c r="T981" s="13">
        <f t="shared" si="95"/>
        <v>42506.416990740734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41973.945856481485</v>
      </c>
      <c r="T982" s="13">
        <f t="shared" si="95"/>
        <v>41928.904189814813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41860.947013888886</v>
      </c>
      <c r="T983" s="13">
        <f t="shared" si="95"/>
        <v>41830.947013888886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42645.753310185188</v>
      </c>
      <c r="T984" s="13">
        <f t="shared" si="95"/>
        <v>42615.753310185188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42605.870833333334</v>
      </c>
      <c r="T985" s="13">
        <f t="shared" si="95"/>
        <v>42574.667650462965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42091.074166666673</v>
      </c>
      <c r="T986" s="13">
        <f t="shared" si="95"/>
        <v>42061.11583333333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42369.958333333328</v>
      </c>
      <c r="T987" s="13">
        <f t="shared" si="95"/>
        <v>42339.967708333337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42379</v>
      </c>
      <c r="T988" s="13">
        <f t="shared" si="95"/>
        <v>42324.767361111109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41813.294560185182</v>
      </c>
      <c r="T989" s="13">
        <f t="shared" si="95"/>
        <v>41773.294560185182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42644.356770833328</v>
      </c>
      <c r="T990" s="13">
        <f t="shared" si="95"/>
        <v>42614.356770833328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42641.933969907404</v>
      </c>
      <c r="T991" s="13">
        <f t="shared" si="95"/>
        <v>42611.933969907404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41885.784305555557</v>
      </c>
      <c r="T992" s="13">
        <f t="shared" si="95"/>
        <v>41855.784305555557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42563.785416666666</v>
      </c>
      <c r="T993" s="13">
        <f t="shared" si="95"/>
        <v>42538.75680555556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42497.883321759262</v>
      </c>
      <c r="T994" s="13">
        <f t="shared" si="95"/>
        <v>42437.924988425926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42686.208333333328</v>
      </c>
      <c r="T995" s="13">
        <f t="shared" si="95"/>
        <v>42652.964907407411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41973.957638888889</v>
      </c>
      <c r="T996" s="13">
        <f t="shared" si="95"/>
        <v>41921.263078703705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41972.666666666672</v>
      </c>
      <c r="T997" s="13">
        <f t="shared" si="95"/>
        <v>41947.940740740742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41847.643750000003</v>
      </c>
      <c r="T998" s="13">
        <f t="shared" si="95"/>
        <v>41817.866435185184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41971.144641203704</v>
      </c>
      <c r="T999" s="13">
        <f t="shared" si="95"/>
        <v>41941.10297453704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42327.210659722223</v>
      </c>
      <c r="T1000" s="13">
        <f t="shared" si="95"/>
        <v>42282.168993055559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41956.334722222222</v>
      </c>
      <c r="T1001" s="13">
        <f t="shared" si="95"/>
        <v>41926.29965277778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42809.018055555556</v>
      </c>
      <c r="T1002" s="13">
        <f t="shared" si="95"/>
        <v>42749.059722222228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42765.720057870371</v>
      </c>
      <c r="T1003" s="13">
        <f t="shared" si="95"/>
        <v>42720.720057870371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42355.249305555553</v>
      </c>
      <c r="T1004" s="13">
        <f t="shared" si="95"/>
        <v>42325.684189814812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42810.667372685188</v>
      </c>
      <c r="T1005" s="13">
        <f t="shared" si="95"/>
        <v>42780.709039351852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42418.708645833336</v>
      </c>
      <c r="T1006" s="13">
        <f t="shared" si="95"/>
        <v>42388.708645833336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42307.624803240738</v>
      </c>
      <c r="T1007" s="13">
        <f t="shared" si="95"/>
        <v>42276.624803240738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41985.299305555556</v>
      </c>
      <c r="T1008" s="13">
        <f t="shared" si="95"/>
        <v>41977.040185185186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42718.6252662037</v>
      </c>
      <c r="T1009" s="13">
        <f t="shared" si="95"/>
        <v>42676.583599537036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42732.809201388889</v>
      </c>
      <c r="T1010" s="13">
        <f t="shared" si="95"/>
        <v>42702.809201388889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42540.604699074072</v>
      </c>
      <c r="T1011" s="13">
        <f t="shared" si="95"/>
        <v>42510.604699074072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42618.124305555553</v>
      </c>
      <c r="T1012" s="13">
        <f t="shared" si="95"/>
        <v>42561.829421296294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41991.898090277777</v>
      </c>
      <c r="T1013" s="13">
        <f t="shared" si="95"/>
        <v>41946.898090277777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42759.440416666665</v>
      </c>
      <c r="T1014" s="13">
        <f t="shared" si="95"/>
        <v>42714.440416666665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42367.833333333328</v>
      </c>
      <c r="T1015" s="13">
        <f t="shared" si="95"/>
        <v>42339.833981481483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42005.002488425926</v>
      </c>
      <c r="T1016" s="13">
        <f t="shared" si="95"/>
        <v>41955.002488425926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ref="O1017:O1080" si="96">E1017/D1017</f>
        <v>2.6666666666666668E-2</v>
      </c>
      <c r="P1017" s="6">
        <f t="shared" ref="P1017:P1080" si="97">E1017/L1017</f>
        <v>40</v>
      </c>
      <c r="Q1017" t="str">
        <f t="shared" ref="Q1017:Q1080" si="98">LEFT(N1017,FIND("/",N1017) -1)</f>
        <v>technology</v>
      </c>
      <c r="R1017" t="str">
        <f t="shared" ref="R1017:R1080" si="99">RIGHT(N1017,LEN(N1017) - FIND("/", N1017))</f>
        <v>wearables</v>
      </c>
      <c r="S1017" s="13">
        <f t="shared" si="94"/>
        <v>42333.920081018514</v>
      </c>
      <c r="T1017" s="13">
        <f t="shared" si="95"/>
        <v>42303.878414351857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6"/>
        <v>2.8420000000000001E-2</v>
      </c>
      <c r="P1018" s="6">
        <f t="shared" si="97"/>
        <v>74.78947368421052</v>
      </c>
      <c r="Q1018" t="str">
        <f t="shared" si="98"/>
        <v>technology</v>
      </c>
      <c r="R1018" t="str">
        <f t="shared" si="99"/>
        <v>wearables</v>
      </c>
      <c r="S1018" s="13">
        <f t="shared" si="94"/>
        <v>42467.065462962957</v>
      </c>
      <c r="T1018" s="13">
        <f t="shared" si="95"/>
        <v>42422.107129629629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6"/>
        <v>0.22878799999999999</v>
      </c>
      <c r="P1019" s="6">
        <f t="shared" si="97"/>
        <v>161.11830985915492</v>
      </c>
      <c r="Q1019" t="str">
        <f t="shared" si="98"/>
        <v>technology</v>
      </c>
      <c r="R1019" t="str">
        <f t="shared" si="99"/>
        <v>wearables</v>
      </c>
      <c r="S1019" s="13">
        <f t="shared" si="94"/>
        <v>42329.716840277775</v>
      </c>
      <c r="T1019" s="13">
        <f t="shared" si="95"/>
        <v>42289.675173611111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6"/>
        <v>3.1050000000000001E-2</v>
      </c>
      <c r="P1020" s="6">
        <f t="shared" si="97"/>
        <v>88.714285714285708</v>
      </c>
      <c r="Q1020" t="str">
        <f t="shared" si="98"/>
        <v>technology</v>
      </c>
      <c r="R1020" t="str">
        <f t="shared" si="99"/>
        <v>wearables</v>
      </c>
      <c r="S1020" s="13">
        <f t="shared" si="94"/>
        <v>42565.492280092592</v>
      </c>
      <c r="T1020" s="13">
        <f t="shared" si="95"/>
        <v>42535.492280092592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6"/>
        <v>0.47333333333333333</v>
      </c>
      <c r="P1021" s="6">
        <f t="shared" si="97"/>
        <v>53.25</v>
      </c>
      <c r="Q1021" t="str">
        <f t="shared" si="98"/>
        <v>technology</v>
      </c>
      <c r="R1021" t="str">
        <f t="shared" si="99"/>
        <v>wearables</v>
      </c>
      <c r="S1021" s="13">
        <f t="shared" si="94"/>
        <v>42039.973946759259</v>
      </c>
      <c r="T1021" s="13">
        <f t="shared" si="95"/>
        <v>42009.973946759259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6"/>
        <v>2.0554838709677421</v>
      </c>
      <c r="P1022" s="6">
        <f t="shared" si="97"/>
        <v>106.2</v>
      </c>
      <c r="Q1022" t="str">
        <f t="shared" si="98"/>
        <v>music</v>
      </c>
      <c r="R1022" t="str">
        <f t="shared" si="99"/>
        <v>electronic music</v>
      </c>
      <c r="S1022" s="13">
        <f t="shared" si="94"/>
        <v>42157.032638888893</v>
      </c>
      <c r="T1022" s="13">
        <f t="shared" si="95"/>
        <v>42127.069548611107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6"/>
        <v>3.5180366666666667</v>
      </c>
      <c r="P1023" s="6">
        <f t="shared" si="97"/>
        <v>22.079728033472804</v>
      </c>
      <c r="Q1023" t="str">
        <f t="shared" si="98"/>
        <v>music</v>
      </c>
      <c r="R1023" t="str">
        <f t="shared" si="99"/>
        <v>electronic music</v>
      </c>
      <c r="S1023" s="13">
        <f t="shared" si="94"/>
        <v>42294.166666666672</v>
      </c>
      <c r="T1023" s="13">
        <f t="shared" si="95"/>
        <v>42271.251979166671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6"/>
        <v>1.149</v>
      </c>
      <c r="P1024" s="6">
        <f t="shared" si="97"/>
        <v>31.054054054054053</v>
      </c>
      <c r="Q1024" t="str">
        <f t="shared" si="98"/>
        <v>music</v>
      </c>
      <c r="R1024" t="str">
        <f t="shared" si="99"/>
        <v>electronic music</v>
      </c>
      <c r="S1024" s="13">
        <f t="shared" si="94"/>
        <v>42141.646724537044</v>
      </c>
      <c r="T1024" s="13">
        <f t="shared" si="95"/>
        <v>42111.646724537044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6"/>
        <v>2.3715000000000002</v>
      </c>
      <c r="P1025" s="6">
        <f t="shared" si="97"/>
        <v>36.206106870229007</v>
      </c>
      <c r="Q1025" t="str">
        <f t="shared" si="98"/>
        <v>music</v>
      </c>
      <c r="R1025" t="str">
        <f t="shared" si="99"/>
        <v>electronic music</v>
      </c>
      <c r="S1025" s="13">
        <f t="shared" si="94"/>
        <v>42175.919687500005</v>
      </c>
      <c r="T1025" s="13">
        <f t="shared" si="95"/>
        <v>42145.919687500005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6"/>
        <v>1.1863774999999999</v>
      </c>
      <c r="P1026" s="6">
        <f t="shared" si="97"/>
        <v>388.9762295081967</v>
      </c>
      <c r="Q1026" t="str">
        <f t="shared" si="98"/>
        <v>music</v>
      </c>
      <c r="R1026" t="str">
        <f t="shared" si="99"/>
        <v>electronic music</v>
      </c>
      <c r="S1026" s="13">
        <f t="shared" ref="S1026:S1089" si="100">(((I1026/60)/60)/24)+DATE(1970,1,1)</f>
        <v>42400.580590277779</v>
      </c>
      <c r="T1026" s="13">
        <f t="shared" ref="T1026:T1089" si="101">(((J1026/60)/60)/24)+DATE(1970,1,1)</f>
        <v>42370.580590277779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3">
        <f t="shared" si="100"/>
        <v>42079.792094907403</v>
      </c>
      <c r="T1027" s="13">
        <f t="shared" si="101"/>
        <v>42049.833761574075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42460.365925925929</v>
      </c>
      <c r="T1028" s="13">
        <f t="shared" si="101"/>
        <v>42426.407592592594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41935.034108796295</v>
      </c>
      <c r="T1029" s="13">
        <f t="shared" si="101"/>
        <v>41905.034108796295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42800.833333333328</v>
      </c>
      <c r="T1030" s="13">
        <f t="shared" si="101"/>
        <v>42755.627372685187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42098.915972222225</v>
      </c>
      <c r="T1031" s="13">
        <f t="shared" si="101"/>
        <v>42044.711886574078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42625.483206018514</v>
      </c>
      <c r="T1032" s="13">
        <f t="shared" si="101"/>
        <v>42611.483206018514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42354.764004629629</v>
      </c>
      <c r="T1033" s="13">
        <f t="shared" si="101"/>
        <v>42324.764004629629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42544.666956018518</v>
      </c>
      <c r="T1034" s="13">
        <f t="shared" si="101"/>
        <v>42514.666956018518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42716.732407407413</v>
      </c>
      <c r="T1035" s="13">
        <f t="shared" si="101"/>
        <v>42688.732407407413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42587.165972222225</v>
      </c>
      <c r="T1036" s="13">
        <f t="shared" si="101"/>
        <v>42555.166712962964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42046.641435185185</v>
      </c>
      <c r="T1037" s="13">
        <f t="shared" si="101"/>
        <v>42016.641435185185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41281.333333333336</v>
      </c>
      <c r="T1038" s="13">
        <f t="shared" si="101"/>
        <v>41249.448958333334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42142.208333333328</v>
      </c>
      <c r="T1039" s="13">
        <f t="shared" si="101"/>
        <v>42119.822476851856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42448.190081018518</v>
      </c>
      <c r="T1040" s="13">
        <f t="shared" si="101"/>
        <v>42418.231747685189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42717.332638888889</v>
      </c>
      <c r="T1041" s="13">
        <f t="shared" si="101"/>
        <v>42692.109328703707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42609.708437499998</v>
      </c>
      <c r="T1042" s="13">
        <f t="shared" si="101"/>
        <v>42579.708437499998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41851.060092592597</v>
      </c>
      <c r="T1043" s="13">
        <f t="shared" si="101"/>
        <v>41831.060092592597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41894.416666666664</v>
      </c>
      <c r="T1044" s="13">
        <f t="shared" si="101"/>
        <v>41851.696157407408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42144.252951388888</v>
      </c>
      <c r="T1045" s="13">
        <f t="shared" si="101"/>
        <v>42114.252951388888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42068.852083333331</v>
      </c>
      <c r="T1046" s="13">
        <f t="shared" si="101"/>
        <v>42011.925937499997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41874.874421296299</v>
      </c>
      <c r="T1047" s="13">
        <f t="shared" si="101"/>
        <v>41844.874421296299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42364.851388888885</v>
      </c>
      <c r="T1048" s="13">
        <f t="shared" si="101"/>
        <v>42319.851388888885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41948.860127314816</v>
      </c>
      <c r="T1049" s="13">
        <f t="shared" si="101"/>
        <v>41918.818460648145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42638.053113425922</v>
      </c>
      <c r="T1050" s="13">
        <f t="shared" si="101"/>
        <v>42598.053113425922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42412.431076388893</v>
      </c>
      <c r="T1051" s="13">
        <f t="shared" si="101"/>
        <v>42382.431076388893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42261.7971875</v>
      </c>
      <c r="T1052" s="13">
        <f t="shared" si="101"/>
        <v>42231.7971875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41878.014178240745</v>
      </c>
      <c r="T1053" s="13">
        <f t="shared" si="101"/>
        <v>41850.014178240745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42527.839583333334</v>
      </c>
      <c r="T1054" s="13">
        <f t="shared" si="101"/>
        <v>42483.797395833331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42800.172824074078</v>
      </c>
      <c r="T1055" s="13">
        <f t="shared" si="101"/>
        <v>42775.172824074078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41861.916666666664</v>
      </c>
      <c r="T1056" s="13">
        <f t="shared" si="101"/>
        <v>41831.851840277777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42436.992418981477</v>
      </c>
      <c r="T1057" s="13">
        <f t="shared" si="101"/>
        <v>42406.992418981477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42118.677974537044</v>
      </c>
      <c r="T1058" s="13">
        <f t="shared" si="101"/>
        <v>42058.719641203701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42708.912997685184</v>
      </c>
      <c r="T1059" s="13">
        <f t="shared" si="101"/>
        <v>42678.871331018512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42089</v>
      </c>
      <c r="T1060" s="13">
        <f t="shared" si="101"/>
        <v>42047.900960648149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42076.748333333337</v>
      </c>
      <c r="T1061" s="13">
        <f t="shared" si="101"/>
        <v>42046.79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42109.913113425922</v>
      </c>
      <c r="T1062" s="13">
        <f t="shared" si="101"/>
        <v>42079.913113425922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42492.041666666672</v>
      </c>
      <c r="T1063" s="13">
        <f t="shared" si="101"/>
        <v>42432.276712962965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42563.807187500002</v>
      </c>
      <c r="T1064" s="13">
        <f t="shared" si="101"/>
        <v>42556.807187500002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42613.030810185184</v>
      </c>
      <c r="T1065" s="13">
        <f t="shared" si="101"/>
        <v>42583.030810185184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41462.228043981479</v>
      </c>
      <c r="T1066" s="13">
        <f t="shared" si="101"/>
        <v>41417.228043981479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41689.381041666667</v>
      </c>
      <c r="T1067" s="13">
        <f t="shared" si="101"/>
        <v>41661.381041666667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41490.962754629632</v>
      </c>
      <c r="T1068" s="13">
        <f t="shared" si="101"/>
        <v>41445.962754629632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41629.855682870373</v>
      </c>
      <c r="T1069" s="13">
        <f t="shared" si="101"/>
        <v>41599.855682870373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42470.329444444447</v>
      </c>
      <c r="T1070" s="13">
        <f t="shared" si="101"/>
        <v>42440.371111111104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41604.271516203706</v>
      </c>
      <c r="T1071" s="13">
        <f t="shared" si="101"/>
        <v>41572.229849537034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41183.011828703704</v>
      </c>
      <c r="T1072" s="13">
        <f t="shared" si="101"/>
        <v>41163.011828703704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42325.795057870375</v>
      </c>
      <c r="T1073" s="13">
        <f t="shared" si="101"/>
        <v>42295.753391203703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41675.832141203704</v>
      </c>
      <c r="T1074" s="13">
        <f t="shared" si="101"/>
        <v>41645.832141203704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40832.964594907404</v>
      </c>
      <c r="T1075" s="13">
        <f t="shared" si="101"/>
        <v>40802.964594907404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41643.172974537039</v>
      </c>
      <c r="T1076" s="13">
        <f t="shared" si="101"/>
        <v>41613.172974537039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41035.904120370367</v>
      </c>
      <c r="T1077" s="13">
        <f t="shared" si="101"/>
        <v>41005.904120370367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41893.377893518518</v>
      </c>
      <c r="T1078" s="13">
        <f t="shared" si="101"/>
        <v>41838.377893518518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42383.16679398148</v>
      </c>
      <c r="T1079" s="13">
        <f t="shared" si="101"/>
        <v>42353.16679398148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40746.195844907408</v>
      </c>
      <c r="T1080" s="13">
        <f t="shared" si="101"/>
        <v>40701.195844907408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ref="O1081:O1144" si="102">E1081/D1081</f>
        <v>2.6076923076923077E-2</v>
      </c>
      <c r="P1081" s="6">
        <f t="shared" ref="P1081:P1144" si="103">E1081/L1081</f>
        <v>37.666666666666664</v>
      </c>
      <c r="Q1081" t="str">
        <f t="shared" ref="Q1081:Q1144" si="104">LEFT(N1081,FIND("/",N1081) -1)</f>
        <v>games</v>
      </c>
      <c r="R1081" t="str">
        <f t="shared" ref="R1081:R1144" si="105">RIGHT(N1081,LEN(N1081) - FIND("/", N1081))</f>
        <v>video games</v>
      </c>
      <c r="S1081" s="13">
        <f t="shared" si="100"/>
        <v>42504.566388888896</v>
      </c>
      <c r="T1081" s="13">
        <f t="shared" si="101"/>
        <v>42479.566388888896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02"/>
        <v>9.1050000000000006E-2</v>
      </c>
      <c r="P1082" s="6">
        <f t="shared" si="103"/>
        <v>18.581632653061224</v>
      </c>
      <c r="Q1082" t="str">
        <f t="shared" si="104"/>
        <v>games</v>
      </c>
      <c r="R1082" t="str">
        <f t="shared" si="105"/>
        <v>video games</v>
      </c>
      <c r="S1082" s="13">
        <f t="shared" si="100"/>
        <v>41770.138113425928</v>
      </c>
      <c r="T1082" s="13">
        <f t="shared" si="101"/>
        <v>41740.138113425928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02"/>
        <v>1.7647058823529413E-4</v>
      </c>
      <c r="P1083" s="6">
        <f t="shared" si="103"/>
        <v>3</v>
      </c>
      <c r="Q1083" t="str">
        <f t="shared" si="104"/>
        <v>games</v>
      </c>
      <c r="R1083" t="str">
        <f t="shared" si="105"/>
        <v>video games</v>
      </c>
      <c r="S1083" s="13">
        <f t="shared" si="100"/>
        <v>42032.926990740743</v>
      </c>
      <c r="T1083" s="13">
        <f t="shared" si="101"/>
        <v>42002.926990740743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02"/>
        <v>5.5999999999999999E-3</v>
      </c>
      <c r="P1084" s="6">
        <f t="shared" si="103"/>
        <v>18.666666666666668</v>
      </c>
      <c r="Q1084" t="str">
        <f t="shared" si="104"/>
        <v>games</v>
      </c>
      <c r="R1084" t="str">
        <f t="shared" si="105"/>
        <v>video games</v>
      </c>
      <c r="S1084" s="13">
        <f t="shared" si="100"/>
        <v>41131.906111111115</v>
      </c>
      <c r="T1084" s="13">
        <f t="shared" si="101"/>
        <v>41101.906111111115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02"/>
        <v>8.2000000000000007E-3</v>
      </c>
      <c r="P1085" s="6">
        <f t="shared" si="103"/>
        <v>410</v>
      </c>
      <c r="Q1085" t="str">
        <f t="shared" si="104"/>
        <v>games</v>
      </c>
      <c r="R1085" t="str">
        <f t="shared" si="105"/>
        <v>video games</v>
      </c>
      <c r="S1085" s="13">
        <f t="shared" si="100"/>
        <v>41853.659525462965</v>
      </c>
      <c r="T1085" s="13">
        <f t="shared" si="101"/>
        <v>41793.659525462965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02"/>
        <v>0</v>
      </c>
      <c r="P1086" s="6" t="e">
        <f t="shared" si="103"/>
        <v>#DIV/0!</v>
      </c>
      <c r="Q1086" t="str">
        <f t="shared" si="104"/>
        <v>games</v>
      </c>
      <c r="R1086" t="str">
        <f t="shared" si="105"/>
        <v>video games</v>
      </c>
      <c r="S1086" s="13">
        <f t="shared" si="100"/>
        <v>41859.912083333329</v>
      </c>
      <c r="T1086" s="13">
        <f t="shared" si="101"/>
        <v>41829.912083333329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02"/>
        <v>3.4200000000000001E-2</v>
      </c>
      <c r="P1087" s="6">
        <f t="shared" si="103"/>
        <v>114</v>
      </c>
      <c r="Q1087" t="str">
        <f t="shared" si="104"/>
        <v>games</v>
      </c>
      <c r="R1087" t="str">
        <f t="shared" si="105"/>
        <v>video games</v>
      </c>
      <c r="S1087" s="13">
        <f t="shared" si="100"/>
        <v>42443.629340277781</v>
      </c>
      <c r="T1087" s="13">
        <f t="shared" si="101"/>
        <v>42413.671006944445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02"/>
        <v>8.3333333333333339E-4</v>
      </c>
      <c r="P1088" s="6">
        <f t="shared" si="103"/>
        <v>7.5</v>
      </c>
      <c r="Q1088" t="str">
        <f t="shared" si="104"/>
        <v>games</v>
      </c>
      <c r="R1088" t="str">
        <f t="shared" si="105"/>
        <v>video games</v>
      </c>
      <c r="S1088" s="13">
        <f t="shared" si="100"/>
        <v>41875.866793981484</v>
      </c>
      <c r="T1088" s="13">
        <f t="shared" si="101"/>
        <v>41845.866793981484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02"/>
        <v>0</v>
      </c>
      <c r="P1089" s="6" t="e">
        <f t="shared" si="103"/>
        <v>#DIV/0!</v>
      </c>
      <c r="Q1089" t="str">
        <f t="shared" si="104"/>
        <v>games</v>
      </c>
      <c r="R1089" t="str">
        <f t="shared" si="105"/>
        <v>video games</v>
      </c>
      <c r="S1089" s="13">
        <f t="shared" si="100"/>
        <v>41805.713969907411</v>
      </c>
      <c r="T1089" s="13">
        <f t="shared" si="101"/>
        <v>41775.713969907411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02"/>
        <v>0.14182977777777778</v>
      </c>
      <c r="P1090" s="6">
        <f t="shared" si="103"/>
        <v>43.41727891156463</v>
      </c>
      <c r="Q1090" t="str">
        <f t="shared" si="104"/>
        <v>games</v>
      </c>
      <c r="R1090" t="str">
        <f t="shared" si="105"/>
        <v>video games</v>
      </c>
      <c r="S1090" s="13">
        <f t="shared" ref="S1090:S1153" si="106">(((I1090/60)/60)/24)+DATE(1970,1,1)</f>
        <v>41753.799386574072</v>
      </c>
      <c r="T1090" s="13">
        <f t="shared" ref="T1090:T1153" si="107">(((J1090/60)/60)/24)+DATE(1970,1,1)</f>
        <v>41723.799386574072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3">
        <f t="shared" si="106"/>
        <v>42181.189525462964</v>
      </c>
      <c r="T1091" s="13">
        <f t="shared" si="107"/>
        <v>42151.189525462964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42153.185798611114</v>
      </c>
      <c r="T1092" s="13">
        <f t="shared" si="107"/>
        <v>42123.185798611114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42470.778611111105</v>
      </c>
      <c r="T1093" s="13">
        <f t="shared" si="107"/>
        <v>42440.820277777777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41280.025902777779</v>
      </c>
      <c r="T1094" s="13">
        <f t="shared" si="107"/>
        <v>41250.025902777779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42411.973807870367</v>
      </c>
      <c r="T1095" s="13">
        <f t="shared" si="107"/>
        <v>42396.973807870367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40825.713344907403</v>
      </c>
      <c r="T1096" s="13">
        <f t="shared" si="107"/>
        <v>40795.713344907403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41516.537268518521</v>
      </c>
      <c r="T1097" s="13">
        <f t="shared" si="107"/>
        <v>41486.537268518521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41916.145833333336</v>
      </c>
      <c r="T1098" s="13">
        <f t="shared" si="107"/>
        <v>41885.51798611111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41700.792557870373</v>
      </c>
      <c r="T1099" s="13">
        <f t="shared" si="107"/>
        <v>41660.792557870373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41742.762673611112</v>
      </c>
      <c r="T1100" s="13">
        <f t="shared" si="107"/>
        <v>41712.762673611112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42137.836435185185</v>
      </c>
      <c r="T1101" s="13">
        <f t="shared" si="107"/>
        <v>42107.836435185185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42414.110775462963</v>
      </c>
      <c r="T1102" s="13">
        <f t="shared" si="107"/>
        <v>42384.110775462963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42565.758333333331</v>
      </c>
      <c r="T1103" s="13">
        <f t="shared" si="107"/>
        <v>42538.77243055556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41617.249305555553</v>
      </c>
      <c r="T1104" s="13">
        <f t="shared" si="107"/>
        <v>41577.045428240745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42539.22210648148</v>
      </c>
      <c r="T1105" s="13">
        <f t="shared" si="107"/>
        <v>42479.22210648148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41801.40996527778</v>
      </c>
      <c r="T1106" s="13">
        <f t="shared" si="107"/>
        <v>41771.40996527778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41722.0940625</v>
      </c>
      <c r="T1107" s="13">
        <f t="shared" si="107"/>
        <v>41692.135729166665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41003.698784722219</v>
      </c>
      <c r="T1108" s="13">
        <f t="shared" si="107"/>
        <v>40973.740451388891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41843.861388888887</v>
      </c>
      <c r="T1109" s="13">
        <f t="shared" si="107"/>
        <v>41813.861388888887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41012.595312500001</v>
      </c>
      <c r="T1110" s="13">
        <f t="shared" si="107"/>
        <v>40952.636979166666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42692.793865740736</v>
      </c>
      <c r="T1111" s="13">
        <f t="shared" si="107"/>
        <v>42662.752199074079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41250.933124999996</v>
      </c>
      <c r="T1112" s="13">
        <f t="shared" si="107"/>
        <v>41220.933124999996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42377.203587962969</v>
      </c>
      <c r="T1113" s="13">
        <f t="shared" si="107"/>
        <v>42347.203587962969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42023.354166666672</v>
      </c>
      <c r="T1114" s="13">
        <f t="shared" si="107"/>
        <v>41963.759386574078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41865.977083333331</v>
      </c>
      <c r="T1115" s="13">
        <f t="shared" si="107"/>
        <v>41835.977083333331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41556.345914351856</v>
      </c>
      <c r="T1116" s="13">
        <f t="shared" si="107"/>
        <v>41526.345914351856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42459.653877314813</v>
      </c>
      <c r="T1117" s="13">
        <f t="shared" si="107"/>
        <v>42429.695543981477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41069.847314814811</v>
      </c>
      <c r="T1118" s="13">
        <f t="shared" si="107"/>
        <v>41009.847314814811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42363.598530092597</v>
      </c>
      <c r="T1119" s="13">
        <f t="shared" si="107"/>
        <v>42333.598530092597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41734.124756944446</v>
      </c>
      <c r="T1120" s="13">
        <f t="shared" si="107"/>
        <v>41704.16642361111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41735.792407407411</v>
      </c>
      <c r="T1121" s="13">
        <f t="shared" si="107"/>
        <v>41722.792407407411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40844.872685185182</v>
      </c>
      <c r="T1122" s="13">
        <f t="shared" si="107"/>
        <v>40799.872685185182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42442.892546296294</v>
      </c>
      <c r="T1123" s="13">
        <f t="shared" si="107"/>
        <v>42412.934212962966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41424.703993055555</v>
      </c>
      <c r="T1124" s="13">
        <f t="shared" si="107"/>
        <v>41410.703993055555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41748.5237037037</v>
      </c>
      <c r="T1125" s="13">
        <f t="shared" si="107"/>
        <v>41718.5237037037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42124.667256944449</v>
      </c>
      <c r="T1126" s="13">
        <f t="shared" si="107"/>
        <v>42094.667256944449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42272.624189814815</v>
      </c>
      <c r="T1127" s="13">
        <f t="shared" si="107"/>
        <v>42212.624189814815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42565.327476851846</v>
      </c>
      <c r="T1128" s="13">
        <f t="shared" si="107"/>
        <v>42535.327476851846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41957.895833333328</v>
      </c>
      <c r="T1129" s="13">
        <f t="shared" si="107"/>
        <v>41926.854166666664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41858.649502314816</v>
      </c>
      <c r="T1130" s="13">
        <f t="shared" si="107"/>
        <v>41828.649502314816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42526.264965277776</v>
      </c>
      <c r="T1131" s="13">
        <f t="shared" si="107"/>
        <v>42496.264965277776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41969.038194444445</v>
      </c>
      <c r="T1132" s="13">
        <f t="shared" si="107"/>
        <v>41908.996527777781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42362.908194444448</v>
      </c>
      <c r="T1133" s="13">
        <f t="shared" si="107"/>
        <v>42332.908194444448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42736.115405092598</v>
      </c>
      <c r="T1134" s="13">
        <f t="shared" si="107"/>
        <v>42706.115405092598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41851.407187500001</v>
      </c>
      <c r="T1135" s="13">
        <f t="shared" si="107"/>
        <v>41821.407187500001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41972.189583333333</v>
      </c>
      <c r="T1136" s="13">
        <f t="shared" si="107"/>
        <v>41958.285046296296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42588.989513888882</v>
      </c>
      <c r="T1137" s="13">
        <f t="shared" si="107"/>
        <v>42558.989513888882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42357.671631944439</v>
      </c>
      <c r="T1138" s="13">
        <f t="shared" si="107"/>
        <v>42327.671631944439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42483.819687499999</v>
      </c>
      <c r="T1139" s="13">
        <f t="shared" si="107"/>
        <v>42453.819687499999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42756.9066087963</v>
      </c>
      <c r="T1140" s="13">
        <f t="shared" si="107"/>
        <v>42736.9066087963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42005.347523148142</v>
      </c>
      <c r="T1141" s="13">
        <f t="shared" si="107"/>
        <v>41975.347523148142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42222.462048611109</v>
      </c>
      <c r="T1142" s="13">
        <f t="shared" si="107"/>
        <v>42192.462048611109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42194.699652777781</v>
      </c>
      <c r="T1143" s="13">
        <f t="shared" si="107"/>
        <v>42164.699652777781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42052.006099537044</v>
      </c>
      <c r="T1144" s="13">
        <f t="shared" si="107"/>
        <v>42022.006099537044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ref="O1145:O1208" si="108">E1145/D1145</f>
        <v>4.1333333333333335E-3</v>
      </c>
      <c r="P1145" s="6">
        <f t="shared" ref="P1145:P1208" si="109">E1145/L1145</f>
        <v>23.25</v>
      </c>
      <c r="Q1145" t="str">
        <f t="shared" ref="Q1145:Q1208" si="110">LEFT(N1145,FIND("/",N1145) -1)</f>
        <v>games</v>
      </c>
      <c r="R1145" t="str">
        <f t="shared" ref="R1145:R1208" si="111">RIGHT(N1145,LEN(N1145) - FIND("/", N1145))</f>
        <v>mobile games</v>
      </c>
      <c r="S1145" s="13">
        <f t="shared" si="106"/>
        <v>42355.19358796296</v>
      </c>
      <c r="T1145" s="13">
        <f t="shared" si="107"/>
        <v>42325.19358796296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8"/>
        <v>0</v>
      </c>
      <c r="P1146" s="6" t="e">
        <f t="shared" si="109"/>
        <v>#DIV/0!</v>
      </c>
      <c r="Q1146" t="str">
        <f t="shared" si="110"/>
        <v>food</v>
      </c>
      <c r="R1146" t="str">
        <f t="shared" si="111"/>
        <v>food trucks</v>
      </c>
      <c r="S1146" s="13">
        <f t="shared" si="106"/>
        <v>42123.181944444441</v>
      </c>
      <c r="T1146" s="13">
        <f t="shared" si="107"/>
        <v>42093.181944444441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8"/>
        <v>1.25E-3</v>
      </c>
      <c r="P1147" s="6">
        <f t="shared" si="109"/>
        <v>100</v>
      </c>
      <c r="Q1147" t="str">
        <f t="shared" si="110"/>
        <v>food</v>
      </c>
      <c r="R1147" t="str">
        <f t="shared" si="111"/>
        <v>food trucks</v>
      </c>
      <c r="S1147" s="13">
        <f t="shared" si="106"/>
        <v>41914.747592592597</v>
      </c>
      <c r="T1147" s="13">
        <f t="shared" si="107"/>
        <v>41854.747592592597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8"/>
        <v>8.8333333333333333E-2</v>
      </c>
      <c r="P1148" s="6">
        <f t="shared" si="109"/>
        <v>44.166666666666664</v>
      </c>
      <c r="Q1148" t="str">
        <f t="shared" si="110"/>
        <v>food</v>
      </c>
      <c r="R1148" t="str">
        <f t="shared" si="111"/>
        <v>food trucks</v>
      </c>
      <c r="S1148" s="13">
        <f t="shared" si="106"/>
        <v>41761.9533912037</v>
      </c>
      <c r="T1148" s="13">
        <f t="shared" si="107"/>
        <v>41723.9533912037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8"/>
        <v>0</v>
      </c>
      <c r="P1149" s="6" t="e">
        <f t="shared" si="109"/>
        <v>#DIV/0!</v>
      </c>
      <c r="Q1149" t="str">
        <f t="shared" si="110"/>
        <v>food</v>
      </c>
      <c r="R1149" t="str">
        <f t="shared" si="111"/>
        <v>food trucks</v>
      </c>
      <c r="S1149" s="13">
        <f t="shared" si="106"/>
        <v>41931.972025462965</v>
      </c>
      <c r="T1149" s="13">
        <f t="shared" si="107"/>
        <v>41871.972025462965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8"/>
        <v>4.8666666666666667E-3</v>
      </c>
      <c r="P1150" s="6">
        <f t="shared" si="109"/>
        <v>24.333333333333332</v>
      </c>
      <c r="Q1150" t="str">
        <f t="shared" si="110"/>
        <v>food</v>
      </c>
      <c r="R1150" t="str">
        <f t="shared" si="111"/>
        <v>food trucks</v>
      </c>
      <c r="S1150" s="13">
        <f t="shared" si="106"/>
        <v>42705.212743055556</v>
      </c>
      <c r="T1150" s="13">
        <f t="shared" si="107"/>
        <v>42675.171076388884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8"/>
        <v>1.5E-3</v>
      </c>
      <c r="P1151" s="6">
        <f t="shared" si="109"/>
        <v>37.5</v>
      </c>
      <c r="Q1151" t="str">
        <f t="shared" si="110"/>
        <v>food</v>
      </c>
      <c r="R1151" t="str">
        <f t="shared" si="111"/>
        <v>food trucks</v>
      </c>
      <c r="S1151" s="13">
        <f t="shared" si="106"/>
        <v>42537.71025462963</v>
      </c>
      <c r="T1151" s="13">
        <f t="shared" si="107"/>
        <v>42507.71025462963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8"/>
        <v>0.1008</v>
      </c>
      <c r="P1152" s="6">
        <f t="shared" si="109"/>
        <v>42</v>
      </c>
      <c r="Q1152" t="str">
        <f t="shared" si="110"/>
        <v>food</v>
      </c>
      <c r="R1152" t="str">
        <f t="shared" si="111"/>
        <v>food trucks</v>
      </c>
      <c r="S1152" s="13">
        <f t="shared" si="106"/>
        <v>42377.954571759255</v>
      </c>
      <c r="T1152" s="13">
        <f t="shared" si="107"/>
        <v>42317.954571759255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8"/>
        <v>0</v>
      </c>
      <c r="P1153" s="6" t="e">
        <f t="shared" si="109"/>
        <v>#DIV/0!</v>
      </c>
      <c r="Q1153" t="str">
        <f t="shared" si="110"/>
        <v>food</v>
      </c>
      <c r="R1153" t="str">
        <f t="shared" si="111"/>
        <v>food trucks</v>
      </c>
      <c r="S1153" s="13">
        <f t="shared" si="106"/>
        <v>42254.102581018517</v>
      </c>
      <c r="T1153" s="13">
        <f t="shared" si="107"/>
        <v>42224.102581018517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8"/>
        <v>5.6937500000000002E-2</v>
      </c>
      <c r="P1154" s="6">
        <f t="shared" si="109"/>
        <v>60.733333333333334</v>
      </c>
      <c r="Q1154" t="str">
        <f t="shared" si="110"/>
        <v>food</v>
      </c>
      <c r="R1154" t="str">
        <f t="shared" si="111"/>
        <v>food trucks</v>
      </c>
      <c r="S1154" s="13">
        <f t="shared" ref="S1154:S1217" si="112">(((I1154/60)/60)/24)+DATE(1970,1,1)</f>
        <v>42139.709629629629</v>
      </c>
      <c r="T1154" s="13">
        <f t="shared" ref="T1154:T1217" si="113">(((J1154/60)/60)/24)+DATE(1970,1,1)</f>
        <v>42109.709629629629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3">
        <f t="shared" si="112"/>
        <v>42173.714178240742</v>
      </c>
      <c r="T1155" s="13">
        <f t="shared" si="113"/>
        <v>42143.714178240742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42253.108865740738</v>
      </c>
      <c r="T1156" s="13">
        <f t="shared" si="113"/>
        <v>42223.108865740738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41865.763981481483</v>
      </c>
      <c r="T1157" s="13">
        <f t="shared" si="113"/>
        <v>41835.763981481483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42059.07131944444</v>
      </c>
      <c r="T1158" s="13">
        <f t="shared" si="113"/>
        <v>42029.07131944444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41978.669907407413</v>
      </c>
      <c r="T1159" s="13">
        <f t="shared" si="113"/>
        <v>41918.628240740742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41982.09175925926</v>
      </c>
      <c r="T1160" s="13">
        <f t="shared" si="113"/>
        <v>41952.09175925926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42185.65625</v>
      </c>
      <c r="T1161" s="13">
        <f t="shared" si="113"/>
        <v>42154.726446759261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42091.113263888896</v>
      </c>
      <c r="T1162" s="13">
        <f t="shared" si="113"/>
        <v>42061.154930555553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42143.629502314812</v>
      </c>
      <c r="T1163" s="13">
        <f t="shared" si="113"/>
        <v>42122.629502314812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41907.683611111112</v>
      </c>
      <c r="T1164" s="13">
        <f t="shared" si="113"/>
        <v>41876.683611111112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41860.723611111112</v>
      </c>
      <c r="T1165" s="13">
        <f t="shared" si="113"/>
        <v>41830.723611111112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42539.724328703705</v>
      </c>
      <c r="T1166" s="13">
        <f t="shared" si="113"/>
        <v>42509.724328703705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41826.214467592588</v>
      </c>
      <c r="T1167" s="13">
        <f t="shared" si="113"/>
        <v>41792.214467592588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42181.166666666672</v>
      </c>
      <c r="T1168" s="13">
        <f t="shared" si="113"/>
        <v>42150.485439814816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41894.734895833331</v>
      </c>
      <c r="T1169" s="13">
        <f t="shared" si="113"/>
        <v>41863.734895833331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42635.053993055553</v>
      </c>
      <c r="T1170" s="13">
        <f t="shared" si="113"/>
        <v>42605.053993055553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42057.353738425925</v>
      </c>
      <c r="T1171" s="13">
        <f t="shared" si="113"/>
        <v>42027.353738425925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42154.893182870372</v>
      </c>
      <c r="T1172" s="13">
        <f t="shared" si="113"/>
        <v>42124.893182870372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41956.846377314811</v>
      </c>
      <c r="T1173" s="13">
        <f t="shared" si="113"/>
        <v>41938.804710648146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41871.682314814818</v>
      </c>
      <c r="T1174" s="13">
        <f t="shared" si="113"/>
        <v>41841.682314814818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42219.185844907406</v>
      </c>
      <c r="T1175" s="13">
        <f t="shared" si="113"/>
        <v>42184.185844907406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42498.84174768519</v>
      </c>
      <c r="T1176" s="13">
        <f t="shared" si="113"/>
        <v>42468.84174768519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42200.728460648148</v>
      </c>
      <c r="T1177" s="13">
        <f t="shared" si="113"/>
        <v>42170.728460648148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42800.541666666672</v>
      </c>
      <c r="T1178" s="13">
        <f t="shared" si="113"/>
        <v>42746.019652777773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41927.660833333335</v>
      </c>
      <c r="T1179" s="13">
        <f t="shared" si="113"/>
        <v>41897.660833333335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41867.905694444446</v>
      </c>
      <c r="T1180" s="13">
        <f t="shared" si="113"/>
        <v>41837.905694444446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42305.720219907409</v>
      </c>
      <c r="T1181" s="13">
        <f t="shared" si="113"/>
        <v>42275.720219907409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41818.806875000002</v>
      </c>
      <c r="T1182" s="13">
        <f t="shared" si="113"/>
        <v>41781.806875000002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42064.339363425926</v>
      </c>
      <c r="T1183" s="13">
        <f t="shared" si="113"/>
        <v>42034.339363425926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42747.695833333331</v>
      </c>
      <c r="T1184" s="13">
        <f t="shared" si="113"/>
        <v>42728.827407407407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42676.165972222225</v>
      </c>
      <c r="T1185" s="13">
        <f t="shared" si="113"/>
        <v>42656.86137731481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42772.599664351852</v>
      </c>
      <c r="T1186" s="13">
        <f t="shared" si="113"/>
        <v>42741.599664351852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42163.166666666672</v>
      </c>
      <c r="T1187" s="13">
        <f t="shared" si="113"/>
        <v>42130.865150462967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42156.945833333331</v>
      </c>
      <c r="T1188" s="13">
        <f t="shared" si="113"/>
        <v>42123.86336805555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42141.75</v>
      </c>
      <c r="T1189" s="13">
        <f t="shared" si="113"/>
        <v>42109.894942129627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42732.700694444444</v>
      </c>
      <c r="T1190" s="13">
        <f t="shared" si="113"/>
        <v>42711.700694444444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42550.979108796295</v>
      </c>
      <c r="T1191" s="13">
        <f t="shared" si="113"/>
        <v>42529.979108796295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41882.665798611109</v>
      </c>
      <c r="T1192" s="13">
        <f t="shared" si="113"/>
        <v>41852.665798611109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42449.562037037031</v>
      </c>
      <c r="T1193" s="13">
        <f t="shared" si="113"/>
        <v>42419.603703703702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42777.506689814814</v>
      </c>
      <c r="T1194" s="13">
        <f t="shared" si="113"/>
        <v>42747.506689814814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42469.734409722223</v>
      </c>
      <c r="T1195" s="13">
        <f t="shared" si="113"/>
        <v>42409.776076388895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42102.488182870366</v>
      </c>
      <c r="T1196" s="13">
        <f t="shared" si="113"/>
        <v>42072.488182870366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42358.375</v>
      </c>
      <c r="T1197" s="13">
        <f t="shared" si="113"/>
        <v>42298.34783564815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42356.818738425922</v>
      </c>
      <c r="T1198" s="13">
        <f t="shared" si="113"/>
        <v>42326.818738425922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42534.249305555553</v>
      </c>
      <c r="T1199" s="13">
        <f t="shared" si="113"/>
        <v>42503.66474537037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42369.125</v>
      </c>
      <c r="T1200" s="13">
        <f t="shared" si="113"/>
        <v>42333.619050925925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42193.770833333328</v>
      </c>
      <c r="T1201" s="13">
        <f t="shared" si="113"/>
        <v>42161.770833333328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42110.477500000001</v>
      </c>
      <c r="T1202" s="13">
        <f t="shared" si="113"/>
        <v>42089.477500000001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42566.60701388889</v>
      </c>
      <c r="T1203" s="13">
        <f t="shared" si="113"/>
        <v>42536.60701388889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42182.288819444439</v>
      </c>
      <c r="T1204" s="13">
        <f t="shared" si="113"/>
        <v>42152.288819444439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42155.614895833336</v>
      </c>
      <c r="T1205" s="13">
        <f t="shared" si="113"/>
        <v>42125.614895833336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42342.208333333328</v>
      </c>
      <c r="T1206" s="13">
        <f t="shared" si="113"/>
        <v>42297.748067129629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42168.506377314814</v>
      </c>
      <c r="T1207" s="13">
        <f t="shared" si="113"/>
        <v>42138.506377314814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42805.561805555553</v>
      </c>
      <c r="T1208" s="13">
        <f t="shared" si="113"/>
        <v>42772.776076388895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ref="O1209:O1272" si="114">E1209/D1209</f>
        <v>1.0416766467065868</v>
      </c>
      <c r="P1209" s="6">
        <f t="shared" ref="P1209:P1272" si="115">E1209/L1209</f>
        <v>123.37588652482269</v>
      </c>
      <c r="Q1209" t="str">
        <f t="shared" ref="Q1209:Q1272" si="116">LEFT(N1209,FIND("/",N1209) -1)</f>
        <v>photography</v>
      </c>
      <c r="R1209" t="str">
        <f t="shared" ref="R1209:R1272" si="117">RIGHT(N1209,LEN(N1209) - FIND("/", N1209))</f>
        <v>photobooks</v>
      </c>
      <c r="S1209" s="13">
        <f t="shared" si="112"/>
        <v>42460.416666666672</v>
      </c>
      <c r="T1209" s="13">
        <f t="shared" si="113"/>
        <v>42430.430243055554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14"/>
        <v>1.5529999999999999</v>
      </c>
      <c r="P1210" s="6">
        <f t="shared" si="115"/>
        <v>207.06666666666666</v>
      </c>
      <c r="Q1210" t="str">
        <f t="shared" si="116"/>
        <v>photography</v>
      </c>
      <c r="R1210" t="str">
        <f t="shared" si="117"/>
        <v>photobooks</v>
      </c>
      <c r="S1210" s="13">
        <f t="shared" si="112"/>
        <v>42453.667407407411</v>
      </c>
      <c r="T1210" s="13">
        <f t="shared" si="113"/>
        <v>42423.709074074075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14"/>
        <v>1.06</v>
      </c>
      <c r="P1211" s="6">
        <f t="shared" si="115"/>
        <v>138.2608695652174</v>
      </c>
      <c r="Q1211" t="str">
        <f t="shared" si="116"/>
        <v>photography</v>
      </c>
      <c r="R1211" t="str">
        <f t="shared" si="117"/>
        <v>photobooks</v>
      </c>
      <c r="S1211" s="13">
        <f t="shared" si="112"/>
        <v>42791.846122685187</v>
      </c>
      <c r="T1211" s="13">
        <f t="shared" si="113"/>
        <v>42761.846122685187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14"/>
        <v>2.5431499999999998</v>
      </c>
      <c r="P1212" s="6">
        <f t="shared" si="115"/>
        <v>493.81553398058253</v>
      </c>
      <c r="Q1212" t="str">
        <f t="shared" si="116"/>
        <v>photography</v>
      </c>
      <c r="R1212" t="str">
        <f t="shared" si="117"/>
        <v>photobooks</v>
      </c>
      <c r="S1212" s="13">
        <f t="shared" si="112"/>
        <v>42155.875</v>
      </c>
      <c r="T1212" s="13">
        <f t="shared" si="113"/>
        <v>42132.941805555558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14"/>
        <v>1.0109999999999999</v>
      </c>
      <c r="P1213" s="6">
        <f t="shared" si="115"/>
        <v>168.5</v>
      </c>
      <c r="Q1213" t="str">
        <f t="shared" si="116"/>
        <v>photography</v>
      </c>
      <c r="R1213" t="str">
        <f t="shared" si="117"/>
        <v>photobooks</v>
      </c>
      <c r="S1213" s="13">
        <f t="shared" si="112"/>
        <v>42530.866446759261</v>
      </c>
      <c r="T1213" s="13">
        <f t="shared" si="113"/>
        <v>42515.866446759261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14"/>
        <v>1.2904</v>
      </c>
      <c r="P1214" s="6">
        <f t="shared" si="115"/>
        <v>38.867469879518069</v>
      </c>
      <c r="Q1214" t="str">
        <f t="shared" si="116"/>
        <v>photography</v>
      </c>
      <c r="R1214" t="str">
        <f t="shared" si="117"/>
        <v>photobooks</v>
      </c>
      <c r="S1214" s="13">
        <f t="shared" si="112"/>
        <v>42335.041666666672</v>
      </c>
      <c r="T1214" s="13">
        <f t="shared" si="113"/>
        <v>42318.950173611112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14"/>
        <v>1.0223076923076924</v>
      </c>
      <c r="P1215" s="6">
        <f t="shared" si="115"/>
        <v>61.527777777777779</v>
      </c>
      <c r="Q1215" t="str">
        <f t="shared" si="116"/>
        <v>photography</v>
      </c>
      <c r="R1215" t="str">
        <f t="shared" si="117"/>
        <v>photobooks</v>
      </c>
      <c r="S1215" s="13">
        <f t="shared" si="112"/>
        <v>42766.755787037036</v>
      </c>
      <c r="T1215" s="13">
        <f t="shared" si="113"/>
        <v>42731.755787037036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14"/>
        <v>1.3180000000000001</v>
      </c>
      <c r="P1216" s="6">
        <f t="shared" si="115"/>
        <v>105.44</v>
      </c>
      <c r="Q1216" t="str">
        <f t="shared" si="116"/>
        <v>photography</v>
      </c>
      <c r="R1216" t="str">
        <f t="shared" si="117"/>
        <v>photobooks</v>
      </c>
      <c r="S1216" s="13">
        <f t="shared" si="112"/>
        <v>42164.840335648143</v>
      </c>
      <c r="T1216" s="13">
        <f t="shared" si="113"/>
        <v>42104.840335648143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14"/>
        <v>7.8608020000000005</v>
      </c>
      <c r="P1217" s="6">
        <f t="shared" si="115"/>
        <v>71.592003642987251</v>
      </c>
      <c r="Q1217" t="str">
        <f t="shared" si="116"/>
        <v>photography</v>
      </c>
      <c r="R1217" t="str">
        <f t="shared" si="117"/>
        <v>photobooks</v>
      </c>
      <c r="S1217" s="13">
        <f t="shared" si="112"/>
        <v>41789.923101851848</v>
      </c>
      <c r="T1217" s="13">
        <f t="shared" si="113"/>
        <v>41759.923101851848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14"/>
        <v>1.4570000000000001</v>
      </c>
      <c r="P1218" s="6">
        <f t="shared" si="115"/>
        <v>91.882882882882882</v>
      </c>
      <c r="Q1218" t="str">
        <f t="shared" si="116"/>
        <v>photography</v>
      </c>
      <c r="R1218" t="str">
        <f t="shared" si="117"/>
        <v>photobooks</v>
      </c>
      <c r="S1218" s="13">
        <f t="shared" ref="S1218:S1281" si="118">(((I1218/60)/60)/24)+DATE(1970,1,1)</f>
        <v>42279.960416666669</v>
      </c>
      <c r="T1218" s="13">
        <f t="shared" ref="T1218:T1281" si="119">(((J1218/60)/60)/24)+DATE(1970,1,1)</f>
        <v>42247.616400462968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3">
        <f t="shared" si="118"/>
        <v>42565.809490740736</v>
      </c>
      <c r="T1219" s="13">
        <f t="shared" si="119"/>
        <v>42535.809490740736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42309.125</v>
      </c>
      <c r="T1220" s="13">
        <f t="shared" si="119"/>
        <v>42278.662037037036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42663.461956018517</v>
      </c>
      <c r="T1221" s="13">
        <f t="shared" si="119"/>
        <v>42633.461956018517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42241.628611111111</v>
      </c>
      <c r="T1222" s="13">
        <f t="shared" si="119"/>
        <v>42211.628611111111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42708</v>
      </c>
      <c r="T1223" s="13">
        <f t="shared" si="119"/>
        <v>42680.47555555556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42461.166666666672</v>
      </c>
      <c r="T1224" s="13">
        <f t="shared" si="119"/>
        <v>42430.720451388886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42684.218854166669</v>
      </c>
      <c r="T1225" s="13">
        <f t="shared" si="119"/>
        <v>42654.177187499998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41796.549791666665</v>
      </c>
      <c r="T1226" s="13">
        <f t="shared" si="119"/>
        <v>41736.549791666665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41569.905995370369</v>
      </c>
      <c r="T1227" s="13">
        <f t="shared" si="119"/>
        <v>41509.905995370369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41750.041666666664</v>
      </c>
      <c r="T1228" s="13">
        <f t="shared" si="119"/>
        <v>41715.874780092592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41858.291666666664</v>
      </c>
      <c r="T1229" s="13">
        <f t="shared" si="119"/>
        <v>41827.919166666667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40814.729259259257</v>
      </c>
      <c r="T1230" s="13">
        <f t="shared" si="119"/>
        <v>40754.729259259257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41015.666666666664</v>
      </c>
      <c r="T1231" s="13">
        <f t="shared" si="119"/>
        <v>40985.459803240738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40598.972569444442</v>
      </c>
      <c r="T1232" s="13">
        <f t="shared" si="119"/>
        <v>40568.972569444442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42244.041666666672</v>
      </c>
      <c r="T1233" s="13">
        <f t="shared" si="119"/>
        <v>42193.941759259258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41553.848032407412</v>
      </c>
      <c r="T1234" s="13">
        <f t="shared" si="119"/>
        <v>41506.848032407412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40960.948773148149</v>
      </c>
      <c r="T1235" s="13">
        <f t="shared" si="119"/>
        <v>40939.948773148149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42037.788680555561</v>
      </c>
      <c r="T1236" s="13">
        <f t="shared" si="119"/>
        <v>42007.788680555561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41623.135405092595</v>
      </c>
      <c r="T1237" s="13">
        <f t="shared" si="119"/>
        <v>41583.135405092595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41118.666666666664</v>
      </c>
      <c r="T1238" s="13">
        <f t="shared" si="119"/>
        <v>41110.680138888885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41145.283159722225</v>
      </c>
      <c r="T1239" s="13">
        <f t="shared" si="119"/>
        <v>41125.283159722225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40761.61037037037</v>
      </c>
      <c r="T1240" s="13">
        <f t="shared" si="119"/>
        <v>40731.61037037037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40913.962581018517</v>
      </c>
      <c r="T1241" s="13">
        <f t="shared" si="119"/>
        <v>40883.962581018517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41467.910416666666</v>
      </c>
      <c r="T1242" s="13">
        <f t="shared" si="119"/>
        <v>41409.040011574078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41946.249305555553</v>
      </c>
      <c r="T1243" s="13">
        <f t="shared" si="119"/>
        <v>41923.837731481479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40797.554166666669</v>
      </c>
      <c r="T1244" s="13">
        <f t="shared" si="119"/>
        <v>40782.165532407409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40732.875</v>
      </c>
      <c r="T1245" s="13">
        <f t="shared" si="119"/>
        <v>40671.879293981481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41386.875</v>
      </c>
      <c r="T1246" s="13">
        <f t="shared" si="119"/>
        <v>41355.825497685182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41804.599930555552</v>
      </c>
      <c r="T1247" s="13">
        <f t="shared" si="119"/>
        <v>41774.599930555552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40883.085057870368</v>
      </c>
      <c r="T1248" s="13">
        <f t="shared" si="119"/>
        <v>40838.043391203704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41400.292303240742</v>
      </c>
      <c r="T1249" s="13">
        <f t="shared" si="119"/>
        <v>41370.292303240742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41803.290972222225</v>
      </c>
      <c r="T1250" s="13">
        <f t="shared" si="119"/>
        <v>41767.656863425924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41097.74086805556</v>
      </c>
      <c r="T1251" s="13">
        <f t="shared" si="119"/>
        <v>41067.74086805556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41888.64271990741</v>
      </c>
      <c r="T1252" s="13">
        <f t="shared" si="119"/>
        <v>41843.64271990741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40811.814432870371</v>
      </c>
      <c r="T1253" s="13">
        <f t="shared" si="119"/>
        <v>40751.814432870371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41571.988067129627</v>
      </c>
      <c r="T1254" s="13">
        <f t="shared" si="119"/>
        <v>41543.988067129627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41885.783645833333</v>
      </c>
      <c r="T1255" s="13">
        <f t="shared" si="119"/>
        <v>41855.783645833333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40544.207638888889</v>
      </c>
      <c r="T1256" s="13">
        <f t="shared" si="119"/>
        <v>40487.621365740742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41609.887175925927</v>
      </c>
      <c r="T1257" s="13">
        <f t="shared" si="119"/>
        <v>41579.845509259263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40951.919340277782</v>
      </c>
      <c r="T1258" s="13">
        <f t="shared" si="119"/>
        <v>40921.919340277782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40636.043865740743</v>
      </c>
      <c r="T1259" s="13">
        <f t="shared" si="119"/>
        <v>40587.085532407407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41517.611250000002</v>
      </c>
      <c r="T1260" s="13">
        <f t="shared" si="119"/>
        <v>41487.611250000002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41799.165972222225</v>
      </c>
      <c r="T1261" s="13">
        <f t="shared" si="119"/>
        <v>41766.970648148148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41696.842824074076</v>
      </c>
      <c r="T1262" s="13">
        <f t="shared" si="119"/>
        <v>41666.842824074076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41668.342905092592</v>
      </c>
      <c r="T1263" s="13">
        <f t="shared" si="119"/>
        <v>41638.342905092592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41686.762638888889</v>
      </c>
      <c r="T1264" s="13">
        <f t="shared" si="119"/>
        <v>41656.762638888889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41727.041666666664</v>
      </c>
      <c r="T1265" s="13">
        <f t="shared" si="119"/>
        <v>41692.084143518521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41576.662997685184</v>
      </c>
      <c r="T1266" s="13">
        <f t="shared" si="119"/>
        <v>41547.662997685184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40512.655266203699</v>
      </c>
      <c r="T1267" s="13">
        <f t="shared" si="119"/>
        <v>40465.655266203699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41650.87667824074</v>
      </c>
      <c r="T1268" s="13">
        <f t="shared" si="119"/>
        <v>41620.87667824074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41479.585162037038</v>
      </c>
      <c r="T1269" s="13">
        <f t="shared" si="119"/>
        <v>41449.585162037038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41537.845451388886</v>
      </c>
      <c r="T1270" s="13">
        <f t="shared" si="119"/>
        <v>41507.845451388886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42476</v>
      </c>
      <c r="T1271" s="13">
        <f t="shared" si="119"/>
        <v>42445.823055555549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40993.815300925926</v>
      </c>
      <c r="T1272" s="13">
        <f t="shared" si="119"/>
        <v>40933.856967592597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ref="O1273:O1336" si="120">E1273/D1273</f>
        <v>1.018</v>
      </c>
      <c r="P1273" s="6">
        <f t="shared" ref="P1273:P1336" si="121">E1273/L1273</f>
        <v>246.29032258064515</v>
      </c>
      <c r="Q1273" t="str">
        <f t="shared" ref="Q1273:Q1336" si="122">LEFT(N1273,FIND("/",N1273) -1)</f>
        <v>music</v>
      </c>
      <c r="R1273" t="str">
        <f t="shared" ref="R1273:R1336" si="123">RIGHT(N1273,LEN(N1273) - FIND("/", N1273))</f>
        <v>rock</v>
      </c>
      <c r="S1273" s="13">
        <f t="shared" si="118"/>
        <v>41591.725219907406</v>
      </c>
      <c r="T1273" s="13">
        <f t="shared" si="119"/>
        <v>41561.683553240742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20"/>
        <v>1.06</v>
      </c>
      <c r="P1274" s="6">
        <f t="shared" si="121"/>
        <v>189.28571428571428</v>
      </c>
      <c r="Q1274" t="str">
        <f t="shared" si="122"/>
        <v>music</v>
      </c>
      <c r="R1274" t="str">
        <f t="shared" si="123"/>
        <v>rock</v>
      </c>
      <c r="S1274" s="13">
        <f t="shared" si="118"/>
        <v>40344.166666666664</v>
      </c>
      <c r="T1274" s="13">
        <f t="shared" si="119"/>
        <v>40274.745127314818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20"/>
        <v>1.0349999999999999</v>
      </c>
      <c r="P1275" s="6">
        <f t="shared" si="121"/>
        <v>76.666666666666671</v>
      </c>
      <c r="Q1275" t="str">
        <f t="shared" si="122"/>
        <v>music</v>
      </c>
      <c r="R1275" t="str">
        <f t="shared" si="123"/>
        <v>rock</v>
      </c>
      <c r="S1275" s="13">
        <f t="shared" si="118"/>
        <v>41882.730219907404</v>
      </c>
      <c r="T1275" s="13">
        <f t="shared" si="119"/>
        <v>41852.730219907404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20"/>
        <v>1.5497535999999998</v>
      </c>
      <c r="P1276" s="6">
        <f t="shared" si="121"/>
        <v>82.963254817987149</v>
      </c>
      <c r="Q1276" t="str">
        <f t="shared" si="122"/>
        <v>music</v>
      </c>
      <c r="R1276" t="str">
        <f t="shared" si="123"/>
        <v>rock</v>
      </c>
      <c r="S1276" s="13">
        <f t="shared" si="118"/>
        <v>41151.690104166664</v>
      </c>
      <c r="T1276" s="13">
        <f t="shared" si="119"/>
        <v>41116.690104166664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20"/>
        <v>1.6214066666666667</v>
      </c>
      <c r="P1277" s="6">
        <f t="shared" si="121"/>
        <v>62.522107969151669</v>
      </c>
      <c r="Q1277" t="str">
        <f t="shared" si="122"/>
        <v>music</v>
      </c>
      <c r="R1277" t="str">
        <f t="shared" si="123"/>
        <v>rock</v>
      </c>
      <c r="S1277" s="13">
        <f t="shared" si="118"/>
        <v>41493.867905092593</v>
      </c>
      <c r="T1277" s="13">
        <f t="shared" si="119"/>
        <v>41458.867905092593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20"/>
        <v>1.0442100000000001</v>
      </c>
      <c r="P1278" s="6">
        <f t="shared" si="121"/>
        <v>46.06808823529412</v>
      </c>
      <c r="Q1278" t="str">
        <f t="shared" si="122"/>
        <v>music</v>
      </c>
      <c r="R1278" t="str">
        <f t="shared" si="123"/>
        <v>rock</v>
      </c>
      <c r="S1278" s="13">
        <f t="shared" si="118"/>
        <v>40057.166666666664</v>
      </c>
      <c r="T1278" s="13">
        <f t="shared" si="119"/>
        <v>40007.704247685186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20"/>
        <v>1.0612433333333333</v>
      </c>
      <c r="P1279" s="6">
        <f t="shared" si="121"/>
        <v>38.543946731234868</v>
      </c>
      <c r="Q1279" t="str">
        <f t="shared" si="122"/>
        <v>music</v>
      </c>
      <c r="R1279" t="str">
        <f t="shared" si="123"/>
        <v>rock</v>
      </c>
      <c r="S1279" s="13">
        <f t="shared" si="118"/>
        <v>41156.561886574076</v>
      </c>
      <c r="T1279" s="13">
        <f t="shared" si="119"/>
        <v>41121.561886574076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20"/>
        <v>1.5493846153846154</v>
      </c>
      <c r="P1280" s="6">
        <f t="shared" si="121"/>
        <v>53.005263157894738</v>
      </c>
      <c r="Q1280" t="str">
        <f t="shared" si="122"/>
        <v>music</v>
      </c>
      <c r="R1280" t="str">
        <f t="shared" si="123"/>
        <v>rock</v>
      </c>
      <c r="S1280" s="13">
        <f t="shared" si="118"/>
        <v>41815.083333333336</v>
      </c>
      <c r="T1280" s="13">
        <f t="shared" si="119"/>
        <v>41786.555162037039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20"/>
        <v>1.1077157238734421</v>
      </c>
      <c r="P1281" s="6">
        <f t="shared" si="121"/>
        <v>73.355396825396824</v>
      </c>
      <c r="Q1281" t="str">
        <f t="shared" si="122"/>
        <v>music</v>
      </c>
      <c r="R1281" t="str">
        <f t="shared" si="123"/>
        <v>rock</v>
      </c>
      <c r="S1281" s="13">
        <f t="shared" si="118"/>
        <v>41722.057523148149</v>
      </c>
      <c r="T1281" s="13">
        <f t="shared" si="119"/>
        <v>41682.099189814813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20"/>
        <v>1.1091186666666666</v>
      </c>
      <c r="P1282" s="6">
        <f t="shared" si="121"/>
        <v>127.97523076923076</v>
      </c>
      <c r="Q1282" t="str">
        <f t="shared" si="122"/>
        <v>music</v>
      </c>
      <c r="R1282" t="str">
        <f t="shared" si="123"/>
        <v>rock</v>
      </c>
      <c r="S1282" s="13">
        <f t="shared" ref="S1282:S1345" si="124">(((I1282/60)/60)/24)+DATE(1970,1,1)</f>
        <v>40603.757569444446</v>
      </c>
      <c r="T1282" s="13">
        <f t="shared" ref="T1282:T1345" si="125">(((J1282/60)/60)/24)+DATE(1970,1,1)</f>
        <v>40513.757569444446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3">
        <f t="shared" si="124"/>
        <v>41483.743472222224</v>
      </c>
      <c r="T1283" s="13">
        <f t="shared" si="125"/>
        <v>41463.743472222224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41617.207638888889</v>
      </c>
      <c r="T1284" s="13">
        <f t="shared" si="125"/>
        <v>41586.475173611114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41344.166666666664</v>
      </c>
      <c r="T1285" s="13">
        <f t="shared" si="125"/>
        <v>41320.717465277776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42735.707638888889</v>
      </c>
      <c r="T1286" s="13">
        <f t="shared" si="125"/>
        <v>42712.23474537037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42175.583043981482</v>
      </c>
      <c r="T1287" s="13">
        <f t="shared" si="125"/>
        <v>42160.583043981482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42052.583333333328</v>
      </c>
      <c r="T1288" s="13">
        <f t="shared" si="125"/>
        <v>42039.384571759263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42167.621018518519</v>
      </c>
      <c r="T1289" s="13">
        <f t="shared" si="125"/>
        <v>42107.621018518519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42592.166666666672</v>
      </c>
      <c r="T1290" s="13">
        <f t="shared" si="125"/>
        <v>42561.154664351852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42739.134780092587</v>
      </c>
      <c r="T1291" s="13">
        <f t="shared" si="125"/>
        <v>42709.134780092587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42117.290972222225</v>
      </c>
      <c r="T1292" s="13">
        <f t="shared" si="125"/>
        <v>42086.614942129629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42101.291666666672</v>
      </c>
      <c r="T1293" s="13">
        <f t="shared" si="125"/>
        <v>42064.652673611112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42283.957638888889</v>
      </c>
      <c r="T1294" s="13">
        <f t="shared" si="125"/>
        <v>42256.764212962968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42322.742719907401</v>
      </c>
      <c r="T1295" s="13">
        <f t="shared" si="125"/>
        <v>42292.701053240744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42296.458333333328</v>
      </c>
      <c r="T1296" s="13">
        <f t="shared" si="125"/>
        <v>42278.453668981485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42214.708333333328</v>
      </c>
      <c r="T1297" s="13">
        <f t="shared" si="125"/>
        <v>42184.572881944448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42443.008946759262</v>
      </c>
      <c r="T1298" s="13">
        <f t="shared" si="125"/>
        <v>42423.050613425927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42491.747199074074</v>
      </c>
      <c r="T1299" s="13">
        <f t="shared" si="125"/>
        <v>42461.747199074074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42488.680925925932</v>
      </c>
      <c r="T1300" s="13">
        <f t="shared" si="125"/>
        <v>42458.680925925932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42199.814340277779</v>
      </c>
      <c r="T1301" s="13">
        <f t="shared" si="125"/>
        <v>42169.814340277779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42522.789583333331</v>
      </c>
      <c r="T1302" s="13">
        <f t="shared" si="125"/>
        <v>42483.675208333334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42206.125</v>
      </c>
      <c r="T1303" s="13">
        <f t="shared" si="125"/>
        <v>42195.749745370369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42705.099664351852</v>
      </c>
      <c r="T1304" s="13">
        <f t="shared" si="125"/>
        <v>42675.057997685188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42582.458333333328</v>
      </c>
      <c r="T1305" s="13">
        <f t="shared" si="125"/>
        <v>42566.441203703704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42807.152835648143</v>
      </c>
      <c r="T1306" s="13">
        <f t="shared" si="125"/>
        <v>42747.194502314815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42572.729166666672</v>
      </c>
      <c r="T1307" s="13">
        <f t="shared" si="125"/>
        <v>42543.665601851855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41977.457569444443</v>
      </c>
      <c r="T1308" s="13">
        <f t="shared" si="125"/>
        <v>41947.457569444443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42417.503229166665</v>
      </c>
      <c r="T1309" s="13">
        <f t="shared" si="125"/>
        <v>42387.503229166665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42651.613564814819</v>
      </c>
      <c r="T1310" s="13">
        <f t="shared" si="125"/>
        <v>42611.613564814819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42292.882731481484</v>
      </c>
      <c r="T1311" s="13">
        <f t="shared" si="125"/>
        <v>42257.882731481484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42601.667245370365</v>
      </c>
      <c r="T1312" s="13">
        <f t="shared" si="125"/>
        <v>42556.667245370365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42704.843969907408</v>
      </c>
      <c r="T1313" s="13">
        <f t="shared" si="125"/>
        <v>42669.802303240736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42112.702800925923</v>
      </c>
      <c r="T1314" s="13">
        <f t="shared" si="125"/>
        <v>42082.702800925923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42432.709652777776</v>
      </c>
      <c r="T1315" s="13">
        <f t="shared" si="125"/>
        <v>42402.709652777776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42664.669675925921</v>
      </c>
      <c r="T1316" s="13">
        <f t="shared" si="125"/>
        <v>42604.669675925921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42314.041666666672</v>
      </c>
      <c r="T1317" s="13">
        <f t="shared" si="125"/>
        <v>42278.498240740737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42428.961909722217</v>
      </c>
      <c r="T1318" s="13">
        <f t="shared" si="125"/>
        <v>42393.961909722217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42572.583333333328</v>
      </c>
      <c r="T1319" s="13">
        <f t="shared" si="125"/>
        <v>42520.235486111109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42015.043657407412</v>
      </c>
      <c r="T1320" s="13">
        <f t="shared" si="125"/>
        <v>41985.043657407412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41831.666666666664</v>
      </c>
      <c r="T1321" s="13">
        <f t="shared" si="125"/>
        <v>41816.812094907407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42734.958333333328</v>
      </c>
      <c r="T1322" s="13">
        <f t="shared" si="125"/>
        <v>42705.690347222218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42727.74927083333</v>
      </c>
      <c r="T1323" s="13">
        <f t="shared" si="125"/>
        <v>42697.74927083333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42145.656539351854</v>
      </c>
      <c r="T1324" s="13">
        <f t="shared" si="125"/>
        <v>42115.656539351854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42486.288194444445</v>
      </c>
      <c r="T1325" s="13">
        <f t="shared" si="125"/>
        <v>42451.698449074072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42656.633703703701</v>
      </c>
      <c r="T1326" s="13">
        <f t="shared" si="125"/>
        <v>42626.633703703701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42734.086053240739</v>
      </c>
      <c r="T1327" s="13">
        <f t="shared" si="125"/>
        <v>42704.086053240739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42019.791990740734</v>
      </c>
      <c r="T1328" s="13">
        <f t="shared" si="125"/>
        <v>41974.791990740734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42153.678645833337</v>
      </c>
      <c r="T1329" s="13">
        <f t="shared" si="125"/>
        <v>42123.678645833337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42657.642754629633</v>
      </c>
      <c r="T1330" s="13">
        <f t="shared" si="125"/>
        <v>42612.642754629633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41975.263252314813</v>
      </c>
      <c r="T1331" s="13">
        <f t="shared" si="125"/>
        <v>41935.221585648149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42553.166666666672</v>
      </c>
      <c r="T1332" s="13">
        <f t="shared" si="125"/>
        <v>42522.276724537034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42599.50409722222</v>
      </c>
      <c r="T1333" s="13">
        <f t="shared" si="125"/>
        <v>42569.50409722222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42762.060277777782</v>
      </c>
      <c r="T1334" s="13">
        <f t="shared" si="125"/>
        <v>42732.060277777782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41836.106770833336</v>
      </c>
      <c r="T1335" s="13">
        <f t="shared" si="125"/>
        <v>41806.106770833336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42440.774155092593</v>
      </c>
      <c r="T1336" s="13">
        <f t="shared" si="125"/>
        <v>42410.774155092593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ref="O1337:O1400" si="126">E1337/D1337</f>
        <v>0.1976</v>
      </c>
      <c r="P1337" s="6">
        <f t="shared" ref="P1337:P1400" si="127">E1337/L1337</f>
        <v>308.75</v>
      </c>
      <c r="Q1337" t="str">
        <f t="shared" ref="Q1337:Q1400" si="128">LEFT(N1337,FIND("/",N1337) -1)</f>
        <v>technology</v>
      </c>
      <c r="R1337" t="str">
        <f t="shared" ref="R1337:R1400" si="129">RIGHT(N1337,LEN(N1337) - FIND("/", N1337))</f>
        <v>wearables</v>
      </c>
      <c r="S1337" s="13">
        <f t="shared" si="124"/>
        <v>42343.936365740738</v>
      </c>
      <c r="T1337" s="13">
        <f t="shared" si="125"/>
        <v>42313.936365740738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6"/>
        <v>0.84946999999999995</v>
      </c>
      <c r="P1338" s="6">
        <f t="shared" si="127"/>
        <v>379.22767857142856</v>
      </c>
      <c r="Q1338" t="str">
        <f t="shared" si="128"/>
        <v>technology</v>
      </c>
      <c r="R1338" t="str">
        <f t="shared" si="129"/>
        <v>wearables</v>
      </c>
      <c r="S1338" s="13">
        <f t="shared" si="124"/>
        <v>41990.863750000004</v>
      </c>
      <c r="T1338" s="13">
        <f t="shared" si="125"/>
        <v>41955.863750000004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6"/>
        <v>0.49381999999999998</v>
      </c>
      <c r="P1339" s="6">
        <f t="shared" si="127"/>
        <v>176.36428571428573</v>
      </c>
      <c r="Q1339" t="str">
        <f t="shared" si="128"/>
        <v>technology</v>
      </c>
      <c r="R1339" t="str">
        <f t="shared" si="129"/>
        <v>wearables</v>
      </c>
      <c r="S1339" s="13">
        <f t="shared" si="124"/>
        <v>42797.577303240745</v>
      </c>
      <c r="T1339" s="13">
        <f t="shared" si="125"/>
        <v>42767.577303240745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6"/>
        <v>3.3033333333333331E-2</v>
      </c>
      <c r="P1340" s="6">
        <f t="shared" si="127"/>
        <v>66.066666666666663</v>
      </c>
      <c r="Q1340" t="str">
        <f t="shared" si="128"/>
        <v>technology</v>
      </c>
      <c r="R1340" t="str">
        <f t="shared" si="129"/>
        <v>wearables</v>
      </c>
      <c r="S1340" s="13">
        <f t="shared" si="124"/>
        <v>42218.803622685184</v>
      </c>
      <c r="T1340" s="13">
        <f t="shared" si="125"/>
        <v>42188.803622685184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6"/>
        <v>6.6339999999999996E-2</v>
      </c>
      <c r="P1341" s="6">
        <f t="shared" si="127"/>
        <v>89.648648648648646</v>
      </c>
      <c r="Q1341" t="str">
        <f t="shared" si="128"/>
        <v>technology</v>
      </c>
      <c r="R1341" t="str">
        <f t="shared" si="129"/>
        <v>wearables</v>
      </c>
      <c r="S1341" s="13">
        <f t="shared" si="124"/>
        <v>41981.688831018517</v>
      </c>
      <c r="T1341" s="13">
        <f t="shared" si="125"/>
        <v>41936.647164351853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6"/>
        <v>0</v>
      </c>
      <c r="P1342" s="6" t="e">
        <f t="shared" si="127"/>
        <v>#DIV/0!</v>
      </c>
      <c r="Q1342" t="str">
        <f t="shared" si="128"/>
        <v>technology</v>
      </c>
      <c r="R1342" t="str">
        <f t="shared" si="129"/>
        <v>wearables</v>
      </c>
      <c r="S1342" s="13">
        <f t="shared" si="124"/>
        <v>41866.595520833333</v>
      </c>
      <c r="T1342" s="13">
        <f t="shared" si="125"/>
        <v>41836.595520833333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6"/>
        <v>0.7036</v>
      </c>
      <c r="P1343" s="6">
        <f t="shared" si="127"/>
        <v>382.39130434782606</v>
      </c>
      <c r="Q1343" t="str">
        <f t="shared" si="128"/>
        <v>technology</v>
      </c>
      <c r="R1343" t="str">
        <f t="shared" si="129"/>
        <v>wearables</v>
      </c>
      <c r="S1343" s="13">
        <f t="shared" si="124"/>
        <v>42644.624039351853</v>
      </c>
      <c r="T1343" s="13">
        <f t="shared" si="125"/>
        <v>42612.624039351853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6"/>
        <v>2E-3</v>
      </c>
      <c r="P1344" s="6">
        <f t="shared" si="127"/>
        <v>100</v>
      </c>
      <c r="Q1344" t="str">
        <f t="shared" si="128"/>
        <v>technology</v>
      </c>
      <c r="R1344" t="str">
        <f t="shared" si="129"/>
        <v>wearables</v>
      </c>
      <c r="S1344" s="13">
        <f t="shared" si="124"/>
        <v>42202.816423611104</v>
      </c>
      <c r="T1344" s="13">
        <f t="shared" si="125"/>
        <v>42172.816423611104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6"/>
        <v>1.02298</v>
      </c>
      <c r="P1345" s="6">
        <f t="shared" si="127"/>
        <v>158.35603715170279</v>
      </c>
      <c r="Q1345" t="str">
        <f t="shared" si="128"/>
        <v>technology</v>
      </c>
      <c r="R1345" t="str">
        <f t="shared" si="129"/>
        <v>wearables</v>
      </c>
      <c r="S1345" s="13">
        <f t="shared" si="124"/>
        <v>42601.165972222225</v>
      </c>
      <c r="T1345" s="13">
        <f t="shared" si="125"/>
        <v>42542.526423611111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6"/>
        <v>3.7773333333333334</v>
      </c>
      <c r="P1346" s="6">
        <f t="shared" si="127"/>
        <v>40.762589928057551</v>
      </c>
      <c r="Q1346" t="str">
        <f t="shared" si="128"/>
        <v>publishing</v>
      </c>
      <c r="R1346" t="str">
        <f t="shared" si="129"/>
        <v>nonfiction</v>
      </c>
      <c r="S1346" s="13">
        <f t="shared" ref="S1346:S1409" si="130">(((I1346/60)/60)/24)+DATE(1970,1,1)</f>
        <v>42551.789803240739</v>
      </c>
      <c r="T1346" s="13">
        <f t="shared" ref="T1346:T1409" si="131">(((J1346/60)/60)/24)+DATE(1970,1,1)</f>
        <v>42522.789803240739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3">
        <f t="shared" si="130"/>
        <v>41834.814340277779</v>
      </c>
      <c r="T1347" s="13">
        <f t="shared" si="131"/>
        <v>41799.814340277779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41452.075821759259</v>
      </c>
      <c r="T1348" s="13">
        <f t="shared" si="131"/>
        <v>41422.075821759259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42070.638020833328</v>
      </c>
      <c r="T1349" s="13">
        <f t="shared" si="131"/>
        <v>42040.638020833328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41991.506168981476</v>
      </c>
      <c r="T1350" s="13">
        <f t="shared" si="131"/>
        <v>41963.506168981476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42354.290972222225</v>
      </c>
      <c r="T1351" s="13">
        <f t="shared" si="131"/>
        <v>42317.33258101852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42364.013124999998</v>
      </c>
      <c r="T1352" s="13">
        <f t="shared" si="131"/>
        <v>42334.013124999998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42412.74009259259</v>
      </c>
      <c r="T1353" s="13">
        <f t="shared" si="131"/>
        <v>42382.74009259259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42252.165972222225</v>
      </c>
      <c r="T1354" s="13">
        <f t="shared" si="131"/>
        <v>42200.578310185185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41344</v>
      </c>
      <c r="T1355" s="13">
        <f t="shared" si="131"/>
        <v>41309.11791666667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42532.807627314818</v>
      </c>
      <c r="T1356" s="13">
        <f t="shared" si="131"/>
        <v>42502.807627314818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41243.416666666664</v>
      </c>
      <c r="T1357" s="13">
        <f t="shared" si="131"/>
        <v>41213.254687499997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41460.038888888892</v>
      </c>
      <c r="T1358" s="13">
        <f t="shared" si="131"/>
        <v>41430.038888888892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41334.249305555553</v>
      </c>
      <c r="T1359" s="13">
        <f t="shared" si="131"/>
        <v>41304.962233796294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40719.570868055554</v>
      </c>
      <c r="T1360" s="13">
        <f t="shared" si="131"/>
        <v>40689.570868055554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40730.814699074072</v>
      </c>
      <c r="T1361" s="13">
        <f t="shared" si="131"/>
        <v>40668.814699074072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41123.900694444441</v>
      </c>
      <c r="T1362" s="13">
        <f t="shared" si="131"/>
        <v>41095.900694444441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41811.717268518521</v>
      </c>
      <c r="T1363" s="13">
        <f t="shared" si="131"/>
        <v>41781.717268518521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41524.934386574074</v>
      </c>
      <c r="T1364" s="13">
        <f t="shared" si="131"/>
        <v>41464.934386574074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42415.332638888889</v>
      </c>
      <c r="T1365" s="13">
        <f t="shared" si="131"/>
        <v>42396.8440625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42011.6956712963</v>
      </c>
      <c r="T1366" s="13">
        <f t="shared" si="131"/>
        <v>41951.695671296293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42079.691574074073</v>
      </c>
      <c r="T1367" s="13">
        <f t="shared" si="131"/>
        <v>42049.733240740738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41970.037766203706</v>
      </c>
      <c r="T1368" s="13">
        <f t="shared" si="131"/>
        <v>41924.996099537035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42322.044560185182</v>
      </c>
      <c r="T1369" s="13">
        <f t="shared" si="131"/>
        <v>42292.002893518518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42170.190902777773</v>
      </c>
      <c r="T1370" s="13">
        <f t="shared" si="131"/>
        <v>42146.190902777773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41740.594282407408</v>
      </c>
      <c r="T1371" s="13">
        <f t="shared" si="131"/>
        <v>41710.594282407408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41563.00335648148</v>
      </c>
      <c r="T1372" s="13">
        <f t="shared" si="131"/>
        <v>41548.00335648148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42131.758587962962</v>
      </c>
      <c r="T1373" s="13">
        <f t="shared" si="131"/>
        <v>42101.758587962962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41102.739953703705</v>
      </c>
      <c r="T1374" s="13">
        <f t="shared" si="131"/>
        <v>41072.739953703705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42734.95177083333</v>
      </c>
      <c r="T1375" s="13">
        <f t="shared" si="131"/>
        <v>42704.95177083333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42454.12023148148</v>
      </c>
      <c r="T1376" s="13">
        <f t="shared" si="131"/>
        <v>42424.161898148144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42750.066192129627</v>
      </c>
      <c r="T1377" s="13">
        <f t="shared" si="131"/>
        <v>42720.066192129627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42707.710717592592</v>
      </c>
      <c r="T1378" s="13">
        <f t="shared" si="131"/>
        <v>42677.669050925921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42769.174305555556</v>
      </c>
      <c r="T1379" s="13">
        <f t="shared" si="131"/>
        <v>42747.219560185185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42583.759374999994</v>
      </c>
      <c r="T1380" s="13">
        <f t="shared" si="131"/>
        <v>42568.759374999994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42160.491620370376</v>
      </c>
      <c r="T1381" s="13">
        <f t="shared" si="131"/>
        <v>42130.491620370376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42164.083333333328</v>
      </c>
      <c r="T1382" s="13">
        <f t="shared" si="131"/>
        <v>42141.762800925921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42733.214409722219</v>
      </c>
      <c r="T1383" s="13">
        <f t="shared" si="131"/>
        <v>42703.214409722219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41400.800185185188</v>
      </c>
      <c r="T1384" s="13">
        <f t="shared" si="131"/>
        <v>41370.800185185188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42727.074976851851</v>
      </c>
      <c r="T1385" s="13">
        <f t="shared" si="131"/>
        <v>42707.074976851851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42190.735208333332</v>
      </c>
      <c r="T1386" s="13">
        <f t="shared" si="131"/>
        <v>42160.735208333332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42489.507638888885</v>
      </c>
      <c r="T1387" s="13">
        <f t="shared" si="131"/>
        <v>42433.688900462963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42214.646863425922</v>
      </c>
      <c r="T1388" s="13">
        <f t="shared" si="131"/>
        <v>42184.646863425922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42158.1875</v>
      </c>
      <c r="T1389" s="13">
        <f t="shared" si="131"/>
        <v>42126.92123842593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42660.676388888889</v>
      </c>
      <c r="T1390" s="13">
        <f t="shared" si="131"/>
        <v>42634.614780092597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42595.480983796297</v>
      </c>
      <c r="T1391" s="13">
        <f t="shared" si="131"/>
        <v>42565.480983796297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42121.716666666667</v>
      </c>
      <c r="T1392" s="13">
        <f t="shared" si="131"/>
        <v>42087.803310185183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42238.207638888889</v>
      </c>
      <c r="T1393" s="13">
        <f t="shared" si="131"/>
        <v>42193.650671296295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42432.154930555553</v>
      </c>
      <c r="T1394" s="13">
        <f t="shared" si="131"/>
        <v>42401.154930555553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42583.681979166664</v>
      </c>
      <c r="T1395" s="13">
        <f t="shared" si="131"/>
        <v>42553.681979166664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42795.125</v>
      </c>
      <c r="T1396" s="13">
        <f t="shared" si="131"/>
        <v>42752.144976851851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42749.90834490741</v>
      </c>
      <c r="T1397" s="13">
        <f t="shared" si="131"/>
        <v>42719.90834490741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42048.99863425926</v>
      </c>
      <c r="T1398" s="13">
        <f t="shared" si="131"/>
        <v>42018.99863425926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42670.888194444444</v>
      </c>
      <c r="T1399" s="13">
        <f t="shared" si="131"/>
        <v>42640.917939814812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42556.874236111107</v>
      </c>
      <c r="T1400" s="13">
        <f t="shared" si="131"/>
        <v>42526.874236111107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ref="O1401:O1464" si="132">E1401/D1401</f>
        <v>1.2614444444444444</v>
      </c>
      <c r="P1401" s="6">
        <f t="shared" ref="P1401:P1464" si="133">E1401/L1401</f>
        <v>61.701086956521742</v>
      </c>
      <c r="Q1401" t="str">
        <f t="shared" ref="Q1401:Q1464" si="134">LEFT(N1401,FIND("/",N1401) -1)</f>
        <v>music</v>
      </c>
      <c r="R1401" t="str">
        <f t="shared" ref="R1401:R1464" si="135">RIGHT(N1401,LEN(N1401) - FIND("/", N1401))</f>
        <v>rock</v>
      </c>
      <c r="S1401" s="13">
        <f t="shared" si="130"/>
        <v>41919.004317129627</v>
      </c>
      <c r="T1401" s="13">
        <f t="shared" si="131"/>
        <v>41889.004317129627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32"/>
        <v>1.6742857142857144</v>
      </c>
      <c r="P1402" s="6">
        <f t="shared" si="133"/>
        <v>17.235294117647058</v>
      </c>
      <c r="Q1402" t="str">
        <f t="shared" si="134"/>
        <v>music</v>
      </c>
      <c r="R1402" t="str">
        <f t="shared" si="135"/>
        <v>rock</v>
      </c>
      <c r="S1402" s="13">
        <f t="shared" si="130"/>
        <v>42533.229166666672</v>
      </c>
      <c r="T1402" s="13">
        <f t="shared" si="131"/>
        <v>42498.341122685189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32"/>
        <v>4.9652000000000003</v>
      </c>
      <c r="P1403" s="6">
        <f t="shared" si="133"/>
        <v>51.720833333333331</v>
      </c>
      <c r="Q1403" t="str">
        <f t="shared" si="134"/>
        <v>music</v>
      </c>
      <c r="R1403" t="str">
        <f t="shared" si="135"/>
        <v>rock</v>
      </c>
      <c r="S1403" s="13">
        <f t="shared" si="130"/>
        <v>41420.99622685185</v>
      </c>
      <c r="T1403" s="13">
        <f t="shared" si="131"/>
        <v>41399.99622685185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32"/>
        <v>1.0915999999999999</v>
      </c>
      <c r="P1404" s="6">
        <f t="shared" si="133"/>
        <v>24.150442477876105</v>
      </c>
      <c r="Q1404" t="str">
        <f t="shared" si="134"/>
        <v>music</v>
      </c>
      <c r="R1404" t="str">
        <f t="shared" si="135"/>
        <v>rock</v>
      </c>
      <c r="S1404" s="13">
        <f t="shared" si="130"/>
        <v>42125.011701388896</v>
      </c>
      <c r="T1404" s="13">
        <f t="shared" si="131"/>
        <v>42065.053368055553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32"/>
        <v>1.0257499999999999</v>
      </c>
      <c r="P1405" s="6">
        <f t="shared" si="133"/>
        <v>62.166666666666664</v>
      </c>
      <c r="Q1405" t="str">
        <f t="shared" si="134"/>
        <v>music</v>
      </c>
      <c r="R1405" t="str">
        <f t="shared" si="135"/>
        <v>rock</v>
      </c>
      <c r="S1405" s="13">
        <f t="shared" si="130"/>
        <v>41481.062905092593</v>
      </c>
      <c r="T1405" s="13">
        <f t="shared" si="131"/>
        <v>41451.062905092593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32"/>
        <v>1.6620689655172414E-2</v>
      </c>
      <c r="P1406" s="6">
        <f t="shared" si="133"/>
        <v>48.2</v>
      </c>
      <c r="Q1406" t="str">
        <f t="shared" si="134"/>
        <v>publishing</v>
      </c>
      <c r="R1406" t="str">
        <f t="shared" si="135"/>
        <v>translations</v>
      </c>
      <c r="S1406" s="13">
        <f t="shared" si="130"/>
        <v>42057.510243055556</v>
      </c>
      <c r="T1406" s="13">
        <f t="shared" si="131"/>
        <v>42032.510243055556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32"/>
        <v>4.1999999999999997E-3</v>
      </c>
      <c r="P1407" s="6">
        <f t="shared" si="133"/>
        <v>6.1764705882352944</v>
      </c>
      <c r="Q1407" t="str">
        <f t="shared" si="134"/>
        <v>publishing</v>
      </c>
      <c r="R1407" t="str">
        <f t="shared" si="135"/>
        <v>translations</v>
      </c>
      <c r="S1407" s="13">
        <f t="shared" si="130"/>
        <v>41971.722233796296</v>
      </c>
      <c r="T1407" s="13">
        <f t="shared" si="131"/>
        <v>41941.680567129632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32"/>
        <v>1.25E-3</v>
      </c>
      <c r="P1408" s="6">
        <f t="shared" si="133"/>
        <v>5</v>
      </c>
      <c r="Q1408" t="str">
        <f t="shared" si="134"/>
        <v>publishing</v>
      </c>
      <c r="R1408" t="str">
        <f t="shared" si="135"/>
        <v>translations</v>
      </c>
      <c r="S1408" s="13">
        <f t="shared" si="130"/>
        <v>42350.416666666672</v>
      </c>
      <c r="T1408" s="13">
        <f t="shared" si="131"/>
        <v>42297.432951388888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32"/>
        <v>5.0000000000000001E-3</v>
      </c>
      <c r="P1409" s="6">
        <f t="shared" si="133"/>
        <v>7.5</v>
      </c>
      <c r="Q1409" t="str">
        <f t="shared" si="134"/>
        <v>publishing</v>
      </c>
      <c r="R1409" t="str">
        <f t="shared" si="135"/>
        <v>translations</v>
      </c>
      <c r="S1409" s="13">
        <f t="shared" si="130"/>
        <v>41863.536782407406</v>
      </c>
      <c r="T1409" s="13">
        <f t="shared" si="131"/>
        <v>41838.536782407406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32"/>
        <v>7.1999999999999995E-2</v>
      </c>
      <c r="P1410" s="6">
        <f t="shared" si="133"/>
        <v>12</v>
      </c>
      <c r="Q1410" t="str">
        <f t="shared" si="134"/>
        <v>publishing</v>
      </c>
      <c r="R1410" t="str">
        <f t="shared" si="135"/>
        <v>translations</v>
      </c>
      <c r="S1410" s="13">
        <f t="shared" ref="S1410:S1473" si="136">(((I1410/60)/60)/24)+DATE(1970,1,1)</f>
        <v>42321.913842592592</v>
      </c>
      <c r="T1410" s="13">
        <f t="shared" ref="T1410:T1473" si="137">(((J1410/60)/60)/24)+DATE(1970,1,1)</f>
        <v>42291.872175925921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3">
        <f t="shared" si="136"/>
        <v>42005.175173611111</v>
      </c>
      <c r="T1411" s="13">
        <f t="shared" si="137"/>
        <v>41945.133506944447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42524.318518518514</v>
      </c>
      <c r="T1412" s="13">
        <f t="shared" si="137"/>
        <v>42479.318518518514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42041.059027777781</v>
      </c>
      <c r="T1413" s="13">
        <f t="shared" si="137"/>
        <v>42013.059027777781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41977.063645833332</v>
      </c>
      <c r="T1414" s="13">
        <f t="shared" si="137"/>
        <v>41947.063645833332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42420.437152777777</v>
      </c>
      <c r="T1415" s="13">
        <f t="shared" si="137"/>
        <v>42360.437152777777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42738.25309027778</v>
      </c>
      <c r="T1416" s="13">
        <f t="shared" si="137"/>
        <v>42708.25309027778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42232.675821759258</v>
      </c>
      <c r="T1417" s="13">
        <f t="shared" si="137"/>
        <v>42192.675821759258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42329.967812499999</v>
      </c>
      <c r="T1418" s="13">
        <f t="shared" si="137"/>
        <v>42299.926145833335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42262.465972222228</v>
      </c>
      <c r="T1419" s="13">
        <f t="shared" si="137"/>
        <v>42232.15016203704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42425.456412037034</v>
      </c>
      <c r="T1420" s="13">
        <f t="shared" si="137"/>
        <v>42395.456412037034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42652.456238425926</v>
      </c>
      <c r="T1421" s="13">
        <f t="shared" si="137"/>
        <v>42622.456238425926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42549.667662037042</v>
      </c>
      <c r="T1422" s="13">
        <f t="shared" si="137"/>
        <v>42524.667662037042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42043.915613425925</v>
      </c>
      <c r="T1423" s="13">
        <f t="shared" si="137"/>
        <v>42013.915613425925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42634.239629629628</v>
      </c>
      <c r="T1424" s="13">
        <f t="shared" si="137"/>
        <v>42604.239629629628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42370.360312500001</v>
      </c>
      <c r="T1425" s="13">
        <f t="shared" si="137"/>
        <v>42340.360312500001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42689.759282407409</v>
      </c>
      <c r="T1426" s="13">
        <f t="shared" si="137"/>
        <v>42676.717615740738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42123.131469907406</v>
      </c>
      <c r="T1427" s="13">
        <f t="shared" si="137"/>
        <v>42093.131469907406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42240.390277777777</v>
      </c>
      <c r="T1428" s="13">
        <f t="shared" si="137"/>
        <v>42180.390277777777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42631.851678240739</v>
      </c>
      <c r="T1429" s="13">
        <f t="shared" si="137"/>
        <v>42601.851678240739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42462.338159722218</v>
      </c>
      <c r="T1430" s="13">
        <f t="shared" si="137"/>
        <v>42432.379826388889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42104.060671296291</v>
      </c>
      <c r="T1431" s="13">
        <f t="shared" si="137"/>
        <v>42074.060671296291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41992.813518518517</v>
      </c>
      <c r="T1432" s="13">
        <f t="shared" si="137"/>
        <v>41961.813518518517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42334.252500000002</v>
      </c>
      <c r="T1433" s="13">
        <f t="shared" si="137"/>
        <v>42304.210833333331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42205.780416666668</v>
      </c>
      <c r="T1434" s="13">
        <f t="shared" si="137"/>
        <v>42175.780416666668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42714.458333333328</v>
      </c>
      <c r="T1435" s="13">
        <f t="shared" si="137"/>
        <v>42673.625868055555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42163.625</v>
      </c>
      <c r="T1436" s="13">
        <f t="shared" si="137"/>
        <v>42142.767106481479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42288.780324074076</v>
      </c>
      <c r="T1437" s="13">
        <f t="shared" si="137"/>
        <v>42258.780324074076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42421.35019675926</v>
      </c>
      <c r="T1438" s="13">
        <f t="shared" si="137"/>
        <v>42391.35019675926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41833.207638888889</v>
      </c>
      <c r="T1439" s="13">
        <f t="shared" si="137"/>
        <v>41796.531701388885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42487.579861111109</v>
      </c>
      <c r="T1440" s="13">
        <f t="shared" si="137"/>
        <v>42457.871516203704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42070.829872685179</v>
      </c>
      <c r="T1441" s="13">
        <f t="shared" si="137"/>
        <v>42040.829872685179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42516.748414351852</v>
      </c>
      <c r="T1442" s="13">
        <f t="shared" si="137"/>
        <v>42486.748414351852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42258.765844907408</v>
      </c>
      <c r="T1443" s="13">
        <f t="shared" si="137"/>
        <v>42198.765844907408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42515.64534722222</v>
      </c>
      <c r="T1444" s="13">
        <f t="shared" si="137"/>
        <v>42485.64534722222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42737.926030092596</v>
      </c>
      <c r="T1445" s="13">
        <f t="shared" si="137"/>
        <v>42707.926030092596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42259.873402777783</v>
      </c>
      <c r="T1446" s="13">
        <f t="shared" si="137"/>
        <v>42199.873402777783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42169.542303240742</v>
      </c>
      <c r="T1447" s="13">
        <f t="shared" si="137"/>
        <v>42139.542303240742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42481.447662037041</v>
      </c>
      <c r="T1448" s="13">
        <f t="shared" si="137"/>
        <v>42461.447662037041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42559.730717592596</v>
      </c>
      <c r="T1449" s="13">
        <f t="shared" si="137"/>
        <v>42529.730717592596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42146.225694444445</v>
      </c>
      <c r="T1450" s="13">
        <f t="shared" si="137"/>
        <v>42115.936550925922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42134.811400462961</v>
      </c>
      <c r="T1451" s="13">
        <f t="shared" si="137"/>
        <v>42086.811400462961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42420.171261574069</v>
      </c>
      <c r="T1452" s="13">
        <f t="shared" si="137"/>
        <v>42390.171261574069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41962.00068287037</v>
      </c>
      <c r="T1453" s="13">
        <f t="shared" si="137"/>
        <v>41931.959016203706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41848.703275462962</v>
      </c>
      <c r="T1454" s="13">
        <f t="shared" si="137"/>
        <v>41818.703275462962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42840.654479166667</v>
      </c>
      <c r="T1455" s="13">
        <f t="shared" si="137"/>
        <v>42795.696145833332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42484.915972222225</v>
      </c>
      <c r="T1456" s="13">
        <f t="shared" si="137"/>
        <v>42463.866666666669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41887.568749999999</v>
      </c>
      <c r="T1457" s="13">
        <f t="shared" si="137"/>
        <v>41832.672685185185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42738.668576388889</v>
      </c>
      <c r="T1458" s="13">
        <f t="shared" si="137"/>
        <v>42708.668576388889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42319.938009259262</v>
      </c>
      <c r="T1459" s="13">
        <f t="shared" si="137"/>
        <v>42289.89634259259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41862.166666666664</v>
      </c>
      <c r="T1460" s="13">
        <f t="shared" si="137"/>
        <v>41831.705555555556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42340.725694444445</v>
      </c>
      <c r="T1461" s="13">
        <f t="shared" si="137"/>
        <v>42312.204814814817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41973.989583333328</v>
      </c>
      <c r="T1462" s="13">
        <f t="shared" si="137"/>
        <v>41915.896967592591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41933</v>
      </c>
      <c r="T1463" s="13">
        <f t="shared" si="137"/>
        <v>41899.645300925928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41374.662858796299</v>
      </c>
      <c r="T1464" s="13">
        <f t="shared" si="137"/>
        <v>41344.662858796299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ref="O1465:O1528" si="138">E1465/D1465</f>
        <v>1.4766666666666666</v>
      </c>
      <c r="P1465" s="6">
        <f t="shared" ref="P1465:P1528" si="139">E1465/L1465</f>
        <v>35.44</v>
      </c>
      <c r="Q1465" t="str">
        <f t="shared" ref="Q1465:Q1528" si="140">LEFT(N1465,FIND("/",N1465) -1)</f>
        <v>publishing</v>
      </c>
      <c r="R1465" t="str">
        <f t="shared" ref="R1465:R1528" si="141">RIGHT(N1465,LEN(N1465) - FIND("/", N1465))</f>
        <v>radio &amp; podcasts</v>
      </c>
      <c r="S1465" s="13">
        <f t="shared" si="136"/>
        <v>41371.869652777779</v>
      </c>
      <c r="T1465" s="13">
        <f t="shared" si="137"/>
        <v>41326.911319444444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8"/>
        <v>1.6319999999999999</v>
      </c>
      <c r="P1466" s="6">
        <f t="shared" si="139"/>
        <v>34.871794871794869</v>
      </c>
      <c r="Q1466" t="str">
        <f t="shared" si="140"/>
        <v>publishing</v>
      </c>
      <c r="R1466" t="str">
        <f t="shared" si="141"/>
        <v>radio &amp; podcasts</v>
      </c>
      <c r="S1466" s="13">
        <f t="shared" si="136"/>
        <v>41321.661550925928</v>
      </c>
      <c r="T1466" s="13">
        <f t="shared" si="137"/>
        <v>41291.661550925928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8"/>
        <v>4.5641449999999999</v>
      </c>
      <c r="P1467" s="6">
        <f t="shared" si="139"/>
        <v>52.622732513451197</v>
      </c>
      <c r="Q1467" t="str">
        <f t="shared" si="140"/>
        <v>publishing</v>
      </c>
      <c r="R1467" t="str">
        <f t="shared" si="141"/>
        <v>radio &amp; podcasts</v>
      </c>
      <c r="S1467" s="13">
        <f t="shared" si="136"/>
        <v>40990.125</v>
      </c>
      <c r="T1467" s="13">
        <f t="shared" si="137"/>
        <v>40959.734398148146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8"/>
        <v>1.0787731249999999</v>
      </c>
      <c r="P1468" s="6">
        <f t="shared" si="139"/>
        <v>69.598266129032254</v>
      </c>
      <c r="Q1468" t="str">
        <f t="shared" si="140"/>
        <v>publishing</v>
      </c>
      <c r="R1468" t="str">
        <f t="shared" si="141"/>
        <v>radio &amp; podcasts</v>
      </c>
      <c r="S1468" s="13">
        <f t="shared" si="136"/>
        <v>42381.208333333328</v>
      </c>
      <c r="T1468" s="13">
        <f t="shared" si="137"/>
        <v>42340.172060185185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8"/>
        <v>1.1508</v>
      </c>
      <c r="P1469" s="6">
        <f t="shared" si="139"/>
        <v>76.72</v>
      </c>
      <c r="Q1469" t="str">
        <f t="shared" si="140"/>
        <v>publishing</v>
      </c>
      <c r="R1469" t="str">
        <f t="shared" si="141"/>
        <v>radio &amp; podcasts</v>
      </c>
      <c r="S1469" s="13">
        <f t="shared" si="136"/>
        <v>40993.760243055556</v>
      </c>
      <c r="T1469" s="13">
        <f t="shared" si="137"/>
        <v>40933.80190972222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8"/>
        <v>1.0236842105263158</v>
      </c>
      <c r="P1470" s="6">
        <f t="shared" si="139"/>
        <v>33.191126279863482</v>
      </c>
      <c r="Q1470" t="str">
        <f t="shared" si="140"/>
        <v>publishing</v>
      </c>
      <c r="R1470" t="str">
        <f t="shared" si="141"/>
        <v>radio &amp; podcasts</v>
      </c>
      <c r="S1470" s="13">
        <f t="shared" si="136"/>
        <v>40706.014456018522</v>
      </c>
      <c r="T1470" s="13">
        <f t="shared" si="137"/>
        <v>40646.014456018522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8"/>
        <v>1.0842485875706214</v>
      </c>
      <c r="P1471" s="6">
        <f t="shared" si="139"/>
        <v>149.46417445482865</v>
      </c>
      <c r="Q1471" t="str">
        <f t="shared" si="140"/>
        <v>publishing</v>
      </c>
      <c r="R1471" t="str">
        <f t="shared" si="141"/>
        <v>radio &amp; podcasts</v>
      </c>
      <c r="S1471" s="13">
        <f t="shared" si="136"/>
        <v>41320.598483796297</v>
      </c>
      <c r="T1471" s="13">
        <f t="shared" si="137"/>
        <v>41290.598483796297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8"/>
        <v>1.2513333333333334</v>
      </c>
      <c r="P1472" s="6">
        <f t="shared" si="139"/>
        <v>23.172839506172838</v>
      </c>
      <c r="Q1472" t="str">
        <f t="shared" si="140"/>
        <v>publishing</v>
      </c>
      <c r="R1472" t="str">
        <f t="shared" si="141"/>
        <v>radio &amp; podcasts</v>
      </c>
      <c r="S1472" s="13">
        <f t="shared" si="136"/>
        <v>41271.827118055553</v>
      </c>
      <c r="T1472" s="13">
        <f t="shared" si="137"/>
        <v>41250.827118055553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8"/>
        <v>1.03840625</v>
      </c>
      <c r="P1473" s="6">
        <f t="shared" si="139"/>
        <v>96.877551020408163</v>
      </c>
      <c r="Q1473" t="str">
        <f t="shared" si="140"/>
        <v>publishing</v>
      </c>
      <c r="R1473" t="str">
        <f t="shared" si="141"/>
        <v>radio &amp; podcasts</v>
      </c>
      <c r="S1473" s="13">
        <f t="shared" si="136"/>
        <v>42103.957569444443</v>
      </c>
      <c r="T1473" s="13">
        <f t="shared" si="137"/>
        <v>42073.957569444443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8"/>
        <v>1.3870400000000001</v>
      </c>
      <c r="P1474" s="6">
        <f t="shared" si="139"/>
        <v>103.20238095238095</v>
      </c>
      <c r="Q1474" t="str">
        <f t="shared" si="140"/>
        <v>publishing</v>
      </c>
      <c r="R1474" t="str">
        <f t="shared" si="141"/>
        <v>radio &amp; podcasts</v>
      </c>
      <c r="S1474" s="13">
        <f t="shared" ref="S1474:S1537" si="142">(((I1474/60)/60)/24)+DATE(1970,1,1)</f>
        <v>41563.542858796296</v>
      </c>
      <c r="T1474" s="13">
        <f t="shared" ref="T1474:T1537" si="143">(((J1474/60)/60)/24)+DATE(1970,1,1)</f>
        <v>41533.542858796296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3">
        <f t="shared" si="142"/>
        <v>40969.979618055557</v>
      </c>
      <c r="T1475" s="13">
        <f t="shared" si="143"/>
        <v>40939.979618055557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41530.727916666663</v>
      </c>
      <c r="T1476" s="13">
        <f t="shared" si="143"/>
        <v>41500.727916666663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41993.207638888889</v>
      </c>
      <c r="T1477" s="13">
        <f t="shared" si="143"/>
        <v>41960.722951388889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40796.041921296295</v>
      </c>
      <c r="T1478" s="13">
        <f t="shared" si="143"/>
        <v>40766.041921296295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40900.125</v>
      </c>
      <c r="T1479" s="13">
        <f t="shared" si="143"/>
        <v>40840.615787037037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41408.871678240743</v>
      </c>
      <c r="T1480" s="13">
        <f t="shared" si="143"/>
        <v>41394.871678240743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41769.165972222225</v>
      </c>
      <c r="T1481" s="13">
        <f t="shared" si="143"/>
        <v>41754.745243055557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41481.708333333336</v>
      </c>
      <c r="T1482" s="13">
        <f t="shared" si="143"/>
        <v>41464.934016203704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41580.922974537039</v>
      </c>
      <c r="T1483" s="13">
        <f t="shared" si="143"/>
        <v>41550.922974537039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41159.32708333333</v>
      </c>
      <c r="T1484" s="13">
        <f t="shared" si="143"/>
        <v>41136.85805555556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42573.192997685182</v>
      </c>
      <c r="T1485" s="13">
        <f t="shared" si="143"/>
        <v>42548.192997685182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41111.618750000001</v>
      </c>
      <c r="T1486" s="13">
        <f t="shared" si="143"/>
        <v>41053.200960648144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42175.795983796299</v>
      </c>
      <c r="T1487" s="13">
        <f t="shared" si="143"/>
        <v>42130.795983796299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42062.168530092589</v>
      </c>
      <c r="T1488" s="13">
        <f t="shared" si="143"/>
        <v>42032.168530092589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42584.917488425926</v>
      </c>
      <c r="T1489" s="13">
        <f t="shared" si="143"/>
        <v>42554.917488425926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41644.563194444447</v>
      </c>
      <c r="T1490" s="13">
        <f t="shared" si="143"/>
        <v>41614.563194444447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41228.653379629628</v>
      </c>
      <c r="T1491" s="13">
        <f t="shared" si="143"/>
        <v>41198.611712962964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41549.561041666668</v>
      </c>
      <c r="T1492" s="13">
        <f t="shared" si="143"/>
        <v>41520.561041666668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42050.651388888888</v>
      </c>
      <c r="T1493" s="13">
        <f t="shared" si="143"/>
        <v>41991.713460648149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40712.884791666671</v>
      </c>
      <c r="T1494" s="13">
        <f t="shared" si="143"/>
        <v>40682.884791666671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41441.866608796299</v>
      </c>
      <c r="T1495" s="13">
        <f t="shared" si="143"/>
        <v>41411.866608796299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42097.651388888888</v>
      </c>
      <c r="T1496" s="13">
        <f t="shared" si="143"/>
        <v>42067.722372685181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40782.789710648147</v>
      </c>
      <c r="T1497" s="13">
        <f t="shared" si="143"/>
        <v>40752.789710648147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41898.475219907406</v>
      </c>
      <c r="T1498" s="13">
        <f t="shared" si="143"/>
        <v>41838.475219907406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41486.821527777778</v>
      </c>
      <c r="T1499" s="13">
        <f t="shared" si="143"/>
        <v>41444.64261574074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41885.983541666668</v>
      </c>
      <c r="T1500" s="13">
        <f t="shared" si="143"/>
        <v>41840.983541666668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42587.007326388892</v>
      </c>
      <c r="T1501" s="13">
        <f t="shared" si="143"/>
        <v>42527.007326388892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41395.904594907406</v>
      </c>
      <c r="T1502" s="13">
        <f t="shared" si="143"/>
        <v>41365.904594907406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42193.583599537036</v>
      </c>
      <c r="T1503" s="13">
        <f t="shared" si="143"/>
        <v>42163.583599537036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42454.916666666672</v>
      </c>
      <c r="T1504" s="13">
        <f t="shared" si="143"/>
        <v>42426.542592592596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42666.347233796296</v>
      </c>
      <c r="T1505" s="13">
        <f t="shared" si="143"/>
        <v>42606.347233796296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41800.356249999997</v>
      </c>
      <c r="T1506" s="13">
        <f t="shared" si="143"/>
        <v>41772.657685185186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42451.834027777775</v>
      </c>
      <c r="T1507" s="13">
        <f t="shared" si="143"/>
        <v>42414.44332175926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41844.785925925928</v>
      </c>
      <c r="T1508" s="13">
        <f t="shared" si="143"/>
        <v>41814.785925925928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40313.340277777781</v>
      </c>
      <c r="T1509" s="13">
        <f t="shared" si="143"/>
        <v>40254.450335648151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41817.614363425928</v>
      </c>
      <c r="T1510" s="13">
        <f t="shared" si="143"/>
        <v>41786.614363425928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42780.957638888889</v>
      </c>
      <c r="T1511" s="13">
        <f t="shared" si="143"/>
        <v>42751.533391203702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41839.385162037033</v>
      </c>
      <c r="T1512" s="13">
        <f t="shared" si="143"/>
        <v>41809.385162037033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42326.625046296293</v>
      </c>
      <c r="T1513" s="13">
        <f t="shared" si="143"/>
        <v>42296.583379629628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42771.684479166666</v>
      </c>
      <c r="T1514" s="13">
        <f t="shared" si="143"/>
        <v>42741.684479166666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41836.637337962966</v>
      </c>
      <c r="T1515" s="13">
        <f t="shared" si="143"/>
        <v>41806.637337962966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42274.597685185188</v>
      </c>
      <c r="T1516" s="13">
        <f t="shared" si="143"/>
        <v>42234.597685185188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42445.211770833332</v>
      </c>
      <c r="T1517" s="13">
        <f t="shared" si="143"/>
        <v>42415.253437499996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42649.583333333328</v>
      </c>
      <c r="T1518" s="13">
        <f t="shared" si="143"/>
        <v>42619.466342592597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41979.25</v>
      </c>
      <c r="T1519" s="13">
        <f t="shared" si="143"/>
        <v>41948.56658564815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41790.8200462963</v>
      </c>
      <c r="T1520" s="13">
        <f t="shared" si="143"/>
        <v>41760.8200462963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41810.915972222225</v>
      </c>
      <c r="T1521" s="13">
        <f t="shared" si="143"/>
        <v>41782.741701388892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41992.166666666672</v>
      </c>
      <c r="T1522" s="13">
        <f t="shared" si="143"/>
        <v>41955.857789351852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42528.167719907404</v>
      </c>
      <c r="T1523" s="13">
        <f t="shared" si="143"/>
        <v>42493.167719907404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41929.830312500002</v>
      </c>
      <c r="T1524" s="13">
        <f t="shared" si="143"/>
        <v>41899.830312500002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41996</v>
      </c>
      <c r="T1525" s="13">
        <f t="shared" si="143"/>
        <v>41964.751342592594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42786.501041666663</v>
      </c>
      <c r="T1526" s="13">
        <f t="shared" si="143"/>
        <v>42756.501041666663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42600.702986111108</v>
      </c>
      <c r="T1527" s="13">
        <f t="shared" si="143"/>
        <v>42570.702986111108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42388.276006944448</v>
      </c>
      <c r="T1528" s="13">
        <f t="shared" si="143"/>
        <v>42339.276006944448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ref="O1529:O1592" si="144">E1529/D1529</f>
        <v>1.1044428571428573</v>
      </c>
      <c r="P1529" s="6">
        <f t="shared" ref="P1529:P1592" si="145">E1529/L1529</f>
        <v>55.222142857142863</v>
      </c>
      <c r="Q1529" t="str">
        <f t="shared" ref="Q1529:Q1592" si="146">LEFT(N1529,FIND("/",N1529) -1)</f>
        <v>photography</v>
      </c>
      <c r="R1529" t="str">
        <f t="shared" ref="R1529:R1592" si="147">RIGHT(N1529,LEN(N1529) - FIND("/", N1529))</f>
        <v>photobooks</v>
      </c>
      <c r="S1529" s="13">
        <f t="shared" si="142"/>
        <v>42808.558865740735</v>
      </c>
      <c r="T1529" s="13">
        <f t="shared" si="143"/>
        <v>42780.600532407407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44"/>
        <v>2.8156666666666665</v>
      </c>
      <c r="P1530" s="6">
        <f t="shared" si="145"/>
        <v>52.793750000000003</v>
      </c>
      <c r="Q1530" t="str">
        <f t="shared" si="146"/>
        <v>photography</v>
      </c>
      <c r="R1530" t="str">
        <f t="shared" si="147"/>
        <v>photobooks</v>
      </c>
      <c r="S1530" s="13">
        <f t="shared" si="142"/>
        <v>42767</v>
      </c>
      <c r="T1530" s="13">
        <f t="shared" si="143"/>
        <v>42736.732893518521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44"/>
        <v>1.0067894736842105</v>
      </c>
      <c r="P1531" s="6">
        <f t="shared" si="145"/>
        <v>135.66666666666666</v>
      </c>
      <c r="Q1531" t="str">
        <f t="shared" si="146"/>
        <v>photography</v>
      </c>
      <c r="R1531" t="str">
        <f t="shared" si="147"/>
        <v>photobooks</v>
      </c>
      <c r="S1531" s="13">
        <f t="shared" si="142"/>
        <v>42082.587037037039</v>
      </c>
      <c r="T1531" s="13">
        <f t="shared" si="143"/>
        <v>42052.628703703704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44"/>
        <v>1.3482571428571428</v>
      </c>
      <c r="P1532" s="6">
        <f t="shared" si="145"/>
        <v>53.991990846681922</v>
      </c>
      <c r="Q1532" t="str">
        <f t="shared" si="146"/>
        <v>photography</v>
      </c>
      <c r="R1532" t="str">
        <f t="shared" si="147"/>
        <v>photobooks</v>
      </c>
      <c r="S1532" s="13">
        <f t="shared" si="142"/>
        <v>42300.767303240747</v>
      </c>
      <c r="T1532" s="13">
        <f t="shared" si="143"/>
        <v>42275.767303240747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44"/>
        <v>1.7595744680851064</v>
      </c>
      <c r="P1533" s="6">
        <f t="shared" si="145"/>
        <v>56.643835616438359</v>
      </c>
      <c r="Q1533" t="str">
        <f t="shared" si="146"/>
        <v>photography</v>
      </c>
      <c r="R1533" t="str">
        <f t="shared" si="147"/>
        <v>photobooks</v>
      </c>
      <c r="S1533" s="13">
        <f t="shared" si="142"/>
        <v>41974.125</v>
      </c>
      <c r="T1533" s="13">
        <f t="shared" si="143"/>
        <v>41941.802384259259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44"/>
        <v>4.8402000000000003</v>
      </c>
      <c r="P1534" s="6">
        <f t="shared" si="145"/>
        <v>82.316326530612244</v>
      </c>
      <c r="Q1534" t="str">
        <f t="shared" si="146"/>
        <v>photography</v>
      </c>
      <c r="R1534" t="str">
        <f t="shared" si="147"/>
        <v>photobooks</v>
      </c>
      <c r="S1534" s="13">
        <f t="shared" si="142"/>
        <v>42415.625</v>
      </c>
      <c r="T1534" s="13">
        <f t="shared" si="143"/>
        <v>42391.475289351853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44"/>
        <v>1.4514</v>
      </c>
      <c r="P1535" s="6">
        <f t="shared" si="145"/>
        <v>88.26081081081081</v>
      </c>
      <c r="Q1535" t="str">
        <f t="shared" si="146"/>
        <v>photography</v>
      </c>
      <c r="R1535" t="str">
        <f t="shared" si="147"/>
        <v>photobooks</v>
      </c>
      <c r="S1535" s="13">
        <f t="shared" si="142"/>
        <v>42492.165972222225</v>
      </c>
      <c r="T1535" s="13">
        <f t="shared" si="143"/>
        <v>42443.00204861111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44"/>
        <v>4.1773333333333333</v>
      </c>
      <c r="P1536" s="6">
        <f t="shared" si="145"/>
        <v>84.905149051490511</v>
      </c>
      <c r="Q1536" t="str">
        <f t="shared" si="146"/>
        <v>photography</v>
      </c>
      <c r="R1536" t="str">
        <f t="shared" si="147"/>
        <v>photobooks</v>
      </c>
      <c r="S1536" s="13">
        <f t="shared" si="142"/>
        <v>42251.67432870371</v>
      </c>
      <c r="T1536" s="13">
        <f t="shared" si="143"/>
        <v>42221.67432870371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44"/>
        <v>1.3242499999999999</v>
      </c>
      <c r="P1537" s="6">
        <f t="shared" si="145"/>
        <v>48.154545454545456</v>
      </c>
      <c r="Q1537" t="str">
        <f t="shared" si="146"/>
        <v>photography</v>
      </c>
      <c r="R1537" t="str">
        <f t="shared" si="147"/>
        <v>photobooks</v>
      </c>
      <c r="S1537" s="13">
        <f t="shared" si="142"/>
        <v>42513.916666666672</v>
      </c>
      <c r="T1537" s="13">
        <f t="shared" si="143"/>
        <v>42484.829062500001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44"/>
        <v>2.5030841666666666</v>
      </c>
      <c r="P1538" s="6">
        <f t="shared" si="145"/>
        <v>66.015406593406595</v>
      </c>
      <c r="Q1538" t="str">
        <f t="shared" si="146"/>
        <v>photography</v>
      </c>
      <c r="R1538" t="str">
        <f t="shared" si="147"/>
        <v>photobooks</v>
      </c>
      <c r="S1538" s="13">
        <f t="shared" ref="S1538:S1601" si="148">(((I1538/60)/60)/24)+DATE(1970,1,1)</f>
        <v>42243.802199074074</v>
      </c>
      <c r="T1538" s="13">
        <f t="shared" ref="T1538:T1601" si="149">(((J1538/60)/60)/24)+DATE(1970,1,1)</f>
        <v>42213.802199074074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3">
        <f t="shared" si="148"/>
        <v>42588.75</v>
      </c>
      <c r="T1539" s="13">
        <f t="shared" si="149"/>
        <v>42552.315127314811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42026.782060185185</v>
      </c>
      <c r="T1540" s="13">
        <f t="shared" si="149"/>
        <v>41981.782060185185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42738.919201388882</v>
      </c>
      <c r="T1541" s="13">
        <f t="shared" si="149"/>
        <v>42705.919201388882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41969.052083333328</v>
      </c>
      <c r="T1542" s="13">
        <f t="shared" si="149"/>
        <v>41939.00712962963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42004.712245370371</v>
      </c>
      <c r="T1543" s="13">
        <f t="shared" si="149"/>
        <v>41974.712245370371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42185.996527777781</v>
      </c>
      <c r="T1544" s="13">
        <f t="shared" si="149"/>
        <v>42170.996527777781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41965.551319444443</v>
      </c>
      <c r="T1545" s="13">
        <f t="shared" si="149"/>
        <v>41935.509652777779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42095.012499999997</v>
      </c>
      <c r="T1546" s="13">
        <f t="shared" si="149"/>
        <v>42053.051203703704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42065.886111111111</v>
      </c>
      <c r="T1547" s="13">
        <f t="shared" si="149"/>
        <v>42031.884652777779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41899.212951388887</v>
      </c>
      <c r="T1548" s="13">
        <f t="shared" si="149"/>
        <v>41839.212951388887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42789.426875000005</v>
      </c>
      <c r="T1549" s="13">
        <f t="shared" si="149"/>
        <v>42782.426875000005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42316.923842592587</v>
      </c>
      <c r="T1550" s="13">
        <f t="shared" si="149"/>
        <v>42286.88217592593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42311.177766203706</v>
      </c>
      <c r="T1551" s="13">
        <f t="shared" si="149"/>
        <v>42281.136099537034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42502.449467592596</v>
      </c>
      <c r="T1552" s="13">
        <f t="shared" si="149"/>
        <v>42472.449467592596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42151.824525462958</v>
      </c>
      <c r="T1553" s="13">
        <f t="shared" si="149"/>
        <v>42121.824525462958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41913.165972222225</v>
      </c>
      <c r="T1554" s="13">
        <f t="shared" si="149"/>
        <v>41892.688750000001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42249.282951388886</v>
      </c>
      <c r="T1555" s="13">
        <f t="shared" si="149"/>
        <v>42219.282951388886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42218.252199074079</v>
      </c>
      <c r="T1556" s="13">
        <f t="shared" si="149"/>
        <v>42188.252199074079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42264.708333333328</v>
      </c>
      <c r="T1557" s="13">
        <f t="shared" si="149"/>
        <v>42241.613796296297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42555.153055555551</v>
      </c>
      <c r="T1558" s="13">
        <f t="shared" si="149"/>
        <v>42525.153055555551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41902.65315972222</v>
      </c>
      <c r="T1559" s="13">
        <f t="shared" si="149"/>
        <v>41871.65315972222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42244.508333333331</v>
      </c>
      <c r="T1560" s="13">
        <f t="shared" si="149"/>
        <v>42185.397673611107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42123.05322916666</v>
      </c>
      <c r="T1561" s="13">
        <f t="shared" si="149"/>
        <v>42108.05322916666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41956.062418981484</v>
      </c>
      <c r="T1562" s="13">
        <f t="shared" si="149"/>
        <v>41936.020752314813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41585.083368055559</v>
      </c>
      <c r="T1563" s="13">
        <f t="shared" si="149"/>
        <v>41555.041701388887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40149.034722222219</v>
      </c>
      <c r="T1564" s="13">
        <f t="shared" si="149"/>
        <v>40079.566157407404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41712.700821759259</v>
      </c>
      <c r="T1565" s="13">
        <f t="shared" si="149"/>
        <v>41652.742488425924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42152.836805555555</v>
      </c>
      <c r="T1566" s="13">
        <f t="shared" si="149"/>
        <v>42121.367002314815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40702.729872685188</v>
      </c>
      <c r="T1567" s="13">
        <f t="shared" si="149"/>
        <v>40672.729872685188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42578.916666666672</v>
      </c>
      <c r="T1568" s="13">
        <f t="shared" si="149"/>
        <v>42549.916712962964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41687</v>
      </c>
      <c r="T1569" s="13">
        <f t="shared" si="149"/>
        <v>41671.936863425923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41997.062326388885</v>
      </c>
      <c r="T1570" s="13">
        <f t="shared" si="149"/>
        <v>41962.062326388885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41419.679560185185</v>
      </c>
      <c r="T1571" s="13">
        <f t="shared" si="149"/>
        <v>41389.679560185185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42468.771782407406</v>
      </c>
      <c r="T1572" s="13">
        <f t="shared" si="149"/>
        <v>42438.813449074078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42174.769479166673</v>
      </c>
      <c r="T1573" s="13">
        <f t="shared" si="149"/>
        <v>42144.769479166673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42428.999305555553</v>
      </c>
      <c r="T1574" s="13">
        <f t="shared" si="149"/>
        <v>42404.033090277779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42826.165972222225</v>
      </c>
      <c r="T1575" s="13">
        <f t="shared" si="149"/>
        <v>42786.000023148154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42052.927418981482</v>
      </c>
      <c r="T1576" s="13">
        <f t="shared" si="149"/>
        <v>42017.927418981482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41829.524259259262</v>
      </c>
      <c r="T1577" s="13">
        <f t="shared" si="149"/>
        <v>41799.524259259262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42185.879259259258</v>
      </c>
      <c r="T1578" s="13">
        <f t="shared" si="149"/>
        <v>42140.879259259258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41114.847777777781</v>
      </c>
      <c r="T1579" s="13">
        <f t="shared" si="149"/>
        <v>41054.847777777781</v>
      </c>
    </row>
    <row r="1580" spans="1:20" ht="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40423.083333333336</v>
      </c>
      <c r="T1580" s="13">
        <f t="shared" si="149"/>
        <v>40399.065868055557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41514.996423611112</v>
      </c>
      <c r="T1581" s="13">
        <f t="shared" si="149"/>
        <v>41481.996423611112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41050.050069444449</v>
      </c>
      <c r="T1582" s="13">
        <f t="shared" si="149"/>
        <v>40990.050069444449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42357.448958333334</v>
      </c>
      <c r="T1583" s="13">
        <f t="shared" si="149"/>
        <v>42325.448958333334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42303.888888888891</v>
      </c>
      <c r="T1584" s="13">
        <f t="shared" si="149"/>
        <v>42246.789965277778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41907.904988425929</v>
      </c>
      <c r="T1585" s="13">
        <f t="shared" si="149"/>
        <v>41877.904988425929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41789.649317129632</v>
      </c>
      <c r="T1586" s="13">
        <f t="shared" si="149"/>
        <v>41779.649317129632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42729.458333333328</v>
      </c>
      <c r="T1587" s="13">
        <f t="shared" si="149"/>
        <v>42707.895462962959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42099.062754629631</v>
      </c>
      <c r="T1588" s="13">
        <f t="shared" si="149"/>
        <v>42069.104421296302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41986.950983796298</v>
      </c>
      <c r="T1589" s="13">
        <f t="shared" si="149"/>
        <v>41956.950983796298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42035.841666666667</v>
      </c>
      <c r="T1590" s="13">
        <f t="shared" si="149"/>
        <v>42005.24998842593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42286.984791666662</v>
      </c>
      <c r="T1591" s="13">
        <f t="shared" si="149"/>
        <v>42256.984791666662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42270.857222222221</v>
      </c>
      <c r="T1592" s="13">
        <f t="shared" si="149"/>
        <v>42240.857222222221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ref="O1593:O1656" si="150">E1593/D1593</f>
        <v>0.29228571428571426</v>
      </c>
      <c r="P1593" s="6">
        <f t="shared" ref="P1593:P1656" si="151">E1593/L1593</f>
        <v>44.478260869565219</v>
      </c>
      <c r="Q1593" t="str">
        <f t="shared" ref="Q1593:Q1656" si="152">LEFT(N1593,FIND("/",N1593) -1)</f>
        <v>photography</v>
      </c>
      <c r="R1593" t="str">
        <f t="shared" ref="R1593:R1656" si="153">RIGHT(N1593,LEN(N1593) - FIND("/", N1593))</f>
        <v>places</v>
      </c>
      <c r="S1593" s="13">
        <f t="shared" si="148"/>
        <v>42463.68450231482</v>
      </c>
      <c r="T1593" s="13">
        <f t="shared" si="149"/>
        <v>42433.726168981477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50"/>
        <v>0</v>
      </c>
      <c r="P1594" s="6" t="e">
        <f t="shared" si="151"/>
        <v>#DIV/0!</v>
      </c>
      <c r="Q1594" t="str">
        <f t="shared" si="152"/>
        <v>photography</v>
      </c>
      <c r="R1594" t="str">
        <f t="shared" si="153"/>
        <v>places</v>
      </c>
      <c r="S1594" s="13">
        <f t="shared" si="148"/>
        <v>42091.031076388885</v>
      </c>
      <c r="T1594" s="13">
        <f t="shared" si="149"/>
        <v>42046.072743055556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50"/>
        <v>1.3636363636363637E-4</v>
      </c>
      <c r="P1595" s="6">
        <f t="shared" si="151"/>
        <v>1</v>
      </c>
      <c r="Q1595" t="str">
        <f t="shared" si="152"/>
        <v>photography</v>
      </c>
      <c r="R1595" t="str">
        <f t="shared" si="153"/>
        <v>places</v>
      </c>
      <c r="S1595" s="13">
        <f t="shared" si="148"/>
        <v>42063.845543981486</v>
      </c>
      <c r="T1595" s="13">
        <f t="shared" si="149"/>
        <v>42033.845543981486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50"/>
        <v>0.20499999999999999</v>
      </c>
      <c r="P1596" s="6">
        <f t="shared" si="151"/>
        <v>20.5</v>
      </c>
      <c r="Q1596" t="str">
        <f t="shared" si="152"/>
        <v>photography</v>
      </c>
      <c r="R1596" t="str">
        <f t="shared" si="153"/>
        <v>places</v>
      </c>
      <c r="S1596" s="13">
        <f t="shared" si="148"/>
        <v>42505.681249999994</v>
      </c>
      <c r="T1596" s="13">
        <f t="shared" si="149"/>
        <v>42445.712754629625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50"/>
        <v>2.8E-3</v>
      </c>
      <c r="P1597" s="6">
        <f t="shared" si="151"/>
        <v>40</v>
      </c>
      <c r="Q1597" t="str">
        <f t="shared" si="152"/>
        <v>photography</v>
      </c>
      <c r="R1597" t="str">
        <f t="shared" si="153"/>
        <v>places</v>
      </c>
      <c r="S1597" s="13">
        <f t="shared" si="148"/>
        <v>41808.842361111114</v>
      </c>
      <c r="T1597" s="13">
        <f t="shared" si="149"/>
        <v>41780.050092592595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50"/>
        <v>2.3076923076923078E-2</v>
      </c>
      <c r="P1598" s="6">
        <f t="shared" si="151"/>
        <v>25</v>
      </c>
      <c r="Q1598" t="str">
        <f t="shared" si="152"/>
        <v>photography</v>
      </c>
      <c r="R1598" t="str">
        <f t="shared" si="153"/>
        <v>places</v>
      </c>
      <c r="S1598" s="13">
        <f t="shared" si="148"/>
        <v>41986.471863425926</v>
      </c>
      <c r="T1598" s="13">
        <f t="shared" si="149"/>
        <v>41941.430196759262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50"/>
        <v>0</v>
      </c>
      <c r="P1599" s="6" t="e">
        <f t="shared" si="151"/>
        <v>#DIV/0!</v>
      </c>
      <c r="Q1599" t="str">
        <f t="shared" si="152"/>
        <v>photography</v>
      </c>
      <c r="R1599" t="str">
        <f t="shared" si="153"/>
        <v>places</v>
      </c>
      <c r="S1599" s="13">
        <f t="shared" si="148"/>
        <v>42633.354131944448</v>
      </c>
      <c r="T1599" s="13">
        <f t="shared" si="149"/>
        <v>42603.354131944448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50"/>
        <v>1.25E-3</v>
      </c>
      <c r="P1600" s="6">
        <f t="shared" si="151"/>
        <v>1</v>
      </c>
      <c r="Q1600" t="str">
        <f t="shared" si="152"/>
        <v>photography</v>
      </c>
      <c r="R1600" t="str">
        <f t="shared" si="153"/>
        <v>places</v>
      </c>
      <c r="S1600" s="13">
        <f t="shared" si="148"/>
        <v>42211.667337962965</v>
      </c>
      <c r="T1600" s="13">
        <f t="shared" si="149"/>
        <v>42151.667337962965</v>
      </c>
    </row>
    <row r="1601" spans="1:20" ht="30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50"/>
        <v>0</v>
      </c>
      <c r="P1601" s="6" t="e">
        <f t="shared" si="151"/>
        <v>#DIV/0!</v>
      </c>
      <c r="Q1601" t="str">
        <f t="shared" si="152"/>
        <v>photography</v>
      </c>
      <c r="R1601" t="str">
        <f t="shared" si="153"/>
        <v>places</v>
      </c>
      <c r="S1601" s="13">
        <f t="shared" si="148"/>
        <v>42468.497407407413</v>
      </c>
      <c r="T1601" s="13">
        <f t="shared" si="149"/>
        <v>42438.53907407407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50"/>
        <v>7.3400000000000007E-2</v>
      </c>
      <c r="P1602" s="6">
        <f t="shared" si="151"/>
        <v>40.777777777777779</v>
      </c>
      <c r="Q1602" t="str">
        <f t="shared" si="152"/>
        <v>photography</v>
      </c>
      <c r="R1602" t="str">
        <f t="shared" si="153"/>
        <v>places</v>
      </c>
      <c r="S1602" s="13">
        <f t="shared" ref="S1602:S1665" si="154">(((I1602/60)/60)/24)+DATE(1970,1,1)</f>
        <v>41835.21597222222</v>
      </c>
      <c r="T1602" s="13">
        <f t="shared" ref="T1602:T1665" si="155">(((J1602/60)/60)/24)+DATE(1970,1,1)</f>
        <v>41791.057314814818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3">
        <f t="shared" si="154"/>
        <v>40668.092974537038</v>
      </c>
      <c r="T1603" s="13">
        <f t="shared" si="155"/>
        <v>40638.092974537038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40830.958333333336</v>
      </c>
      <c r="T1604" s="13">
        <f t="shared" si="155"/>
        <v>40788.297650462962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40936.169664351852</v>
      </c>
      <c r="T1605" s="13">
        <f t="shared" si="155"/>
        <v>40876.169664351852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40985.80364583333</v>
      </c>
      <c r="T1606" s="13">
        <f t="shared" si="155"/>
        <v>40945.845312500001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40756.291666666664</v>
      </c>
      <c r="T1607" s="13">
        <f t="shared" si="155"/>
        <v>40747.012881944444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40626.069884259261</v>
      </c>
      <c r="T1608" s="13">
        <f t="shared" si="155"/>
        <v>40536.111550925925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41074.80846064815</v>
      </c>
      <c r="T1609" s="13">
        <f t="shared" si="155"/>
        <v>41053.80846064815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41640.226388888892</v>
      </c>
      <c r="T1610" s="13">
        <f t="shared" si="155"/>
        <v>41607.83085648148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40849.333333333336</v>
      </c>
      <c r="T1611" s="13">
        <f t="shared" si="155"/>
        <v>40796.001261574071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41258.924884259257</v>
      </c>
      <c r="T1612" s="13">
        <f t="shared" si="155"/>
        <v>41228.924884259257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41430.00037037037</v>
      </c>
      <c r="T1613" s="13">
        <f t="shared" si="155"/>
        <v>41409.00037037037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41276.874814814815</v>
      </c>
      <c r="T1614" s="13">
        <f t="shared" si="155"/>
        <v>41246.874814814815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41112.069467592592</v>
      </c>
      <c r="T1615" s="13">
        <f t="shared" si="155"/>
        <v>41082.069467592592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41854.708333333336</v>
      </c>
      <c r="T1616" s="13">
        <f t="shared" si="155"/>
        <v>41794.981122685182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40890.092546296299</v>
      </c>
      <c r="T1617" s="13">
        <f t="shared" si="155"/>
        <v>40845.050879629627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41235.916666666664</v>
      </c>
      <c r="T1618" s="13">
        <f t="shared" si="155"/>
        <v>41194.715520833335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41579.791666666664</v>
      </c>
      <c r="T1619" s="13">
        <f t="shared" si="155"/>
        <v>41546.664212962962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41341.654340277775</v>
      </c>
      <c r="T1620" s="13">
        <f t="shared" si="155"/>
        <v>41301.654340277775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41897.18618055556</v>
      </c>
      <c r="T1621" s="13">
        <f t="shared" si="155"/>
        <v>41876.18618055556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41328.339583333334</v>
      </c>
      <c r="T1622" s="13">
        <f t="shared" si="155"/>
        <v>41321.339583333334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41057.165972222225</v>
      </c>
      <c r="T1623" s="13">
        <f t="shared" si="155"/>
        <v>41003.60665509259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41990.332638888889</v>
      </c>
      <c r="T1624" s="13">
        <f t="shared" si="155"/>
        <v>41950.29483796296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41513.688530092593</v>
      </c>
      <c r="T1625" s="13">
        <f t="shared" si="155"/>
        <v>41453.688530092593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41283.367303240739</v>
      </c>
      <c r="T1626" s="13">
        <f t="shared" si="155"/>
        <v>41243.367303240739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41163.699687500004</v>
      </c>
      <c r="T1627" s="13">
        <f t="shared" si="155"/>
        <v>41135.699687500004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41609.889664351853</v>
      </c>
      <c r="T1628" s="13">
        <f t="shared" si="155"/>
        <v>41579.847997685189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41239.207638888889</v>
      </c>
      <c r="T1629" s="13">
        <f t="shared" si="155"/>
        <v>41205.707048611112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41807.737060185187</v>
      </c>
      <c r="T1630" s="13">
        <f t="shared" si="155"/>
        <v>41774.737060185187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41690.867280092592</v>
      </c>
      <c r="T1631" s="13">
        <f t="shared" si="155"/>
        <v>41645.867280092592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40970.290972222225</v>
      </c>
      <c r="T1632" s="13">
        <f t="shared" si="155"/>
        <v>40939.837673611109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41194.859502314815</v>
      </c>
      <c r="T1633" s="13">
        <f t="shared" si="155"/>
        <v>41164.859502314815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40810.340902777774</v>
      </c>
      <c r="T1634" s="13">
        <f t="shared" si="155"/>
        <v>40750.340902777774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40924.208333333336</v>
      </c>
      <c r="T1635" s="13">
        <f t="shared" si="155"/>
        <v>40896.883750000001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40696.249305555553</v>
      </c>
      <c r="T1636" s="13">
        <f t="shared" si="155"/>
        <v>40658.189826388887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42562.868761574078</v>
      </c>
      <c r="T1637" s="13">
        <f t="shared" si="155"/>
        <v>42502.868761574078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40706.166666666664</v>
      </c>
      <c r="T1638" s="13">
        <f t="shared" si="155"/>
        <v>40663.08666666667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40178.98541666667</v>
      </c>
      <c r="T1639" s="13">
        <f t="shared" si="155"/>
        <v>40122.751620370371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41333.892361111109</v>
      </c>
      <c r="T1640" s="13">
        <f t="shared" si="155"/>
        <v>41288.68712962963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40971.652372685188</v>
      </c>
      <c r="T1641" s="13">
        <f t="shared" si="155"/>
        <v>40941.652372685188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40393.082638888889</v>
      </c>
      <c r="T1642" s="13">
        <f t="shared" si="155"/>
        <v>40379.23096064815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41992.596574074079</v>
      </c>
      <c r="T1643" s="13">
        <f t="shared" si="155"/>
        <v>41962.596574074079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40708.024618055555</v>
      </c>
      <c r="T1644" s="13">
        <f t="shared" si="155"/>
        <v>40688.024618055555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41176.824212962965</v>
      </c>
      <c r="T1645" s="13">
        <f t="shared" si="155"/>
        <v>41146.824212962965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41235.101388888892</v>
      </c>
      <c r="T1646" s="13">
        <f t="shared" si="155"/>
        <v>41175.05972222222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41535.617361111108</v>
      </c>
      <c r="T1647" s="13">
        <f t="shared" si="155"/>
        <v>41521.617361111108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41865.757638888892</v>
      </c>
      <c r="T1648" s="13">
        <f t="shared" si="155"/>
        <v>41833.450266203705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41069.409456018519</v>
      </c>
      <c r="T1649" s="13">
        <f t="shared" si="155"/>
        <v>41039.409456018519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40622.662986111114</v>
      </c>
      <c r="T1650" s="13">
        <f t="shared" si="155"/>
        <v>40592.704652777778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41782.684664351851</v>
      </c>
      <c r="T1651" s="13">
        <f t="shared" si="155"/>
        <v>41737.684664351851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41556.435613425929</v>
      </c>
      <c r="T1652" s="13">
        <f t="shared" si="155"/>
        <v>41526.435613425929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40659.290972222225</v>
      </c>
      <c r="T1653" s="13">
        <f t="shared" si="155"/>
        <v>40625.900694444441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41602.534641203703</v>
      </c>
      <c r="T1654" s="13">
        <f t="shared" si="155"/>
        <v>41572.492974537039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40657.834444444445</v>
      </c>
      <c r="T1655" s="13">
        <f t="shared" si="155"/>
        <v>40626.834444444445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41017.890740740739</v>
      </c>
      <c r="T1656" s="13">
        <f t="shared" si="155"/>
        <v>40987.890740740739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ref="O1657:O1720" si="156">E1657/D1657</f>
        <v>1.4286666666666668</v>
      </c>
      <c r="P1657" s="6">
        <f t="shared" ref="P1657:P1720" si="157">E1657/L1657</f>
        <v>44.645833333333336</v>
      </c>
      <c r="Q1657" t="str">
        <f t="shared" ref="Q1657:Q1720" si="158">LEFT(N1657,FIND("/",N1657) -1)</f>
        <v>music</v>
      </c>
      <c r="R1657" t="str">
        <f t="shared" ref="R1657:R1720" si="159">RIGHT(N1657,LEN(N1657) - FIND("/", N1657))</f>
        <v>pop</v>
      </c>
      <c r="S1657" s="13">
        <f t="shared" si="154"/>
        <v>41004.750231481477</v>
      </c>
      <c r="T1657" s="13">
        <f t="shared" si="155"/>
        <v>40974.791898148149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6"/>
        <v>1.0033493333333334</v>
      </c>
      <c r="P1658" s="6">
        <f t="shared" si="157"/>
        <v>156.77333333333334</v>
      </c>
      <c r="Q1658" t="str">
        <f t="shared" si="158"/>
        <v>music</v>
      </c>
      <c r="R1658" t="str">
        <f t="shared" si="159"/>
        <v>pop</v>
      </c>
      <c r="S1658" s="13">
        <f t="shared" si="154"/>
        <v>41256.928842592592</v>
      </c>
      <c r="T1658" s="13">
        <f t="shared" si="155"/>
        <v>41226.928842592592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6"/>
        <v>1.0493380000000001</v>
      </c>
      <c r="P1659" s="6">
        <f t="shared" si="157"/>
        <v>118.70339366515837</v>
      </c>
      <c r="Q1659" t="str">
        <f t="shared" si="158"/>
        <v>music</v>
      </c>
      <c r="R1659" t="str">
        <f t="shared" si="159"/>
        <v>pop</v>
      </c>
      <c r="S1659" s="13">
        <f t="shared" si="154"/>
        <v>41053.782037037039</v>
      </c>
      <c r="T1659" s="13">
        <f t="shared" si="155"/>
        <v>41023.782037037039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6"/>
        <v>1.3223333333333334</v>
      </c>
      <c r="P1660" s="6">
        <f t="shared" si="157"/>
        <v>74.149532710280369</v>
      </c>
      <c r="Q1660" t="str">
        <f t="shared" si="158"/>
        <v>music</v>
      </c>
      <c r="R1660" t="str">
        <f t="shared" si="159"/>
        <v>pop</v>
      </c>
      <c r="S1660" s="13">
        <f t="shared" si="154"/>
        <v>41261.597222222219</v>
      </c>
      <c r="T1660" s="13">
        <f t="shared" si="155"/>
        <v>41223.22184027778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6"/>
        <v>1.1279999999999999</v>
      </c>
      <c r="P1661" s="6">
        <f t="shared" si="157"/>
        <v>12.533333333333333</v>
      </c>
      <c r="Q1661" t="str">
        <f t="shared" si="158"/>
        <v>music</v>
      </c>
      <c r="R1661" t="str">
        <f t="shared" si="159"/>
        <v>pop</v>
      </c>
      <c r="S1661" s="13">
        <f t="shared" si="154"/>
        <v>41625.5</v>
      </c>
      <c r="T1661" s="13">
        <f t="shared" si="155"/>
        <v>41596.913437499999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6"/>
        <v>12.5375</v>
      </c>
      <c r="P1662" s="6">
        <f t="shared" si="157"/>
        <v>27.861111111111111</v>
      </c>
      <c r="Q1662" t="str">
        <f t="shared" si="158"/>
        <v>music</v>
      </c>
      <c r="R1662" t="str">
        <f t="shared" si="159"/>
        <v>pop</v>
      </c>
      <c r="S1662" s="13">
        <f t="shared" si="154"/>
        <v>42490.915972222225</v>
      </c>
      <c r="T1662" s="13">
        <f t="shared" si="155"/>
        <v>42459.693865740745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6"/>
        <v>1.0250632911392406</v>
      </c>
      <c r="P1663" s="6">
        <f t="shared" si="157"/>
        <v>80.178217821782184</v>
      </c>
      <c r="Q1663" t="str">
        <f t="shared" si="158"/>
        <v>music</v>
      </c>
      <c r="R1663" t="str">
        <f t="shared" si="159"/>
        <v>pop</v>
      </c>
      <c r="S1663" s="13">
        <f t="shared" si="154"/>
        <v>42386.875</v>
      </c>
      <c r="T1663" s="13">
        <f t="shared" si="155"/>
        <v>42343.998043981483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6"/>
        <v>1.026375</v>
      </c>
      <c r="P1664" s="6">
        <f t="shared" si="157"/>
        <v>132.43548387096774</v>
      </c>
      <c r="Q1664" t="str">
        <f t="shared" si="158"/>
        <v>music</v>
      </c>
      <c r="R1664" t="str">
        <f t="shared" si="159"/>
        <v>pop</v>
      </c>
      <c r="S1664" s="13">
        <f t="shared" si="154"/>
        <v>40908.239999999998</v>
      </c>
      <c r="T1664" s="13">
        <f t="shared" si="155"/>
        <v>40848.198333333334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6"/>
        <v>1.08</v>
      </c>
      <c r="P1665" s="6">
        <f t="shared" si="157"/>
        <v>33.75</v>
      </c>
      <c r="Q1665" t="str">
        <f t="shared" si="158"/>
        <v>music</v>
      </c>
      <c r="R1665" t="str">
        <f t="shared" si="159"/>
        <v>pop</v>
      </c>
      <c r="S1665" s="13">
        <f t="shared" si="154"/>
        <v>42036.02207175926</v>
      </c>
      <c r="T1665" s="13">
        <f t="shared" si="155"/>
        <v>42006.02207175926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6"/>
        <v>1.2240879999999998</v>
      </c>
      <c r="P1666" s="6">
        <f t="shared" si="157"/>
        <v>34.384494382022467</v>
      </c>
      <c r="Q1666" t="str">
        <f t="shared" si="158"/>
        <v>music</v>
      </c>
      <c r="R1666" t="str">
        <f t="shared" si="159"/>
        <v>pop</v>
      </c>
      <c r="S1666" s="13">
        <f t="shared" ref="S1666:S1729" si="160">(((I1666/60)/60)/24)+DATE(1970,1,1)</f>
        <v>40984.165972222225</v>
      </c>
      <c r="T1666" s="13">
        <f t="shared" ref="T1666:T1729" si="161">(((J1666/60)/60)/24)+DATE(1970,1,1)</f>
        <v>40939.761782407404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3">
        <f t="shared" si="160"/>
        <v>40596.125</v>
      </c>
      <c r="T1667" s="13">
        <f t="shared" si="161"/>
        <v>40564.649456018517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41361.211493055554</v>
      </c>
      <c r="T1668" s="13">
        <f t="shared" si="161"/>
        <v>41331.253159722226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41709.290972222225</v>
      </c>
      <c r="T1669" s="13">
        <f t="shared" si="161"/>
        <v>41682.0705787037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40875.191423611112</v>
      </c>
      <c r="T1670" s="13">
        <f t="shared" si="161"/>
        <v>40845.14975694444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42521.885138888887</v>
      </c>
      <c r="T1671" s="13">
        <f t="shared" si="161"/>
        <v>42461.885138888887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40364.166666666664</v>
      </c>
      <c r="T1672" s="13">
        <f t="shared" si="161"/>
        <v>40313.930543981485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42583.54414351852</v>
      </c>
      <c r="T1673" s="13">
        <f t="shared" si="161"/>
        <v>42553.54414351852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41064.656597222223</v>
      </c>
      <c r="T1674" s="13">
        <f t="shared" si="161"/>
        <v>41034.656597222223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42069.878379629634</v>
      </c>
      <c r="T1675" s="13">
        <f t="shared" si="161"/>
        <v>42039.878379629634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42600.290972222225</v>
      </c>
      <c r="T1676" s="13">
        <f t="shared" si="161"/>
        <v>42569.605393518519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40832.918749999997</v>
      </c>
      <c r="T1677" s="13">
        <f t="shared" si="161"/>
        <v>40802.733101851853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41020.165972222225</v>
      </c>
      <c r="T1678" s="13">
        <f t="shared" si="161"/>
        <v>40973.72623842593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42476.249305555553</v>
      </c>
      <c r="T1679" s="13">
        <f t="shared" si="161"/>
        <v>42416.407129629632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41676.854988425926</v>
      </c>
      <c r="T1680" s="13">
        <f t="shared" si="161"/>
        <v>41662.854988425926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40746.068807870368</v>
      </c>
      <c r="T1681" s="13">
        <f t="shared" si="161"/>
        <v>40723.068807870368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41832.757719907408</v>
      </c>
      <c r="T1682" s="13">
        <f t="shared" si="161"/>
        <v>41802.757719907408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42823.083333333328</v>
      </c>
      <c r="T1683" s="13">
        <f t="shared" si="161"/>
        <v>42774.121342592596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42839.171990740739</v>
      </c>
      <c r="T1684" s="13">
        <f t="shared" si="161"/>
        <v>42779.21365740741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42832.781689814816</v>
      </c>
      <c r="T1685" s="13">
        <f t="shared" si="161"/>
        <v>42808.781689814816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42811.773622685185</v>
      </c>
      <c r="T1686" s="13">
        <f t="shared" si="161"/>
        <v>42783.815289351856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42818.208599537036</v>
      </c>
      <c r="T1687" s="13">
        <f t="shared" si="161"/>
        <v>42788.2502662037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42852.802303240736</v>
      </c>
      <c r="T1688" s="13">
        <f t="shared" si="161"/>
        <v>42792.843969907408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42835.84375</v>
      </c>
      <c r="T1689" s="13">
        <f t="shared" si="161"/>
        <v>42802.046817129631</v>
      </c>
    </row>
    <row r="1690" spans="1:20" ht="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42834.492986111116</v>
      </c>
      <c r="T1690" s="13">
        <f t="shared" si="161"/>
        <v>42804.534652777773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42810.900810185187</v>
      </c>
      <c r="T1691" s="13">
        <f t="shared" si="161"/>
        <v>42780.942476851851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42831.389374999999</v>
      </c>
      <c r="T1692" s="13">
        <f t="shared" si="161"/>
        <v>42801.43104166667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42828.041666666672</v>
      </c>
      <c r="T1693" s="13">
        <f t="shared" si="161"/>
        <v>42795.701481481476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42820.999305555553</v>
      </c>
      <c r="T1694" s="13">
        <f t="shared" si="161"/>
        <v>42788.151238425926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42834.833333333328</v>
      </c>
      <c r="T1695" s="13">
        <f t="shared" si="161"/>
        <v>42803.920277777783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42821.191666666666</v>
      </c>
      <c r="T1696" s="13">
        <f t="shared" si="161"/>
        <v>42791.669837962967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42835.041666666672</v>
      </c>
      <c r="T1697" s="13">
        <f t="shared" si="161"/>
        <v>42801.031412037039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42826.027905092589</v>
      </c>
      <c r="T1698" s="13">
        <f t="shared" si="161"/>
        <v>42796.069571759261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42834.991296296299</v>
      </c>
      <c r="T1699" s="13">
        <f t="shared" si="161"/>
        <v>42805.032962962956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42820.147916666669</v>
      </c>
      <c r="T1700" s="13">
        <f t="shared" si="161"/>
        <v>42796.207870370374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42836.863946759258</v>
      </c>
      <c r="T1701" s="13">
        <f t="shared" si="161"/>
        <v>42806.863946759258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42826.166666666672</v>
      </c>
      <c r="T1702" s="13">
        <f t="shared" si="161"/>
        <v>42796.071643518517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42019.664409722223</v>
      </c>
      <c r="T1703" s="13">
        <f t="shared" si="161"/>
        <v>41989.664409722223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42093.828125</v>
      </c>
      <c r="T1704" s="13">
        <f t="shared" si="161"/>
        <v>42063.869791666672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42247.281678240746</v>
      </c>
      <c r="T1705" s="13">
        <f t="shared" si="161"/>
        <v>42187.281678240746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42051.139733796299</v>
      </c>
      <c r="T1706" s="13">
        <f t="shared" si="161"/>
        <v>42021.139733796299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42256.666666666672</v>
      </c>
      <c r="T1707" s="13">
        <f t="shared" si="161"/>
        <v>42245.016736111109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42239.306388888886</v>
      </c>
      <c r="T1708" s="13">
        <f t="shared" si="161"/>
        <v>42179.306388888886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42457.679340277777</v>
      </c>
      <c r="T1709" s="13">
        <f t="shared" si="161"/>
        <v>42427.721006944441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42491.866967592592</v>
      </c>
      <c r="T1710" s="13">
        <f t="shared" si="161"/>
        <v>42451.866967592592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41882.818749999999</v>
      </c>
      <c r="T1711" s="13">
        <f t="shared" si="161"/>
        <v>41841.56381944444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42387.541666666672</v>
      </c>
      <c r="T1712" s="13">
        <f t="shared" si="161"/>
        <v>42341.59129629629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41883.646226851852</v>
      </c>
      <c r="T1713" s="13">
        <f t="shared" si="161"/>
        <v>41852.646226851852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42185.913807870369</v>
      </c>
      <c r="T1714" s="13">
        <f t="shared" si="161"/>
        <v>42125.913807870369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41917.801064814819</v>
      </c>
      <c r="T1715" s="13">
        <f t="shared" si="161"/>
        <v>41887.801064814819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42125.918530092589</v>
      </c>
      <c r="T1716" s="13">
        <f t="shared" si="161"/>
        <v>42095.918530092589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42094.140277777777</v>
      </c>
      <c r="T1717" s="13">
        <f t="shared" si="161"/>
        <v>42064.217418981483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42713.619201388887</v>
      </c>
      <c r="T1718" s="13">
        <f t="shared" si="161"/>
        <v>42673.577534722222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42481.166666666672</v>
      </c>
      <c r="T1719" s="13">
        <f t="shared" si="161"/>
        <v>42460.98192129629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42504.207638888889</v>
      </c>
      <c r="T1720" s="13">
        <f t="shared" si="161"/>
        <v>42460.610520833332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ref="O1721:O1784" si="162">E1721/D1721</f>
        <v>8.7500000000000008E-3</v>
      </c>
      <c r="P1721" s="6">
        <f t="shared" ref="P1721:P1784" si="163">E1721/L1721</f>
        <v>11.666666666666666</v>
      </c>
      <c r="Q1721" t="str">
        <f t="shared" ref="Q1721:Q1784" si="164">LEFT(N1721,FIND("/",N1721) -1)</f>
        <v>music</v>
      </c>
      <c r="R1721" t="str">
        <f t="shared" ref="R1721:R1784" si="165">RIGHT(N1721,LEN(N1721) - FIND("/", N1721))</f>
        <v>faith</v>
      </c>
      <c r="S1721" s="13">
        <f t="shared" si="160"/>
        <v>41899.534618055557</v>
      </c>
      <c r="T1721" s="13">
        <f t="shared" si="161"/>
        <v>41869.534618055557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62"/>
        <v>5.6250000000000001E-2</v>
      </c>
      <c r="P1722" s="6">
        <f t="shared" si="163"/>
        <v>28.125</v>
      </c>
      <c r="Q1722" t="str">
        <f t="shared" si="164"/>
        <v>music</v>
      </c>
      <c r="R1722" t="str">
        <f t="shared" si="165"/>
        <v>faith</v>
      </c>
      <c r="S1722" s="13">
        <f t="shared" si="160"/>
        <v>41952.824895833335</v>
      </c>
      <c r="T1722" s="13">
        <f t="shared" si="161"/>
        <v>41922.783229166671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62"/>
        <v>0</v>
      </c>
      <c r="P1723" s="6" t="e">
        <f t="shared" si="163"/>
        <v>#DIV/0!</v>
      </c>
      <c r="Q1723" t="str">
        <f t="shared" si="164"/>
        <v>music</v>
      </c>
      <c r="R1723" t="str">
        <f t="shared" si="165"/>
        <v>faith</v>
      </c>
      <c r="S1723" s="13">
        <f t="shared" si="160"/>
        <v>42349.461377314816</v>
      </c>
      <c r="T1723" s="13">
        <f t="shared" si="161"/>
        <v>42319.461377314816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62"/>
        <v>3.4722222222222224E-4</v>
      </c>
      <c r="P1724" s="6">
        <f t="shared" si="163"/>
        <v>1</v>
      </c>
      <c r="Q1724" t="str">
        <f t="shared" si="164"/>
        <v>music</v>
      </c>
      <c r="R1724" t="str">
        <f t="shared" si="165"/>
        <v>faith</v>
      </c>
      <c r="S1724" s="13">
        <f t="shared" si="160"/>
        <v>42463.006944444445</v>
      </c>
      <c r="T1724" s="13">
        <f t="shared" si="161"/>
        <v>42425.960983796293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62"/>
        <v>6.5000000000000002E-2</v>
      </c>
      <c r="P1725" s="6">
        <f t="shared" si="163"/>
        <v>216.66666666666666</v>
      </c>
      <c r="Q1725" t="str">
        <f t="shared" si="164"/>
        <v>music</v>
      </c>
      <c r="R1725" t="str">
        <f t="shared" si="165"/>
        <v>faith</v>
      </c>
      <c r="S1725" s="13">
        <f t="shared" si="160"/>
        <v>42186.25</v>
      </c>
      <c r="T1725" s="13">
        <f t="shared" si="161"/>
        <v>42129.82540509259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62"/>
        <v>5.8333333333333336E-3</v>
      </c>
      <c r="P1726" s="6">
        <f t="shared" si="163"/>
        <v>8.75</v>
      </c>
      <c r="Q1726" t="str">
        <f t="shared" si="164"/>
        <v>music</v>
      </c>
      <c r="R1726" t="str">
        <f t="shared" si="165"/>
        <v>faith</v>
      </c>
      <c r="S1726" s="13">
        <f t="shared" si="160"/>
        <v>41942.932430555556</v>
      </c>
      <c r="T1726" s="13">
        <f t="shared" si="161"/>
        <v>41912.932430555556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62"/>
        <v>0.10181818181818182</v>
      </c>
      <c r="P1727" s="6">
        <f t="shared" si="163"/>
        <v>62.222222222222221</v>
      </c>
      <c r="Q1727" t="str">
        <f t="shared" si="164"/>
        <v>music</v>
      </c>
      <c r="R1727" t="str">
        <f t="shared" si="165"/>
        <v>faith</v>
      </c>
      <c r="S1727" s="13">
        <f t="shared" si="160"/>
        <v>41875.968159722222</v>
      </c>
      <c r="T1727" s="13">
        <f t="shared" si="161"/>
        <v>41845.968159722222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62"/>
        <v>0.33784615384615385</v>
      </c>
      <c r="P1728" s="6">
        <f t="shared" si="163"/>
        <v>137.25</v>
      </c>
      <c r="Q1728" t="str">
        <f t="shared" si="164"/>
        <v>music</v>
      </c>
      <c r="R1728" t="str">
        <f t="shared" si="165"/>
        <v>faith</v>
      </c>
      <c r="S1728" s="13">
        <f t="shared" si="160"/>
        <v>41817.919722222221</v>
      </c>
      <c r="T1728" s="13">
        <f t="shared" si="161"/>
        <v>41788.919722222221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62"/>
        <v>3.3333333333333332E-4</v>
      </c>
      <c r="P1729" s="6">
        <f t="shared" si="163"/>
        <v>1</v>
      </c>
      <c r="Q1729" t="str">
        <f t="shared" si="164"/>
        <v>music</v>
      </c>
      <c r="R1729" t="str">
        <f t="shared" si="165"/>
        <v>faith</v>
      </c>
      <c r="S1729" s="13">
        <f t="shared" si="160"/>
        <v>42099.458333333328</v>
      </c>
      <c r="T1729" s="13">
        <f t="shared" si="161"/>
        <v>42044.927974537044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62"/>
        <v>0.68400000000000005</v>
      </c>
      <c r="P1730" s="6">
        <f t="shared" si="163"/>
        <v>122.14285714285714</v>
      </c>
      <c r="Q1730" t="str">
        <f t="shared" si="164"/>
        <v>music</v>
      </c>
      <c r="R1730" t="str">
        <f t="shared" si="165"/>
        <v>faith</v>
      </c>
      <c r="S1730" s="13">
        <f t="shared" ref="S1730:S1793" si="166">(((I1730/60)/60)/24)+DATE(1970,1,1)</f>
        <v>42298.625856481478</v>
      </c>
      <c r="T1730" s="13">
        <f t="shared" ref="T1730:T1793" si="167">(((J1730/60)/60)/24)+DATE(1970,1,1)</f>
        <v>42268.625856481478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3">
        <f t="shared" si="166"/>
        <v>42531.052152777775</v>
      </c>
      <c r="T1731" s="13">
        <f t="shared" si="167"/>
        <v>42471.052152777775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42302.087766203709</v>
      </c>
      <c r="T1732" s="13">
        <f t="shared" si="167"/>
        <v>42272.087766203709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42166.625</v>
      </c>
      <c r="T1733" s="13">
        <f t="shared" si="167"/>
        <v>42152.906851851847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42385.208333333328</v>
      </c>
      <c r="T1734" s="13">
        <f t="shared" si="167"/>
        <v>42325.683807870373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42626.895833333328</v>
      </c>
      <c r="T1735" s="13">
        <f t="shared" si="167"/>
        <v>42614.675625000003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42132.036527777775</v>
      </c>
      <c r="T1736" s="13">
        <f t="shared" si="167"/>
        <v>42102.036527777775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42589.814178240747</v>
      </c>
      <c r="T1737" s="13">
        <f t="shared" si="167"/>
        <v>42559.814178240747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42316.90315972222</v>
      </c>
      <c r="T1738" s="13">
        <f t="shared" si="167"/>
        <v>42286.861493055556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42205.948981481488</v>
      </c>
      <c r="T1739" s="13">
        <f t="shared" si="167"/>
        <v>42175.948981481488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41914.874328703707</v>
      </c>
      <c r="T1740" s="13">
        <f t="shared" si="167"/>
        <v>41884.874328703707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42494.832546296297</v>
      </c>
      <c r="T1741" s="13">
        <f t="shared" si="167"/>
        <v>42435.874212962968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42201.817384259266</v>
      </c>
      <c r="T1742" s="13">
        <f t="shared" si="167"/>
        <v>42171.817384259266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42165.628136574072</v>
      </c>
      <c r="T1743" s="13">
        <f t="shared" si="167"/>
        <v>42120.628136574072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42742.875</v>
      </c>
      <c r="T1744" s="13">
        <f t="shared" si="167"/>
        <v>42710.876967592587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42609.165972222225</v>
      </c>
      <c r="T1745" s="13">
        <f t="shared" si="167"/>
        <v>42586.925636574073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42071.563391203701</v>
      </c>
      <c r="T1746" s="13">
        <f t="shared" si="167"/>
        <v>42026.605057870373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42726.083333333328</v>
      </c>
      <c r="T1747" s="13">
        <f t="shared" si="167"/>
        <v>42690.259699074071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42698.083333333328</v>
      </c>
      <c r="T1748" s="13">
        <f t="shared" si="167"/>
        <v>42668.176701388889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42321.625</v>
      </c>
      <c r="T1749" s="13">
        <f t="shared" si="167"/>
        <v>42292.435532407413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42249.950729166667</v>
      </c>
      <c r="T1750" s="13">
        <f t="shared" si="167"/>
        <v>42219.950729166667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42795.791666666672</v>
      </c>
      <c r="T1751" s="13">
        <f t="shared" si="167"/>
        <v>42758.975937499999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42479.836851851855</v>
      </c>
      <c r="T1752" s="13">
        <f t="shared" si="167"/>
        <v>42454.836851851855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42082.739849537036</v>
      </c>
      <c r="T1753" s="13">
        <f t="shared" si="167"/>
        <v>42052.7815162037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42657.253263888888</v>
      </c>
      <c r="T1754" s="13">
        <f t="shared" si="167"/>
        <v>42627.253263888888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42450.707962962959</v>
      </c>
      <c r="T1755" s="13">
        <f t="shared" si="167"/>
        <v>42420.74962962963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42097.835104166668</v>
      </c>
      <c r="T1756" s="13">
        <f t="shared" si="167"/>
        <v>42067.876770833333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42282.788900462961</v>
      </c>
      <c r="T1757" s="13">
        <f t="shared" si="167"/>
        <v>42252.788900462961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42611.167465277773</v>
      </c>
      <c r="T1758" s="13">
        <f t="shared" si="167"/>
        <v>42571.167465277773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42763.811805555553</v>
      </c>
      <c r="T1759" s="13">
        <f t="shared" si="167"/>
        <v>42733.827349537038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42565.955925925926</v>
      </c>
      <c r="T1760" s="13">
        <f t="shared" si="167"/>
        <v>42505.955925925926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42088.787372685183</v>
      </c>
      <c r="T1761" s="13">
        <f t="shared" si="167"/>
        <v>42068.829039351855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42425.67260416667</v>
      </c>
      <c r="T1762" s="13">
        <f t="shared" si="167"/>
        <v>42405.67260416667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42259.567824074074</v>
      </c>
      <c r="T1763" s="13">
        <f t="shared" si="167"/>
        <v>42209.567824074074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42440.982002314813</v>
      </c>
      <c r="T1764" s="13">
        <f t="shared" si="167"/>
        <v>42410.982002314813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42666.868518518517</v>
      </c>
      <c r="T1765" s="13">
        <f t="shared" si="167"/>
        <v>42636.868518518517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41854.485868055555</v>
      </c>
      <c r="T1766" s="13">
        <f t="shared" si="167"/>
        <v>41825.485868055555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41864.980462962965</v>
      </c>
      <c r="T1767" s="13">
        <f t="shared" si="167"/>
        <v>41834.980462962965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41876.859814814816</v>
      </c>
      <c r="T1768" s="13">
        <f t="shared" si="167"/>
        <v>41855.859814814816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41854.658379629633</v>
      </c>
      <c r="T1769" s="13">
        <f t="shared" si="167"/>
        <v>41824.658379629633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41909.560694444444</v>
      </c>
      <c r="T1770" s="13">
        <f t="shared" si="167"/>
        <v>41849.560694444444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42017.818969907406</v>
      </c>
      <c r="T1771" s="13">
        <f t="shared" si="167"/>
        <v>41987.818969907406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41926.780023148152</v>
      </c>
      <c r="T1772" s="13">
        <f t="shared" si="167"/>
        <v>41891.780023148152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41935.979629629634</v>
      </c>
      <c r="T1773" s="13">
        <f t="shared" si="167"/>
        <v>41905.979629629634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41826.718009259261</v>
      </c>
      <c r="T1774" s="13">
        <f t="shared" si="167"/>
        <v>41766.718009259261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42023.760393518518</v>
      </c>
      <c r="T1775" s="13">
        <f t="shared" si="167"/>
        <v>41978.760393518518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41972.624305555553</v>
      </c>
      <c r="T1776" s="13">
        <f t="shared" si="167"/>
        <v>41930.218657407408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41936.976388888892</v>
      </c>
      <c r="T1777" s="13">
        <f t="shared" si="167"/>
        <v>41891.976388888892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41941.95684027778</v>
      </c>
      <c r="T1778" s="13">
        <f t="shared" si="167"/>
        <v>41905.95684027778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42055.357094907406</v>
      </c>
      <c r="T1779" s="13">
        <f t="shared" si="167"/>
        <v>42025.357094907406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42090.821701388893</v>
      </c>
      <c r="T1780" s="13">
        <f t="shared" si="167"/>
        <v>42045.86336805555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42615.691898148143</v>
      </c>
      <c r="T1781" s="13">
        <f t="shared" si="167"/>
        <v>42585.691898148143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42553.600810185191</v>
      </c>
      <c r="T1782" s="13">
        <f t="shared" si="167"/>
        <v>42493.600810185191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42628.617418981477</v>
      </c>
      <c r="T1783" s="13">
        <f t="shared" si="167"/>
        <v>42597.617418981477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42421.575104166666</v>
      </c>
      <c r="T1784" s="13">
        <f t="shared" si="167"/>
        <v>42388.575104166666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ref="O1785:O1848" si="168">E1785/D1785</f>
        <v>0.236925</v>
      </c>
      <c r="P1785" s="6">
        <f t="shared" ref="P1785:P1848" si="169">E1785/L1785</f>
        <v>51.227027027027027</v>
      </c>
      <c r="Q1785" t="str">
        <f t="shared" ref="Q1785:Q1848" si="170">LEFT(N1785,FIND("/",N1785) -1)</f>
        <v>photography</v>
      </c>
      <c r="R1785" t="str">
        <f t="shared" ref="R1785:R1848" si="171">RIGHT(N1785,LEN(N1785) - FIND("/", N1785))</f>
        <v>photobooks</v>
      </c>
      <c r="S1785" s="13">
        <f t="shared" si="166"/>
        <v>42145.949976851851</v>
      </c>
      <c r="T1785" s="13">
        <f t="shared" si="167"/>
        <v>42115.949976851851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8"/>
        <v>0.39760000000000001</v>
      </c>
      <c r="P1786" s="6">
        <f t="shared" si="169"/>
        <v>60.242424242424242</v>
      </c>
      <c r="Q1786" t="str">
        <f t="shared" si="170"/>
        <v>photography</v>
      </c>
      <c r="R1786" t="str">
        <f t="shared" si="171"/>
        <v>photobooks</v>
      </c>
      <c r="S1786" s="13">
        <f t="shared" si="166"/>
        <v>42035.142361111109</v>
      </c>
      <c r="T1786" s="13">
        <f t="shared" si="167"/>
        <v>42003.655555555553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8"/>
        <v>0.20220833333333332</v>
      </c>
      <c r="P1787" s="6">
        <f t="shared" si="169"/>
        <v>44.935185185185183</v>
      </c>
      <c r="Q1787" t="str">
        <f t="shared" si="170"/>
        <v>photography</v>
      </c>
      <c r="R1787" t="str">
        <f t="shared" si="171"/>
        <v>photobooks</v>
      </c>
      <c r="S1787" s="13">
        <f t="shared" si="166"/>
        <v>41928</v>
      </c>
      <c r="T1787" s="13">
        <f t="shared" si="167"/>
        <v>41897.134895833333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8"/>
        <v>0.47631578947368419</v>
      </c>
      <c r="P1788" s="6">
        <f t="shared" si="169"/>
        <v>31.206896551724139</v>
      </c>
      <c r="Q1788" t="str">
        <f t="shared" si="170"/>
        <v>photography</v>
      </c>
      <c r="R1788" t="str">
        <f t="shared" si="171"/>
        <v>photobooks</v>
      </c>
      <c r="S1788" s="13">
        <f t="shared" si="166"/>
        <v>41988.550659722227</v>
      </c>
      <c r="T1788" s="13">
        <f t="shared" si="167"/>
        <v>41958.550659722227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8"/>
        <v>0.15329999999999999</v>
      </c>
      <c r="P1789" s="6">
        <f t="shared" si="169"/>
        <v>63.875</v>
      </c>
      <c r="Q1789" t="str">
        <f t="shared" si="170"/>
        <v>photography</v>
      </c>
      <c r="R1789" t="str">
        <f t="shared" si="171"/>
        <v>photobooks</v>
      </c>
      <c r="S1789" s="13">
        <f t="shared" si="166"/>
        <v>42098.613854166666</v>
      </c>
      <c r="T1789" s="13">
        <f t="shared" si="167"/>
        <v>42068.65552083333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8"/>
        <v>1.3818181818181818E-2</v>
      </c>
      <c r="P1790" s="6">
        <f t="shared" si="169"/>
        <v>19</v>
      </c>
      <c r="Q1790" t="str">
        <f t="shared" si="170"/>
        <v>photography</v>
      </c>
      <c r="R1790" t="str">
        <f t="shared" si="171"/>
        <v>photobooks</v>
      </c>
      <c r="S1790" s="13">
        <f t="shared" si="166"/>
        <v>41943.94840277778</v>
      </c>
      <c r="T1790" s="13">
        <f t="shared" si="167"/>
        <v>41913.94840277778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8"/>
        <v>5.0000000000000001E-3</v>
      </c>
      <c r="P1791" s="6">
        <f t="shared" si="169"/>
        <v>10</v>
      </c>
      <c r="Q1791" t="str">
        <f t="shared" si="170"/>
        <v>photography</v>
      </c>
      <c r="R1791" t="str">
        <f t="shared" si="171"/>
        <v>photobooks</v>
      </c>
      <c r="S1791" s="13">
        <f t="shared" si="166"/>
        <v>42016.250034722223</v>
      </c>
      <c r="T1791" s="13">
        <f t="shared" si="167"/>
        <v>41956.250034722223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8"/>
        <v>4.9575757575757579E-2</v>
      </c>
      <c r="P1792" s="6">
        <f t="shared" si="169"/>
        <v>109.06666666666666</v>
      </c>
      <c r="Q1792" t="str">
        <f t="shared" si="170"/>
        <v>photography</v>
      </c>
      <c r="R1792" t="str">
        <f t="shared" si="171"/>
        <v>photobooks</v>
      </c>
      <c r="S1792" s="13">
        <f t="shared" si="166"/>
        <v>42040.674513888895</v>
      </c>
      <c r="T1792" s="13">
        <f t="shared" si="167"/>
        <v>42010.674513888895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8"/>
        <v>3.5666666666666666E-2</v>
      </c>
      <c r="P1793" s="6">
        <f t="shared" si="169"/>
        <v>26.75</v>
      </c>
      <c r="Q1793" t="str">
        <f t="shared" si="170"/>
        <v>photography</v>
      </c>
      <c r="R1793" t="str">
        <f t="shared" si="171"/>
        <v>photobooks</v>
      </c>
      <c r="S1793" s="13">
        <f t="shared" si="166"/>
        <v>42033.740335648152</v>
      </c>
      <c r="T1793" s="13">
        <f t="shared" si="167"/>
        <v>41973.740335648152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8"/>
        <v>0.61124000000000001</v>
      </c>
      <c r="P1794" s="6">
        <f t="shared" si="169"/>
        <v>109.93525179856115</v>
      </c>
      <c r="Q1794" t="str">
        <f t="shared" si="170"/>
        <v>photography</v>
      </c>
      <c r="R1794" t="str">
        <f t="shared" si="171"/>
        <v>photobooks</v>
      </c>
      <c r="S1794" s="13">
        <f t="shared" ref="S1794:S1857" si="172">(((I1794/60)/60)/24)+DATE(1970,1,1)</f>
        <v>42226.290972222225</v>
      </c>
      <c r="T1794" s="13">
        <f t="shared" ref="T1794:T1857" si="173">(((J1794/60)/60)/24)+DATE(1970,1,1)</f>
        <v>42189.031041666662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3">
        <f t="shared" si="172"/>
        <v>41970.933333333334</v>
      </c>
      <c r="T1795" s="13">
        <f t="shared" si="173"/>
        <v>41940.89166666667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42046.551180555558</v>
      </c>
      <c r="T1796" s="13">
        <f t="shared" si="173"/>
        <v>42011.551180555558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42657.666666666672</v>
      </c>
      <c r="T1797" s="13">
        <f t="shared" si="173"/>
        <v>42628.288668981477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42575.439421296294</v>
      </c>
      <c r="T1798" s="13">
        <f t="shared" si="173"/>
        <v>42515.439421296294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42719.56931712963</v>
      </c>
      <c r="T1799" s="13">
        <f t="shared" si="173"/>
        <v>42689.56931712963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42404.32677083333</v>
      </c>
      <c r="T1800" s="13">
        <f t="shared" si="173"/>
        <v>42344.32677083333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41954.884351851855</v>
      </c>
      <c r="T1801" s="13">
        <f t="shared" si="173"/>
        <v>41934.842685185184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42653.606134259258</v>
      </c>
      <c r="T1802" s="13">
        <f t="shared" si="173"/>
        <v>42623.606134259258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42353.506944444445</v>
      </c>
      <c r="T1803" s="13">
        <f t="shared" si="173"/>
        <v>42321.660509259258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42182.915972222225</v>
      </c>
      <c r="T1804" s="13">
        <f t="shared" si="173"/>
        <v>42159.47256944445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42049.071550925932</v>
      </c>
      <c r="T1805" s="13">
        <f t="shared" si="173"/>
        <v>42018.071550925932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42322.719953703709</v>
      </c>
      <c r="T1806" s="13">
        <f t="shared" si="173"/>
        <v>42282.678287037037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42279.75</v>
      </c>
      <c r="T1807" s="13">
        <f t="shared" si="173"/>
        <v>42247.803912037038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41912.638298611113</v>
      </c>
      <c r="T1808" s="13">
        <f t="shared" si="173"/>
        <v>41877.638298611113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41910.068437499998</v>
      </c>
      <c r="T1809" s="13">
        <f t="shared" si="173"/>
        <v>41880.068437499998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42777.680902777778</v>
      </c>
      <c r="T1810" s="13">
        <f t="shared" si="173"/>
        <v>42742.680902777778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42064.907858796301</v>
      </c>
      <c r="T1811" s="13">
        <f t="shared" si="173"/>
        <v>42029.907858796301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41872.91002314815</v>
      </c>
      <c r="T1812" s="13">
        <f t="shared" si="173"/>
        <v>41860.91002314815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41936.166666666664</v>
      </c>
      <c r="T1813" s="13">
        <f t="shared" si="173"/>
        <v>41876.433680555558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42554.318703703699</v>
      </c>
      <c r="T1814" s="13">
        <f t="shared" si="173"/>
        <v>42524.318703703699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41859.889027777775</v>
      </c>
      <c r="T1815" s="13">
        <f t="shared" si="173"/>
        <v>41829.889027777775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42063.314074074078</v>
      </c>
      <c r="T1816" s="13">
        <f t="shared" si="173"/>
        <v>42033.314074074078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42186.906678240746</v>
      </c>
      <c r="T1817" s="13">
        <f t="shared" si="173"/>
        <v>42172.906678240746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42576.791666666672</v>
      </c>
      <c r="T1818" s="13">
        <f t="shared" si="173"/>
        <v>42548.876192129625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42765.290972222225</v>
      </c>
      <c r="T1819" s="13">
        <f t="shared" si="173"/>
        <v>42705.662118055552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42097.192708333328</v>
      </c>
      <c r="T1820" s="13">
        <f t="shared" si="173"/>
        <v>42067.234375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41850.752268518518</v>
      </c>
      <c r="T1821" s="13">
        <f t="shared" si="173"/>
        <v>41820.752268518518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42095.042708333334</v>
      </c>
      <c r="T1822" s="13">
        <f t="shared" si="173"/>
        <v>42065.084375000006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40971.319062499999</v>
      </c>
      <c r="T1823" s="13">
        <f t="shared" si="173"/>
        <v>40926.319062499999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41670.792361111111</v>
      </c>
      <c r="T1824" s="13">
        <f t="shared" si="173"/>
        <v>41634.797013888885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41206.684907407405</v>
      </c>
      <c r="T1825" s="13">
        <f t="shared" si="173"/>
        <v>41176.684907407405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41647.088888888888</v>
      </c>
      <c r="T1826" s="13">
        <f t="shared" si="173"/>
        <v>41626.916284722225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41466.83452546296</v>
      </c>
      <c r="T1827" s="13">
        <f t="shared" si="173"/>
        <v>41443.83452546296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41687.923807870371</v>
      </c>
      <c r="T1828" s="13">
        <f t="shared" si="173"/>
        <v>41657.923807870371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40605.325937499998</v>
      </c>
      <c r="T1829" s="13">
        <f t="shared" si="173"/>
        <v>40555.325937499998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41768.916666666664</v>
      </c>
      <c r="T1830" s="13">
        <f t="shared" si="173"/>
        <v>41736.899652777778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40564.916666666664</v>
      </c>
      <c r="T1831" s="13">
        <f t="shared" si="173"/>
        <v>40516.087627314817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41694.684108796297</v>
      </c>
      <c r="T1832" s="13">
        <f t="shared" si="173"/>
        <v>41664.684108796297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41041.996099537035</v>
      </c>
      <c r="T1833" s="13">
        <f t="shared" si="173"/>
        <v>41026.996099537035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40606.539664351854</v>
      </c>
      <c r="T1834" s="13">
        <f t="shared" si="173"/>
        <v>40576.539664351854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41335.332638888889</v>
      </c>
      <c r="T1835" s="13">
        <f t="shared" si="173"/>
        <v>41303.044016203705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42028.964062500003</v>
      </c>
      <c r="T1836" s="13">
        <f t="shared" si="173"/>
        <v>41988.964062500003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42460.660543981481</v>
      </c>
      <c r="T1837" s="13">
        <f t="shared" si="173"/>
        <v>42430.702210648145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41322.809363425928</v>
      </c>
      <c r="T1838" s="13">
        <f t="shared" si="173"/>
        <v>41305.809363425928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40986.006192129629</v>
      </c>
      <c r="T1839" s="13">
        <f t="shared" si="173"/>
        <v>40926.047858796301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40817.125</v>
      </c>
      <c r="T1840" s="13">
        <f t="shared" si="173"/>
        <v>40788.786539351851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42644.722013888888</v>
      </c>
      <c r="T1841" s="13">
        <f t="shared" si="173"/>
        <v>42614.722013888888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41401.207638888889</v>
      </c>
      <c r="T1842" s="13">
        <f t="shared" si="173"/>
        <v>41382.096180555556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41779.207638888889</v>
      </c>
      <c r="T1843" s="13">
        <f t="shared" si="173"/>
        <v>41745.84542824074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42065.249305555553</v>
      </c>
      <c r="T1844" s="13">
        <f t="shared" si="173"/>
        <v>42031.631724537037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40594.994837962964</v>
      </c>
      <c r="T1845" s="13">
        <f t="shared" si="173"/>
        <v>40564.994837962964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40705.125</v>
      </c>
      <c r="T1846" s="13">
        <f t="shared" si="173"/>
        <v>40666.973541666666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42538.204861111109</v>
      </c>
      <c r="T1847" s="13">
        <f t="shared" si="173"/>
        <v>42523.333310185189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41258.650196759263</v>
      </c>
      <c r="T1848" s="13">
        <f t="shared" si="173"/>
        <v>41228.650196759263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ref="O1849:O1912" si="174">E1849/D1849</f>
        <v>1.2088000000000001</v>
      </c>
      <c r="P1849" s="6">
        <f t="shared" ref="P1849:P1912" si="175">E1849/L1849</f>
        <v>79.526315789473685</v>
      </c>
      <c r="Q1849" t="str">
        <f t="shared" ref="Q1849:Q1912" si="176">LEFT(N1849,FIND("/",N1849) -1)</f>
        <v>music</v>
      </c>
      <c r="R1849" t="str">
        <f t="shared" ref="R1849:R1912" si="177">RIGHT(N1849,LEN(N1849) - FIND("/", N1849))</f>
        <v>rock</v>
      </c>
      <c r="S1849" s="13">
        <f t="shared" si="172"/>
        <v>42115.236481481479</v>
      </c>
      <c r="T1849" s="13">
        <f t="shared" si="173"/>
        <v>42094.236481481479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74"/>
        <v>1.0736666666666668</v>
      </c>
      <c r="P1850" s="6">
        <f t="shared" si="175"/>
        <v>134.20833333333334</v>
      </c>
      <c r="Q1850" t="str">
        <f t="shared" si="176"/>
        <v>music</v>
      </c>
      <c r="R1850" t="str">
        <f t="shared" si="177"/>
        <v>rock</v>
      </c>
      <c r="S1850" s="13">
        <f t="shared" si="172"/>
        <v>40755.290972222225</v>
      </c>
      <c r="T1850" s="13">
        <f t="shared" si="173"/>
        <v>40691.788055555553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74"/>
        <v>1.0033333333333334</v>
      </c>
      <c r="P1851" s="6">
        <f t="shared" si="175"/>
        <v>37.625</v>
      </c>
      <c r="Q1851" t="str">
        <f t="shared" si="176"/>
        <v>music</v>
      </c>
      <c r="R1851" t="str">
        <f t="shared" si="177"/>
        <v>rock</v>
      </c>
      <c r="S1851" s="13">
        <f t="shared" si="172"/>
        <v>41199.845590277779</v>
      </c>
      <c r="T1851" s="13">
        <f t="shared" si="173"/>
        <v>41169.845590277779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74"/>
        <v>1.0152222222222222</v>
      </c>
      <c r="P1852" s="6">
        <f t="shared" si="175"/>
        <v>51.044692737430168</v>
      </c>
      <c r="Q1852" t="str">
        <f t="shared" si="176"/>
        <v>music</v>
      </c>
      <c r="R1852" t="str">
        <f t="shared" si="177"/>
        <v>rock</v>
      </c>
      <c r="S1852" s="13">
        <f t="shared" si="172"/>
        <v>41830.959490740745</v>
      </c>
      <c r="T1852" s="13">
        <f t="shared" si="173"/>
        <v>41800.959490740745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74"/>
        <v>1.0007692307692309</v>
      </c>
      <c r="P1853" s="6">
        <f t="shared" si="175"/>
        <v>50.03846153846154</v>
      </c>
      <c r="Q1853" t="str">
        <f t="shared" si="176"/>
        <v>music</v>
      </c>
      <c r="R1853" t="str">
        <f t="shared" si="177"/>
        <v>rock</v>
      </c>
      <c r="S1853" s="13">
        <f t="shared" si="172"/>
        <v>41848.041666666664</v>
      </c>
      <c r="T1853" s="13">
        <f t="shared" si="173"/>
        <v>41827.906689814816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74"/>
        <v>1.1696666666666666</v>
      </c>
      <c r="P1854" s="6">
        <f t="shared" si="175"/>
        <v>133.93129770992365</v>
      </c>
      <c r="Q1854" t="str">
        <f t="shared" si="176"/>
        <v>music</v>
      </c>
      <c r="R1854" t="str">
        <f t="shared" si="177"/>
        <v>rock</v>
      </c>
      <c r="S1854" s="13">
        <f t="shared" si="172"/>
        <v>42119</v>
      </c>
      <c r="T1854" s="13">
        <f t="shared" si="173"/>
        <v>42081.77143518519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74"/>
        <v>1.01875</v>
      </c>
      <c r="P1855" s="6">
        <f t="shared" si="175"/>
        <v>58.214285714285715</v>
      </c>
      <c r="Q1855" t="str">
        <f t="shared" si="176"/>
        <v>music</v>
      </c>
      <c r="R1855" t="str">
        <f t="shared" si="177"/>
        <v>rock</v>
      </c>
      <c r="S1855" s="13">
        <f t="shared" si="172"/>
        <v>41227.102048611108</v>
      </c>
      <c r="T1855" s="13">
        <f t="shared" si="173"/>
        <v>41177.060381944444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74"/>
        <v>1.0212366666666666</v>
      </c>
      <c r="P1856" s="6">
        <f t="shared" si="175"/>
        <v>88.037643678160919</v>
      </c>
      <c r="Q1856" t="str">
        <f t="shared" si="176"/>
        <v>music</v>
      </c>
      <c r="R1856" t="str">
        <f t="shared" si="177"/>
        <v>rock</v>
      </c>
      <c r="S1856" s="13">
        <f t="shared" si="172"/>
        <v>41418.021261574075</v>
      </c>
      <c r="T1856" s="13">
        <f t="shared" si="173"/>
        <v>41388.021261574075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74"/>
        <v>1.5405897142857143</v>
      </c>
      <c r="P1857" s="6">
        <f t="shared" si="175"/>
        <v>70.576753926701571</v>
      </c>
      <c r="Q1857" t="str">
        <f t="shared" si="176"/>
        <v>music</v>
      </c>
      <c r="R1857" t="str">
        <f t="shared" si="177"/>
        <v>rock</v>
      </c>
      <c r="S1857" s="13">
        <f t="shared" si="172"/>
        <v>41645.538657407407</v>
      </c>
      <c r="T1857" s="13">
        <f t="shared" si="173"/>
        <v>41600.538657407407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74"/>
        <v>1.0125</v>
      </c>
      <c r="P1858" s="6">
        <f t="shared" si="175"/>
        <v>53.289473684210527</v>
      </c>
      <c r="Q1858" t="str">
        <f t="shared" si="176"/>
        <v>music</v>
      </c>
      <c r="R1858" t="str">
        <f t="shared" si="177"/>
        <v>rock</v>
      </c>
      <c r="S1858" s="13">
        <f t="shared" ref="S1858:S1921" si="178">(((I1858/60)/60)/24)+DATE(1970,1,1)</f>
        <v>41838.854999999996</v>
      </c>
      <c r="T1858" s="13">
        <f t="shared" ref="T1858:T1921" si="179">(((J1858/60)/60)/24)+DATE(1970,1,1)</f>
        <v>41817.854999999996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3">
        <f t="shared" si="178"/>
        <v>41894.76866898148</v>
      </c>
      <c r="T1859" s="13">
        <f t="shared" si="179"/>
        <v>41864.76866898148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40893.242141203707</v>
      </c>
      <c r="T1860" s="13">
        <f t="shared" si="179"/>
        <v>40833.200474537036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40808.770011574074</v>
      </c>
      <c r="T1861" s="13">
        <f t="shared" si="179"/>
        <v>40778.770011574074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41676.709305555552</v>
      </c>
      <c r="T1862" s="13">
        <f t="shared" si="179"/>
        <v>41655.709305555552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42030.300243055557</v>
      </c>
      <c r="T1863" s="13">
        <f t="shared" si="179"/>
        <v>42000.300243055557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42802.3125</v>
      </c>
      <c r="T1864" s="13">
        <f t="shared" si="179"/>
        <v>42755.492754629624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41802.797280092593</v>
      </c>
      <c r="T1865" s="13">
        <f t="shared" si="179"/>
        <v>41772.797280092593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41763.716435185182</v>
      </c>
      <c r="T1866" s="13">
        <f t="shared" si="179"/>
        <v>41733.716435185182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42680.409108796302</v>
      </c>
      <c r="T1867" s="13">
        <f t="shared" si="179"/>
        <v>42645.367442129631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42795.166666666672</v>
      </c>
      <c r="T1868" s="13">
        <f t="shared" si="179"/>
        <v>42742.246493055558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42679.924907407403</v>
      </c>
      <c r="T1869" s="13">
        <f t="shared" si="179"/>
        <v>42649.924907407403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42353.332638888889</v>
      </c>
      <c r="T1870" s="13">
        <f t="shared" si="179"/>
        <v>42328.779224537036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42739.002881944441</v>
      </c>
      <c r="T1871" s="13">
        <f t="shared" si="179"/>
        <v>42709.002881944441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42400.178472222222</v>
      </c>
      <c r="T1872" s="13">
        <f t="shared" si="179"/>
        <v>42371.355729166666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41963.825243055559</v>
      </c>
      <c r="T1873" s="13">
        <f t="shared" si="179"/>
        <v>41923.783576388887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42185.129652777774</v>
      </c>
      <c r="T1874" s="13">
        <f t="shared" si="179"/>
        <v>42155.129652777774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42193.697916666672</v>
      </c>
      <c r="T1875" s="13">
        <f t="shared" si="179"/>
        <v>42164.615856481483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42549.969131944439</v>
      </c>
      <c r="T1876" s="13">
        <f t="shared" si="179"/>
        <v>42529.969131944439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42588.899398148147</v>
      </c>
      <c r="T1877" s="13">
        <f t="shared" si="179"/>
        <v>42528.899398148147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41806.284780092588</v>
      </c>
      <c r="T1878" s="13">
        <f t="shared" si="179"/>
        <v>41776.284780092588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42064.029224537036</v>
      </c>
      <c r="T1879" s="13">
        <f t="shared" si="179"/>
        <v>42035.029224537036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41803.008738425924</v>
      </c>
      <c r="T1880" s="13">
        <f t="shared" si="179"/>
        <v>41773.008738425924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42443.607974537037</v>
      </c>
      <c r="T1881" s="13">
        <f t="shared" si="179"/>
        <v>42413.649641203709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42459.525231481486</v>
      </c>
      <c r="T1882" s="13">
        <f t="shared" si="179"/>
        <v>42430.566898148143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42073.110983796301</v>
      </c>
      <c r="T1883" s="13">
        <f t="shared" si="179"/>
        <v>42043.152650462958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41100.991666666669</v>
      </c>
      <c r="T1884" s="13">
        <f t="shared" si="179"/>
        <v>41067.949212962965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41007.906342592592</v>
      </c>
      <c r="T1885" s="13">
        <f t="shared" si="179"/>
        <v>40977.948009259257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41240.5</v>
      </c>
      <c r="T1886" s="13">
        <f t="shared" si="179"/>
        <v>41205.198321759257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41131.916666666664</v>
      </c>
      <c r="T1887" s="13">
        <f t="shared" si="179"/>
        <v>41099.093865740739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41955.94835648148</v>
      </c>
      <c r="T1888" s="13">
        <f t="shared" si="179"/>
        <v>41925.906689814816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42341.895833333328</v>
      </c>
      <c r="T1889" s="13">
        <f t="shared" si="179"/>
        <v>42323.800138888888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40330.207638888889</v>
      </c>
      <c r="T1890" s="13">
        <f t="shared" si="179"/>
        <v>40299.239953703705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41344.751689814817</v>
      </c>
      <c r="T1891" s="13">
        <f t="shared" si="179"/>
        <v>41299.793356481481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41258.786203703705</v>
      </c>
      <c r="T1892" s="13">
        <f t="shared" si="179"/>
        <v>41228.786203703705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40381.25</v>
      </c>
      <c r="T1893" s="13">
        <f t="shared" si="179"/>
        <v>40335.798078703701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40701.637511574074</v>
      </c>
      <c r="T1894" s="13">
        <f t="shared" si="179"/>
        <v>40671.637511574074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40649.165972222225</v>
      </c>
      <c r="T1895" s="13">
        <f t="shared" si="179"/>
        <v>40632.94195601852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40951.904895833337</v>
      </c>
      <c r="T1896" s="13">
        <f t="shared" si="179"/>
        <v>40920.904895833337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42297.746782407412</v>
      </c>
      <c r="T1897" s="13">
        <f t="shared" si="179"/>
        <v>42267.746782407412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41011.710243055553</v>
      </c>
      <c r="T1898" s="13">
        <f t="shared" si="179"/>
        <v>40981.710243055553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41702.875</v>
      </c>
      <c r="T1899" s="13">
        <f t="shared" si="179"/>
        <v>41680.583402777782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42401.75</v>
      </c>
      <c r="T1900" s="13">
        <f t="shared" si="179"/>
        <v>42366.192974537036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42088.90006944444</v>
      </c>
      <c r="T1901" s="13">
        <f t="shared" si="179"/>
        <v>42058.941736111112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41188.415972222225</v>
      </c>
      <c r="T1902" s="13">
        <f t="shared" si="179"/>
        <v>41160.871886574074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42146.541666666672</v>
      </c>
      <c r="T1903" s="13">
        <f t="shared" si="179"/>
        <v>42116.54315972222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42067.789895833332</v>
      </c>
      <c r="T1904" s="13">
        <f t="shared" si="179"/>
        <v>42037.789895833332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42762.770729166667</v>
      </c>
      <c r="T1905" s="13">
        <f t="shared" si="179"/>
        <v>42702.770729166667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42371.685428240744</v>
      </c>
      <c r="T1906" s="13">
        <f t="shared" si="179"/>
        <v>42326.685428240744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41889.925856481481</v>
      </c>
      <c r="T1907" s="13">
        <f t="shared" si="179"/>
        <v>41859.925856481481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42544.671099537038</v>
      </c>
      <c r="T1908" s="13">
        <f t="shared" si="179"/>
        <v>42514.671099537038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41782.587094907409</v>
      </c>
      <c r="T1909" s="13">
        <f t="shared" si="179"/>
        <v>41767.587094907409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42733.917824074073</v>
      </c>
      <c r="T1910" s="13">
        <f t="shared" si="179"/>
        <v>42703.917824074073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41935.429155092592</v>
      </c>
      <c r="T1911" s="13">
        <f t="shared" si="179"/>
        <v>41905.429155092592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42308.947916666672</v>
      </c>
      <c r="T1912" s="13">
        <f t="shared" si="179"/>
        <v>42264.963159722218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ref="O1913:O1976" si="180">E1913/D1913</f>
        <v>2.3529411764705883E-4</v>
      </c>
      <c r="P1913" s="6">
        <f t="shared" ref="P1913:P1976" si="181">E1913/L1913</f>
        <v>10</v>
      </c>
      <c r="Q1913" t="str">
        <f t="shared" ref="Q1913:Q1976" si="182">LEFT(N1913,FIND("/",N1913) -1)</f>
        <v>technology</v>
      </c>
      <c r="R1913" t="str">
        <f t="shared" ref="R1913:R1976" si="183">RIGHT(N1913,LEN(N1913) - FIND("/", N1913))</f>
        <v>gadgets</v>
      </c>
      <c r="S1913" s="13">
        <f t="shared" si="178"/>
        <v>41860.033958333333</v>
      </c>
      <c r="T1913" s="13">
        <f t="shared" si="179"/>
        <v>41830.033958333333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80"/>
        <v>0.59299999999999997</v>
      </c>
      <c r="P1914" s="6">
        <f t="shared" si="181"/>
        <v>70.595238095238102</v>
      </c>
      <c r="Q1914" t="str">
        <f t="shared" si="182"/>
        <v>technology</v>
      </c>
      <c r="R1914" t="str">
        <f t="shared" si="183"/>
        <v>gadgets</v>
      </c>
      <c r="S1914" s="13">
        <f t="shared" si="178"/>
        <v>42159.226388888885</v>
      </c>
      <c r="T1914" s="13">
        <f t="shared" si="179"/>
        <v>42129.226388888885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80"/>
        <v>1.3270833333333334E-2</v>
      </c>
      <c r="P1915" s="6">
        <f t="shared" si="181"/>
        <v>24.5</v>
      </c>
      <c r="Q1915" t="str">
        <f t="shared" si="182"/>
        <v>technology</v>
      </c>
      <c r="R1915" t="str">
        <f t="shared" si="183"/>
        <v>gadgets</v>
      </c>
      <c r="S1915" s="13">
        <f t="shared" si="178"/>
        <v>41920.511319444442</v>
      </c>
      <c r="T1915" s="13">
        <f t="shared" si="179"/>
        <v>41890.511319444442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80"/>
        <v>9.0090090090090086E-2</v>
      </c>
      <c r="P1916" s="6">
        <f t="shared" si="181"/>
        <v>30</v>
      </c>
      <c r="Q1916" t="str">
        <f t="shared" si="182"/>
        <v>technology</v>
      </c>
      <c r="R1916" t="str">
        <f t="shared" si="183"/>
        <v>gadgets</v>
      </c>
      <c r="S1916" s="13">
        <f t="shared" si="178"/>
        <v>41944.165972222225</v>
      </c>
      <c r="T1916" s="13">
        <f t="shared" si="179"/>
        <v>41929.174456018518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80"/>
        <v>1.6E-2</v>
      </c>
      <c r="P1917" s="6">
        <f t="shared" si="181"/>
        <v>2</v>
      </c>
      <c r="Q1917" t="str">
        <f t="shared" si="182"/>
        <v>technology</v>
      </c>
      <c r="R1917" t="str">
        <f t="shared" si="183"/>
        <v>gadgets</v>
      </c>
      <c r="S1917" s="13">
        <f t="shared" si="178"/>
        <v>41884.04886574074</v>
      </c>
      <c r="T1917" s="13">
        <f t="shared" si="179"/>
        <v>41864.04886574074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80"/>
        <v>5.1000000000000004E-3</v>
      </c>
      <c r="P1918" s="6">
        <f t="shared" si="181"/>
        <v>17</v>
      </c>
      <c r="Q1918" t="str">
        <f t="shared" si="182"/>
        <v>technology</v>
      </c>
      <c r="R1918" t="str">
        <f t="shared" si="183"/>
        <v>gadgets</v>
      </c>
      <c r="S1918" s="13">
        <f t="shared" si="178"/>
        <v>42681.758969907409</v>
      </c>
      <c r="T1918" s="13">
        <f t="shared" si="179"/>
        <v>42656.717303240745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80"/>
        <v>0.52570512820512816</v>
      </c>
      <c r="P1919" s="6">
        <f t="shared" si="181"/>
        <v>2928.9285714285716</v>
      </c>
      <c r="Q1919" t="str">
        <f t="shared" si="182"/>
        <v>technology</v>
      </c>
      <c r="R1919" t="str">
        <f t="shared" si="183"/>
        <v>gadgets</v>
      </c>
      <c r="S1919" s="13">
        <f t="shared" si="178"/>
        <v>42776.270057870366</v>
      </c>
      <c r="T1919" s="13">
        <f t="shared" si="179"/>
        <v>42746.270057870366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80"/>
        <v>1.04E-2</v>
      </c>
      <c r="P1920" s="6">
        <f t="shared" si="181"/>
        <v>28.888888888888889</v>
      </c>
      <c r="Q1920" t="str">
        <f t="shared" si="182"/>
        <v>technology</v>
      </c>
      <c r="R1920" t="str">
        <f t="shared" si="183"/>
        <v>gadgets</v>
      </c>
      <c r="S1920" s="13">
        <f t="shared" si="178"/>
        <v>41863.789942129632</v>
      </c>
      <c r="T1920" s="13">
        <f t="shared" si="179"/>
        <v>41828.789942129632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80"/>
        <v>0.47399999999999998</v>
      </c>
      <c r="P1921" s="6">
        <f t="shared" si="181"/>
        <v>29.625</v>
      </c>
      <c r="Q1921" t="str">
        <f t="shared" si="182"/>
        <v>technology</v>
      </c>
      <c r="R1921" t="str">
        <f t="shared" si="183"/>
        <v>gadgets</v>
      </c>
      <c r="S1921" s="13">
        <f t="shared" si="178"/>
        <v>42143.875567129624</v>
      </c>
      <c r="T1921" s="13">
        <f t="shared" si="179"/>
        <v>42113.875567129624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80"/>
        <v>0.43030000000000002</v>
      </c>
      <c r="P1922" s="6">
        <f t="shared" si="181"/>
        <v>40.980952380952381</v>
      </c>
      <c r="Q1922" t="str">
        <f t="shared" si="182"/>
        <v>technology</v>
      </c>
      <c r="R1922" t="str">
        <f t="shared" si="183"/>
        <v>gadgets</v>
      </c>
      <c r="S1922" s="13">
        <f t="shared" ref="S1922:S1985" si="184">(((I1922/60)/60)/24)+DATE(1970,1,1)</f>
        <v>42298.958333333328</v>
      </c>
      <c r="T1922" s="13">
        <f t="shared" ref="T1922:T1985" si="185">(((J1922/60)/60)/24)+DATE(1970,1,1)</f>
        <v>42270.875706018516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3">
        <f t="shared" si="184"/>
        <v>41104.221562500003</v>
      </c>
      <c r="T1923" s="13">
        <f t="shared" si="185"/>
        <v>41074.221562500003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41620.255868055552</v>
      </c>
      <c r="T1924" s="13">
        <f t="shared" si="185"/>
        <v>41590.255868055552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40813.207638888889</v>
      </c>
      <c r="T1925" s="13">
        <f t="shared" si="185"/>
        <v>40772.848749999997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41654.814583333333</v>
      </c>
      <c r="T1926" s="13">
        <f t="shared" si="185"/>
        <v>41626.761053240742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41558</v>
      </c>
      <c r="T1927" s="13">
        <f t="shared" si="185"/>
        <v>41535.90148148148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40484.018055555556</v>
      </c>
      <c r="T1928" s="13">
        <f t="shared" si="185"/>
        <v>40456.954351851848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40976.207638888889</v>
      </c>
      <c r="T1929" s="13">
        <f t="shared" si="185"/>
        <v>40960.861562500002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41401.648078703707</v>
      </c>
      <c r="T1930" s="13">
        <f t="shared" si="185"/>
        <v>41371.648078703707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40729.021597222221</v>
      </c>
      <c r="T1931" s="13">
        <f t="shared" si="185"/>
        <v>40687.021597222221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41462.558819444443</v>
      </c>
      <c r="T1932" s="13">
        <f t="shared" si="185"/>
        <v>41402.558819444443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41051.145833333336</v>
      </c>
      <c r="T1933" s="13">
        <f t="shared" si="185"/>
        <v>41037.892465277779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40932.809872685182</v>
      </c>
      <c r="T1934" s="13">
        <f t="shared" si="185"/>
        <v>40911.809872685182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41909.130868055552</v>
      </c>
      <c r="T1935" s="13">
        <f t="shared" si="185"/>
        <v>41879.130868055552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40902.208333333336</v>
      </c>
      <c r="T1936" s="13">
        <f t="shared" si="185"/>
        <v>40865.867141203707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41811.207638888889</v>
      </c>
      <c r="T1937" s="13">
        <f t="shared" si="185"/>
        <v>41773.932534722226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40883.249305555553</v>
      </c>
      <c r="T1938" s="13">
        <f t="shared" si="185"/>
        <v>40852.889699074076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41075.165972222225</v>
      </c>
      <c r="T1939" s="13">
        <f t="shared" si="185"/>
        <v>41059.118993055556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41457.208333333336</v>
      </c>
      <c r="T1940" s="13">
        <f t="shared" si="185"/>
        <v>41426.259618055556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41343.943379629629</v>
      </c>
      <c r="T1941" s="13">
        <f t="shared" si="185"/>
        <v>41313.985046296293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40709.165972222225</v>
      </c>
      <c r="T1942" s="13">
        <f t="shared" si="185"/>
        <v>40670.507326388892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41774.290868055556</v>
      </c>
      <c r="T1943" s="13">
        <f t="shared" si="185"/>
        <v>41744.290868055556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40728.828009259261</v>
      </c>
      <c r="T1944" s="13">
        <f t="shared" si="185"/>
        <v>40638.828009259261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42593.269861111112</v>
      </c>
      <c r="T1945" s="13">
        <f t="shared" si="185"/>
        <v>42548.269861111112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41760.584374999999</v>
      </c>
      <c r="T1946" s="13">
        <f t="shared" si="185"/>
        <v>41730.584374999999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42197.251828703709</v>
      </c>
      <c r="T1947" s="13">
        <f t="shared" si="185"/>
        <v>42157.251828703709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41749.108344907407</v>
      </c>
      <c r="T1948" s="13">
        <f t="shared" si="185"/>
        <v>41689.150011574071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40140.249305555553</v>
      </c>
      <c r="T1949" s="13">
        <f t="shared" si="185"/>
        <v>40102.918055555558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42527.709722222222</v>
      </c>
      <c r="T1950" s="13">
        <f t="shared" si="185"/>
        <v>42473.604270833333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41830.423043981478</v>
      </c>
      <c r="T1951" s="13">
        <f t="shared" si="185"/>
        <v>41800.423043981478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40655.181400462963</v>
      </c>
      <c r="T1952" s="13">
        <f t="shared" si="185"/>
        <v>40624.181400462963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42681.462233796294</v>
      </c>
      <c r="T1953" s="13">
        <f t="shared" si="185"/>
        <v>42651.420567129629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41563.60665509259</v>
      </c>
      <c r="T1954" s="13">
        <f t="shared" si="185"/>
        <v>41526.60665509259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40970.125</v>
      </c>
      <c r="T1955" s="13">
        <f t="shared" si="185"/>
        <v>40941.199826388889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42441.208333333328</v>
      </c>
      <c r="T1956" s="13">
        <f t="shared" si="185"/>
        <v>42394.580740740741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41052.791666666664</v>
      </c>
      <c r="T1957" s="13">
        <f t="shared" si="185"/>
        <v>41020.271770833337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42112.882002314815</v>
      </c>
      <c r="T1958" s="13">
        <f t="shared" si="185"/>
        <v>42067.923668981486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41209.098530092589</v>
      </c>
      <c r="T1959" s="13">
        <f t="shared" si="185"/>
        <v>41179.098530092589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41356.94630787037</v>
      </c>
      <c r="T1960" s="13">
        <f t="shared" si="185"/>
        <v>41326.987974537034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41913</v>
      </c>
      <c r="T1961" s="13">
        <f t="shared" si="185"/>
        <v>41871.845601851855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41994.362743055557</v>
      </c>
      <c r="T1962" s="13">
        <f t="shared" si="185"/>
        <v>41964.362743055557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41188.165972222225</v>
      </c>
      <c r="T1963" s="13">
        <f t="shared" si="185"/>
        <v>41148.194641203707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41772.780509259261</v>
      </c>
      <c r="T1964" s="13">
        <f t="shared" si="185"/>
        <v>41742.780509259261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41898.429791666669</v>
      </c>
      <c r="T1965" s="13">
        <f t="shared" si="185"/>
        <v>41863.429791666669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42482.272824074069</v>
      </c>
      <c r="T1966" s="13">
        <f t="shared" si="185"/>
        <v>42452.272824074069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40920.041666666664</v>
      </c>
      <c r="T1967" s="13">
        <f t="shared" si="185"/>
        <v>40898.089236111111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41865.540486111109</v>
      </c>
      <c r="T1968" s="13">
        <f t="shared" si="185"/>
        <v>41835.540486111109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41760.663530092592</v>
      </c>
      <c r="T1969" s="13">
        <f t="shared" si="185"/>
        <v>41730.663530092592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42707.628645833334</v>
      </c>
      <c r="T1970" s="13">
        <f t="shared" si="185"/>
        <v>42676.586979166663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42587.792453703703</v>
      </c>
      <c r="T1971" s="13">
        <f t="shared" si="185"/>
        <v>42557.792453703703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41384.151631944449</v>
      </c>
      <c r="T1972" s="13">
        <f t="shared" si="185"/>
        <v>41324.193298611113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41593.166666666664</v>
      </c>
      <c r="T1973" s="13">
        <f t="shared" si="185"/>
        <v>41561.500706018516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41231.053749999999</v>
      </c>
      <c r="T1974" s="13">
        <f t="shared" si="185"/>
        <v>41201.012083333335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42588.291666666672</v>
      </c>
      <c r="T1975" s="13">
        <f t="shared" si="185"/>
        <v>42549.722962962958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41505.334131944444</v>
      </c>
      <c r="T1976" s="13">
        <f t="shared" si="185"/>
        <v>41445.334131944444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ref="O1977:O2040" si="186">E1977/D1977</f>
        <v>2.0870837499999997</v>
      </c>
      <c r="P1977" s="6">
        <f t="shared" ref="P1977:P2040" si="187">E1977/L1977</f>
        <v>131.98948616600788</v>
      </c>
      <c r="Q1977" t="str">
        <f t="shared" ref="Q1977:Q2040" si="188">LEFT(N1977,FIND("/",N1977) -1)</f>
        <v>technology</v>
      </c>
      <c r="R1977" t="str">
        <f t="shared" ref="R1977:R2040" si="189">RIGHT(N1977,LEN(N1977) - FIND("/", N1977))</f>
        <v>hardware</v>
      </c>
      <c r="S1977" s="13">
        <f t="shared" si="184"/>
        <v>41343.755219907405</v>
      </c>
      <c r="T1977" s="13">
        <f t="shared" si="185"/>
        <v>41313.755219907405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6"/>
        <v>3.4660000000000002</v>
      </c>
      <c r="P1978" s="6">
        <f t="shared" si="187"/>
        <v>29.310782241014799</v>
      </c>
      <c r="Q1978" t="str">
        <f t="shared" si="188"/>
        <v>technology</v>
      </c>
      <c r="R1978" t="str">
        <f t="shared" si="189"/>
        <v>hardware</v>
      </c>
      <c r="S1978" s="13">
        <f t="shared" si="184"/>
        <v>41468.899594907409</v>
      </c>
      <c r="T1978" s="13">
        <f t="shared" si="185"/>
        <v>41438.899594907409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6"/>
        <v>4.0232999999999999</v>
      </c>
      <c r="P1979" s="6">
        <f t="shared" si="187"/>
        <v>245.02436053593178</v>
      </c>
      <c r="Q1979" t="str">
        <f t="shared" si="188"/>
        <v>technology</v>
      </c>
      <c r="R1979" t="str">
        <f t="shared" si="189"/>
        <v>hardware</v>
      </c>
      <c r="S1979" s="13">
        <f t="shared" si="184"/>
        <v>42357.332638888889</v>
      </c>
      <c r="T1979" s="13">
        <f t="shared" si="185"/>
        <v>42311.216898148152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6"/>
        <v>10.2684514</v>
      </c>
      <c r="P1980" s="6">
        <f t="shared" si="187"/>
        <v>1323.2540463917526</v>
      </c>
      <c r="Q1980" t="str">
        <f t="shared" si="188"/>
        <v>technology</v>
      </c>
      <c r="R1980" t="str">
        <f t="shared" si="189"/>
        <v>hardware</v>
      </c>
      <c r="S1980" s="13">
        <f t="shared" si="184"/>
        <v>41072.291666666664</v>
      </c>
      <c r="T1980" s="13">
        <f t="shared" si="185"/>
        <v>41039.225601851853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6"/>
        <v>1.14901155</v>
      </c>
      <c r="P1981" s="6">
        <f t="shared" si="187"/>
        <v>282.65966789667897</v>
      </c>
      <c r="Q1981" t="str">
        <f t="shared" si="188"/>
        <v>technology</v>
      </c>
      <c r="R1981" t="str">
        <f t="shared" si="189"/>
        <v>hardware</v>
      </c>
      <c r="S1981" s="13">
        <f t="shared" si="184"/>
        <v>42327.207638888889</v>
      </c>
      <c r="T1981" s="13">
        <f t="shared" si="185"/>
        <v>42290.460023148145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6"/>
        <v>3.5482402000000004</v>
      </c>
      <c r="P1982" s="6">
        <f t="shared" si="187"/>
        <v>91.214401028277635</v>
      </c>
      <c r="Q1982" t="str">
        <f t="shared" si="188"/>
        <v>technology</v>
      </c>
      <c r="R1982" t="str">
        <f t="shared" si="189"/>
        <v>hardware</v>
      </c>
      <c r="S1982" s="13">
        <f t="shared" si="184"/>
        <v>42463.500717592593</v>
      </c>
      <c r="T1982" s="13">
        <f t="shared" si="185"/>
        <v>42423.542384259257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6"/>
        <v>5.0799999999999998E-2</v>
      </c>
      <c r="P1983" s="6">
        <f t="shared" si="187"/>
        <v>31.75</v>
      </c>
      <c r="Q1983" t="str">
        <f t="shared" si="188"/>
        <v>photography</v>
      </c>
      <c r="R1983" t="str">
        <f t="shared" si="189"/>
        <v>people</v>
      </c>
      <c r="S1983" s="13">
        <f t="shared" si="184"/>
        <v>41829.725289351853</v>
      </c>
      <c r="T1983" s="13">
        <f t="shared" si="185"/>
        <v>41799.725289351853</v>
      </c>
    </row>
    <row r="1984" spans="1:20" ht="30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6"/>
        <v>0</v>
      </c>
      <c r="P1984" s="6" t="e">
        <f t="shared" si="187"/>
        <v>#DIV/0!</v>
      </c>
      <c r="Q1984" t="str">
        <f t="shared" si="188"/>
        <v>photography</v>
      </c>
      <c r="R1984" t="str">
        <f t="shared" si="189"/>
        <v>people</v>
      </c>
      <c r="S1984" s="13">
        <f t="shared" si="184"/>
        <v>42708.628321759257</v>
      </c>
      <c r="T1984" s="13">
        <f t="shared" si="185"/>
        <v>42678.586655092593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6"/>
        <v>4.2999999999999997E-2</v>
      </c>
      <c r="P1985" s="6">
        <f t="shared" si="187"/>
        <v>88.6875</v>
      </c>
      <c r="Q1985" t="str">
        <f t="shared" si="188"/>
        <v>photography</v>
      </c>
      <c r="R1985" t="str">
        <f t="shared" si="189"/>
        <v>people</v>
      </c>
      <c r="S1985" s="13">
        <f t="shared" si="184"/>
        <v>42615.291666666672</v>
      </c>
      <c r="T1985" s="13">
        <f t="shared" si="185"/>
        <v>42593.011782407411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6"/>
        <v>0.21146666666666666</v>
      </c>
      <c r="P1986" s="6">
        <f t="shared" si="187"/>
        <v>453.14285714285717</v>
      </c>
      <c r="Q1986" t="str">
        <f t="shared" si="188"/>
        <v>photography</v>
      </c>
      <c r="R1986" t="str">
        <f t="shared" si="189"/>
        <v>people</v>
      </c>
      <c r="S1986" s="13">
        <f t="shared" ref="S1986:S2049" si="190">(((I1986/60)/60)/24)+DATE(1970,1,1)</f>
        <v>41973.831956018519</v>
      </c>
      <c r="T1986" s="13">
        <f t="shared" ref="T1986:T2049" si="191">(((J1986/60)/60)/24)+DATE(1970,1,1)</f>
        <v>41913.790289351848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3">
        <f t="shared" si="190"/>
        <v>42584.958333333328</v>
      </c>
      <c r="T1987" s="13">
        <f t="shared" si="191"/>
        <v>42555.698738425926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42443.392164351855</v>
      </c>
      <c r="T1988" s="13">
        <f t="shared" si="191"/>
        <v>42413.433831018512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42064.639768518522</v>
      </c>
      <c r="T1989" s="13">
        <f t="shared" si="191"/>
        <v>42034.639768518522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42236.763217592597</v>
      </c>
      <c r="T1990" s="13">
        <f t="shared" si="191"/>
        <v>42206.763217592597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42715.680648148147</v>
      </c>
      <c r="T1991" s="13">
        <f t="shared" si="191"/>
        <v>42685.680648148147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42413.195972222224</v>
      </c>
      <c r="T1992" s="13">
        <f t="shared" si="191"/>
        <v>42398.195972222224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42188.89335648148</v>
      </c>
      <c r="T1993" s="13">
        <f t="shared" si="191"/>
        <v>42167.89335648148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42053.143414351856</v>
      </c>
      <c r="T1994" s="13">
        <f t="shared" si="191"/>
        <v>42023.143414351856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42359.58839120371</v>
      </c>
      <c r="T1995" s="13">
        <f t="shared" si="191"/>
        <v>42329.58839120371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42711.047939814816</v>
      </c>
      <c r="T1996" s="13">
        <f t="shared" si="191"/>
        <v>42651.006273148145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42201.902037037042</v>
      </c>
      <c r="T1997" s="13">
        <f t="shared" si="191"/>
        <v>42181.902037037042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41830.819571759261</v>
      </c>
      <c r="T1998" s="13">
        <f t="shared" si="191"/>
        <v>41800.819571759261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41877.930694444447</v>
      </c>
      <c r="T1999" s="13">
        <f t="shared" si="191"/>
        <v>41847.930694444447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41852.118495370371</v>
      </c>
      <c r="T2000" s="13">
        <f t="shared" si="191"/>
        <v>41807.118495370371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41956.524398148147</v>
      </c>
      <c r="T2001" s="13">
        <f t="shared" si="191"/>
        <v>41926.482731481483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42375.951539351852</v>
      </c>
      <c r="T2002" s="13">
        <f t="shared" si="191"/>
        <v>42345.951539351852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42167.833333333328</v>
      </c>
      <c r="T2003" s="13">
        <f t="shared" si="191"/>
        <v>42136.209675925929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42758.71230324074</v>
      </c>
      <c r="T2004" s="13">
        <f t="shared" si="191"/>
        <v>42728.71230324074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40361.958333333336</v>
      </c>
      <c r="T2005" s="13">
        <f t="shared" si="191"/>
        <v>40347.125601851854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41830.604895833334</v>
      </c>
      <c r="T2006" s="13">
        <f t="shared" si="191"/>
        <v>41800.604895833334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41563.165972222225</v>
      </c>
      <c r="T2007" s="13">
        <f t="shared" si="191"/>
        <v>41535.812708333331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41976.542187500003</v>
      </c>
      <c r="T2008" s="13">
        <f t="shared" si="191"/>
        <v>41941.500520833331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40414.166666666664</v>
      </c>
      <c r="T2009" s="13">
        <f t="shared" si="191"/>
        <v>40347.837800925925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40805.604421296295</v>
      </c>
      <c r="T2010" s="13">
        <f t="shared" si="191"/>
        <v>40761.604421296295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42697.365081018521</v>
      </c>
      <c r="T2011" s="13">
        <f t="shared" si="191"/>
        <v>42661.323414351849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42600.996423611112</v>
      </c>
      <c r="T2012" s="13">
        <f t="shared" si="191"/>
        <v>42570.996423611112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42380.958333333328</v>
      </c>
      <c r="T2013" s="13">
        <f t="shared" si="191"/>
        <v>42347.358483796299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42040.822233796294</v>
      </c>
      <c r="T2014" s="13">
        <f t="shared" si="191"/>
        <v>42010.822233796294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42559.960810185185</v>
      </c>
      <c r="T2015" s="13">
        <f t="shared" si="191"/>
        <v>42499.960810185185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41358.172905092593</v>
      </c>
      <c r="T2016" s="13">
        <f t="shared" si="191"/>
        <v>41324.214571759258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40795.876886574071</v>
      </c>
      <c r="T2017" s="13">
        <f t="shared" si="191"/>
        <v>40765.876886574071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41342.88077546296</v>
      </c>
      <c r="T2018" s="13">
        <f t="shared" si="191"/>
        <v>41312.88077546296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40992.166666666664</v>
      </c>
      <c r="T2019" s="13">
        <f t="shared" si="191"/>
        <v>40961.057349537034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42229.365844907406</v>
      </c>
      <c r="T2020" s="13">
        <f t="shared" si="191"/>
        <v>42199.365844907406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42635.70857638889</v>
      </c>
      <c r="T2021" s="13">
        <f t="shared" si="191"/>
        <v>42605.70857638889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41773.961111111108</v>
      </c>
      <c r="T2022" s="13">
        <f t="shared" si="191"/>
        <v>41737.097499999996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41906.070567129631</v>
      </c>
      <c r="T2023" s="13">
        <f t="shared" si="191"/>
        <v>41861.070567129631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42532.569120370375</v>
      </c>
      <c r="T2024" s="13">
        <f t="shared" si="191"/>
        <v>42502.569120370375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42166.420752314814</v>
      </c>
      <c r="T2025" s="13">
        <f t="shared" si="191"/>
        <v>42136.420752314814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41134.125</v>
      </c>
      <c r="T2026" s="13">
        <f t="shared" si="191"/>
        <v>41099.966944444444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42166.184560185182</v>
      </c>
      <c r="T2027" s="13">
        <f t="shared" si="191"/>
        <v>42136.184560185182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41750.165972222225</v>
      </c>
      <c r="T2028" s="13">
        <f t="shared" si="191"/>
        <v>41704.735937500001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42093.772210648152</v>
      </c>
      <c r="T2029" s="13">
        <f t="shared" si="191"/>
        <v>42048.813877314817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40252.913194444445</v>
      </c>
      <c r="T2030" s="13">
        <f t="shared" si="191"/>
        <v>40215.919050925928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41878.021770833337</v>
      </c>
      <c r="T2031" s="13">
        <f t="shared" si="191"/>
        <v>41848.021770833337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41242.996481481481</v>
      </c>
      <c r="T2032" s="13">
        <f t="shared" si="191"/>
        <v>41212.996481481481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42013.041666666672</v>
      </c>
      <c r="T2033" s="13">
        <f t="shared" si="191"/>
        <v>41975.329317129625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42719.208333333328</v>
      </c>
      <c r="T2034" s="13">
        <f t="shared" si="191"/>
        <v>42689.565671296295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41755.082384259258</v>
      </c>
      <c r="T2035" s="13">
        <f t="shared" si="191"/>
        <v>41725.082384259258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42131.290277777778</v>
      </c>
      <c r="T2036" s="13">
        <f t="shared" si="191"/>
        <v>42076.130011574074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42357.041666666672</v>
      </c>
      <c r="T2037" s="13">
        <f t="shared" si="191"/>
        <v>42311.625081018516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41768.864803240744</v>
      </c>
      <c r="T2038" s="13">
        <f t="shared" si="191"/>
        <v>41738.864803240744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41638.251770833333</v>
      </c>
      <c r="T2039" s="13">
        <f t="shared" si="191"/>
        <v>41578.210104166668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41456.75</v>
      </c>
      <c r="T2040" s="13">
        <f t="shared" si="191"/>
        <v>41424.27107638889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ref="O2041:O2104" si="192">E2041/D2041</f>
        <v>1.362168</v>
      </c>
      <c r="P2041" s="6">
        <f t="shared" ref="P2041:P2104" si="193">E2041/L2041</f>
        <v>449.26385224274406</v>
      </c>
      <c r="Q2041" t="str">
        <f t="shared" ref="Q2041:Q2104" si="194">LEFT(N2041,FIND("/",N2041) -1)</f>
        <v>technology</v>
      </c>
      <c r="R2041" t="str">
        <f t="shared" ref="R2041:R2104" si="195">RIGHT(N2041,LEN(N2041) - FIND("/", N2041))</f>
        <v>hardware</v>
      </c>
      <c r="S2041" s="13">
        <f t="shared" si="190"/>
        <v>42705.207638888889</v>
      </c>
      <c r="T2041" s="13">
        <f t="shared" si="191"/>
        <v>42675.438946759255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92"/>
        <v>2.4817133333333334</v>
      </c>
      <c r="P2042" s="6">
        <f t="shared" si="193"/>
        <v>27.472841328413285</v>
      </c>
      <c r="Q2042" t="str">
        <f t="shared" si="194"/>
        <v>technology</v>
      </c>
      <c r="R2042" t="str">
        <f t="shared" si="195"/>
        <v>hardware</v>
      </c>
      <c r="S2042" s="13">
        <f t="shared" si="190"/>
        <v>41593.968784722223</v>
      </c>
      <c r="T2042" s="13">
        <f t="shared" si="191"/>
        <v>41578.927118055559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92"/>
        <v>1.8186315789473684</v>
      </c>
      <c r="P2043" s="6">
        <f t="shared" si="193"/>
        <v>143.97499999999999</v>
      </c>
      <c r="Q2043" t="str">
        <f t="shared" si="194"/>
        <v>technology</v>
      </c>
      <c r="R2043" t="str">
        <f t="shared" si="195"/>
        <v>hardware</v>
      </c>
      <c r="S2043" s="13">
        <f t="shared" si="190"/>
        <v>42684.567442129628</v>
      </c>
      <c r="T2043" s="13">
        <f t="shared" si="191"/>
        <v>42654.525775462964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92"/>
        <v>1.2353000000000001</v>
      </c>
      <c r="P2044" s="6">
        <f t="shared" si="193"/>
        <v>88.23571428571428</v>
      </c>
      <c r="Q2044" t="str">
        <f t="shared" si="194"/>
        <v>technology</v>
      </c>
      <c r="R2044" t="str">
        <f t="shared" si="195"/>
        <v>hardware</v>
      </c>
      <c r="S2044" s="13">
        <f t="shared" si="190"/>
        <v>42391.708032407405</v>
      </c>
      <c r="T2044" s="13">
        <f t="shared" si="191"/>
        <v>42331.708032407405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92"/>
        <v>5.0620938628158845</v>
      </c>
      <c r="P2045" s="6">
        <f t="shared" si="193"/>
        <v>36.326424870466319</v>
      </c>
      <c r="Q2045" t="str">
        <f t="shared" si="194"/>
        <v>technology</v>
      </c>
      <c r="R2045" t="str">
        <f t="shared" si="195"/>
        <v>hardware</v>
      </c>
      <c r="S2045" s="13">
        <f t="shared" si="190"/>
        <v>42715.207638888889</v>
      </c>
      <c r="T2045" s="13">
        <f t="shared" si="191"/>
        <v>42661.176817129628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92"/>
        <v>1.0821333333333334</v>
      </c>
      <c r="P2046" s="6">
        <f t="shared" si="193"/>
        <v>90.177777777777777</v>
      </c>
      <c r="Q2046" t="str">
        <f t="shared" si="194"/>
        <v>technology</v>
      </c>
      <c r="R2046" t="str">
        <f t="shared" si="195"/>
        <v>hardware</v>
      </c>
      <c r="S2046" s="13">
        <f t="shared" si="190"/>
        <v>42168.684189814812</v>
      </c>
      <c r="T2046" s="13">
        <f t="shared" si="191"/>
        <v>42138.684189814812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92"/>
        <v>8.1918387755102042</v>
      </c>
      <c r="P2047" s="6">
        <f t="shared" si="193"/>
        <v>152.62361216730039</v>
      </c>
      <c r="Q2047" t="str">
        <f t="shared" si="194"/>
        <v>technology</v>
      </c>
      <c r="R2047" t="str">
        <f t="shared" si="195"/>
        <v>hardware</v>
      </c>
      <c r="S2047" s="13">
        <f t="shared" si="190"/>
        <v>41099.088506944441</v>
      </c>
      <c r="T2047" s="13">
        <f t="shared" si="191"/>
        <v>41069.088506944441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92"/>
        <v>1.2110000000000001</v>
      </c>
      <c r="P2048" s="6">
        <f t="shared" si="193"/>
        <v>55.806451612903224</v>
      </c>
      <c r="Q2048" t="str">
        <f t="shared" si="194"/>
        <v>technology</v>
      </c>
      <c r="R2048" t="str">
        <f t="shared" si="195"/>
        <v>hardware</v>
      </c>
      <c r="S2048" s="13">
        <f t="shared" si="190"/>
        <v>41417.171805555554</v>
      </c>
      <c r="T2048" s="13">
        <f t="shared" si="191"/>
        <v>41387.171805555554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92"/>
        <v>1.0299897959183673</v>
      </c>
      <c r="P2049" s="6">
        <f t="shared" si="193"/>
        <v>227.85327313769753</v>
      </c>
      <c r="Q2049" t="str">
        <f t="shared" si="194"/>
        <v>technology</v>
      </c>
      <c r="R2049" t="str">
        <f t="shared" si="195"/>
        <v>hardware</v>
      </c>
      <c r="S2049" s="13">
        <f t="shared" si="190"/>
        <v>42111</v>
      </c>
      <c r="T2049" s="13">
        <f t="shared" si="191"/>
        <v>42081.903587962966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92"/>
        <v>1.4833229411764706</v>
      </c>
      <c r="P2050" s="6">
        <f t="shared" si="193"/>
        <v>91.82989803350327</v>
      </c>
      <c r="Q2050" t="str">
        <f t="shared" si="194"/>
        <v>technology</v>
      </c>
      <c r="R2050" t="str">
        <f t="shared" si="195"/>
        <v>hardware</v>
      </c>
      <c r="S2050" s="13">
        <f t="shared" ref="S2050:S2113" si="196">(((I2050/60)/60)/24)+DATE(1970,1,1)</f>
        <v>41417.651516203703</v>
      </c>
      <c r="T2050" s="13">
        <f t="shared" ref="T2050:T2113" si="197">(((J2050/60)/60)/24)+DATE(1970,1,1)</f>
        <v>41387.651516203703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3">
        <f t="shared" si="196"/>
        <v>41610.957638888889</v>
      </c>
      <c r="T2051" s="13">
        <f t="shared" si="197"/>
        <v>41575.527349537035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42155.071504629625</v>
      </c>
      <c r="T2052" s="13">
        <f t="shared" si="197"/>
        <v>42115.071504629625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41634.022418981483</v>
      </c>
      <c r="T2053" s="13">
        <f t="shared" si="197"/>
        <v>41604.022418981483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42420.08394675926</v>
      </c>
      <c r="T2054" s="13">
        <f t="shared" si="197"/>
        <v>42375.08394675926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42333.659155092595</v>
      </c>
      <c r="T2055" s="13">
        <f t="shared" si="197"/>
        <v>42303.617488425924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41761.520949074074</v>
      </c>
      <c r="T2056" s="13">
        <f t="shared" si="197"/>
        <v>41731.520949074074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41976.166666666672</v>
      </c>
      <c r="T2057" s="13">
        <f t="shared" si="197"/>
        <v>41946.674108796295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41381.76090277778</v>
      </c>
      <c r="T2058" s="13">
        <f t="shared" si="197"/>
        <v>41351.76090277778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42426.494583333333</v>
      </c>
      <c r="T2059" s="13">
        <f t="shared" si="197"/>
        <v>42396.494583333333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42065.833333333328</v>
      </c>
      <c r="T2060" s="13">
        <f t="shared" si="197"/>
        <v>42026.370717592596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42400.915972222225</v>
      </c>
      <c r="T2061" s="13">
        <f t="shared" si="197"/>
        <v>42361.602476851855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41843.642939814818</v>
      </c>
      <c r="T2062" s="13">
        <f t="shared" si="197"/>
        <v>41783.642939814818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42735.764513888891</v>
      </c>
      <c r="T2063" s="13">
        <f t="shared" si="197"/>
        <v>42705.764513888891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42453.341412037036</v>
      </c>
      <c r="T2064" s="13">
        <f t="shared" si="197"/>
        <v>42423.3830787037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42505.73265046296</v>
      </c>
      <c r="T2065" s="13">
        <f t="shared" si="197"/>
        <v>42472.73265046296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41425.5</v>
      </c>
      <c r="T2066" s="13">
        <f t="shared" si="197"/>
        <v>41389.364849537036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41633.333668981482</v>
      </c>
      <c r="T2067" s="13">
        <f t="shared" si="197"/>
        <v>41603.333668981482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41874.771793981483</v>
      </c>
      <c r="T2068" s="13">
        <f t="shared" si="197"/>
        <v>41844.771793981483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42148.853888888887</v>
      </c>
      <c r="T2069" s="13">
        <f t="shared" si="197"/>
        <v>42115.853888888887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42663.841608796298</v>
      </c>
      <c r="T2070" s="13">
        <f t="shared" si="197"/>
        <v>42633.841608796298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42371.972118055557</v>
      </c>
      <c r="T2071" s="13">
        <f t="shared" si="197"/>
        <v>42340.972118055557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42549.6565162037</v>
      </c>
      <c r="T2072" s="13">
        <f t="shared" si="197"/>
        <v>42519.6565162037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42645.278749999998</v>
      </c>
      <c r="T2073" s="13">
        <f t="shared" si="197"/>
        <v>42600.278749999998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42497.581388888888</v>
      </c>
      <c r="T2074" s="13">
        <f t="shared" si="197"/>
        <v>42467.581388888888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42132.668032407411</v>
      </c>
      <c r="T2075" s="13">
        <f t="shared" si="197"/>
        <v>42087.668032407411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42496.826180555552</v>
      </c>
      <c r="T2076" s="13">
        <f t="shared" si="197"/>
        <v>42466.826180555552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41480.681574074071</v>
      </c>
      <c r="T2077" s="13">
        <f t="shared" si="197"/>
        <v>41450.681574074071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41843.880659722221</v>
      </c>
      <c r="T2078" s="13">
        <f t="shared" si="197"/>
        <v>41803.880659722221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42160.875</v>
      </c>
      <c r="T2079" s="13">
        <f t="shared" si="197"/>
        <v>42103.042546296296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42722.771493055552</v>
      </c>
      <c r="T2080" s="13">
        <f t="shared" si="197"/>
        <v>42692.771493055552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42180.791666666672</v>
      </c>
      <c r="T2081" s="13">
        <f t="shared" si="197"/>
        <v>42150.71056712963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42319.998842592591</v>
      </c>
      <c r="T2082" s="13">
        <f t="shared" si="197"/>
        <v>42289.957175925927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41045.207638888889</v>
      </c>
      <c r="T2083" s="13">
        <f t="shared" si="197"/>
        <v>41004.156886574077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40871.161990740737</v>
      </c>
      <c r="T2084" s="13">
        <f t="shared" si="197"/>
        <v>40811.120324074072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41064.72216435185</v>
      </c>
      <c r="T2085" s="13">
        <f t="shared" si="197"/>
        <v>41034.72216435185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41763.290972222225</v>
      </c>
      <c r="T2086" s="13">
        <f t="shared" si="197"/>
        <v>41731.833124999997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41105.835497685184</v>
      </c>
      <c r="T2087" s="13">
        <f t="shared" si="197"/>
        <v>41075.835497685184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40891.207638888889</v>
      </c>
      <c r="T2088" s="13">
        <f t="shared" si="197"/>
        <v>40860.67050925926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40794.204375000001</v>
      </c>
      <c r="T2089" s="13">
        <f t="shared" si="197"/>
        <v>40764.204375000001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40432.165972222225</v>
      </c>
      <c r="T2090" s="13">
        <f t="shared" si="197"/>
        <v>40395.714722222219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41488.076319444444</v>
      </c>
      <c r="T2091" s="13">
        <f t="shared" si="197"/>
        <v>41453.076319444444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41329.381423611114</v>
      </c>
      <c r="T2092" s="13">
        <f t="shared" si="197"/>
        <v>41299.381423611114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40603.833333333336</v>
      </c>
      <c r="T2093" s="13">
        <f t="shared" si="197"/>
        <v>40555.322662037033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40823.707546296297</v>
      </c>
      <c r="T2094" s="13">
        <f t="shared" si="197"/>
        <v>40763.707546296297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41265.896203703705</v>
      </c>
      <c r="T2095" s="13">
        <f t="shared" si="197"/>
        <v>41205.854537037041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40973.125</v>
      </c>
      <c r="T2096" s="13">
        <f t="shared" si="197"/>
        <v>40939.02002314815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40818.733483796292</v>
      </c>
      <c r="T2097" s="13">
        <f t="shared" si="197"/>
        <v>40758.733483796292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41208.165972222225</v>
      </c>
      <c r="T2098" s="13">
        <f t="shared" si="197"/>
        <v>41192.758506944447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40878.626562500001</v>
      </c>
      <c r="T2099" s="13">
        <f t="shared" si="197"/>
        <v>40818.58489583333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40976.11383101852</v>
      </c>
      <c r="T2100" s="13">
        <f t="shared" si="197"/>
        <v>40946.11383101852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42187.152777777781</v>
      </c>
      <c r="T2101" s="13">
        <f t="shared" si="197"/>
        <v>42173.746342592596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41090.165972222225</v>
      </c>
      <c r="T2102" s="13">
        <f t="shared" si="197"/>
        <v>41074.834965277776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40952.149467592593</v>
      </c>
      <c r="T2103" s="13">
        <f t="shared" si="197"/>
        <v>40892.149467592593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40668.868611111109</v>
      </c>
      <c r="T2104" s="13">
        <f t="shared" si="197"/>
        <v>40638.868611111109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ref="O2105:O2168" si="198">E2105/D2105</f>
        <v>1.4612318374694613</v>
      </c>
      <c r="P2105" s="6">
        <f t="shared" ref="P2105:P2168" si="199">E2105/L2105</f>
        <v>98.817391304347822</v>
      </c>
      <c r="Q2105" t="str">
        <f t="shared" ref="Q2105:Q2168" si="200">LEFT(N2105,FIND("/",N2105) -1)</f>
        <v>music</v>
      </c>
      <c r="R2105" t="str">
        <f t="shared" ref="R2105:R2168" si="201">RIGHT(N2105,LEN(N2105) - FIND("/", N2105))</f>
        <v>indie rock</v>
      </c>
      <c r="S2105" s="13">
        <f t="shared" si="196"/>
        <v>41222.7966087963</v>
      </c>
      <c r="T2105" s="13">
        <f t="shared" si="197"/>
        <v>41192.754942129628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8"/>
        <v>1.2949999999999999</v>
      </c>
      <c r="P2106" s="6">
        <f t="shared" si="199"/>
        <v>28</v>
      </c>
      <c r="Q2106" t="str">
        <f t="shared" si="200"/>
        <v>music</v>
      </c>
      <c r="R2106" t="str">
        <f t="shared" si="201"/>
        <v>indie rock</v>
      </c>
      <c r="S2106" s="13">
        <f t="shared" si="196"/>
        <v>41425</v>
      </c>
      <c r="T2106" s="13">
        <f t="shared" si="197"/>
        <v>41394.074467592596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8"/>
        <v>2.54</v>
      </c>
      <c r="P2107" s="6">
        <f t="shared" si="199"/>
        <v>51.313131313131315</v>
      </c>
      <c r="Q2107" t="str">
        <f t="shared" si="200"/>
        <v>music</v>
      </c>
      <c r="R2107" t="str">
        <f t="shared" si="201"/>
        <v>indie rock</v>
      </c>
      <c r="S2107" s="13">
        <f t="shared" si="196"/>
        <v>41964.166666666672</v>
      </c>
      <c r="T2107" s="13">
        <f t="shared" si="197"/>
        <v>41951.788807870369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8"/>
        <v>1.0704545454545455</v>
      </c>
      <c r="P2108" s="6">
        <f t="shared" si="199"/>
        <v>53.522727272727273</v>
      </c>
      <c r="Q2108" t="str">
        <f t="shared" si="200"/>
        <v>music</v>
      </c>
      <c r="R2108" t="str">
        <f t="shared" si="201"/>
        <v>indie rock</v>
      </c>
      <c r="S2108" s="13">
        <f t="shared" si="196"/>
        <v>41300.21497685185</v>
      </c>
      <c r="T2108" s="13">
        <f t="shared" si="197"/>
        <v>41270.21497685185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8"/>
        <v>1.0773299999999999</v>
      </c>
      <c r="P2109" s="6">
        <f t="shared" si="199"/>
        <v>37.149310344827583</v>
      </c>
      <c r="Q2109" t="str">
        <f t="shared" si="200"/>
        <v>music</v>
      </c>
      <c r="R2109" t="str">
        <f t="shared" si="201"/>
        <v>indie rock</v>
      </c>
      <c r="S2109" s="13">
        <f t="shared" si="196"/>
        <v>41955.752233796295</v>
      </c>
      <c r="T2109" s="13">
        <f t="shared" si="197"/>
        <v>41934.71056712963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8"/>
        <v>1.0731250000000001</v>
      </c>
      <c r="P2110" s="6">
        <f t="shared" si="199"/>
        <v>89.895287958115176</v>
      </c>
      <c r="Q2110" t="str">
        <f t="shared" si="200"/>
        <v>music</v>
      </c>
      <c r="R2110" t="str">
        <f t="shared" si="201"/>
        <v>indie rock</v>
      </c>
      <c r="S2110" s="13">
        <f t="shared" si="196"/>
        <v>41162.163194444445</v>
      </c>
      <c r="T2110" s="13">
        <f t="shared" si="197"/>
        <v>41135.175694444442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8"/>
        <v>1.06525</v>
      </c>
      <c r="P2111" s="6">
        <f t="shared" si="199"/>
        <v>106.52500000000001</v>
      </c>
      <c r="Q2111" t="str">
        <f t="shared" si="200"/>
        <v>music</v>
      </c>
      <c r="R2111" t="str">
        <f t="shared" si="201"/>
        <v>indie rock</v>
      </c>
      <c r="S2111" s="13">
        <f t="shared" si="196"/>
        <v>42190.708530092597</v>
      </c>
      <c r="T2111" s="13">
        <f t="shared" si="197"/>
        <v>42160.708530092597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8"/>
        <v>1.0035000000000001</v>
      </c>
      <c r="P2112" s="6">
        <f t="shared" si="199"/>
        <v>52.815789473684212</v>
      </c>
      <c r="Q2112" t="str">
        <f t="shared" si="200"/>
        <v>music</v>
      </c>
      <c r="R2112" t="str">
        <f t="shared" si="201"/>
        <v>indie rock</v>
      </c>
      <c r="S2112" s="13">
        <f t="shared" si="196"/>
        <v>41787.207638888889</v>
      </c>
      <c r="T2112" s="13">
        <f t="shared" si="197"/>
        <v>41759.670937499999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8"/>
        <v>1.0649999999999999</v>
      </c>
      <c r="P2113" s="6">
        <f t="shared" si="199"/>
        <v>54.615384615384613</v>
      </c>
      <c r="Q2113" t="str">
        <f t="shared" si="200"/>
        <v>music</v>
      </c>
      <c r="R2113" t="str">
        <f t="shared" si="201"/>
        <v>indie rock</v>
      </c>
      <c r="S2113" s="13">
        <f t="shared" si="196"/>
        <v>40770.041666666664</v>
      </c>
      <c r="T2113" s="13">
        <f t="shared" si="197"/>
        <v>40703.197048611109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8"/>
        <v>1</v>
      </c>
      <c r="P2114" s="6">
        <f t="shared" si="199"/>
        <v>27.272727272727273</v>
      </c>
      <c r="Q2114" t="str">
        <f t="shared" si="200"/>
        <v>music</v>
      </c>
      <c r="R2114" t="str">
        <f t="shared" si="201"/>
        <v>indie rock</v>
      </c>
      <c r="S2114" s="13">
        <f t="shared" ref="S2114:S2177" si="202">(((I2114/60)/60)/24)+DATE(1970,1,1)</f>
        <v>41379.928159722222</v>
      </c>
      <c r="T2114" s="13">
        <f t="shared" ref="T2114:T2177" si="203">(((J2114/60)/60)/24)+DATE(1970,1,1)</f>
        <v>41365.928159722222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3">
        <f t="shared" si="202"/>
        <v>41905.86546296296</v>
      </c>
      <c r="T2115" s="13">
        <f t="shared" si="203"/>
        <v>41870.86546296296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40521.207638888889</v>
      </c>
      <c r="T2116" s="13">
        <f t="shared" si="203"/>
        <v>40458.815625000003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40594.081030092595</v>
      </c>
      <c r="T2117" s="13">
        <f t="shared" si="203"/>
        <v>40564.081030092595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41184.777812500004</v>
      </c>
      <c r="T2118" s="13">
        <f t="shared" si="203"/>
        <v>41136.777812500004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42304.207638888889</v>
      </c>
      <c r="T2119" s="13">
        <f t="shared" si="203"/>
        <v>42290.059594907405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40748.839537037034</v>
      </c>
      <c r="T2120" s="13">
        <f t="shared" si="203"/>
        <v>40718.839537037034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41137.130150462966</v>
      </c>
      <c r="T2121" s="13">
        <f t="shared" si="203"/>
        <v>41107.130150462966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41640.964537037034</v>
      </c>
      <c r="T2122" s="13">
        <f t="shared" si="203"/>
        <v>41591.964537037034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42746.7424537037</v>
      </c>
      <c r="T2123" s="13">
        <f t="shared" si="203"/>
        <v>42716.7424537037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42742.300567129627</v>
      </c>
      <c r="T2124" s="13">
        <f t="shared" si="203"/>
        <v>42712.300567129627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40252.290972222225</v>
      </c>
      <c r="T2125" s="13">
        <f t="shared" si="203"/>
        <v>40198.424849537041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40512.208333333336</v>
      </c>
      <c r="T2126" s="13">
        <f t="shared" si="203"/>
        <v>40464.028182870366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42221.023530092592</v>
      </c>
      <c r="T2127" s="13">
        <f t="shared" si="203"/>
        <v>42191.023530092592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41981.973229166666</v>
      </c>
      <c r="T2128" s="13">
        <f t="shared" si="203"/>
        <v>41951.973229166666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42075.463692129633</v>
      </c>
      <c r="T2129" s="13">
        <f t="shared" si="203"/>
        <v>42045.50535879629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41903.772789351853</v>
      </c>
      <c r="T2130" s="13">
        <f t="shared" si="203"/>
        <v>41843.772789351853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42439.024305555555</v>
      </c>
      <c r="T2131" s="13">
        <f t="shared" si="203"/>
        <v>42409.024305555555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41867.086377314816</v>
      </c>
      <c r="T2132" s="13">
        <f t="shared" si="203"/>
        <v>41832.086377314816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42197.207071759258</v>
      </c>
      <c r="T2133" s="13">
        <f t="shared" si="203"/>
        <v>42167.207071759258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41673.487175925926</v>
      </c>
      <c r="T2134" s="13">
        <f t="shared" si="203"/>
        <v>41643.487175925926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40657.290972222225</v>
      </c>
      <c r="T2135" s="13">
        <f t="shared" si="203"/>
        <v>40619.097210648149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41391.886469907404</v>
      </c>
      <c r="T2136" s="13">
        <f t="shared" si="203"/>
        <v>41361.886469907404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41186.963344907403</v>
      </c>
      <c r="T2137" s="13">
        <f t="shared" si="203"/>
        <v>41156.963344907403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41566.509097222224</v>
      </c>
      <c r="T2138" s="13">
        <f t="shared" si="203"/>
        <v>41536.509097222224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41978.771168981482</v>
      </c>
      <c r="T2139" s="13">
        <f t="shared" si="203"/>
        <v>41948.771168981482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41587.054849537039</v>
      </c>
      <c r="T2140" s="13">
        <f t="shared" si="203"/>
        <v>41557.013182870374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42677.750092592592</v>
      </c>
      <c r="T2141" s="13">
        <f t="shared" si="203"/>
        <v>42647.750092592592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41285.833611111113</v>
      </c>
      <c r="T2142" s="13">
        <f t="shared" si="203"/>
        <v>41255.833611111113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41957.277303240742</v>
      </c>
      <c r="T2143" s="13">
        <f t="shared" si="203"/>
        <v>41927.235636574071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42368.701504629629</v>
      </c>
      <c r="T2144" s="13">
        <f t="shared" si="203"/>
        <v>42340.701504629629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40380.791666666664</v>
      </c>
      <c r="T2145" s="13">
        <f t="shared" si="203"/>
        <v>40332.886712962965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41531.546759259261</v>
      </c>
      <c r="T2146" s="13">
        <f t="shared" si="203"/>
        <v>41499.546759259261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41605.279097222221</v>
      </c>
      <c r="T2147" s="13">
        <f t="shared" si="203"/>
        <v>41575.237430555557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42411.679513888885</v>
      </c>
      <c r="T2148" s="13">
        <f t="shared" si="203"/>
        <v>42397.679513888885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41959.337361111116</v>
      </c>
      <c r="T2149" s="13">
        <f t="shared" si="203"/>
        <v>41927.295694444445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42096.691921296297</v>
      </c>
      <c r="T2150" s="13">
        <f t="shared" si="203"/>
        <v>42066.733587962968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40390</v>
      </c>
      <c r="T2151" s="13">
        <f t="shared" si="203"/>
        <v>40355.024953703702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42564.284710648149</v>
      </c>
      <c r="T2152" s="13">
        <f t="shared" si="203"/>
        <v>42534.284710648149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42550.847384259265</v>
      </c>
      <c r="T2153" s="13">
        <f t="shared" si="203"/>
        <v>42520.847384259265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41713.790613425925</v>
      </c>
      <c r="T2154" s="13">
        <f t="shared" si="203"/>
        <v>41683.832280092596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42014.332638888889</v>
      </c>
      <c r="T2155" s="13">
        <f t="shared" si="203"/>
        <v>41974.911087962959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41667.632256944446</v>
      </c>
      <c r="T2156" s="13">
        <f t="shared" si="203"/>
        <v>41647.632256944446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42460.70584490741</v>
      </c>
      <c r="T2157" s="13">
        <f t="shared" si="203"/>
        <v>42430.747511574074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41533.85423611111</v>
      </c>
      <c r="T2158" s="13">
        <f t="shared" si="203"/>
        <v>41488.85423611111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42727.332638888889</v>
      </c>
      <c r="T2159" s="13">
        <f t="shared" si="203"/>
        <v>42694.98128472222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41309.853865740741</v>
      </c>
      <c r="T2160" s="13">
        <f t="shared" si="203"/>
        <v>41264.853865740741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40740.731180555551</v>
      </c>
      <c r="T2161" s="13">
        <f t="shared" si="203"/>
        <v>40710.731180555551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41048.711863425924</v>
      </c>
      <c r="T2162" s="13">
        <f t="shared" si="203"/>
        <v>41018.711863425924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42270.852534722217</v>
      </c>
      <c r="T2163" s="13">
        <f t="shared" si="203"/>
        <v>42240.852534722217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41844.766099537039</v>
      </c>
      <c r="T2164" s="13">
        <f t="shared" si="203"/>
        <v>41813.766099537039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42163.159722222219</v>
      </c>
      <c r="T2165" s="13">
        <f t="shared" si="203"/>
        <v>42111.899537037039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42546.165972222225</v>
      </c>
      <c r="T2166" s="13">
        <f t="shared" si="203"/>
        <v>42515.71775462963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42468.625405092593</v>
      </c>
      <c r="T2167" s="13">
        <f t="shared" si="203"/>
        <v>42438.667071759264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41978.879837962959</v>
      </c>
      <c r="T2168" s="13">
        <f t="shared" si="203"/>
        <v>41933.838171296295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ref="O2169:O2232" si="204">E2169/D2169</f>
        <v>1.2</v>
      </c>
      <c r="P2169" s="6">
        <f t="shared" ref="P2169:P2232" si="205">E2169/L2169</f>
        <v>22.5</v>
      </c>
      <c r="Q2169" t="str">
        <f t="shared" ref="Q2169:Q2232" si="206">LEFT(N2169,FIND("/",N2169) -1)</f>
        <v>music</v>
      </c>
      <c r="R2169" t="str">
        <f t="shared" ref="R2169:R2232" si="207">RIGHT(N2169,LEN(N2169) - FIND("/", N2169))</f>
        <v>rock</v>
      </c>
      <c r="S2169" s="13">
        <f t="shared" si="202"/>
        <v>41167.066400462965</v>
      </c>
      <c r="T2169" s="13">
        <f t="shared" si="203"/>
        <v>41153.066400462965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04"/>
        <v>1.215816111111111</v>
      </c>
      <c r="P2170" s="6">
        <f t="shared" si="205"/>
        <v>64.366735294117646</v>
      </c>
      <c r="Q2170" t="str">
        <f t="shared" si="206"/>
        <v>music</v>
      </c>
      <c r="R2170" t="str">
        <f t="shared" si="207"/>
        <v>rock</v>
      </c>
      <c r="S2170" s="13">
        <f t="shared" si="202"/>
        <v>42776.208333333328</v>
      </c>
      <c r="T2170" s="13">
        <f t="shared" si="203"/>
        <v>42745.600243055553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04"/>
        <v>1</v>
      </c>
      <c r="P2171" s="6">
        <f t="shared" si="205"/>
        <v>21.857142857142858</v>
      </c>
      <c r="Q2171" t="str">
        <f t="shared" si="206"/>
        <v>music</v>
      </c>
      <c r="R2171" t="str">
        <f t="shared" si="207"/>
        <v>rock</v>
      </c>
      <c r="S2171" s="13">
        <f t="shared" si="202"/>
        <v>42796.700821759259</v>
      </c>
      <c r="T2171" s="13">
        <f t="shared" si="203"/>
        <v>42793.700821759259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04"/>
        <v>1.8085714285714285</v>
      </c>
      <c r="P2172" s="6">
        <f t="shared" si="205"/>
        <v>33.315789473684212</v>
      </c>
      <c r="Q2172" t="str">
        <f t="shared" si="206"/>
        <v>music</v>
      </c>
      <c r="R2172" t="str">
        <f t="shared" si="207"/>
        <v>rock</v>
      </c>
      <c r="S2172" s="13">
        <f t="shared" si="202"/>
        <v>42238.750254629631</v>
      </c>
      <c r="T2172" s="13">
        <f t="shared" si="203"/>
        <v>42198.750254629631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04"/>
        <v>1.0607500000000001</v>
      </c>
      <c r="P2173" s="6">
        <f t="shared" si="205"/>
        <v>90.276595744680847</v>
      </c>
      <c r="Q2173" t="str">
        <f t="shared" si="206"/>
        <v>music</v>
      </c>
      <c r="R2173" t="str">
        <f t="shared" si="207"/>
        <v>rock</v>
      </c>
      <c r="S2173" s="13">
        <f t="shared" si="202"/>
        <v>42177.208333333328</v>
      </c>
      <c r="T2173" s="13">
        <f t="shared" si="203"/>
        <v>42141.95711805555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04"/>
        <v>1</v>
      </c>
      <c r="P2174" s="6">
        <f t="shared" si="205"/>
        <v>76.92307692307692</v>
      </c>
      <c r="Q2174" t="str">
        <f t="shared" si="206"/>
        <v>music</v>
      </c>
      <c r="R2174" t="str">
        <f t="shared" si="207"/>
        <v>rock</v>
      </c>
      <c r="S2174" s="13">
        <f t="shared" si="202"/>
        <v>42112.580092592587</v>
      </c>
      <c r="T2174" s="13">
        <f t="shared" si="203"/>
        <v>42082.580092592587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04"/>
        <v>1.2692857142857144</v>
      </c>
      <c r="P2175" s="6">
        <f t="shared" si="205"/>
        <v>59.233333333333334</v>
      </c>
      <c r="Q2175" t="str">
        <f t="shared" si="206"/>
        <v>music</v>
      </c>
      <c r="R2175" t="str">
        <f t="shared" si="207"/>
        <v>rock</v>
      </c>
      <c r="S2175" s="13">
        <f t="shared" si="202"/>
        <v>41527.165972222225</v>
      </c>
      <c r="T2175" s="13">
        <f t="shared" si="203"/>
        <v>41495.692627314813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04"/>
        <v>1.0297499999999999</v>
      </c>
      <c r="P2176" s="6">
        <f t="shared" si="205"/>
        <v>65.38095238095238</v>
      </c>
      <c r="Q2176" t="str">
        <f t="shared" si="206"/>
        <v>music</v>
      </c>
      <c r="R2176" t="str">
        <f t="shared" si="207"/>
        <v>rock</v>
      </c>
      <c r="S2176" s="13">
        <f t="shared" si="202"/>
        <v>42495.542905092589</v>
      </c>
      <c r="T2176" s="13">
        <f t="shared" si="203"/>
        <v>42465.542905092589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04"/>
        <v>2.5</v>
      </c>
      <c r="P2177" s="6">
        <f t="shared" si="205"/>
        <v>67.307692307692307</v>
      </c>
      <c r="Q2177" t="str">
        <f t="shared" si="206"/>
        <v>music</v>
      </c>
      <c r="R2177" t="str">
        <f t="shared" si="207"/>
        <v>rock</v>
      </c>
      <c r="S2177" s="13">
        <f t="shared" si="202"/>
        <v>42572.009097222224</v>
      </c>
      <c r="T2177" s="13">
        <f t="shared" si="203"/>
        <v>42565.009097222224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04"/>
        <v>1.2602</v>
      </c>
      <c r="P2178" s="6">
        <f t="shared" si="205"/>
        <v>88.74647887323944</v>
      </c>
      <c r="Q2178" t="str">
        <f t="shared" si="206"/>
        <v>music</v>
      </c>
      <c r="R2178" t="str">
        <f t="shared" si="207"/>
        <v>rock</v>
      </c>
      <c r="S2178" s="13">
        <f t="shared" ref="S2178:S2241" si="208">(((I2178/60)/60)/24)+DATE(1970,1,1)</f>
        <v>42126.633206018523</v>
      </c>
      <c r="T2178" s="13">
        <f t="shared" ref="T2178:T2241" si="209">(((J2178/60)/60)/24)+DATE(1970,1,1)</f>
        <v>42096.633206018523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3">
        <f t="shared" si="208"/>
        <v>42527.250775462962</v>
      </c>
      <c r="T2179" s="13">
        <f t="shared" si="209"/>
        <v>42502.250775462962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42753.63653935185</v>
      </c>
      <c r="T2180" s="13">
        <f t="shared" si="209"/>
        <v>42723.63653935185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42105.171203703707</v>
      </c>
      <c r="T2181" s="13">
        <f t="shared" si="209"/>
        <v>42075.171203703707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42321.711435185185</v>
      </c>
      <c r="T2182" s="13">
        <f t="shared" si="209"/>
        <v>42279.669768518521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42787.005243055552</v>
      </c>
      <c r="T2183" s="13">
        <f t="shared" si="209"/>
        <v>42773.005243055552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41914.900752314818</v>
      </c>
      <c r="T2184" s="13">
        <f t="shared" si="209"/>
        <v>41879.900752314818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42775.208333333328</v>
      </c>
      <c r="T2185" s="13">
        <f t="shared" si="209"/>
        <v>42745.365474537044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42394.666666666672</v>
      </c>
      <c r="T2186" s="13">
        <f t="shared" si="209"/>
        <v>42380.690289351856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41359.349988425929</v>
      </c>
      <c r="T2187" s="13">
        <f t="shared" si="209"/>
        <v>41319.349988425929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42620.083333333328</v>
      </c>
      <c r="T2188" s="13">
        <f t="shared" si="209"/>
        <v>42583.615081018521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42097.165972222225</v>
      </c>
      <c r="T2189" s="13">
        <f t="shared" si="209"/>
        <v>42068.209097222221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42668.708333333328</v>
      </c>
      <c r="T2190" s="13">
        <f t="shared" si="209"/>
        <v>42633.586122685185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42481.916666666672</v>
      </c>
      <c r="T2191" s="13">
        <f t="shared" si="209"/>
        <v>42467.788194444445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42452.290972222225</v>
      </c>
      <c r="T2192" s="13">
        <f t="shared" si="209"/>
        <v>42417.625046296293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42780.833645833336</v>
      </c>
      <c r="T2193" s="13">
        <f t="shared" si="209"/>
        <v>42768.833645833336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42719.958333333328</v>
      </c>
      <c r="T2194" s="13">
        <f t="shared" si="209"/>
        <v>42691.8512037037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42695.207638888889</v>
      </c>
      <c r="T2195" s="13">
        <f t="shared" si="209"/>
        <v>42664.405925925923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42455.716319444444</v>
      </c>
      <c r="T2196" s="13">
        <f t="shared" si="209"/>
        <v>42425.757986111115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42227.771990740745</v>
      </c>
      <c r="T2197" s="13">
        <f t="shared" si="209"/>
        <v>42197.771990740745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42706.291666666672</v>
      </c>
      <c r="T2198" s="13">
        <f t="shared" si="209"/>
        <v>42675.487291666665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42063.584016203706</v>
      </c>
      <c r="T2199" s="13">
        <f t="shared" si="209"/>
        <v>42033.584016203706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42322.555555555555</v>
      </c>
      <c r="T2200" s="13">
        <f t="shared" si="209"/>
        <v>42292.513888888891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42292.416643518518</v>
      </c>
      <c r="T2201" s="13">
        <f t="shared" si="209"/>
        <v>42262.416643518518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42191.125</v>
      </c>
      <c r="T2202" s="13">
        <f t="shared" si="209"/>
        <v>42163.625787037032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41290.846817129634</v>
      </c>
      <c r="T2203" s="13">
        <f t="shared" si="209"/>
        <v>41276.846817129634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41214.849166666667</v>
      </c>
      <c r="T2204" s="13">
        <f t="shared" si="209"/>
        <v>41184.849166666667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42271.85974537037</v>
      </c>
      <c r="T2205" s="13">
        <f t="shared" si="209"/>
        <v>42241.85974537037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41342.311562499999</v>
      </c>
      <c r="T2206" s="13">
        <f t="shared" si="209"/>
        <v>41312.311562499999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41061.82163194444</v>
      </c>
      <c r="T2207" s="13">
        <f t="shared" si="209"/>
        <v>41031.82163194444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41015.257222222222</v>
      </c>
      <c r="T2208" s="13">
        <f t="shared" si="209"/>
        <v>40997.257222222222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41594.235798611109</v>
      </c>
      <c r="T2209" s="13">
        <f t="shared" si="209"/>
        <v>41564.194131944445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41006.166666666664</v>
      </c>
      <c r="T2210" s="13">
        <f t="shared" si="209"/>
        <v>40946.882245370369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41743.958333333336</v>
      </c>
      <c r="T2211" s="13">
        <f t="shared" si="209"/>
        <v>41732.479675925926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41013.73333333333</v>
      </c>
      <c r="T2212" s="13">
        <f t="shared" si="209"/>
        <v>40956.066087962965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41739.290972222225</v>
      </c>
      <c r="T2213" s="13">
        <f t="shared" si="209"/>
        <v>41716.785011574073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41582.041666666664</v>
      </c>
      <c r="T2214" s="13">
        <f t="shared" si="209"/>
        <v>41548.747418981482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42139.826145833329</v>
      </c>
      <c r="T2215" s="13">
        <f t="shared" si="209"/>
        <v>42109.826145833329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41676.792222222226</v>
      </c>
      <c r="T2216" s="13">
        <f t="shared" si="209"/>
        <v>41646.792222222226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40981.290972222225</v>
      </c>
      <c r="T2217" s="13">
        <f t="shared" si="209"/>
        <v>40958.717268518521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42208.751678240747</v>
      </c>
      <c r="T2218" s="13">
        <f t="shared" si="209"/>
        <v>42194.751678240747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42310.333333333328</v>
      </c>
      <c r="T2219" s="13">
        <f t="shared" si="209"/>
        <v>42299.776770833334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41150</v>
      </c>
      <c r="T2220" s="13">
        <f t="shared" si="209"/>
        <v>41127.812303240738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42235.718888888892</v>
      </c>
      <c r="T2221" s="13">
        <f t="shared" si="209"/>
        <v>42205.718888888892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41482.060601851852</v>
      </c>
      <c r="T2222" s="13">
        <f t="shared" si="209"/>
        <v>41452.060601851852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42483</v>
      </c>
      <c r="T2223" s="13">
        <f t="shared" si="209"/>
        <v>42452.666770833333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40936.787581018521</v>
      </c>
      <c r="T2224" s="13">
        <f t="shared" si="209"/>
        <v>40906.787581018521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42182.640833333338</v>
      </c>
      <c r="T2225" s="13">
        <f t="shared" si="209"/>
        <v>42152.640833333338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42672.791666666672</v>
      </c>
      <c r="T2226" s="13">
        <f t="shared" si="209"/>
        <v>42644.667534722219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41903.79184027778</v>
      </c>
      <c r="T2227" s="13">
        <f t="shared" si="209"/>
        <v>41873.79184027778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42412.207638888889</v>
      </c>
      <c r="T2228" s="13">
        <f t="shared" si="209"/>
        <v>42381.79886574074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41591.849016203705</v>
      </c>
      <c r="T2229" s="13">
        <f t="shared" si="209"/>
        <v>41561.807349537034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42232.278194444443</v>
      </c>
      <c r="T2230" s="13">
        <f t="shared" si="209"/>
        <v>42202.278194444443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41520.166666666664</v>
      </c>
      <c r="T2231" s="13">
        <f t="shared" si="209"/>
        <v>41484.664247685185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41754.881099537037</v>
      </c>
      <c r="T2232" s="13">
        <f t="shared" si="209"/>
        <v>41724.881099537037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ref="O2233:O2296" si="210">E2233/D2233</f>
        <v>12.121296000000001</v>
      </c>
      <c r="P2233" s="6">
        <f t="shared" ref="P2233:P2296" si="211">E2233/L2233</f>
        <v>27.226630727762803</v>
      </c>
      <c r="Q2233" t="str">
        <f t="shared" ref="Q2233:Q2296" si="212">LEFT(N2233,FIND("/",N2233) -1)</f>
        <v>games</v>
      </c>
      <c r="R2233" t="str">
        <f t="shared" ref="R2233:R2296" si="213">RIGHT(N2233,LEN(N2233) - FIND("/", N2233))</f>
        <v>tabletop games</v>
      </c>
      <c r="S2233" s="13">
        <f t="shared" si="208"/>
        <v>41450.208333333336</v>
      </c>
      <c r="T2233" s="13">
        <f t="shared" si="209"/>
        <v>41423.910891203705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10"/>
        <v>4.9580000000000002</v>
      </c>
      <c r="P2234" s="6">
        <f t="shared" si="211"/>
        <v>25.091093117408906</v>
      </c>
      <c r="Q2234" t="str">
        <f t="shared" si="212"/>
        <v>games</v>
      </c>
      <c r="R2234" t="str">
        <f t="shared" si="213"/>
        <v>tabletop games</v>
      </c>
      <c r="S2234" s="13">
        <f t="shared" si="208"/>
        <v>41839.125</v>
      </c>
      <c r="T2234" s="13">
        <f t="shared" si="209"/>
        <v>41806.794074074074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10"/>
        <v>3.3203999999999998</v>
      </c>
      <c r="P2235" s="6">
        <f t="shared" si="211"/>
        <v>21.230179028132991</v>
      </c>
      <c r="Q2235" t="str">
        <f t="shared" si="212"/>
        <v>games</v>
      </c>
      <c r="R2235" t="str">
        <f t="shared" si="213"/>
        <v>tabletop games</v>
      </c>
      <c r="S2235" s="13">
        <f t="shared" si="208"/>
        <v>42352</v>
      </c>
      <c r="T2235" s="13">
        <f t="shared" si="209"/>
        <v>42331.378923611104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10"/>
        <v>11.65</v>
      </c>
      <c r="P2236" s="6">
        <f t="shared" si="211"/>
        <v>41.607142857142854</v>
      </c>
      <c r="Q2236" t="str">
        <f t="shared" si="212"/>
        <v>games</v>
      </c>
      <c r="R2236" t="str">
        <f t="shared" si="213"/>
        <v>tabletop games</v>
      </c>
      <c r="S2236" s="13">
        <f t="shared" si="208"/>
        <v>42740.824618055558</v>
      </c>
      <c r="T2236" s="13">
        <f t="shared" si="209"/>
        <v>42710.824618055558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10"/>
        <v>1.5331538461538461</v>
      </c>
      <c r="P2237" s="6">
        <f t="shared" si="211"/>
        <v>135.58503401360545</v>
      </c>
      <c r="Q2237" t="str">
        <f t="shared" si="212"/>
        <v>games</v>
      </c>
      <c r="R2237" t="str">
        <f t="shared" si="213"/>
        <v>tabletop games</v>
      </c>
      <c r="S2237" s="13">
        <f t="shared" si="208"/>
        <v>42091.980451388896</v>
      </c>
      <c r="T2237" s="13">
        <f t="shared" si="209"/>
        <v>42062.022118055553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10"/>
        <v>5.3710714285714287</v>
      </c>
      <c r="P2238" s="6">
        <f t="shared" si="211"/>
        <v>22.116176470588236</v>
      </c>
      <c r="Q2238" t="str">
        <f t="shared" si="212"/>
        <v>games</v>
      </c>
      <c r="R2238" t="str">
        <f t="shared" si="213"/>
        <v>tabletop games</v>
      </c>
      <c r="S2238" s="13">
        <f t="shared" si="208"/>
        <v>42401.617164351846</v>
      </c>
      <c r="T2238" s="13">
        <f t="shared" si="209"/>
        <v>42371.617164351846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10"/>
        <v>3.5292777777777777</v>
      </c>
      <c r="P2239" s="6">
        <f t="shared" si="211"/>
        <v>64.625635808748726</v>
      </c>
      <c r="Q2239" t="str">
        <f t="shared" si="212"/>
        <v>games</v>
      </c>
      <c r="R2239" t="str">
        <f t="shared" si="213"/>
        <v>tabletop games</v>
      </c>
      <c r="S2239" s="13">
        <f t="shared" si="208"/>
        <v>41955.332638888889</v>
      </c>
      <c r="T2239" s="13">
        <f t="shared" si="209"/>
        <v>41915.003275462965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10"/>
        <v>1.3740000000000001</v>
      </c>
      <c r="P2240" s="6">
        <f t="shared" si="211"/>
        <v>69.569620253164558</v>
      </c>
      <c r="Q2240" t="str">
        <f t="shared" si="212"/>
        <v>games</v>
      </c>
      <c r="R2240" t="str">
        <f t="shared" si="213"/>
        <v>tabletop games</v>
      </c>
      <c r="S2240" s="13">
        <f t="shared" si="208"/>
        <v>42804.621712962966</v>
      </c>
      <c r="T2240" s="13">
        <f t="shared" si="209"/>
        <v>42774.621712962966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10"/>
        <v>1.2802667999999999</v>
      </c>
      <c r="P2241" s="6">
        <f t="shared" si="211"/>
        <v>75.133028169014082</v>
      </c>
      <c r="Q2241" t="str">
        <f t="shared" si="212"/>
        <v>games</v>
      </c>
      <c r="R2241" t="str">
        <f t="shared" si="213"/>
        <v>tabletop games</v>
      </c>
      <c r="S2241" s="13">
        <f t="shared" si="208"/>
        <v>41609.168055555558</v>
      </c>
      <c r="T2241" s="13">
        <f t="shared" si="209"/>
        <v>41572.958495370374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10"/>
        <v>2.7067999999999999</v>
      </c>
      <c r="P2242" s="6">
        <f t="shared" si="211"/>
        <v>140.97916666666666</v>
      </c>
      <c r="Q2242" t="str">
        <f t="shared" si="212"/>
        <v>games</v>
      </c>
      <c r="R2242" t="str">
        <f t="shared" si="213"/>
        <v>tabletop games</v>
      </c>
      <c r="S2242" s="13">
        <f t="shared" ref="S2242:S2305" si="214">(((I2242/60)/60)/24)+DATE(1970,1,1)</f>
        <v>42482.825740740736</v>
      </c>
      <c r="T2242" s="13">
        <f t="shared" ref="T2242:T2305" si="215">(((J2242/60)/60)/24)+DATE(1970,1,1)</f>
        <v>42452.825740740736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3">
        <f t="shared" si="214"/>
        <v>42796.827546296292</v>
      </c>
      <c r="T2243" s="13">
        <f t="shared" si="215"/>
        <v>42766.827546296292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41605.126388888886</v>
      </c>
      <c r="T2244" s="13">
        <f t="shared" si="215"/>
        <v>41569.575613425928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42807.125</v>
      </c>
      <c r="T2245" s="13">
        <f t="shared" si="215"/>
        <v>42800.751041666663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42659.854166666672</v>
      </c>
      <c r="T2246" s="13">
        <f t="shared" si="215"/>
        <v>42647.818819444445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41691.75</v>
      </c>
      <c r="T2247" s="13">
        <f t="shared" si="215"/>
        <v>41660.708530092597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42251.79178240741</v>
      </c>
      <c r="T2248" s="13">
        <f t="shared" si="215"/>
        <v>42221.79178240741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42214.666261574079</v>
      </c>
      <c r="T2249" s="13">
        <f t="shared" si="215"/>
        <v>42200.666261574079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42718.875902777778</v>
      </c>
      <c r="T2250" s="13">
        <f t="shared" si="215"/>
        <v>42688.875902777778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41366.661631944444</v>
      </c>
      <c r="T2251" s="13">
        <f t="shared" si="215"/>
        <v>41336.703298611108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42707.0471412037</v>
      </c>
      <c r="T2252" s="13">
        <f t="shared" si="215"/>
        <v>42677.005474537036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41867.34579861111</v>
      </c>
      <c r="T2253" s="13">
        <f t="shared" si="215"/>
        <v>41846.34579861111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42588.327986111108</v>
      </c>
      <c r="T2254" s="13">
        <f t="shared" si="215"/>
        <v>42573.327986111108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42326.672997685186</v>
      </c>
      <c r="T2255" s="13">
        <f t="shared" si="215"/>
        <v>42296.631331018521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42759.647777777776</v>
      </c>
      <c r="T2256" s="13">
        <f t="shared" si="215"/>
        <v>42752.647777777776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42497.951979166668</v>
      </c>
      <c r="T2257" s="13">
        <f t="shared" si="215"/>
        <v>42467.951979166668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42696.451921296291</v>
      </c>
      <c r="T2258" s="13">
        <f t="shared" si="215"/>
        <v>42682.451921296291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42540.958333333328</v>
      </c>
      <c r="T2259" s="13">
        <f t="shared" si="215"/>
        <v>42505.936678240745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42166.75100694444</v>
      </c>
      <c r="T2260" s="13">
        <f t="shared" si="215"/>
        <v>42136.75100694444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42712.804814814815</v>
      </c>
      <c r="T2261" s="13">
        <f t="shared" si="215"/>
        <v>42702.804814814815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41724.975115740745</v>
      </c>
      <c r="T2262" s="13">
        <f t="shared" si="215"/>
        <v>41695.016782407409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42780.724768518514</v>
      </c>
      <c r="T2263" s="13">
        <f t="shared" si="215"/>
        <v>42759.724768518514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41961</v>
      </c>
      <c r="T2264" s="13">
        <f t="shared" si="215"/>
        <v>41926.585162037038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42035.832326388889</v>
      </c>
      <c r="T2265" s="13">
        <f t="shared" si="215"/>
        <v>42014.832326388889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42513.125</v>
      </c>
      <c r="T2266" s="13">
        <f t="shared" si="215"/>
        <v>42496.582337962958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42696.853090277778</v>
      </c>
      <c r="T2267" s="13">
        <f t="shared" si="215"/>
        <v>42689.853090277778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42487.083333333328</v>
      </c>
      <c r="T2268" s="13">
        <f t="shared" si="215"/>
        <v>42469.874907407408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41994.041666666672</v>
      </c>
      <c r="T2269" s="13">
        <f t="shared" si="215"/>
        <v>41968.829826388886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42806.082349537035</v>
      </c>
      <c r="T2270" s="13">
        <f t="shared" si="215"/>
        <v>42776.082349537035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42801.208333333328</v>
      </c>
      <c r="T2271" s="13">
        <f t="shared" si="215"/>
        <v>42776.704432870371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42745.915972222225</v>
      </c>
      <c r="T2272" s="13">
        <f t="shared" si="215"/>
        <v>42725.869363425925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42714.000046296293</v>
      </c>
      <c r="T2273" s="13">
        <f t="shared" si="215"/>
        <v>42684.000046296293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42345.699490740735</v>
      </c>
      <c r="T2274" s="13">
        <f t="shared" si="215"/>
        <v>42315.699490740735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42806.507430555561</v>
      </c>
      <c r="T2275" s="13">
        <f t="shared" si="215"/>
        <v>42781.549097222218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41693.500659722224</v>
      </c>
      <c r="T2276" s="13">
        <f t="shared" si="215"/>
        <v>41663.500659722224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41995.616655092599</v>
      </c>
      <c r="T2277" s="13">
        <f t="shared" si="215"/>
        <v>41965.616655092599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41644.651493055557</v>
      </c>
      <c r="T2278" s="13">
        <f t="shared" si="215"/>
        <v>41614.651493055557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40966.678506944445</v>
      </c>
      <c r="T2279" s="13">
        <f t="shared" si="215"/>
        <v>40936.678506944445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42372.957638888889</v>
      </c>
      <c r="T2280" s="13">
        <f t="shared" si="215"/>
        <v>42338.709108796291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42039.166666666672</v>
      </c>
      <c r="T2281" s="13">
        <f t="shared" si="215"/>
        <v>42020.806701388887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42264.624895833331</v>
      </c>
      <c r="T2282" s="13">
        <f t="shared" si="215"/>
        <v>42234.624895833331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40749.284722222219</v>
      </c>
      <c r="T2283" s="13">
        <f t="shared" si="215"/>
        <v>40687.285844907405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42383.17460648148</v>
      </c>
      <c r="T2284" s="13">
        <f t="shared" si="215"/>
        <v>42323.17460648148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41038.083379629628</v>
      </c>
      <c r="T2285" s="13">
        <f t="shared" si="215"/>
        <v>40978.125046296293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40614.166666666664</v>
      </c>
      <c r="T2286" s="13">
        <f t="shared" si="215"/>
        <v>40585.796817129631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41089.185682870368</v>
      </c>
      <c r="T2287" s="13">
        <f t="shared" si="215"/>
        <v>41059.185682870368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41523.165972222225</v>
      </c>
      <c r="T2288" s="13">
        <f t="shared" si="215"/>
        <v>41494.963587962964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41813.667361111111</v>
      </c>
      <c r="T2289" s="13">
        <f t="shared" si="215"/>
        <v>41792.667361111111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41086.75</v>
      </c>
      <c r="T2290" s="13">
        <f t="shared" si="215"/>
        <v>41067.827418981484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41614.973611111112</v>
      </c>
      <c r="T2291" s="13">
        <f t="shared" si="215"/>
        <v>41571.998379629629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40148.708333333336</v>
      </c>
      <c r="T2292" s="13">
        <f t="shared" si="215"/>
        <v>40070.253819444442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41022.166666666664</v>
      </c>
      <c r="T2293" s="13">
        <f t="shared" si="215"/>
        <v>40987.977060185185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41017.697638888887</v>
      </c>
      <c r="T2294" s="13">
        <f t="shared" si="215"/>
        <v>40987.697638888887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41177.165972222225</v>
      </c>
      <c r="T2295" s="13">
        <f t="shared" si="215"/>
        <v>41151.708321759259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41294.72314814815</v>
      </c>
      <c r="T2296" s="13">
        <f t="shared" si="215"/>
        <v>41264.72314814815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ref="O2297:O2360" si="216">E2297/D2297</f>
        <v>1.2524999999999999</v>
      </c>
      <c r="P2297" s="6">
        <f t="shared" ref="P2297:P2360" si="217">E2297/L2297</f>
        <v>44.205882352941174</v>
      </c>
      <c r="Q2297" t="str">
        <f t="shared" ref="Q2297:Q2360" si="218">LEFT(N2297,FIND("/",N2297) -1)</f>
        <v>music</v>
      </c>
      <c r="R2297" t="str">
        <f t="shared" ref="R2297:R2360" si="219">RIGHT(N2297,LEN(N2297) - FIND("/", N2297))</f>
        <v>rock</v>
      </c>
      <c r="S2297" s="13">
        <f t="shared" si="214"/>
        <v>41300.954351851848</v>
      </c>
      <c r="T2297" s="13">
        <f t="shared" si="215"/>
        <v>41270.954351851848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6"/>
        <v>1.4907142857142857</v>
      </c>
      <c r="P2298" s="6">
        <f t="shared" si="217"/>
        <v>71.965517241379317</v>
      </c>
      <c r="Q2298" t="str">
        <f t="shared" si="218"/>
        <v>music</v>
      </c>
      <c r="R2298" t="str">
        <f t="shared" si="219"/>
        <v>rock</v>
      </c>
      <c r="S2298" s="13">
        <f t="shared" si="214"/>
        <v>40962.731782407405</v>
      </c>
      <c r="T2298" s="13">
        <f t="shared" si="215"/>
        <v>40927.731782407405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6"/>
        <v>1.006</v>
      </c>
      <c r="P2299" s="6">
        <f t="shared" si="217"/>
        <v>52.94736842105263</v>
      </c>
      <c r="Q2299" t="str">
        <f t="shared" si="218"/>
        <v>music</v>
      </c>
      <c r="R2299" t="str">
        <f t="shared" si="219"/>
        <v>rock</v>
      </c>
      <c r="S2299" s="13">
        <f t="shared" si="214"/>
        <v>40982.165972222225</v>
      </c>
      <c r="T2299" s="13">
        <f t="shared" si="215"/>
        <v>40948.042233796295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6"/>
        <v>1.0507333333333333</v>
      </c>
      <c r="P2300" s="6">
        <f t="shared" si="217"/>
        <v>109.45138888888889</v>
      </c>
      <c r="Q2300" t="str">
        <f t="shared" si="218"/>
        <v>music</v>
      </c>
      <c r="R2300" t="str">
        <f t="shared" si="219"/>
        <v>rock</v>
      </c>
      <c r="S2300" s="13">
        <f t="shared" si="214"/>
        <v>41724.798993055556</v>
      </c>
      <c r="T2300" s="13">
        <f t="shared" si="215"/>
        <v>41694.84065972222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6"/>
        <v>3.5016666666666665</v>
      </c>
      <c r="P2301" s="6">
        <f t="shared" si="217"/>
        <v>75.035714285714292</v>
      </c>
      <c r="Q2301" t="str">
        <f t="shared" si="218"/>
        <v>music</v>
      </c>
      <c r="R2301" t="str">
        <f t="shared" si="219"/>
        <v>rock</v>
      </c>
      <c r="S2301" s="13">
        <f t="shared" si="214"/>
        <v>40580.032511574071</v>
      </c>
      <c r="T2301" s="13">
        <f t="shared" si="215"/>
        <v>40565.032511574071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6"/>
        <v>1.0125</v>
      </c>
      <c r="P2302" s="6">
        <f t="shared" si="217"/>
        <v>115.71428571428571</v>
      </c>
      <c r="Q2302" t="str">
        <f t="shared" si="218"/>
        <v>music</v>
      </c>
      <c r="R2302" t="str">
        <f t="shared" si="219"/>
        <v>rock</v>
      </c>
      <c r="S2302" s="13">
        <f t="shared" si="214"/>
        <v>41088.727037037039</v>
      </c>
      <c r="T2302" s="13">
        <f t="shared" si="215"/>
        <v>41074.727037037039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6"/>
        <v>1.336044</v>
      </c>
      <c r="P2303" s="6">
        <f t="shared" si="217"/>
        <v>31.659810426540286</v>
      </c>
      <c r="Q2303" t="str">
        <f t="shared" si="218"/>
        <v>music</v>
      </c>
      <c r="R2303" t="str">
        <f t="shared" si="219"/>
        <v>indie rock</v>
      </c>
      <c r="S2303" s="13">
        <f t="shared" si="214"/>
        <v>41446.146944444445</v>
      </c>
      <c r="T2303" s="13">
        <f t="shared" si="215"/>
        <v>41416.146944444445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6"/>
        <v>1.7065217391304348</v>
      </c>
      <c r="P2304" s="6">
        <f t="shared" si="217"/>
        <v>46.176470588235297</v>
      </c>
      <c r="Q2304" t="str">
        <f t="shared" si="218"/>
        <v>music</v>
      </c>
      <c r="R2304" t="str">
        <f t="shared" si="219"/>
        <v>indie rock</v>
      </c>
      <c r="S2304" s="13">
        <f t="shared" si="214"/>
        <v>41639.291666666664</v>
      </c>
      <c r="T2304" s="13">
        <f t="shared" si="215"/>
        <v>41605.868449074071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6"/>
        <v>1.0935829457364341</v>
      </c>
      <c r="P2305" s="6">
        <f t="shared" si="217"/>
        <v>68.481650485436887</v>
      </c>
      <c r="Q2305" t="str">
        <f t="shared" si="218"/>
        <v>music</v>
      </c>
      <c r="R2305" t="str">
        <f t="shared" si="219"/>
        <v>indie rock</v>
      </c>
      <c r="S2305" s="13">
        <f t="shared" si="214"/>
        <v>40890.152731481481</v>
      </c>
      <c r="T2305" s="13">
        <f t="shared" si="215"/>
        <v>40850.111064814817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6"/>
        <v>1.0070033333333335</v>
      </c>
      <c r="P2306" s="6">
        <f t="shared" si="217"/>
        <v>53.469203539823013</v>
      </c>
      <c r="Q2306" t="str">
        <f t="shared" si="218"/>
        <v>music</v>
      </c>
      <c r="R2306" t="str">
        <f t="shared" si="219"/>
        <v>indie rock</v>
      </c>
      <c r="S2306" s="13">
        <f t="shared" ref="S2306:S2369" si="220">(((I2306/60)/60)/24)+DATE(1970,1,1)</f>
        <v>40544.207638888889</v>
      </c>
      <c r="T2306" s="13">
        <f t="shared" ref="T2306:T2369" si="221">(((J2306/60)/60)/24)+DATE(1970,1,1)</f>
        <v>40502.815868055557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3">
        <f t="shared" si="220"/>
        <v>41859.75</v>
      </c>
      <c r="T2307" s="13">
        <f t="shared" si="221"/>
        <v>41834.695277777777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40978.16815972222</v>
      </c>
      <c r="T2308" s="13">
        <f t="shared" si="221"/>
        <v>40948.16815972222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41034.802407407406</v>
      </c>
      <c r="T2309" s="13">
        <f t="shared" si="221"/>
        <v>41004.802465277775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41880.041666666664</v>
      </c>
      <c r="T2310" s="13">
        <f t="shared" si="221"/>
        <v>41851.962916666671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41342.987696759257</v>
      </c>
      <c r="T2311" s="13">
        <f t="shared" si="221"/>
        <v>41307.987696759257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41354.752488425926</v>
      </c>
      <c r="T2312" s="13">
        <f t="shared" si="221"/>
        <v>41324.79415509259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41766.004502314812</v>
      </c>
      <c r="T2313" s="13">
        <f t="shared" si="221"/>
        <v>41736.004502314812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41747.958333333336</v>
      </c>
      <c r="T2314" s="13">
        <f t="shared" si="221"/>
        <v>41716.632847222223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41032.958634259259</v>
      </c>
      <c r="T2315" s="13">
        <f t="shared" si="221"/>
        <v>41002.958634259259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41067.551585648151</v>
      </c>
      <c r="T2316" s="13">
        <f t="shared" si="221"/>
        <v>41037.551585648151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41034.72619212963</v>
      </c>
      <c r="T2317" s="13">
        <f t="shared" si="221"/>
        <v>41004.72619212963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40156.76666666667</v>
      </c>
      <c r="T2318" s="13">
        <f t="shared" si="221"/>
        <v>40079.725115740745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40224.208333333336</v>
      </c>
      <c r="T2319" s="13">
        <f t="shared" si="221"/>
        <v>40192.542233796295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40082.165972222225</v>
      </c>
      <c r="T2320" s="13">
        <f t="shared" si="221"/>
        <v>40050.643680555557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41623.082002314812</v>
      </c>
      <c r="T2321" s="13">
        <f t="shared" si="221"/>
        <v>41593.082002314812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41731.775462962964</v>
      </c>
      <c r="T2322" s="13">
        <f t="shared" si="221"/>
        <v>41696.817129629628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42829.21876157407</v>
      </c>
      <c r="T2323" s="13">
        <f t="shared" si="221"/>
        <v>42799.260428240741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42834.853807870371</v>
      </c>
      <c r="T2324" s="13">
        <f t="shared" si="221"/>
        <v>42804.895474537043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42814.755173611105</v>
      </c>
      <c r="T2325" s="13">
        <f t="shared" si="221"/>
        <v>42807.755173611105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42820.843576388885</v>
      </c>
      <c r="T2326" s="13">
        <f t="shared" si="221"/>
        <v>42790.885243055556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42823.980682870373</v>
      </c>
      <c r="T2327" s="13">
        <f t="shared" si="221"/>
        <v>42794.022349537037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42855.708333333328</v>
      </c>
      <c r="T2328" s="13">
        <f t="shared" si="221"/>
        <v>42804.034120370372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41877.917129629634</v>
      </c>
      <c r="T2329" s="13">
        <f t="shared" si="221"/>
        <v>41842.917129629634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42169.781678240746</v>
      </c>
      <c r="T2330" s="13">
        <f t="shared" si="221"/>
        <v>42139.781678240746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41837.624374999999</v>
      </c>
      <c r="T2331" s="13">
        <f t="shared" si="221"/>
        <v>41807.624374999999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42363</v>
      </c>
      <c r="T2332" s="13">
        <f t="shared" si="221"/>
        <v>42332.89980324074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41869.005671296298</v>
      </c>
      <c r="T2333" s="13">
        <f t="shared" si="221"/>
        <v>41839.005671296298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42041.628136574072</v>
      </c>
      <c r="T2334" s="13">
        <f t="shared" si="221"/>
        <v>42011.628136574072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41788.743055555555</v>
      </c>
      <c r="T2335" s="13">
        <f t="shared" si="221"/>
        <v>41767.650347222225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41948.731944444444</v>
      </c>
      <c r="T2336" s="13">
        <f t="shared" si="221"/>
        <v>41918.670115740737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41801.572256944448</v>
      </c>
      <c r="T2337" s="13">
        <f t="shared" si="221"/>
        <v>41771.572256944448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41706.924710648149</v>
      </c>
      <c r="T2338" s="13">
        <f t="shared" si="221"/>
        <v>41666.924710648149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41816.640543981484</v>
      </c>
      <c r="T2339" s="13">
        <f t="shared" si="221"/>
        <v>41786.640543981484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41819.896805555552</v>
      </c>
      <c r="T2340" s="13">
        <f t="shared" si="221"/>
        <v>41789.896805555552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42723.332638888889</v>
      </c>
      <c r="T2341" s="13">
        <f t="shared" si="221"/>
        <v>42692.79987268518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42673.642800925925</v>
      </c>
      <c r="T2342" s="13">
        <f t="shared" si="221"/>
        <v>42643.642800925925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42197.813703703709</v>
      </c>
      <c r="T2343" s="13">
        <f t="shared" si="221"/>
        <v>42167.813703703709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41918.208333333336</v>
      </c>
      <c r="T2344" s="13">
        <f t="shared" si="221"/>
        <v>41897.702199074076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42377.82430555555</v>
      </c>
      <c r="T2345" s="13">
        <f t="shared" si="221"/>
        <v>42327.825289351851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42545.727650462963</v>
      </c>
      <c r="T2346" s="13">
        <f t="shared" si="221"/>
        <v>42515.727650462963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42094.985416666663</v>
      </c>
      <c r="T2347" s="13">
        <f t="shared" si="221"/>
        <v>42060.001805555556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42660.79896990741</v>
      </c>
      <c r="T2348" s="13">
        <f t="shared" si="221"/>
        <v>42615.79896990741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42607.607361111113</v>
      </c>
      <c r="T2349" s="13">
        <f t="shared" si="221"/>
        <v>42577.607361111113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42420.932152777779</v>
      </c>
      <c r="T2350" s="13">
        <f t="shared" si="221"/>
        <v>42360.932152777779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42227.775787037041</v>
      </c>
      <c r="T2351" s="13">
        <f t="shared" si="221"/>
        <v>42198.775787037041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42738.842245370368</v>
      </c>
      <c r="T2352" s="13">
        <f t="shared" si="221"/>
        <v>42708.842245370368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42124.101145833338</v>
      </c>
      <c r="T2353" s="13">
        <f t="shared" si="221"/>
        <v>42094.101145833338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42161.633703703701</v>
      </c>
      <c r="T2354" s="13">
        <f t="shared" si="221"/>
        <v>42101.633703703701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42115.676180555558</v>
      </c>
      <c r="T2355" s="13">
        <f t="shared" si="221"/>
        <v>42103.676180555558</v>
      </c>
    </row>
    <row r="2356" spans="1:20" ht="30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42014.722916666666</v>
      </c>
      <c r="T2356" s="13">
        <f t="shared" si="221"/>
        <v>41954.722916666666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42126.918240740735</v>
      </c>
      <c r="T2357" s="13">
        <f t="shared" si="221"/>
        <v>42096.918240740735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42160.78361111111</v>
      </c>
      <c r="T2358" s="13">
        <f t="shared" si="221"/>
        <v>42130.78361111111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42294.620115740734</v>
      </c>
      <c r="T2359" s="13">
        <f t="shared" si="221"/>
        <v>42264.620115740734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42035.027083333334</v>
      </c>
      <c r="T2360" s="13">
        <f t="shared" si="221"/>
        <v>41978.930972222224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ref="O2361:O2424" si="222">E2361/D2361</f>
        <v>0.14680000000000001</v>
      </c>
      <c r="P2361" s="6">
        <f t="shared" ref="P2361:P2424" si="223">E2361/L2361</f>
        <v>367</v>
      </c>
      <c r="Q2361" t="str">
        <f t="shared" ref="Q2361:Q2424" si="224">LEFT(N2361,FIND("/",N2361) -1)</f>
        <v>technology</v>
      </c>
      <c r="R2361" t="str">
        <f t="shared" ref="R2361:R2424" si="225">RIGHT(N2361,LEN(N2361) - FIND("/", N2361))</f>
        <v>web</v>
      </c>
      <c r="S2361" s="13">
        <f t="shared" si="220"/>
        <v>42219.649583333332</v>
      </c>
      <c r="T2361" s="13">
        <f t="shared" si="221"/>
        <v>42159.649583333332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22"/>
        <v>4.0000000000000002E-4</v>
      </c>
      <c r="P2362" s="6">
        <f t="shared" si="223"/>
        <v>2</v>
      </c>
      <c r="Q2362" t="str">
        <f t="shared" si="224"/>
        <v>technology</v>
      </c>
      <c r="R2362" t="str">
        <f t="shared" si="225"/>
        <v>web</v>
      </c>
      <c r="S2362" s="13">
        <f t="shared" si="220"/>
        <v>42407.70694444445</v>
      </c>
      <c r="T2362" s="13">
        <f t="shared" si="221"/>
        <v>42377.70694444445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22"/>
        <v>0</v>
      </c>
      <c r="P2363" s="6" t="e">
        <f t="shared" si="223"/>
        <v>#DIV/0!</v>
      </c>
      <c r="Q2363" t="str">
        <f t="shared" si="224"/>
        <v>technology</v>
      </c>
      <c r="R2363" t="str">
        <f t="shared" si="225"/>
        <v>web</v>
      </c>
      <c r="S2363" s="13">
        <f t="shared" si="220"/>
        <v>42490.916666666672</v>
      </c>
      <c r="T2363" s="13">
        <f t="shared" si="221"/>
        <v>42466.858888888892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22"/>
        <v>0.2857142857142857</v>
      </c>
      <c r="P2364" s="6">
        <f t="shared" si="223"/>
        <v>60</v>
      </c>
      <c r="Q2364" t="str">
        <f t="shared" si="224"/>
        <v>technology</v>
      </c>
      <c r="R2364" t="str">
        <f t="shared" si="225"/>
        <v>web</v>
      </c>
      <c r="S2364" s="13">
        <f t="shared" si="220"/>
        <v>41984.688310185185</v>
      </c>
      <c r="T2364" s="13">
        <f t="shared" si="221"/>
        <v>41954.688310185185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22"/>
        <v>0</v>
      </c>
      <c r="P2365" s="6" t="e">
        <f t="shared" si="223"/>
        <v>#DIV/0!</v>
      </c>
      <c r="Q2365" t="str">
        <f t="shared" si="224"/>
        <v>technology</v>
      </c>
      <c r="R2365" t="str">
        <f t="shared" si="225"/>
        <v>web</v>
      </c>
      <c r="S2365" s="13">
        <f t="shared" si="220"/>
        <v>42367.011574074073</v>
      </c>
      <c r="T2365" s="13">
        <f t="shared" si="221"/>
        <v>42322.011574074073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22"/>
        <v>0</v>
      </c>
      <c r="P2366" s="6" t="e">
        <f t="shared" si="223"/>
        <v>#DIV/0!</v>
      </c>
      <c r="Q2366" t="str">
        <f t="shared" si="224"/>
        <v>technology</v>
      </c>
      <c r="R2366" t="str">
        <f t="shared" si="225"/>
        <v>web</v>
      </c>
      <c r="S2366" s="13">
        <f t="shared" si="220"/>
        <v>42303.934675925921</v>
      </c>
      <c r="T2366" s="13">
        <f t="shared" si="221"/>
        <v>42248.934675925921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22"/>
        <v>0</v>
      </c>
      <c r="P2367" s="6" t="e">
        <f t="shared" si="223"/>
        <v>#DIV/0!</v>
      </c>
      <c r="Q2367" t="str">
        <f t="shared" si="224"/>
        <v>technology</v>
      </c>
      <c r="R2367" t="str">
        <f t="shared" si="225"/>
        <v>web</v>
      </c>
      <c r="S2367" s="13">
        <f t="shared" si="220"/>
        <v>42386.958333333328</v>
      </c>
      <c r="T2367" s="13">
        <f t="shared" si="221"/>
        <v>42346.736400462964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22"/>
        <v>0.1052</v>
      </c>
      <c r="P2368" s="6">
        <f t="shared" si="223"/>
        <v>97.407407407407405</v>
      </c>
      <c r="Q2368" t="str">
        <f t="shared" si="224"/>
        <v>technology</v>
      </c>
      <c r="R2368" t="str">
        <f t="shared" si="225"/>
        <v>web</v>
      </c>
      <c r="S2368" s="13">
        <f t="shared" si="220"/>
        <v>42298.531631944439</v>
      </c>
      <c r="T2368" s="13">
        <f t="shared" si="221"/>
        <v>42268.531631944439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22"/>
        <v>1.34E-2</v>
      </c>
      <c r="P2369" s="6">
        <f t="shared" si="223"/>
        <v>47.857142857142854</v>
      </c>
      <c r="Q2369" t="str">
        <f t="shared" si="224"/>
        <v>technology</v>
      </c>
      <c r="R2369" t="str">
        <f t="shared" si="225"/>
        <v>web</v>
      </c>
      <c r="S2369" s="13">
        <f t="shared" si="220"/>
        <v>42485.928425925929</v>
      </c>
      <c r="T2369" s="13">
        <f t="shared" si="221"/>
        <v>42425.970092592594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22"/>
        <v>2.5000000000000001E-3</v>
      </c>
      <c r="P2370" s="6">
        <f t="shared" si="223"/>
        <v>50</v>
      </c>
      <c r="Q2370" t="str">
        <f t="shared" si="224"/>
        <v>technology</v>
      </c>
      <c r="R2370" t="str">
        <f t="shared" si="225"/>
        <v>web</v>
      </c>
      <c r="S2370" s="13">
        <f t="shared" ref="S2370:S2433" si="226">(((I2370/60)/60)/24)+DATE(1970,1,1)</f>
        <v>42108.680150462969</v>
      </c>
      <c r="T2370" s="13">
        <f t="shared" ref="T2370:T2433" si="227">(((J2370/60)/60)/24)+DATE(1970,1,1)</f>
        <v>42063.721817129626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3">
        <f t="shared" si="226"/>
        <v>42410.812627314815</v>
      </c>
      <c r="T2371" s="13">
        <f t="shared" si="227"/>
        <v>42380.812627314815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41991.18913194444</v>
      </c>
      <c r="T2372" s="13">
        <f t="shared" si="227"/>
        <v>41961.18913194444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42180.777731481481</v>
      </c>
      <c r="T2373" s="13">
        <f t="shared" si="227"/>
        <v>42150.777731481481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42118.069108796291</v>
      </c>
      <c r="T2374" s="13">
        <f t="shared" si="227"/>
        <v>42088.069108796291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42245.662314814821</v>
      </c>
      <c r="T2375" s="13">
        <f t="shared" si="227"/>
        <v>42215.662314814821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42047.843287037031</v>
      </c>
      <c r="T2376" s="13">
        <f t="shared" si="227"/>
        <v>42017.843287037031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42622.836076388892</v>
      </c>
      <c r="T2377" s="13">
        <f t="shared" si="227"/>
        <v>42592.836076388892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42348.925532407404</v>
      </c>
      <c r="T2378" s="13">
        <f t="shared" si="227"/>
        <v>42318.925532407404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42699.911840277782</v>
      </c>
      <c r="T2379" s="13">
        <f t="shared" si="227"/>
        <v>42669.870173611111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42242.013078703705</v>
      </c>
      <c r="T2380" s="13">
        <f t="shared" si="227"/>
        <v>42213.013078703705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42282.016388888893</v>
      </c>
      <c r="T2381" s="13">
        <f t="shared" si="227"/>
        <v>42237.016388888893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42278.793310185181</v>
      </c>
      <c r="T2382" s="13">
        <f t="shared" si="227"/>
        <v>42248.793310185181</v>
      </c>
    </row>
    <row r="2383" spans="1:20" ht="30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42104.935740740737</v>
      </c>
      <c r="T2383" s="13">
        <f t="shared" si="227"/>
        <v>42074.935740740737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42220.187534722223</v>
      </c>
      <c r="T2384" s="13">
        <f t="shared" si="227"/>
        <v>42195.187534722223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42057.056793981479</v>
      </c>
      <c r="T2385" s="13">
        <f t="shared" si="227"/>
        <v>42027.056793981479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41957.109293981484</v>
      </c>
      <c r="T2386" s="13">
        <f t="shared" si="227"/>
        <v>41927.067627314813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42221.70175925926</v>
      </c>
      <c r="T2387" s="13">
        <f t="shared" si="227"/>
        <v>42191.70175925926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42014.838240740741</v>
      </c>
      <c r="T2388" s="13">
        <f t="shared" si="227"/>
        <v>41954.838240740741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42573.626620370371</v>
      </c>
      <c r="T2389" s="13">
        <f t="shared" si="227"/>
        <v>42528.626620370371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42019.811805555553</v>
      </c>
      <c r="T2390" s="13">
        <f t="shared" si="227"/>
        <v>41989.853692129633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42210.915972222225</v>
      </c>
      <c r="T2391" s="13">
        <f t="shared" si="227"/>
        <v>42179.653379629628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42008.262314814812</v>
      </c>
      <c r="T2392" s="13">
        <f t="shared" si="227"/>
        <v>41968.262314814812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42094.752824074079</v>
      </c>
      <c r="T2393" s="13">
        <f t="shared" si="227"/>
        <v>42064.794490740736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42306.120636574073</v>
      </c>
      <c r="T2394" s="13">
        <f t="shared" si="227"/>
        <v>42276.120636574073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42224.648344907408</v>
      </c>
      <c r="T2395" s="13">
        <f t="shared" si="227"/>
        <v>42194.648344907408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42061.362187499995</v>
      </c>
      <c r="T2396" s="13">
        <f t="shared" si="227"/>
        <v>42031.362187499995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42745.372916666667</v>
      </c>
      <c r="T2397" s="13">
        <f t="shared" si="227"/>
        <v>42717.121377314819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42292.849050925928</v>
      </c>
      <c r="T2398" s="13">
        <f t="shared" si="227"/>
        <v>42262.849050925928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42006.88490740741</v>
      </c>
      <c r="T2399" s="13">
        <f t="shared" si="227"/>
        <v>41976.88490740741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42187.916481481487</v>
      </c>
      <c r="T2400" s="13">
        <f t="shared" si="227"/>
        <v>42157.916481481487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41991.853078703702</v>
      </c>
      <c r="T2401" s="13">
        <f t="shared" si="227"/>
        <v>41956.853078703702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42474.268101851849</v>
      </c>
      <c r="T2402" s="13">
        <f t="shared" si="227"/>
        <v>42444.268101851849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42434.822870370372</v>
      </c>
      <c r="T2403" s="13">
        <f t="shared" si="227"/>
        <v>42374.822870370372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42137.679756944446</v>
      </c>
      <c r="T2404" s="13">
        <f t="shared" si="227"/>
        <v>42107.679756944446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42459.840949074074</v>
      </c>
      <c r="T2405" s="13">
        <f t="shared" si="227"/>
        <v>42399.882615740738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42372.03943287037</v>
      </c>
      <c r="T2406" s="13">
        <f t="shared" si="227"/>
        <v>42342.03943287037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42616.585358796292</v>
      </c>
      <c r="T2407" s="13">
        <f t="shared" si="227"/>
        <v>42595.585358796292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42023.110995370371</v>
      </c>
      <c r="T2408" s="13">
        <f t="shared" si="227"/>
        <v>41983.110995370371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42105.25</v>
      </c>
      <c r="T2409" s="13">
        <f t="shared" si="227"/>
        <v>42082.575555555552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41949.182372685187</v>
      </c>
      <c r="T2410" s="13">
        <f t="shared" si="227"/>
        <v>41919.140706018516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42234.875868055555</v>
      </c>
      <c r="T2411" s="13">
        <f t="shared" si="227"/>
        <v>42204.875868055555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42254.408275462964</v>
      </c>
      <c r="T2412" s="13">
        <f t="shared" si="227"/>
        <v>42224.408275462964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42241.732430555552</v>
      </c>
      <c r="T2413" s="13">
        <f t="shared" si="227"/>
        <v>42211.732430555552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42700.778622685189</v>
      </c>
      <c r="T2414" s="13">
        <f t="shared" si="227"/>
        <v>42655.736956018518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41790.979166666664</v>
      </c>
      <c r="T2415" s="13">
        <f t="shared" si="227"/>
        <v>41760.10974537037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42238.165972222225</v>
      </c>
      <c r="T2416" s="13">
        <f t="shared" si="227"/>
        <v>42198.695138888885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42566.862800925926</v>
      </c>
      <c r="T2417" s="13">
        <f t="shared" si="227"/>
        <v>42536.862800925926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42077.625</v>
      </c>
      <c r="T2418" s="13">
        <f t="shared" si="227"/>
        <v>42019.737766203703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41861.884108796294</v>
      </c>
      <c r="T2419" s="13">
        <f t="shared" si="227"/>
        <v>41831.884108796294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42087.815324074079</v>
      </c>
      <c r="T2420" s="13">
        <f t="shared" si="227"/>
        <v>42027.856990740736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42053.738298611104</v>
      </c>
      <c r="T2421" s="13">
        <f t="shared" si="227"/>
        <v>41993.738298611104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41953.070543981477</v>
      </c>
      <c r="T2422" s="13">
        <f t="shared" si="227"/>
        <v>41893.028877314813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42056.687453703707</v>
      </c>
      <c r="T2423" s="13">
        <f t="shared" si="227"/>
        <v>42026.687453703707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42074.683287037042</v>
      </c>
      <c r="T2424" s="13">
        <f t="shared" si="227"/>
        <v>42044.724953703699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ref="O2425:O2488" si="228">E2425/D2425</f>
        <v>1.3333333333333334E-4</v>
      </c>
      <c r="P2425" s="6">
        <f t="shared" ref="P2425:P2488" si="229">E2425/L2425</f>
        <v>8</v>
      </c>
      <c r="Q2425" t="str">
        <f t="shared" ref="Q2425:Q2488" si="230">LEFT(N2425,FIND("/",N2425) -1)</f>
        <v>food</v>
      </c>
      <c r="R2425" t="str">
        <f t="shared" ref="R2425:R2488" si="231">RIGHT(N2425,LEN(N2425) - FIND("/", N2425))</f>
        <v>food trucks</v>
      </c>
      <c r="S2425" s="13">
        <f t="shared" si="226"/>
        <v>42004.704745370371</v>
      </c>
      <c r="T2425" s="13">
        <f t="shared" si="227"/>
        <v>41974.704745370371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8"/>
        <v>1.24E-2</v>
      </c>
      <c r="P2426" s="6">
        <f t="shared" si="229"/>
        <v>34.444444444444443</v>
      </c>
      <c r="Q2426" t="str">
        <f t="shared" si="230"/>
        <v>food</v>
      </c>
      <c r="R2426" t="str">
        <f t="shared" si="231"/>
        <v>food trucks</v>
      </c>
      <c r="S2426" s="13">
        <f t="shared" si="226"/>
        <v>41939.892453703702</v>
      </c>
      <c r="T2426" s="13">
        <f t="shared" si="227"/>
        <v>41909.892453703702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8"/>
        <v>2.8571428571428574E-4</v>
      </c>
      <c r="P2427" s="6">
        <f t="shared" si="229"/>
        <v>1</v>
      </c>
      <c r="Q2427" t="str">
        <f t="shared" si="230"/>
        <v>food</v>
      </c>
      <c r="R2427" t="str">
        <f t="shared" si="231"/>
        <v>food trucks</v>
      </c>
      <c r="S2427" s="13">
        <f t="shared" si="226"/>
        <v>42517.919444444444</v>
      </c>
      <c r="T2427" s="13">
        <f t="shared" si="227"/>
        <v>42502.913761574076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8"/>
        <v>0</v>
      </c>
      <c r="P2428" s="6" t="e">
        <f t="shared" si="229"/>
        <v>#DIV/0!</v>
      </c>
      <c r="Q2428" t="str">
        <f t="shared" si="230"/>
        <v>food</v>
      </c>
      <c r="R2428" t="str">
        <f t="shared" si="231"/>
        <v>food trucks</v>
      </c>
      <c r="S2428" s="13">
        <f t="shared" si="226"/>
        <v>42224.170046296291</v>
      </c>
      <c r="T2428" s="13">
        <f t="shared" si="227"/>
        <v>42164.170046296291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8"/>
        <v>2.0000000000000002E-5</v>
      </c>
      <c r="P2429" s="6">
        <f t="shared" si="229"/>
        <v>1</v>
      </c>
      <c r="Q2429" t="str">
        <f t="shared" si="230"/>
        <v>food</v>
      </c>
      <c r="R2429" t="str">
        <f t="shared" si="231"/>
        <v>food trucks</v>
      </c>
      <c r="S2429" s="13">
        <f t="shared" si="226"/>
        <v>42452.277002314819</v>
      </c>
      <c r="T2429" s="13">
        <f t="shared" si="227"/>
        <v>42412.318668981476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8"/>
        <v>2.8571428571428571E-5</v>
      </c>
      <c r="P2430" s="6">
        <f t="shared" si="229"/>
        <v>1</v>
      </c>
      <c r="Q2430" t="str">
        <f t="shared" si="230"/>
        <v>food</v>
      </c>
      <c r="R2430" t="str">
        <f t="shared" si="231"/>
        <v>food trucks</v>
      </c>
      <c r="S2430" s="13">
        <f t="shared" si="226"/>
        <v>42075.742488425924</v>
      </c>
      <c r="T2430" s="13">
        <f t="shared" si="227"/>
        <v>42045.784155092595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8"/>
        <v>1.4321428571428572E-2</v>
      </c>
      <c r="P2431" s="6">
        <f t="shared" si="229"/>
        <v>501.25</v>
      </c>
      <c r="Q2431" t="str">
        <f t="shared" si="230"/>
        <v>food</v>
      </c>
      <c r="R2431" t="str">
        <f t="shared" si="231"/>
        <v>food trucks</v>
      </c>
      <c r="S2431" s="13">
        <f t="shared" si="226"/>
        <v>42771.697222222225</v>
      </c>
      <c r="T2431" s="13">
        <f t="shared" si="227"/>
        <v>42734.879236111112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8"/>
        <v>7.0000000000000001E-3</v>
      </c>
      <c r="P2432" s="6">
        <f t="shared" si="229"/>
        <v>10.5</v>
      </c>
      <c r="Q2432" t="str">
        <f t="shared" si="230"/>
        <v>food</v>
      </c>
      <c r="R2432" t="str">
        <f t="shared" si="231"/>
        <v>food trucks</v>
      </c>
      <c r="S2432" s="13">
        <f t="shared" si="226"/>
        <v>42412.130833333329</v>
      </c>
      <c r="T2432" s="13">
        <f t="shared" si="227"/>
        <v>42382.130833333329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8"/>
        <v>2.0000000000000002E-5</v>
      </c>
      <c r="P2433" s="6">
        <f t="shared" si="229"/>
        <v>1</v>
      </c>
      <c r="Q2433" t="str">
        <f t="shared" si="230"/>
        <v>food</v>
      </c>
      <c r="R2433" t="str">
        <f t="shared" si="231"/>
        <v>food trucks</v>
      </c>
      <c r="S2433" s="13">
        <f t="shared" si="226"/>
        <v>42549.099687499998</v>
      </c>
      <c r="T2433" s="13">
        <f t="shared" si="227"/>
        <v>42489.099687499998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8"/>
        <v>1.4285714285714287E-4</v>
      </c>
      <c r="P2434" s="6">
        <f t="shared" si="229"/>
        <v>1</v>
      </c>
      <c r="Q2434" t="str">
        <f t="shared" si="230"/>
        <v>food</v>
      </c>
      <c r="R2434" t="str">
        <f t="shared" si="231"/>
        <v>food trucks</v>
      </c>
      <c r="S2434" s="13">
        <f t="shared" ref="S2434:S2497" si="232">(((I2434/60)/60)/24)+DATE(1970,1,1)</f>
        <v>42071.218715277777</v>
      </c>
      <c r="T2434" s="13">
        <f t="shared" ref="T2434:T2497" si="233">(((J2434/60)/60)/24)+DATE(1970,1,1)</f>
        <v>42041.218715277777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3">
        <f t="shared" si="232"/>
        <v>42427.89980324074</v>
      </c>
      <c r="T2435" s="13">
        <f t="shared" si="233"/>
        <v>42397.89980324074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42220.18604166666</v>
      </c>
      <c r="T2436" s="13">
        <f t="shared" si="233"/>
        <v>42180.18604166666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42282.277615740735</v>
      </c>
      <c r="T2437" s="13">
        <f t="shared" si="233"/>
        <v>42252.277615740735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42398.615393518514</v>
      </c>
      <c r="T2438" s="13">
        <f t="shared" si="233"/>
        <v>42338.615393518514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42080.75</v>
      </c>
      <c r="T2439" s="13">
        <f t="shared" si="233"/>
        <v>42031.965138888889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42345.956736111111</v>
      </c>
      <c r="T2440" s="13">
        <f t="shared" si="233"/>
        <v>42285.91506944444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42295.818622685183</v>
      </c>
      <c r="T2441" s="13">
        <f t="shared" si="233"/>
        <v>42265.818622685183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42413.899456018517</v>
      </c>
      <c r="T2442" s="13">
        <f t="shared" si="233"/>
        <v>42383.899456018517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42208.207638888889</v>
      </c>
      <c r="T2443" s="13">
        <f t="shared" si="233"/>
        <v>42187.125625000001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42082.625324074077</v>
      </c>
      <c r="T2444" s="13">
        <f t="shared" si="233"/>
        <v>42052.666990740734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41866.625254629631</v>
      </c>
      <c r="T2445" s="13">
        <f t="shared" si="233"/>
        <v>41836.625254629631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42515.754525462966</v>
      </c>
      <c r="T2446" s="13">
        <f t="shared" si="233"/>
        <v>42485.754525462966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42273.190057870372</v>
      </c>
      <c r="T2447" s="13">
        <f t="shared" si="233"/>
        <v>42243.190057870372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42700.64434027778</v>
      </c>
      <c r="T2448" s="13">
        <f t="shared" si="233"/>
        <v>42670.602673611109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42686.166666666672</v>
      </c>
      <c r="T2449" s="13">
        <f t="shared" si="233"/>
        <v>42654.469826388886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42613.233333333337</v>
      </c>
      <c r="T2450" s="13">
        <f t="shared" si="233"/>
        <v>42607.316122685181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41973.184201388889</v>
      </c>
      <c r="T2451" s="13">
        <f t="shared" si="233"/>
        <v>41943.142534722225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41940.132638888892</v>
      </c>
      <c r="T2452" s="13">
        <f t="shared" si="233"/>
        <v>41902.07240740741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42799.908449074079</v>
      </c>
      <c r="T2453" s="13">
        <f t="shared" si="233"/>
        <v>42779.908449074079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42367.958333333328</v>
      </c>
      <c r="T2454" s="13">
        <f t="shared" si="233"/>
        <v>42338.84375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42768.692233796297</v>
      </c>
      <c r="T2455" s="13">
        <f t="shared" si="233"/>
        <v>42738.692233796297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42805.201481481476</v>
      </c>
      <c r="T2456" s="13">
        <f t="shared" si="233"/>
        <v>42770.201481481476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42480.781828703708</v>
      </c>
      <c r="T2457" s="13">
        <f t="shared" si="233"/>
        <v>42452.781828703708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42791.961099537039</v>
      </c>
      <c r="T2458" s="13">
        <f t="shared" si="233"/>
        <v>42761.961099537039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42453.560833333337</v>
      </c>
      <c r="T2459" s="13">
        <f t="shared" si="233"/>
        <v>42423.602500000001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42530.791666666672</v>
      </c>
      <c r="T2460" s="13">
        <f t="shared" si="233"/>
        <v>42495.871736111112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42452.595891203702</v>
      </c>
      <c r="T2461" s="13">
        <f t="shared" si="233"/>
        <v>42407.637557870374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42738.178472222222</v>
      </c>
      <c r="T2462" s="13">
        <f t="shared" si="233"/>
        <v>42704.187118055561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40817.125</v>
      </c>
      <c r="T2463" s="13">
        <f t="shared" si="233"/>
        <v>40784.012696759259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41109.186296296299</v>
      </c>
      <c r="T2464" s="13">
        <f t="shared" si="233"/>
        <v>41089.186296296299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41380.791666666664</v>
      </c>
      <c r="T2465" s="13">
        <f t="shared" si="233"/>
        <v>41341.111400462964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42277.811805555553</v>
      </c>
      <c r="T2466" s="13">
        <f t="shared" si="233"/>
        <v>42248.90042824074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41175.719305555554</v>
      </c>
      <c r="T2467" s="13">
        <f t="shared" si="233"/>
        <v>41145.719305555554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41403.102465277778</v>
      </c>
      <c r="T2468" s="13">
        <f t="shared" si="233"/>
        <v>41373.102465277778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41039.708333333336</v>
      </c>
      <c r="T2469" s="13">
        <f t="shared" si="233"/>
        <v>41025.874201388891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41210.208333333336</v>
      </c>
      <c r="T2470" s="13">
        <f t="shared" si="233"/>
        <v>41174.154178240737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40582.429733796293</v>
      </c>
      <c r="T2471" s="13">
        <f t="shared" si="233"/>
        <v>40557.429733796293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41053.07471064815</v>
      </c>
      <c r="T2472" s="13">
        <f t="shared" si="233"/>
        <v>41023.07471064815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40933.992962962962</v>
      </c>
      <c r="T2473" s="13">
        <f t="shared" si="233"/>
        <v>40893.992962962962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40425.043749999997</v>
      </c>
      <c r="T2474" s="13">
        <f t="shared" si="233"/>
        <v>40354.11550925926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41223.790150462963</v>
      </c>
      <c r="T2475" s="13">
        <f t="shared" si="233"/>
        <v>41193.748483796298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40462.011296296296</v>
      </c>
      <c r="T2476" s="13">
        <f t="shared" si="233"/>
        <v>40417.011296296296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40369.916666666664</v>
      </c>
      <c r="T2477" s="13">
        <f t="shared" si="233"/>
        <v>40310.287673611114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41946.370023148149</v>
      </c>
      <c r="T2478" s="13">
        <f t="shared" si="233"/>
        <v>41913.328356481477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41133.691493055558</v>
      </c>
      <c r="T2479" s="13">
        <f t="shared" si="233"/>
        <v>41088.691493055558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41287.950381944444</v>
      </c>
      <c r="T2480" s="13">
        <f t="shared" si="233"/>
        <v>41257.950381944444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41118.083333333336</v>
      </c>
      <c r="T2481" s="13">
        <f t="shared" si="233"/>
        <v>41107.726782407408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42287.936157407406</v>
      </c>
      <c r="T2482" s="13">
        <f t="shared" si="233"/>
        <v>42227.936157407406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41029.645925925928</v>
      </c>
      <c r="T2483" s="13">
        <f t="shared" si="233"/>
        <v>40999.645925925928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40756.782210648147</v>
      </c>
      <c r="T2484" s="13">
        <f t="shared" si="233"/>
        <v>40711.782210648147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41030.708368055559</v>
      </c>
      <c r="T2485" s="13">
        <f t="shared" si="233"/>
        <v>40970.750034722223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40801.916701388887</v>
      </c>
      <c r="T2486" s="13">
        <f t="shared" si="233"/>
        <v>40771.916701388887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40828.998599537037</v>
      </c>
      <c r="T2487" s="13">
        <f t="shared" si="233"/>
        <v>40793.998599537037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41021.708055555559</v>
      </c>
      <c r="T2488" s="13">
        <f t="shared" si="233"/>
        <v>40991.708055555559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ref="O2489:O2552" si="234">E2489/D2489</f>
        <v>1.0005066666666667</v>
      </c>
      <c r="P2489" s="6">
        <f t="shared" ref="P2489:P2552" si="235">E2489/L2489</f>
        <v>39.493684210526318</v>
      </c>
      <c r="Q2489" t="str">
        <f t="shared" ref="Q2489:Q2552" si="236">LEFT(N2489,FIND("/",N2489) -1)</f>
        <v>music</v>
      </c>
      <c r="R2489" t="str">
        <f t="shared" ref="R2489:R2552" si="237">RIGHT(N2489,LEN(N2489) - FIND("/", N2489))</f>
        <v>indie rock</v>
      </c>
      <c r="S2489" s="13">
        <f t="shared" si="232"/>
        <v>41056.083298611113</v>
      </c>
      <c r="T2489" s="13">
        <f t="shared" si="233"/>
        <v>41026.083298611113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34"/>
        <v>1.0669999999999999</v>
      </c>
      <c r="P2490" s="6">
        <f t="shared" si="235"/>
        <v>49.246153846153845</v>
      </c>
      <c r="Q2490" t="str">
        <f t="shared" si="236"/>
        <v>music</v>
      </c>
      <c r="R2490" t="str">
        <f t="shared" si="237"/>
        <v>indie rock</v>
      </c>
      <c r="S2490" s="13">
        <f t="shared" si="232"/>
        <v>40863.674861111111</v>
      </c>
      <c r="T2490" s="13">
        <f t="shared" si="233"/>
        <v>40833.633194444446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34"/>
        <v>1.3367142857142857</v>
      </c>
      <c r="P2491" s="6">
        <f t="shared" si="235"/>
        <v>62.38</v>
      </c>
      <c r="Q2491" t="str">
        <f t="shared" si="236"/>
        <v>music</v>
      </c>
      <c r="R2491" t="str">
        <f t="shared" si="237"/>
        <v>indie rock</v>
      </c>
      <c r="S2491" s="13">
        <f t="shared" si="232"/>
        <v>41403.690266203703</v>
      </c>
      <c r="T2491" s="13">
        <f t="shared" si="233"/>
        <v>41373.690266203703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34"/>
        <v>1.214</v>
      </c>
      <c r="P2492" s="6">
        <f t="shared" si="235"/>
        <v>37.9375</v>
      </c>
      <c r="Q2492" t="str">
        <f t="shared" si="236"/>
        <v>music</v>
      </c>
      <c r="R2492" t="str">
        <f t="shared" si="237"/>
        <v>indie rock</v>
      </c>
      <c r="S2492" s="13">
        <f t="shared" si="232"/>
        <v>41083.227731481478</v>
      </c>
      <c r="T2492" s="13">
        <f t="shared" si="233"/>
        <v>41023.227731481478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34"/>
        <v>1.032</v>
      </c>
      <c r="P2493" s="6">
        <f t="shared" si="235"/>
        <v>51.6</v>
      </c>
      <c r="Q2493" t="str">
        <f t="shared" si="236"/>
        <v>music</v>
      </c>
      <c r="R2493" t="str">
        <f t="shared" si="237"/>
        <v>indie rock</v>
      </c>
      <c r="S2493" s="13">
        <f t="shared" si="232"/>
        <v>40559.07708333333</v>
      </c>
      <c r="T2493" s="13">
        <f t="shared" si="233"/>
        <v>40542.839282407411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34"/>
        <v>1.25</v>
      </c>
      <c r="P2494" s="6">
        <f t="shared" si="235"/>
        <v>27.777777777777779</v>
      </c>
      <c r="Q2494" t="str">
        <f t="shared" si="236"/>
        <v>music</v>
      </c>
      <c r="R2494" t="str">
        <f t="shared" si="237"/>
        <v>indie rock</v>
      </c>
      <c r="S2494" s="13">
        <f t="shared" si="232"/>
        <v>41076.415972222225</v>
      </c>
      <c r="T2494" s="13">
        <f t="shared" si="233"/>
        <v>41024.985972222225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34"/>
        <v>1.2869999999999999</v>
      </c>
      <c r="P2495" s="6">
        <f t="shared" si="235"/>
        <v>99.382239382239376</v>
      </c>
      <c r="Q2495" t="str">
        <f t="shared" si="236"/>
        <v>music</v>
      </c>
      <c r="R2495" t="str">
        <f t="shared" si="237"/>
        <v>indie rock</v>
      </c>
      <c r="S2495" s="13">
        <f t="shared" si="232"/>
        <v>41393.168287037035</v>
      </c>
      <c r="T2495" s="13">
        <f t="shared" si="233"/>
        <v>41348.168287037035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34"/>
        <v>1.0100533333333332</v>
      </c>
      <c r="P2496" s="6">
        <f t="shared" si="235"/>
        <v>38.848205128205123</v>
      </c>
      <c r="Q2496" t="str">
        <f t="shared" si="236"/>
        <v>music</v>
      </c>
      <c r="R2496" t="str">
        <f t="shared" si="237"/>
        <v>indie rock</v>
      </c>
      <c r="S2496" s="13">
        <f t="shared" si="232"/>
        <v>41052.645185185182</v>
      </c>
      <c r="T2496" s="13">
        <f t="shared" si="233"/>
        <v>41022.645185185182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34"/>
        <v>1.2753666666666665</v>
      </c>
      <c r="P2497" s="6">
        <f t="shared" si="235"/>
        <v>45.548809523809524</v>
      </c>
      <c r="Q2497" t="str">
        <f t="shared" si="236"/>
        <v>music</v>
      </c>
      <c r="R2497" t="str">
        <f t="shared" si="237"/>
        <v>indie rock</v>
      </c>
      <c r="S2497" s="13">
        <f t="shared" si="232"/>
        <v>41066.946469907409</v>
      </c>
      <c r="T2497" s="13">
        <f t="shared" si="233"/>
        <v>41036.946469907409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34"/>
        <v>1</v>
      </c>
      <c r="P2498" s="6">
        <f t="shared" si="235"/>
        <v>600</v>
      </c>
      <c r="Q2498" t="str">
        <f t="shared" si="236"/>
        <v>music</v>
      </c>
      <c r="R2498" t="str">
        <f t="shared" si="237"/>
        <v>indie rock</v>
      </c>
      <c r="S2498" s="13">
        <f t="shared" ref="S2498:S2561" si="238">(((I2498/60)/60)/24)+DATE(1970,1,1)</f>
        <v>41362.954768518517</v>
      </c>
      <c r="T2498" s="13">
        <f t="shared" ref="T2498:T2561" si="239">(((J2498/60)/60)/24)+DATE(1970,1,1)</f>
        <v>41327.996435185189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3">
        <f t="shared" si="238"/>
        <v>40760.878912037035</v>
      </c>
      <c r="T2499" s="13">
        <f t="shared" si="239"/>
        <v>40730.878912037035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42031.967442129629</v>
      </c>
      <c r="T2500" s="13">
        <f t="shared" si="239"/>
        <v>42017.967442129629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41274.75</v>
      </c>
      <c r="T2501" s="13">
        <f t="shared" si="239"/>
        <v>41226.648576388885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41083.772858796299</v>
      </c>
      <c r="T2502" s="13">
        <f t="shared" si="239"/>
        <v>41053.772858796299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42274.776666666665</v>
      </c>
      <c r="T2503" s="13">
        <f t="shared" si="239"/>
        <v>42244.776666666665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41903.825439814813</v>
      </c>
      <c r="T2504" s="13">
        <f t="shared" si="239"/>
        <v>41858.825439814813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42528.879166666666</v>
      </c>
      <c r="T2505" s="13">
        <f t="shared" si="239"/>
        <v>42498.899398148147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41958.057106481487</v>
      </c>
      <c r="T2506" s="13">
        <f t="shared" si="239"/>
        <v>41928.015439814815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42077.014074074075</v>
      </c>
      <c r="T2507" s="13">
        <f t="shared" si="239"/>
        <v>42047.05574074074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42280.875</v>
      </c>
      <c r="T2508" s="13">
        <f t="shared" si="239"/>
        <v>42258.297094907408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42135.072962962964</v>
      </c>
      <c r="T2509" s="13">
        <f t="shared" si="239"/>
        <v>42105.072962962964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41865.951782407406</v>
      </c>
      <c r="T2510" s="13">
        <f t="shared" si="239"/>
        <v>41835.951782407406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42114.767928240741</v>
      </c>
      <c r="T2511" s="13">
        <f t="shared" si="239"/>
        <v>42058.809594907405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42138.997361111105</v>
      </c>
      <c r="T2512" s="13">
        <f t="shared" si="239"/>
        <v>42078.997361111105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42401.446909722217</v>
      </c>
      <c r="T2513" s="13">
        <f t="shared" si="239"/>
        <v>42371.446909722217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41986.876863425925</v>
      </c>
      <c r="T2514" s="13">
        <f t="shared" si="239"/>
        <v>41971.876863425925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42792.00681712963</v>
      </c>
      <c r="T2515" s="13">
        <f t="shared" si="239"/>
        <v>42732.00681712963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41871.389780092592</v>
      </c>
      <c r="T2516" s="13">
        <f t="shared" si="239"/>
        <v>41854.389780092592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42057.839733796296</v>
      </c>
      <c r="T2517" s="13">
        <f t="shared" si="239"/>
        <v>42027.839733796296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41972.6950462963</v>
      </c>
      <c r="T2518" s="13">
        <f t="shared" si="239"/>
        <v>41942.653379629628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42082.760763888888</v>
      </c>
      <c r="T2519" s="13">
        <f t="shared" si="239"/>
        <v>42052.802430555559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41956.722546296296</v>
      </c>
      <c r="T2520" s="13">
        <f t="shared" si="239"/>
        <v>41926.680879629632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41839.155138888891</v>
      </c>
      <c r="T2521" s="13">
        <f t="shared" si="239"/>
        <v>41809.155138888891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42658.806249999994</v>
      </c>
      <c r="T2522" s="13">
        <f t="shared" si="239"/>
        <v>42612.600520833337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42290.967835648145</v>
      </c>
      <c r="T2523" s="13">
        <f t="shared" si="239"/>
        <v>42269.967835648145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42482.619444444441</v>
      </c>
      <c r="T2524" s="13">
        <f t="shared" si="239"/>
        <v>42460.573611111111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41961.017268518524</v>
      </c>
      <c r="T2525" s="13">
        <f t="shared" si="239"/>
        <v>41930.975601851853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41994.1875</v>
      </c>
      <c r="T2526" s="13">
        <f t="shared" si="239"/>
        <v>41961.807372685187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41088.844571759262</v>
      </c>
      <c r="T2527" s="13">
        <f t="shared" si="239"/>
        <v>41058.844571759262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41981.207638888889</v>
      </c>
      <c r="T2528" s="13">
        <f t="shared" si="239"/>
        <v>41953.091134259259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41565.165972222225</v>
      </c>
      <c r="T2529" s="13">
        <f t="shared" si="239"/>
        <v>41546.75105324074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42236.458333333328</v>
      </c>
      <c r="T2530" s="13">
        <f t="shared" si="239"/>
        <v>42217.834525462968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40993.0390625</v>
      </c>
      <c r="T2531" s="13">
        <f t="shared" si="239"/>
        <v>40948.080729166664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42114.201388888891</v>
      </c>
      <c r="T2532" s="13">
        <f t="shared" si="239"/>
        <v>42081.864641203705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42231.165972222225</v>
      </c>
      <c r="T2533" s="13">
        <f t="shared" si="239"/>
        <v>42208.680023148147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41137.849143518521</v>
      </c>
      <c r="T2534" s="13">
        <f t="shared" si="239"/>
        <v>41107.849143518521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41334.750787037039</v>
      </c>
      <c r="T2535" s="13">
        <f t="shared" si="239"/>
        <v>41304.751284722224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40179.25</v>
      </c>
      <c r="T2536" s="13">
        <f t="shared" si="239"/>
        <v>40127.700370370374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41974.832696759258</v>
      </c>
      <c r="T2537" s="13">
        <f t="shared" si="239"/>
        <v>41943.791030092594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41485.106087962966</v>
      </c>
      <c r="T2538" s="13">
        <f t="shared" si="239"/>
        <v>41464.106087962966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40756.648784722223</v>
      </c>
      <c r="T2539" s="13">
        <f t="shared" si="239"/>
        <v>40696.648784722223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41329.207638888889</v>
      </c>
      <c r="T2540" s="13">
        <f t="shared" si="239"/>
        <v>41298.509965277779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42037.902222222227</v>
      </c>
      <c r="T2541" s="13">
        <f t="shared" si="239"/>
        <v>41977.902222222227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40845.675011574072</v>
      </c>
      <c r="T2542" s="13">
        <f t="shared" si="239"/>
        <v>40785.675011574072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41543.449282407404</v>
      </c>
      <c r="T2543" s="13">
        <f t="shared" si="239"/>
        <v>41483.449282407404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41548.165972222225</v>
      </c>
      <c r="T2544" s="13">
        <f t="shared" si="239"/>
        <v>41509.426585648151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40545.125</v>
      </c>
      <c r="T2545" s="13">
        <f t="shared" si="239"/>
        <v>40514.107615740737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41098.520474537036</v>
      </c>
      <c r="T2546" s="13">
        <f t="shared" si="239"/>
        <v>41068.520474537036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42062.020833333328</v>
      </c>
      <c r="T2547" s="13">
        <f t="shared" si="239"/>
        <v>42027.13817129629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41552.208333333336</v>
      </c>
      <c r="T2548" s="13">
        <f t="shared" si="239"/>
        <v>41524.858553240738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41003.731516203705</v>
      </c>
      <c r="T2549" s="13">
        <f t="shared" si="239"/>
        <v>40973.773182870369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42643.185416666667</v>
      </c>
      <c r="T2550" s="13">
        <f t="shared" si="239"/>
        <v>42618.625428240746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41425.708333333336</v>
      </c>
      <c r="T2551" s="13">
        <f t="shared" si="239"/>
        <v>41390.757754629631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42285.165972222225</v>
      </c>
      <c r="T2552" s="13">
        <f t="shared" si="239"/>
        <v>42228.634328703702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ref="O2553:O2616" si="240">E2553/D2553</f>
        <v>1.0273469387755103</v>
      </c>
      <c r="P2553" s="6">
        <f t="shared" ref="P2553:P2616" si="241">E2553/L2553</f>
        <v>67.419642857142861</v>
      </c>
      <c r="Q2553" t="str">
        <f t="shared" ref="Q2553:Q2616" si="242">LEFT(N2553,FIND("/",N2553) -1)</f>
        <v>music</v>
      </c>
      <c r="R2553" t="str">
        <f t="shared" ref="R2553:R2616" si="243">RIGHT(N2553,LEN(N2553) - FIND("/", N2553))</f>
        <v>classical music</v>
      </c>
      <c r="S2553" s="13">
        <f t="shared" si="238"/>
        <v>40989.866666666669</v>
      </c>
      <c r="T2553" s="13">
        <f t="shared" si="239"/>
        <v>40961.252141203702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40"/>
        <v>1.0649999999999999</v>
      </c>
      <c r="P2554" s="6">
        <f t="shared" si="241"/>
        <v>177.5</v>
      </c>
      <c r="Q2554" t="str">
        <f t="shared" si="242"/>
        <v>music</v>
      </c>
      <c r="R2554" t="str">
        <f t="shared" si="243"/>
        <v>classical music</v>
      </c>
      <c r="S2554" s="13">
        <f t="shared" si="238"/>
        <v>42799.809965277775</v>
      </c>
      <c r="T2554" s="13">
        <f t="shared" si="239"/>
        <v>42769.809965277775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40"/>
        <v>1.5553333333333332</v>
      </c>
      <c r="P2555" s="6">
        <f t="shared" si="241"/>
        <v>38.883333333333333</v>
      </c>
      <c r="Q2555" t="str">
        <f t="shared" si="242"/>
        <v>music</v>
      </c>
      <c r="R2555" t="str">
        <f t="shared" si="243"/>
        <v>classical music</v>
      </c>
      <c r="S2555" s="13">
        <f t="shared" si="238"/>
        <v>41173.199155092596</v>
      </c>
      <c r="T2555" s="13">
        <f t="shared" si="239"/>
        <v>41113.199155092596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40"/>
        <v>1.228</v>
      </c>
      <c r="P2556" s="6">
        <f t="shared" si="241"/>
        <v>54.985074626865675</v>
      </c>
      <c r="Q2556" t="str">
        <f t="shared" si="242"/>
        <v>music</v>
      </c>
      <c r="R2556" t="str">
        <f t="shared" si="243"/>
        <v>classical music</v>
      </c>
      <c r="S2556" s="13">
        <f t="shared" si="238"/>
        <v>42156.165972222225</v>
      </c>
      <c r="T2556" s="13">
        <f t="shared" si="239"/>
        <v>42125.078275462962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40"/>
        <v>1.0734999999999999</v>
      </c>
      <c r="P2557" s="6">
        <f t="shared" si="241"/>
        <v>61.342857142857142</v>
      </c>
      <c r="Q2557" t="str">
        <f t="shared" si="242"/>
        <v>music</v>
      </c>
      <c r="R2557" t="str">
        <f t="shared" si="243"/>
        <v>classical music</v>
      </c>
      <c r="S2557" s="13">
        <f t="shared" si="238"/>
        <v>41057.655011574076</v>
      </c>
      <c r="T2557" s="13">
        <f t="shared" si="239"/>
        <v>41026.655011574076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40"/>
        <v>1.0550335570469798</v>
      </c>
      <c r="P2558" s="6">
        <f t="shared" si="241"/>
        <v>23.117647058823529</v>
      </c>
      <c r="Q2558" t="str">
        <f t="shared" si="242"/>
        <v>music</v>
      </c>
      <c r="R2558" t="str">
        <f t="shared" si="243"/>
        <v>classical music</v>
      </c>
      <c r="S2558" s="13">
        <f t="shared" si="238"/>
        <v>41267.991400462961</v>
      </c>
      <c r="T2558" s="13">
        <f t="shared" si="239"/>
        <v>41222.991400462961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40"/>
        <v>1.1844444444444444</v>
      </c>
      <c r="P2559" s="6">
        <f t="shared" si="241"/>
        <v>29.611111111111111</v>
      </c>
      <c r="Q2559" t="str">
        <f t="shared" si="242"/>
        <v>music</v>
      </c>
      <c r="R2559" t="str">
        <f t="shared" si="243"/>
        <v>classical music</v>
      </c>
      <c r="S2559" s="13">
        <f t="shared" si="238"/>
        <v>41774.745208333334</v>
      </c>
      <c r="T2559" s="13">
        <f t="shared" si="239"/>
        <v>41744.745208333334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40"/>
        <v>1.0888</v>
      </c>
      <c r="P2560" s="6">
        <f t="shared" si="241"/>
        <v>75.611111111111114</v>
      </c>
      <c r="Q2560" t="str">
        <f t="shared" si="242"/>
        <v>music</v>
      </c>
      <c r="R2560" t="str">
        <f t="shared" si="243"/>
        <v>classical music</v>
      </c>
      <c r="S2560" s="13">
        <f t="shared" si="238"/>
        <v>42125.582638888889</v>
      </c>
      <c r="T2560" s="13">
        <f t="shared" si="239"/>
        <v>42093.860023148154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40"/>
        <v>1.1125</v>
      </c>
      <c r="P2561" s="6">
        <f t="shared" si="241"/>
        <v>35.6</v>
      </c>
      <c r="Q2561" t="str">
        <f t="shared" si="242"/>
        <v>music</v>
      </c>
      <c r="R2561" t="str">
        <f t="shared" si="243"/>
        <v>classical music</v>
      </c>
      <c r="S2561" s="13">
        <f t="shared" si="238"/>
        <v>40862.817361111112</v>
      </c>
      <c r="T2561" s="13">
        <f t="shared" si="239"/>
        <v>40829.873657407406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40"/>
        <v>1.0009999999999999</v>
      </c>
      <c r="P2562" s="6">
        <f t="shared" si="241"/>
        <v>143</v>
      </c>
      <c r="Q2562" t="str">
        <f t="shared" si="242"/>
        <v>music</v>
      </c>
      <c r="R2562" t="str">
        <f t="shared" si="243"/>
        <v>classical music</v>
      </c>
      <c r="S2562" s="13">
        <f t="shared" ref="S2562:S2625" si="244">(((I2562/60)/60)/24)+DATE(1970,1,1)</f>
        <v>42069.951087962967</v>
      </c>
      <c r="T2562" s="13">
        <f t="shared" ref="T2562:T2625" si="245">(((J2562/60)/60)/24)+DATE(1970,1,1)</f>
        <v>42039.951087962967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3">
        <f t="shared" si="244"/>
        <v>42290.528807870374</v>
      </c>
      <c r="T2563" s="13">
        <f t="shared" si="245"/>
        <v>42260.528807870374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42654.524756944447</v>
      </c>
      <c r="T2564" s="13">
        <f t="shared" si="245"/>
        <v>42594.524756944447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42215.139479166668</v>
      </c>
      <c r="T2565" s="13">
        <f t="shared" si="245"/>
        <v>42155.139479166668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41852.040497685186</v>
      </c>
      <c r="T2566" s="13">
        <f t="shared" si="245"/>
        <v>41822.040497685186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42499.868055555555</v>
      </c>
      <c r="T2567" s="13">
        <f t="shared" si="245"/>
        <v>42440.650335648148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41872.980879629627</v>
      </c>
      <c r="T2568" s="13">
        <f t="shared" si="245"/>
        <v>41842.980879629627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42117.878912037035</v>
      </c>
      <c r="T2569" s="13">
        <f t="shared" si="245"/>
        <v>42087.878912037035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42614.666597222225</v>
      </c>
      <c r="T2570" s="13">
        <f t="shared" si="245"/>
        <v>42584.666597222225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42264.105462962965</v>
      </c>
      <c r="T2571" s="13">
        <f t="shared" si="245"/>
        <v>42234.105462962965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42774.903182870374</v>
      </c>
      <c r="T2572" s="13">
        <f t="shared" si="245"/>
        <v>42744.903182870374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42509.341678240744</v>
      </c>
      <c r="T2573" s="13">
        <f t="shared" si="245"/>
        <v>42449.341678240744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42107.119409722218</v>
      </c>
      <c r="T2574" s="13">
        <f t="shared" si="245"/>
        <v>42077.119409722218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41874.592002314814</v>
      </c>
      <c r="T2575" s="13">
        <f t="shared" si="245"/>
        <v>41829.592002314814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42508.825752314813</v>
      </c>
      <c r="T2576" s="13">
        <f t="shared" si="245"/>
        <v>42487.825752314813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42016.108726851846</v>
      </c>
      <c r="T2577" s="13">
        <f t="shared" si="245"/>
        <v>41986.108726851846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42104.968136574069</v>
      </c>
      <c r="T2578" s="13">
        <f t="shared" si="245"/>
        <v>42060.00980324074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41855.820567129631</v>
      </c>
      <c r="T2579" s="13">
        <f t="shared" si="245"/>
        <v>41830.820567129631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42286.708333333328</v>
      </c>
      <c r="T2580" s="13">
        <f t="shared" si="245"/>
        <v>42238.022905092599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41897.829895833333</v>
      </c>
      <c r="T2581" s="13">
        <f t="shared" si="245"/>
        <v>41837.829895833333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42140.125</v>
      </c>
      <c r="T2582" s="13">
        <f t="shared" si="245"/>
        <v>42110.326423611114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42324.670115740737</v>
      </c>
      <c r="T2583" s="13">
        <f t="shared" si="245"/>
        <v>42294.628449074073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42672.988819444443</v>
      </c>
      <c r="T2584" s="13">
        <f t="shared" si="245"/>
        <v>42642.988819444443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42079.727777777778</v>
      </c>
      <c r="T2585" s="13">
        <f t="shared" si="245"/>
        <v>42019.76944444445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42170.173252314817</v>
      </c>
      <c r="T2586" s="13">
        <f t="shared" si="245"/>
        <v>42140.173252314817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41825.963333333333</v>
      </c>
      <c r="T2587" s="13">
        <f t="shared" si="245"/>
        <v>41795.963333333333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42363.330277777779</v>
      </c>
      <c r="T2588" s="13">
        <f t="shared" si="245"/>
        <v>42333.330277777779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42368.675381944442</v>
      </c>
      <c r="T2589" s="13">
        <f t="shared" si="245"/>
        <v>42338.675381944442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42094.551388888889</v>
      </c>
      <c r="T2590" s="13">
        <f t="shared" si="245"/>
        <v>42042.676226851851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42452.494525462964</v>
      </c>
      <c r="T2591" s="13">
        <f t="shared" si="245"/>
        <v>42422.536192129628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42395.589085648149</v>
      </c>
      <c r="T2592" s="13">
        <f t="shared" si="245"/>
        <v>42388.589085648149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42442.864861111113</v>
      </c>
      <c r="T2593" s="13">
        <f t="shared" si="245"/>
        <v>42382.906527777777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41917.801168981481</v>
      </c>
      <c r="T2594" s="13">
        <f t="shared" si="245"/>
        <v>41887.801168981481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42119.84520833334</v>
      </c>
      <c r="T2595" s="13">
        <f t="shared" si="245"/>
        <v>42089.84520833334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41858.967916666668</v>
      </c>
      <c r="T2596" s="13">
        <f t="shared" si="245"/>
        <v>41828.967916666668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42790.244212962964</v>
      </c>
      <c r="T2597" s="13">
        <f t="shared" si="245"/>
        <v>42760.244212962964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41858.664456018516</v>
      </c>
      <c r="T2598" s="13">
        <f t="shared" si="245"/>
        <v>41828.664456018516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42540.341631944444</v>
      </c>
      <c r="T2599" s="13">
        <f t="shared" si="245"/>
        <v>42510.341631944444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42270.840289351851</v>
      </c>
      <c r="T2600" s="13">
        <f t="shared" si="245"/>
        <v>42240.840289351851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41854.754016203704</v>
      </c>
      <c r="T2601" s="13">
        <f t="shared" si="245"/>
        <v>41809.754016203704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42454.858796296292</v>
      </c>
      <c r="T2602" s="13">
        <f t="shared" si="245"/>
        <v>42394.900462962964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41165.165972222225</v>
      </c>
      <c r="T2603" s="13">
        <f t="shared" si="245"/>
        <v>41150.902187499996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41955.888888888891</v>
      </c>
      <c r="T2604" s="13">
        <f t="shared" si="245"/>
        <v>41915.747314814813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41631.912662037037</v>
      </c>
      <c r="T2605" s="13">
        <f t="shared" si="245"/>
        <v>41617.912662037037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41028.051192129627</v>
      </c>
      <c r="T2606" s="13">
        <f t="shared" si="245"/>
        <v>40998.051192129627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42538.541550925926</v>
      </c>
      <c r="T2607" s="13">
        <f t="shared" si="245"/>
        <v>42508.541550925926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41758.712754629632</v>
      </c>
      <c r="T2608" s="13">
        <f t="shared" si="245"/>
        <v>41726.712754629632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42228.083333333328</v>
      </c>
      <c r="T2609" s="13">
        <f t="shared" si="245"/>
        <v>42184.874675925923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42809</v>
      </c>
      <c r="T2610" s="13">
        <f t="shared" si="245"/>
        <v>42767.801712962959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41105.237858796296</v>
      </c>
      <c r="T2611" s="13">
        <f t="shared" si="245"/>
        <v>41075.237858796296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42604.290972222225</v>
      </c>
      <c r="T2612" s="13">
        <f t="shared" si="245"/>
        <v>42564.881076388891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42737.957638888889</v>
      </c>
      <c r="T2613" s="13">
        <f t="shared" si="245"/>
        <v>42704.335810185185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42013.143171296295</v>
      </c>
      <c r="T2614" s="13">
        <f t="shared" si="245"/>
        <v>41982.143171296295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41173.81821759259</v>
      </c>
      <c r="T2615" s="13">
        <f t="shared" si="245"/>
        <v>41143.81821759259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41759.208333333336</v>
      </c>
      <c r="T2616" s="13">
        <f t="shared" si="245"/>
        <v>41730.708472222221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ref="O2617:O2680" si="246">E2617/D2617</f>
        <v>1.6976511744127936</v>
      </c>
      <c r="P2617" s="6">
        <f t="shared" ref="P2617:P2680" si="247">E2617/L2617</f>
        <v>47.180555555555557</v>
      </c>
      <c r="Q2617" t="str">
        <f t="shared" ref="Q2617:Q2680" si="248">LEFT(N2617,FIND("/",N2617) -1)</f>
        <v>technology</v>
      </c>
      <c r="R2617" t="str">
        <f t="shared" ref="R2617:R2680" si="249">RIGHT(N2617,LEN(N2617) - FIND("/", N2617))</f>
        <v>space exploration</v>
      </c>
      <c r="S2617" s="13">
        <f t="shared" si="244"/>
        <v>42490.5</v>
      </c>
      <c r="T2617" s="13">
        <f t="shared" si="245"/>
        <v>42453.49726851852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6"/>
        <v>1.14534</v>
      </c>
      <c r="P2618" s="6">
        <f t="shared" si="247"/>
        <v>120.30882352941177</v>
      </c>
      <c r="Q2618" t="str">
        <f t="shared" si="248"/>
        <v>technology</v>
      </c>
      <c r="R2618" t="str">
        <f t="shared" si="249"/>
        <v>space exploration</v>
      </c>
      <c r="S2618" s="13">
        <f t="shared" si="244"/>
        <v>42241.99454861111</v>
      </c>
      <c r="T2618" s="13">
        <f t="shared" si="245"/>
        <v>42211.99454861111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6"/>
        <v>8.7759999999999998</v>
      </c>
      <c r="P2619" s="6">
        <f t="shared" si="247"/>
        <v>27.59748427672956</v>
      </c>
      <c r="Q2619" t="str">
        <f t="shared" si="248"/>
        <v>technology</v>
      </c>
      <c r="R2619" t="str">
        <f t="shared" si="249"/>
        <v>space exploration</v>
      </c>
      <c r="S2619" s="13">
        <f t="shared" si="244"/>
        <v>41932.874432870369</v>
      </c>
      <c r="T2619" s="13">
        <f t="shared" si="245"/>
        <v>41902.874432870369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6"/>
        <v>1.0538666666666667</v>
      </c>
      <c r="P2620" s="6">
        <f t="shared" si="247"/>
        <v>205.2987012987013</v>
      </c>
      <c r="Q2620" t="str">
        <f t="shared" si="248"/>
        <v>technology</v>
      </c>
      <c r="R2620" t="str">
        <f t="shared" si="249"/>
        <v>space exploration</v>
      </c>
      <c r="S2620" s="13">
        <f t="shared" si="244"/>
        <v>42339.834039351852</v>
      </c>
      <c r="T2620" s="13">
        <f t="shared" si="245"/>
        <v>42279.792372685188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6"/>
        <v>1.8839999999999999</v>
      </c>
      <c r="P2621" s="6">
        <f t="shared" si="247"/>
        <v>35.547169811320757</v>
      </c>
      <c r="Q2621" t="str">
        <f t="shared" si="248"/>
        <v>technology</v>
      </c>
      <c r="R2621" t="str">
        <f t="shared" si="249"/>
        <v>space exploration</v>
      </c>
      <c r="S2621" s="13">
        <f t="shared" si="244"/>
        <v>42300.458333333328</v>
      </c>
      <c r="T2621" s="13">
        <f t="shared" si="245"/>
        <v>42273.884305555555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6"/>
        <v>1.436523076923077</v>
      </c>
      <c r="P2622" s="6">
        <f t="shared" si="247"/>
        <v>74.639488409272587</v>
      </c>
      <c r="Q2622" t="str">
        <f t="shared" si="248"/>
        <v>technology</v>
      </c>
      <c r="R2622" t="str">
        <f t="shared" si="249"/>
        <v>space exploration</v>
      </c>
      <c r="S2622" s="13">
        <f t="shared" si="244"/>
        <v>42288.041666666672</v>
      </c>
      <c r="T2622" s="13">
        <f t="shared" si="245"/>
        <v>42251.16715277778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6"/>
        <v>1.4588000000000001</v>
      </c>
      <c r="P2623" s="6">
        <f t="shared" si="247"/>
        <v>47.058064516129029</v>
      </c>
      <c r="Q2623" t="str">
        <f t="shared" si="248"/>
        <v>technology</v>
      </c>
      <c r="R2623" t="str">
        <f t="shared" si="249"/>
        <v>space exploration</v>
      </c>
      <c r="S2623" s="13">
        <f t="shared" si="244"/>
        <v>42145.74754629629</v>
      </c>
      <c r="T2623" s="13">
        <f t="shared" si="245"/>
        <v>42115.74754629629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6"/>
        <v>1.3118399999999999</v>
      </c>
      <c r="P2624" s="6">
        <f t="shared" si="247"/>
        <v>26.591351351351353</v>
      </c>
      <c r="Q2624" t="str">
        <f t="shared" si="248"/>
        <v>technology</v>
      </c>
      <c r="R2624" t="str">
        <f t="shared" si="249"/>
        <v>space exploration</v>
      </c>
      <c r="S2624" s="13">
        <f t="shared" si="244"/>
        <v>42734.74324074074</v>
      </c>
      <c r="T2624" s="13">
        <f t="shared" si="245"/>
        <v>42689.74324074074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6"/>
        <v>1.1399999999999999</v>
      </c>
      <c r="P2625" s="6">
        <f t="shared" si="247"/>
        <v>36.774193548387096</v>
      </c>
      <c r="Q2625" t="str">
        <f t="shared" si="248"/>
        <v>technology</v>
      </c>
      <c r="R2625" t="str">
        <f t="shared" si="249"/>
        <v>space exploration</v>
      </c>
      <c r="S2625" s="13">
        <f t="shared" si="244"/>
        <v>42706.256550925929</v>
      </c>
      <c r="T2625" s="13">
        <f t="shared" si="245"/>
        <v>42692.256550925929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6"/>
        <v>13.794206249999998</v>
      </c>
      <c r="P2626" s="6">
        <f t="shared" si="247"/>
        <v>31.820544982698959</v>
      </c>
      <c r="Q2626" t="str">
        <f t="shared" si="248"/>
        <v>technology</v>
      </c>
      <c r="R2626" t="str">
        <f t="shared" si="249"/>
        <v>space exploration</v>
      </c>
      <c r="S2626" s="13">
        <f t="shared" ref="S2626:S2689" si="250">(((I2626/60)/60)/24)+DATE(1970,1,1)</f>
        <v>41165.42155092593</v>
      </c>
      <c r="T2626" s="13">
        <f t="shared" ref="T2626:T2689" si="251">(((J2626/60)/60)/24)+DATE(1970,1,1)</f>
        <v>41144.42155092593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3">
        <f t="shared" si="250"/>
        <v>42683.851944444439</v>
      </c>
      <c r="T2627" s="13">
        <f t="shared" si="251"/>
        <v>42658.810277777782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42158.628113425926</v>
      </c>
      <c r="T2628" s="13">
        <f t="shared" si="251"/>
        <v>42128.628113425926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42334.871076388896</v>
      </c>
      <c r="T2629" s="13">
        <f t="shared" si="251"/>
        <v>42304.829409722224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41973.966053240743</v>
      </c>
      <c r="T2630" s="13">
        <f t="shared" si="251"/>
        <v>41953.966053240743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42138.538449074069</v>
      </c>
      <c r="T2631" s="13">
        <f t="shared" si="251"/>
        <v>42108.538449074069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42551.416666666672</v>
      </c>
      <c r="T2632" s="13">
        <f t="shared" si="251"/>
        <v>42524.105462962965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42246.169293981482</v>
      </c>
      <c r="T2633" s="13">
        <f t="shared" si="251"/>
        <v>42218.169293981482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42519.061793981484</v>
      </c>
      <c r="T2634" s="13">
        <f t="shared" si="251"/>
        <v>42494.061793981484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41697.958333333336</v>
      </c>
      <c r="T2635" s="13">
        <f t="shared" si="251"/>
        <v>41667.823287037041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42642.656493055561</v>
      </c>
      <c r="T2636" s="13">
        <f t="shared" si="251"/>
        <v>42612.656493055561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42072.909270833334</v>
      </c>
      <c r="T2637" s="13">
        <f t="shared" si="251"/>
        <v>42037.950937500005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42659.041666666672</v>
      </c>
      <c r="T2638" s="13">
        <f t="shared" si="251"/>
        <v>42636.614745370374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42655.549479166672</v>
      </c>
      <c r="T2639" s="13">
        <f t="shared" si="251"/>
        <v>42639.549479166672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42019.913136574076</v>
      </c>
      <c r="T2640" s="13">
        <f t="shared" si="251"/>
        <v>41989.913136574076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42054.86513888889</v>
      </c>
      <c r="T2641" s="13">
        <f t="shared" si="251"/>
        <v>42024.86513888889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42163.160578703704</v>
      </c>
      <c r="T2642" s="13">
        <f t="shared" si="251"/>
        <v>42103.160578703704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41897.839583333334</v>
      </c>
      <c r="T2643" s="13">
        <f t="shared" si="251"/>
        <v>41880.827118055553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42566.289583333331</v>
      </c>
      <c r="T2644" s="13">
        <f t="shared" si="251"/>
        <v>42536.246620370366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42725.332638888889</v>
      </c>
      <c r="T2645" s="13">
        <f t="shared" si="251"/>
        <v>42689.582349537035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42804.792071759264</v>
      </c>
      <c r="T2646" s="13">
        <f t="shared" si="251"/>
        <v>42774.792071759264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41951.884293981479</v>
      </c>
      <c r="T2647" s="13">
        <f t="shared" si="251"/>
        <v>41921.842627314814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42256.313298611116</v>
      </c>
      <c r="T2648" s="13">
        <f t="shared" si="251"/>
        <v>42226.313298611116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42230.261793981481</v>
      </c>
      <c r="T2649" s="13">
        <f t="shared" si="251"/>
        <v>42200.261793981481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42438.714814814812</v>
      </c>
      <c r="T2650" s="13">
        <f t="shared" si="251"/>
        <v>42408.714814814812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42401.99700231482</v>
      </c>
      <c r="T2651" s="13">
        <f t="shared" si="251"/>
        <v>42341.99700231482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42725.624340277776</v>
      </c>
      <c r="T2652" s="13">
        <f t="shared" si="251"/>
        <v>42695.624340277776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42355.805659722217</v>
      </c>
      <c r="T2653" s="13">
        <f t="shared" si="251"/>
        <v>42327.805659722217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41983.158854166672</v>
      </c>
      <c r="T2654" s="13">
        <f t="shared" si="251"/>
        <v>41953.158854166672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41803.166666666664</v>
      </c>
      <c r="T2655" s="13">
        <f t="shared" si="251"/>
        <v>41771.651932870373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42115.559328703705</v>
      </c>
      <c r="T2656" s="13">
        <f t="shared" si="251"/>
        <v>42055.600995370376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42409.833333333328</v>
      </c>
      <c r="T2657" s="13">
        <f t="shared" si="251"/>
        <v>42381.866284722222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42806.791666666672</v>
      </c>
      <c r="T2658" s="13">
        <f t="shared" si="251"/>
        <v>42767.688518518517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42585.0625</v>
      </c>
      <c r="T2659" s="13">
        <f t="shared" si="251"/>
        <v>42551.928854166668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42581.884189814817</v>
      </c>
      <c r="T2660" s="13">
        <f t="shared" si="251"/>
        <v>42551.884189814817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42112.069560185191</v>
      </c>
      <c r="T2661" s="13">
        <f t="shared" si="251"/>
        <v>42082.069560185191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42332.754837962959</v>
      </c>
      <c r="T2662" s="13">
        <f t="shared" si="251"/>
        <v>42272.713171296295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41572.958449074074</v>
      </c>
      <c r="T2663" s="13">
        <f t="shared" si="251"/>
        <v>41542.958449074074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42237.746678240743</v>
      </c>
      <c r="T2664" s="13">
        <f t="shared" si="251"/>
        <v>42207.746678240743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42251.625</v>
      </c>
      <c r="T2665" s="13">
        <f t="shared" si="251"/>
        <v>42222.622766203705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42347.290972222225</v>
      </c>
      <c r="T2666" s="13">
        <f t="shared" si="251"/>
        <v>42313.02542824074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42128.895532407405</v>
      </c>
      <c r="T2667" s="13">
        <f t="shared" si="251"/>
        <v>42083.895532407405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42272.875</v>
      </c>
      <c r="T2668" s="13">
        <f t="shared" si="251"/>
        <v>42235.764340277776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42410.926111111112</v>
      </c>
      <c r="T2669" s="13">
        <f t="shared" si="251"/>
        <v>42380.926111111112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42317.60555555555</v>
      </c>
      <c r="T2670" s="13">
        <f t="shared" si="251"/>
        <v>42275.588715277772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42379.035833333335</v>
      </c>
      <c r="T2671" s="13">
        <f t="shared" si="251"/>
        <v>42319.035833333335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41849.020601851851</v>
      </c>
      <c r="T2672" s="13">
        <f t="shared" si="251"/>
        <v>41821.020601851851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41992.818055555559</v>
      </c>
      <c r="T2673" s="13">
        <f t="shared" si="251"/>
        <v>41962.749027777783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42366.25</v>
      </c>
      <c r="T2674" s="13">
        <f t="shared" si="251"/>
        <v>42344.884143518517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41941.947916666664</v>
      </c>
      <c r="T2675" s="13">
        <f t="shared" si="251"/>
        <v>41912.541655092595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42556.207638888889</v>
      </c>
      <c r="T2676" s="13">
        <f t="shared" si="251"/>
        <v>42529.632754629631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41953.899178240739</v>
      </c>
      <c r="T2677" s="13">
        <f t="shared" si="251"/>
        <v>41923.857511574075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42512.624699074076</v>
      </c>
      <c r="T2678" s="13">
        <f t="shared" si="251"/>
        <v>42482.624699074076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41823.029432870368</v>
      </c>
      <c r="T2679" s="13">
        <f t="shared" si="251"/>
        <v>41793.029432870368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42271.798206018517</v>
      </c>
      <c r="T2680" s="13">
        <f t="shared" si="251"/>
        <v>42241.798206018517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ref="O2681:O2744" si="252">E2681/D2681</f>
        <v>3.3E-3</v>
      </c>
      <c r="P2681" s="6">
        <f t="shared" ref="P2681:P2744" si="253">E2681/L2681</f>
        <v>44</v>
      </c>
      <c r="Q2681" t="str">
        <f t="shared" ref="Q2681:Q2744" si="254">LEFT(N2681,FIND("/",N2681) -1)</f>
        <v>technology</v>
      </c>
      <c r="R2681" t="str">
        <f t="shared" ref="R2681:R2744" si="255">RIGHT(N2681,LEN(N2681) - FIND("/", N2681))</f>
        <v>makerspaces</v>
      </c>
      <c r="S2681" s="13">
        <f t="shared" si="250"/>
        <v>42063.001087962963</v>
      </c>
      <c r="T2681" s="13">
        <f t="shared" si="251"/>
        <v>42033.001087962963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52"/>
        <v>8.6250000000000007E-3</v>
      </c>
      <c r="P2682" s="6">
        <f t="shared" si="253"/>
        <v>69</v>
      </c>
      <c r="Q2682" t="str">
        <f t="shared" si="254"/>
        <v>technology</v>
      </c>
      <c r="R2682" t="str">
        <f t="shared" si="255"/>
        <v>makerspaces</v>
      </c>
      <c r="S2682" s="13">
        <f t="shared" si="250"/>
        <v>42466.170034722221</v>
      </c>
      <c r="T2682" s="13">
        <f t="shared" si="251"/>
        <v>42436.211701388893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52"/>
        <v>6.875E-3</v>
      </c>
      <c r="P2683" s="6">
        <f t="shared" si="253"/>
        <v>27.5</v>
      </c>
      <c r="Q2683" t="str">
        <f t="shared" si="254"/>
        <v>food</v>
      </c>
      <c r="R2683" t="str">
        <f t="shared" si="255"/>
        <v>food trucks</v>
      </c>
      <c r="S2683" s="13">
        <f t="shared" si="250"/>
        <v>41830.895254629628</v>
      </c>
      <c r="T2683" s="13">
        <f t="shared" si="251"/>
        <v>41805.895254629628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52"/>
        <v>0.28299999999999997</v>
      </c>
      <c r="P2684" s="6">
        <f t="shared" si="253"/>
        <v>84.9</v>
      </c>
      <c r="Q2684" t="str">
        <f t="shared" si="254"/>
        <v>food</v>
      </c>
      <c r="R2684" t="str">
        <f t="shared" si="255"/>
        <v>food trucks</v>
      </c>
      <c r="S2684" s="13">
        <f t="shared" si="250"/>
        <v>41965.249305555553</v>
      </c>
      <c r="T2684" s="13">
        <f t="shared" si="251"/>
        <v>41932.871990740743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52"/>
        <v>2.3999999999999998E-3</v>
      </c>
      <c r="P2685" s="6">
        <f t="shared" si="253"/>
        <v>12</v>
      </c>
      <c r="Q2685" t="str">
        <f t="shared" si="254"/>
        <v>food</v>
      </c>
      <c r="R2685" t="str">
        <f t="shared" si="255"/>
        <v>food trucks</v>
      </c>
      <c r="S2685" s="13">
        <f t="shared" si="250"/>
        <v>42064.75509259259</v>
      </c>
      <c r="T2685" s="13">
        <f t="shared" si="251"/>
        <v>42034.75509259259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52"/>
        <v>1.1428571428571429E-2</v>
      </c>
      <c r="P2686" s="6">
        <f t="shared" si="253"/>
        <v>200</v>
      </c>
      <c r="Q2686" t="str">
        <f t="shared" si="254"/>
        <v>food</v>
      </c>
      <c r="R2686" t="str">
        <f t="shared" si="255"/>
        <v>food trucks</v>
      </c>
      <c r="S2686" s="13">
        <f t="shared" si="250"/>
        <v>41860.914641203701</v>
      </c>
      <c r="T2686" s="13">
        <f t="shared" si="251"/>
        <v>41820.914641203701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52"/>
        <v>2.0000000000000001E-4</v>
      </c>
      <c r="P2687" s="6">
        <f t="shared" si="253"/>
        <v>10</v>
      </c>
      <c r="Q2687" t="str">
        <f t="shared" si="254"/>
        <v>food</v>
      </c>
      <c r="R2687" t="str">
        <f t="shared" si="255"/>
        <v>food trucks</v>
      </c>
      <c r="S2687" s="13">
        <f t="shared" si="250"/>
        <v>42121.654282407413</v>
      </c>
      <c r="T2687" s="13">
        <f t="shared" si="251"/>
        <v>42061.69594907407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52"/>
        <v>0</v>
      </c>
      <c r="P2688" s="6" t="e">
        <f t="shared" si="253"/>
        <v>#DIV/0!</v>
      </c>
      <c r="Q2688" t="str">
        <f t="shared" si="254"/>
        <v>food</v>
      </c>
      <c r="R2688" t="str">
        <f t="shared" si="255"/>
        <v>food trucks</v>
      </c>
      <c r="S2688" s="13">
        <f t="shared" si="250"/>
        <v>41912.974803240737</v>
      </c>
      <c r="T2688" s="13">
        <f t="shared" si="251"/>
        <v>41892.974803240737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52"/>
        <v>0</v>
      </c>
      <c r="P2689" s="6" t="e">
        <f t="shared" si="253"/>
        <v>#DIV/0!</v>
      </c>
      <c r="Q2689" t="str">
        <f t="shared" si="254"/>
        <v>food</v>
      </c>
      <c r="R2689" t="str">
        <f t="shared" si="255"/>
        <v>food trucks</v>
      </c>
      <c r="S2689" s="13">
        <f t="shared" si="250"/>
        <v>42184.64025462963</v>
      </c>
      <c r="T2689" s="13">
        <f t="shared" si="251"/>
        <v>42154.64025462963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52"/>
        <v>1.48E-3</v>
      </c>
      <c r="P2690" s="6">
        <f t="shared" si="253"/>
        <v>5.2857142857142856</v>
      </c>
      <c r="Q2690" t="str">
        <f t="shared" si="254"/>
        <v>food</v>
      </c>
      <c r="R2690" t="str">
        <f t="shared" si="255"/>
        <v>food trucks</v>
      </c>
      <c r="S2690" s="13">
        <f t="shared" ref="S2690:S2753" si="256">(((I2690/60)/60)/24)+DATE(1970,1,1)</f>
        <v>42059.125</v>
      </c>
      <c r="T2690" s="13">
        <f t="shared" ref="T2690:T2753" si="257">(((J2690/60)/60)/24)+DATE(1970,1,1)</f>
        <v>42028.118865740747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3">
        <f t="shared" si="256"/>
        <v>42581.961689814809</v>
      </c>
      <c r="T2691" s="13">
        <f t="shared" si="257"/>
        <v>42551.961689814809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42158.105046296296</v>
      </c>
      <c r="T2692" s="13">
        <f t="shared" si="257"/>
        <v>42113.105046296296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42134.724039351851</v>
      </c>
      <c r="T2693" s="13">
        <f t="shared" si="257"/>
        <v>42089.724039351851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42088.292361111111</v>
      </c>
      <c r="T2694" s="13">
        <f t="shared" si="257"/>
        <v>42058.334027777775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41864.138495370367</v>
      </c>
      <c r="T2695" s="13">
        <f t="shared" si="257"/>
        <v>41834.138495370367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41908.140497685185</v>
      </c>
      <c r="T2696" s="13">
        <f t="shared" si="257"/>
        <v>41878.140497685185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42108.14025462963</v>
      </c>
      <c r="T2697" s="13">
        <f t="shared" si="257"/>
        <v>42048.181921296295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41998.844444444447</v>
      </c>
      <c r="T2698" s="13">
        <f t="shared" si="257"/>
        <v>41964.844444444447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42218.916666666672</v>
      </c>
      <c r="T2699" s="13">
        <f t="shared" si="257"/>
        <v>42187.940081018518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41817.898240740738</v>
      </c>
      <c r="T2700" s="13">
        <f t="shared" si="257"/>
        <v>41787.898240740738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41859.896562499998</v>
      </c>
      <c r="T2701" s="13">
        <f t="shared" si="257"/>
        <v>41829.896562499998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41900.87467592593</v>
      </c>
      <c r="T2702" s="13">
        <f t="shared" si="257"/>
        <v>41870.87467592593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42832.733032407406</v>
      </c>
      <c r="T2703" s="13">
        <f t="shared" si="257"/>
        <v>42801.774699074071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42830.760150462964</v>
      </c>
      <c r="T2704" s="13">
        <f t="shared" si="257"/>
        <v>42800.801817129628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42816.648495370369</v>
      </c>
      <c r="T2705" s="13">
        <f t="shared" si="257"/>
        <v>42756.690162037034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42830.820763888885</v>
      </c>
      <c r="T2706" s="13">
        <f t="shared" si="257"/>
        <v>42787.862430555557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42818.874513888892</v>
      </c>
      <c r="T2707" s="13">
        <f t="shared" si="257"/>
        <v>42773.916180555556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41928.290972222225</v>
      </c>
      <c r="T2708" s="13">
        <f t="shared" si="257"/>
        <v>41899.294942129629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41421.290972222225</v>
      </c>
      <c r="T2709" s="13">
        <f t="shared" si="257"/>
        <v>41391.782905092594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42572.698217592595</v>
      </c>
      <c r="T2710" s="13">
        <f t="shared" si="257"/>
        <v>42512.698217592595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42647.165972222225</v>
      </c>
      <c r="T2711" s="13">
        <f t="shared" si="257"/>
        <v>42612.149780092594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41860.083333333336</v>
      </c>
      <c r="T2712" s="13">
        <f t="shared" si="257"/>
        <v>41828.229490740741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41810.917361111111</v>
      </c>
      <c r="T2713" s="13">
        <f t="shared" si="257"/>
        <v>41780.745254629634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41468.75</v>
      </c>
      <c r="T2714" s="13">
        <f t="shared" si="257"/>
        <v>41432.062037037038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42362.653749999998</v>
      </c>
      <c r="T2715" s="13">
        <f t="shared" si="257"/>
        <v>42322.653749999998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42657.958333333328</v>
      </c>
      <c r="T2716" s="13">
        <f t="shared" si="257"/>
        <v>42629.655046296291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42421.398472222223</v>
      </c>
      <c r="T2717" s="13">
        <f t="shared" si="257"/>
        <v>42387.398472222223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42285.333252314813</v>
      </c>
      <c r="T2718" s="13">
        <f t="shared" si="257"/>
        <v>42255.333252314813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41979.956585648149</v>
      </c>
      <c r="T2719" s="13">
        <f t="shared" si="257"/>
        <v>41934.914918981485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42493.958333333328</v>
      </c>
      <c r="T2720" s="13">
        <f t="shared" si="257"/>
        <v>42465.596585648149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42477.989513888882</v>
      </c>
      <c r="T2721" s="13">
        <f t="shared" si="257"/>
        <v>42418.031180555554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42685.507557870369</v>
      </c>
      <c r="T2722" s="13">
        <f t="shared" si="257"/>
        <v>42655.465891203698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41523.791666666664</v>
      </c>
      <c r="T2723" s="13">
        <f t="shared" si="257"/>
        <v>41493.543958333335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42764.857094907406</v>
      </c>
      <c r="T2724" s="13">
        <f t="shared" si="257"/>
        <v>42704.857094907406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42004.880648148144</v>
      </c>
      <c r="T2725" s="13">
        <f t="shared" si="257"/>
        <v>41944.83898148148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42231.32707175926</v>
      </c>
      <c r="T2726" s="13">
        <f t="shared" si="257"/>
        <v>42199.32707175926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42795.744618055556</v>
      </c>
      <c r="T2727" s="13">
        <f t="shared" si="257"/>
        <v>42745.744618055556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42482.579988425925</v>
      </c>
      <c r="T2728" s="13">
        <f t="shared" si="257"/>
        <v>42452.579988425925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42223.676655092597</v>
      </c>
      <c r="T2729" s="13">
        <f t="shared" si="257"/>
        <v>42198.676655092597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42368.59993055556</v>
      </c>
      <c r="T2730" s="13">
        <f t="shared" si="257"/>
        <v>42333.59993055556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42125.240706018521</v>
      </c>
      <c r="T2731" s="13">
        <f t="shared" si="257"/>
        <v>42095.240706018521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41386.541377314818</v>
      </c>
      <c r="T2732" s="13">
        <f t="shared" si="257"/>
        <v>41351.541377314818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41930.166666666664</v>
      </c>
      <c r="T2733" s="13">
        <f t="shared" si="257"/>
        <v>41872.525717592594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41422</v>
      </c>
      <c r="T2734" s="13">
        <f t="shared" si="257"/>
        <v>41389.808194444442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42104.231180555551</v>
      </c>
      <c r="T2735" s="13">
        <f t="shared" si="257"/>
        <v>42044.272847222222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42656.915972222225</v>
      </c>
      <c r="T2736" s="13">
        <f t="shared" si="257"/>
        <v>42626.668888888889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41346.833333333336</v>
      </c>
      <c r="T2737" s="13">
        <f t="shared" si="257"/>
        <v>41316.120949074073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41752.666354166664</v>
      </c>
      <c r="T2738" s="13">
        <f t="shared" si="257"/>
        <v>41722.666354166664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41654.791666666664</v>
      </c>
      <c r="T2739" s="13">
        <f t="shared" si="257"/>
        <v>41611.917673611111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42680.143564814818</v>
      </c>
      <c r="T2740" s="13">
        <f t="shared" si="257"/>
        <v>42620.143564814818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41764.887928240743</v>
      </c>
      <c r="T2741" s="13">
        <f t="shared" si="257"/>
        <v>41719.887928240743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42074.99018518519</v>
      </c>
      <c r="T2742" s="13">
        <f t="shared" si="257"/>
        <v>42045.031851851847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41932.088194444441</v>
      </c>
      <c r="T2743" s="13">
        <f t="shared" si="257"/>
        <v>41911.657430555555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41044.719756944447</v>
      </c>
      <c r="T2744" s="13">
        <f t="shared" si="257"/>
        <v>41030.719756944447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ref="O2745:O2808" si="258">E2745/D2745</f>
        <v>0</v>
      </c>
      <c r="P2745" s="6" t="e">
        <f t="shared" ref="P2745:P2808" si="259">E2745/L2745</f>
        <v>#DIV/0!</v>
      </c>
      <c r="Q2745" t="str">
        <f t="shared" ref="Q2745:Q2808" si="260">LEFT(N2745,FIND("/",N2745) -1)</f>
        <v>publishing</v>
      </c>
      <c r="R2745" t="str">
        <f t="shared" ref="R2745:R2808" si="261">RIGHT(N2745,LEN(N2745) - FIND("/", N2745))</f>
        <v>children's books</v>
      </c>
      <c r="S2745" s="13">
        <f t="shared" si="256"/>
        <v>42662.328784722224</v>
      </c>
      <c r="T2745" s="13">
        <f t="shared" si="257"/>
        <v>42632.328784722224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8"/>
        <v>5.2187499999999998E-2</v>
      </c>
      <c r="P2746" s="6">
        <f t="shared" si="259"/>
        <v>37.954545454545453</v>
      </c>
      <c r="Q2746" t="str">
        <f t="shared" si="260"/>
        <v>publishing</v>
      </c>
      <c r="R2746" t="str">
        <f t="shared" si="261"/>
        <v>children's books</v>
      </c>
      <c r="S2746" s="13">
        <f t="shared" si="256"/>
        <v>40968.062476851854</v>
      </c>
      <c r="T2746" s="13">
        <f t="shared" si="257"/>
        <v>40938.062476851854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8"/>
        <v>0.21887499999999999</v>
      </c>
      <c r="P2747" s="6">
        <f t="shared" si="259"/>
        <v>35.734693877551024</v>
      </c>
      <c r="Q2747" t="str">
        <f t="shared" si="260"/>
        <v>publishing</v>
      </c>
      <c r="R2747" t="str">
        <f t="shared" si="261"/>
        <v>children's books</v>
      </c>
      <c r="S2747" s="13">
        <f t="shared" si="256"/>
        <v>41104.988055555557</v>
      </c>
      <c r="T2747" s="13">
        <f t="shared" si="257"/>
        <v>41044.988055555557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8"/>
        <v>0.26700000000000002</v>
      </c>
      <c r="P2748" s="6">
        <f t="shared" si="259"/>
        <v>42.157894736842103</v>
      </c>
      <c r="Q2748" t="str">
        <f t="shared" si="260"/>
        <v>publishing</v>
      </c>
      <c r="R2748" t="str">
        <f t="shared" si="261"/>
        <v>children's books</v>
      </c>
      <c r="S2748" s="13">
        <f t="shared" si="256"/>
        <v>41880.781377314815</v>
      </c>
      <c r="T2748" s="13">
        <f t="shared" si="257"/>
        <v>41850.781377314815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8"/>
        <v>0.28000000000000003</v>
      </c>
      <c r="P2749" s="6">
        <f t="shared" si="259"/>
        <v>35</v>
      </c>
      <c r="Q2749" t="str">
        <f t="shared" si="260"/>
        <v>publishing</v>
      </c>
      <c r="R2749" t="str">
        <f t="shared" si="261"/>
        <v>children's books</v>
      </c>
      <c r="S2749" s="13">
        <f t="shared" si="256"/>
        <v>41076.131944444445</v>
      </c>
      <c r="T2749" s="13">
        <f t="shared" si="257"/>
        <v>41044.64811342593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8"/>
        <v>1.06E-2</v>
      </c>
      <c r="P2750" s="6">
        <f t="shared" si="259"/>
        <v>13.25</v>
      </c>
      <c r="Q2750" t="str">
        <f t="shared" si="260"/>
        <v>publishing</v>
      </c>
      <c r="R2750" t="str">
        <f t="shared" si="261"/>
        <v>children's books</v>
      </c>
      <c r="S2750" s="13">
        <f t="shared" si="256"/>
        <v>42615.7106712963</v>
      </c>
      <c r="T2750" s="13">
        <f t="shared" si="257"/>
        <v>42585.7106712963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8"/>
        <v>1.0999999999999999E-2</v>
      </c>
      <c r="P2751" s="6">
        <f t="shared" si="259"/>
        <v>55</v>
      </c>
      <c r="Q2751" t="str">
        <f t="shared" si="260"/>
        <v>publishing</v>
      </c>
      <c r="R2751" t="str">
        <f t="shared" si="261"/>
        <v>children's books</v>
      </c>
      <c r="S2751" s="13">
        <f t="shared" si="256"/>
        <v>42098.757372685184</v>
      </c>
      <c r="T2751" s="13">
        <f t="shared" si="257"/>
        <v>42068.799039351856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8"/>
        <v>0</v>
      </c>
      <c r="P2752" s="6" t="e">
        <f t="shared" si="259"/>
        <v>#DIV/0!</v>
      </c>
      <c r="Q2752" t="str">
        <f t="shared" si="260"/>
        <v>publishing</v>
      </c>
      <c r="R2752" t="str">
        <f t="shared" si="261"/>
        <v>children's books</v>
      </c>
      <c r="S2752" s="13">
        <f t="shared" si="256"/>
        <v>41090.833333333336</v>
      </c>
      <c r="T2752" s="13">
        <f t="shared" si="257"/>
        <v>41078.899826388886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8"/>
        <v>0</v>
      </c>
      <c r="P2753" s="6" t="e">
        <f t="shared" si="259"/>
        <v>#DIV/0!</v>
      </c>
      <c r="Q2753" t="str">
        <f t="shared" si="260"/>
        <v>publishing</v>
      </c>
      <c r="R2753" t="str">
        <f t="shared" si="261"/>
        <v>children's books</v>
      </c>
      <c r="S2753" s="13">
        <f t="shared" si="256"/>
        <v>41807.887060185189</v>
      </c>
      <c r="T2753" s="13">
        <f t="shared" si="257"/>
        <v>41747.887060185189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8"/>
        <v>0.11458333333333333</v>
      </c>
      <c r="P2754" s="6">
        <f t="shared" si="259"/>
        <v>39.285714285714285</v>
      </c>
      <c r="Q2754" t="str">
        <f t="shared" si="260"/>
        <v>publishing</v>
      </c>
      <c r="R2754" t="str">
        <f t="shared" si="261"/>
        <v>children's books</v>
      </c>
      <c r="S2754" s="13">
        <f t="shared" ref="S2754:S2817" si="262">(((I2754/60)/60)/24)+DATE(1970,1,1)</f>
        <v>40895.765092592592</v>
      </c>
      <c r="T2754" s="13">
        <f t="shared" ref="T2754:T2817" si="263">(((J2754/60)/60)/24)+DATE(1970,1,1)</f>
        <v>40855.765092592592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3">
        <f t="shared" si="262"/>
        <v>41147.900729166664</v>
      </c>
      <c r="T2755" s="13">
        <f t="shared" si="263"/>
        <v>41117.900729166664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41893.636006944449</v>
      </c>
      <c r="T2756" s="13">
        <f t="shared" si="263"/>
        <v>41863.636006944449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42102.790821759263</v>
      </c>
      <c r="T2757" s="13">
        <f t="shared" si="263"/>
        <v>42072.790821759263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41650.90047453704</v>
      </c>
      <c r="T2758" s="13">
        <f t="shared" si="263"/>
        <v>41620.90047453704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42588.65662037037</v>
      </c>
      <c r="T2759" s="13">
        <f t="shared" si="263"/>
        <v>42573.65662037037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42653.441932870366</v>
      </c>
      <c r="T2760" s="13">
        <f t="shared" si="263"/>
        <v>42639.441932870366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42567.36650462963</v>
      </c>
      <c r="T2761" s="13">
        <f t="shared" si="263"/>
        <v>42524.36650462963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41445.461319444446</v>
      </c>
      <c r="T2762" s="13">
        <f t="shared" si="263"/>
        <v>41415.461319444446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41277.063576388886</v>
      </c>
      <c r="T2763" s="13">
        <f t="shared" si="263"/>
        <v>41247.063576388886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40986.995312500003</v>
      </c>
      <c r="T2764" s="13">
        <f t="shared" si="263"/>
        <v>40927.036979166667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41418.579675925925</v>
      </c>
      <c r="T2765" s="13">
        <f t="shared" si="263"/>
        <v>41373.579675925925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41059.791666666664</v>
      </c>
      <c r="T2766" s="13">
        <f t="shared" si="263"/>
        <v>41030.292025462964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41210.579027777778</v>
      </c>
      <c r="T2767" s="13">
        <f t="shared" si="263"/>
        <v>41194.579027777778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40766.668032407404</v>
      </c>
      <c r="T2768" s="13">
        <f t="shared" si="263"/>
        <v>40736.668032407404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42232.958912037036</v>
      </c>
      <c r="T2769" s="13">
        <f t="shared" si="263"/>
        <v>42172.958912037036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40997.573182870372</v>
      </c>
      <c r="T2770" s="13">
        <f t="shared" si="263"/>
        <v>40967.614849537036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41795.826273148145</v>
      </c>
      <c r="T2771" s="13">
        <f t="shared" si="263"/>
        <v>41745.826273148145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41716.663541666669</v>
      </c>
      <c r="T2772" s="13">
        <f t="shared" si="263"/>
        <v>41686.705208333333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41306.708333333336</v>
      </c>
      <c r="T2773" s="13">
        <f t="shared" si="263"/>
        <v>41257.531712962962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41552.869143518517</v>
      </c>
      <c r="T2774" s="13">
        <f t="shared" si="263"/>
        <v>41537.869143518517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42484.86482638889</v>
      </c>
      <c r="T2775" s="13">
        <f t="shared" si="263"/>
        <v>42474.86482638889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41341.126481481479</v>
      </c>
      <c r="T2776" s="13">
        <f t="shared" si="263"/>
        <v>41311.126481481479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40893.013356481482</v>
      </c>
      <c r="T2777" s="13">
        <f t="shared" si="263"/>
        <v>40863.013356481482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42167.297175925924</v>
      </c>
      <c r="T2778" s="13">
        <f t="shared" si="263"/>
        <v>42136.297175925924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42202.669027777782</v>
      </c>
      <c r="T2779" s="13">
        <f t="shared" si="263"/>
        <v>42172.669027777782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41876.978078703702</v>
      </c>
      <c r="T2780" s="13">
        <f t="shared" si="263"/>
        <v>41846.978078703702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42330.627557870372</v>
      </c>
      <c r="T2781" s="13">
        <f t="shared" si="263"/>
        <v>42300.585891203707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42804.447777777779</v>
      </c>
      <c r="T2782" s="13">
        <f t="shared" si="263"/>
        <v>42774.447777777779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42047.291666666672</v>
      </c>
      <c r="T2783" s="13">
        <f t="shared" si="263"/>
        <v>42018.94159722222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42052.207638888889</v>
      </c>
      <c r="T2784" s="13">
        <f t="shared" si="263"/>
        <v>42026.924976851849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42117.535254629634</v>
      </c>
      <c r="T2785" s="13">
        <f t="shared" si="263"/>
        <v>42103.535254629634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41941.787534722222</v>
      </c>
      <c r="T2786" s="13">
        <f t="shared" si="263"/>
        <v>41920.787534722222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42587.875</v>
      </c>
      <c r="T2787" s="13">
        <f t="shared" si="263"/>
        <v>42558.189432870371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41829.569212962961</v>
      </c>
      <c r="T2788" s="13">
        <f t="shared" si="263"/>
        <v>41815.569212962961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41838.198518518519</v>
      </c>
      <c r="T2789" s="13">
        <f t="shared" si="263"/>
        <v>41808.198518518519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42580.701886574068</v>
      </c>
      <c r="T2790" s="13">
        <f t="shared" si="263"/>
        <v>42550.701886574068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42075.166666666672</v>
      </c>
      <c r="T2791" s="13">
        <f t="shared" si="263"/>
        <v>42056.013124999998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42046.938692129625</v>
      </c>
      <c r="T2792" s="13">
        <f t="shared" si="263"/>
        <v>42016.938692129625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42622.166666666672</v>
      </c>
      <c r="T2793" s="13">
        <f t="shared" si="263"/>
        <v>42591.899988425925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42228.231006944443</v>
      </c>
      <c r="T2794" s="13">
        <f t="shared" si="263"/>
        <v>42183.231006944443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42206.419039351851</v>
      </c>
      <c r="T2795" s="13">
        <f t="shared" si="263"/>
        <v>42176.419039351851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42432.791666666672</v>
      </c>
      <c r="T2796" s="13">
        <f t="shared" si="263"/>
        <v>42416.691655092596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41796.958333333336</v>
      </c>
      <c r="T2797" s="13">
        <f t="shared" si="263"/>
        <v>41780.525937500002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41825.528101851851</v>
      </c>
      <c r="T2798" s="13">
        <f t="shared" si="263"/>
        <v>41795.528101851851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41828.94027777778</v>
      </c>
      <c r="T2799" s="13">
        <f t="shared" si="263"/>
        <v>41798.94027777778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42216.666666666672</v>
      </c>
      <c r="T2800" s="13">
        <f t="shared" si="263"/>
        <v>42201.675011574072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42538.666666666672</v>
      </c>
      <c r="T2801" s="13">
        <f t="shared" si="263"/>
        <v>42507.264699074076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42008.552847222221</v>
      </c>
      <c r="T2802" s="13">
        <f t="shared" si="263"/>
        <v>41948.552847222221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41922.458333333336</v>
      </c>
      <c r="T2803" s="13">
        <f t="shared" si="263"/>
        <v>41900.243159722224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42222.64707175926</v>
      </c>
      <c r="T2804" s="13">
        <f t="shared" si="263"/>
        <v>42192.64707175926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42201</v>
      </c>
      <c r="T2805" s="13">
        <f t="shared" si="263"/>
        <v>42158.065694444449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41911.453587962962</v>
      </c>
      <c r="T2806" s="13">
        <f t="shared" si="263"/>
        <v>41881.453587962962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42238.505474537036</v>
      </c>
      <c r="T2807" s="13">
        <f t="shared" si="263"/>
        <v>42213.505474537036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42221.458333333328</v>
      </c>
      <c r="T2808" s="13">
        <f t="shared" si="263"/>
        <v>42185.267245370371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ref="O2809:O2872" si="264">E2809/D2809</f>
        <v>1.26</v>
      </c>
      <c r="P2809" s="6">
        <f t="shared" ref="P2809:P2872" si="265">E2809/L2809</f>
        <v>67.741935483870961</v>
      </c>
      <c r="Q2809" t="str">
        <f t="shared" ref="Q2809:Q2872" si="266">LEFT(N2809,FIND("/",N2809) -1)</f>
        <v>theater</v>
      </c>
      <c r="R2809" t="str">
        <f t="shared" ref="R2809:R2872" si="267">RIGHT(N2809,LEN(N2809) - FIND("/", N2809))</f>
        <v>plays</v>
      </c>
      <c r="S2809" s="13">
        <f t="shared" si="262"/>
        <v>42184.873124999998</v>
      </c>
      <c r="T2809" s="13">
        <f t="shared" si="263"/>
        <v>42154.873124999998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64"/>
        <v>1.0024444444444445</v>
      </c>
      <c r="P2810" s="6">
        <f t="shared" si="265"/>
        <v>65.376811594202906</v>
      </c>
      <c r="Q2810" t="str">
        <f t="shared" si="266"/>
        <v>theater</v>
      </c>
      <c r="R2810" t="str">
        <f t="shared" si="267"/>
        <v>plays</v>
      </c>
      <c r="S2810" s="13">
        <f t="shared" si="262"/>
        <v>42238.84646990741</v>
      </c>
      <c r="T2810" s="13">
        <f t="shared" si="263"/>
        <v>42208.84646990741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64"/>
        <v>1.024</v>
      </c>
      <c r="P2811" s="6">
        <f t="shared" si="265"/>
        <v>121.9047619047619</v>
      </c>
      <c r="Q2811" t="str">
        <f t="shared" si="266"/>
        <v>theater</v>
      </c>
      <c r="R2811" t="str">
        <f t="shared" si="267"/>
        <v>plays</v>
      </c>
      <c r="S2811" s="13">
        <f t="shared" si="262"/>
        <v>42459.610416666663</v>
      </c>
      <c r="T2811" s="13">
        <f t="shared" si="263"/>
        <v>42451.496817129635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64"/>
        <v>1.0820000000000001</v>
      </c>
      <c r="P2812" s="6">
        <f t="shared" si="265"/>
        <v>47.456140350877192</v>
      </c>
      <c r="Q2812" t="str">
        <f t="shared" si="266"/>
        <v>theater</v>
      </c>
      <c r="R2812" t="str">
        <f t="shared" si="267"/>
        <v>plays</v>
      </c>
      <c r="S2812" s="13">
        <f t="shared" si="262"/>
        <v>41791.165972222225</v>
      </c>
      <c r="T2812" s="13">
        <f t="shared" si="263"/>
        <v>41759.13962962963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64"/>
        <v>1.0026999999999999</v>
      </c>
      <c r="P2813" s="6">
        <f t="shared" si="265"/>
        <v>92.842592592592595</v>
      </c>
      <c r="Q2813" t="str">
        <f t="shared" si="266"/>
        <v>theater</v>
      </c>
      <c r="R2813" t="str">
        <f t="shared" si="267"/>
        <v>plays</v>
      </c>
      <c r="S2813" s="13">
        <f t="shared" si="262"/>
        <v>42058.496562500004</v>
      </c>
      <c r="T2813" s="13">
        <f t="shared" si="263"/>
        <v>42028.496562500004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64"/>
        <v>1.133</v>
      </c>
      <c r="P2814" s="6">
        <f t="shared" si="265"/>
        <v>68.253012048192772</v>
      </c>
      <c r="Q2814" t="str">
        <f t="shared" si="266"/>
        <v>theater</v>
      </c>
      <c r="R2814" t="str">
        <f t="shared" si="267"/>
        <v>plays</v>
      </c>
      <c r="S2814" s="13">
        <f t="shared" si="262"/>
        <v>42100.166666666672</v>
      </c>
      <c r="T2814" s="13">
        <f t="shared" si="263"/>
        <v>42054.74418981481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64"/>
        <v>1.2757571428571428</v>
      </c>
      <c r="P2815" s="6">
        <f t="shared" si="265"/>
        <v>37.209583333333335</v>
      </c>
      <c r="Q2815" t="str">
        <f t="shared" si="266"/>
        <v>theater</v>
      </c>
      <c r="R2815" t="str">
        <f t="shared" si="267"/>
        <v>plays</v>
      </c>
      <c r="S2815" s="13">
        <f t="shared" si="262"/>
        <v>42718.742604166662</v>
      </c>
      <c r="T2815" s="13">
        <f t="shared" si="263"/>
        <v>42693.742604166662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64"/>
        <v>1.0773333333333333</v>
      </c>
      <c r="P2816" s="6">
        <f t="shared" si="265"/>
        <v>25.25</v>
      </c>
      <c r="Q2816" t="str">
        <f t="shared" si="266"/>
        <v>theater</v>
      </c>
      <c r="R2816" t="str">
        <f t="shared" si="267"/>
        <v>plays</v>
      </c>
      <c r="S2816" s="13">
        <f t="shared" si="262"/>
        <v>42133.399479166663</v>
      </c>
      <c r="T2816" s="13">
        <f t="shared" si="263"/>
        <v>42103.399479166663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64"/>
        <v>2.42</v>
      </c>
      <c r="P2817" s="6">
        <f t="shared" si="265"/>
        <v>43.214285714285715</v>
      </c>
      <c r="Q2817" t="str">
        <f t="shared" si="266"/>
        <v>theater</v>
      </c>
      <c r="R2817" t="str">
        <f t="shared" si="267"/>
        <v>plays</v>
      </c>
      <c r="S2817" s="13">
        <f t="shared" si="262"/>
        <v>42589.776724537034</v>
      </c>
      <c r="T2817" s="13">
        <f t="shared" si="263"/>
        <v>42559.776724537034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64"/>
        <v>1.4156666666666666</v>
      </c>
      <c r="P2818" s="6">
        <f t="shared" si="265"/>
        <v>25.130177514792898</v>
      </c>
      <c r="Q2818" t="str">
        <f t="shared" si="266"/>
        <v>theater</v>
      </c>
      <c r="R2818" t="str">
        <f t="shared" si="267"/>
        <v>plays</v>
      </c>
      <c r="S2818" s="13">
        <f t="shared" ref="S2818:S2881" si="268">(((I2818/60)/60)/24)+DATE(1970,1,1)</f>
        <v>42218.666666666672</v>
      </c>
      <c r="T2818" s="13">
        <f t="shared" ref="T2818:T2881" si="269">(((J2818/60)/60)/24)+DATE(1970,1,1)</f>
        <v>42188.467499999999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3">
        <f t="shared" si="268"/>
        <v>42063.634976851856</v>
      </c>
      <c r="T2819" s="13">
        <f t="shared" si="269"/>
        <v>42023.634976851856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42270.598217592589</v>
      </c>
      <c r="T2820" s="13">
        <f t="shared" si="269"/>
        <v>42250.598217592589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42169.525567129633</v>
      </c>
      <c r="T2821" s="13">
        <f t="shared" si="269"/>
        <v>42139.525567129633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42426</v>
      </c>
      <c r="T2822" s="13">
        <f t="shared" si="269"/>
        <v>42401.610983796301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41905.922858796301</v>
      </c>
      <c r="T2823" s="13">
        <f t="shared" si="269"/>
        <v>41875.922858796301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42090.642268518524</v>
      </c>
      <c r="T2824" s="13">
        <f t="shared" si="269"/>
        <v>42060.683935185181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42094.957638888889</v>
      </c>
      <c r="T2825" s="13">
        <f t="shared" si="269"/>
        <v>42067.011643518519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42168.071527777778</v>
      </c>
      <c r="T2826" s="13">
        <f t="shared" si="269"/>
        <v>42136.270787037036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42342.792662037042</v>
      </c>
      <c r="T2827" s="13">
        <f t="shared" si="269"/>
        <v>42312.792662037042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42195.291666666672</v>
      </c>
      <c r="T2828" s="13">
        <f t="shared" si="269"/>
        <v>42171.034861111111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42524.6875</v>
      </c>
      <c r="T2829" s="13">
        <f t="shared" si="269"/>
        <v>42494.683634259258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42279.958333333328</v>
      </c>
      <c r="T2830" s="13">
        <f t="shared" si="269"/>
        <v>42254.264687499999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42523.434236111112</v>
      </c>
      <c r="T2831" s="13">
        <f t="shared" si="269"/>
        <v>42495.434236111112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41771.165972222225</v>
      </c>
      <c r="T2832" s="13">
        <f t="shared" si="269"/>
        <v>41758.839675925927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42201.824884259258</v>
      </c>
      <c r="T2833" s="13">
        <f t="shared" si="269"/>
        <v>42171.824884259258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41966.916666666672</v>
      </c>
      <c r="T2834" s="13">
        <f t="shared" si="269"/>
        <v>41938.709421296298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42288.083333333328</v>
      </c>
      <c r="T2835" s="13">
        <f t="shared" si="269"/>
        <v>42268.127696759257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42034.959837962961</v>
      </c>
      <c r="T2836" s="13">
        <f t="shared" si="269"/>
        <v>42019.959837962961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42343</v>
      </c>
      <c r="T2837" s="13">
        <f t="shared" si="269"/>
        <v>42313.703900462962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42784.207638888889</v>
      </c>
      <c r="T2838" s="13">
        <f t="shared" si="269"/>
        <v>42746.261782407411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42347.950046296297</v>
      </c>
      <c r="T2839" s="13">
        <f t="shared" si="269"/>
        <v>42307.908379629633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41864.916666666664</v>
      </c>
      <c r="T2840" s="13">
        <f t="shared" si="269"/>
        <v>41842.607592592591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41876.207638888889</v>
      </c>
      <c r="T2841" s="13">
        <f t="shared" si="269"/>
        <v>41853.240208333329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42081.708333333328</v>
      </c>
      <c r="T2842" s="13">
        <f t="shared" si="269"/>
        <v>42060.035636574074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42351.781215277777</v>
      </c>
      <c r="T2843" s="13">
        <f t="shared" si="269"/>
        <v>42291.739548611105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41811.458333333336</v>
      </c>
      <c r="T2844" s="13">
        <f t="shared" si="269"/>
        <v>41784.952488425923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42534.166666666672</v>
      </c>
      <c r="T2845" s="13">
        <f t="shared" si="269"/>
        <v>42492.737847222219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42739.546064814815</v>
      </c>
      <c r="T2846" s="13">
        <f t="shared" si="269"/>
        <v>42709.546064814815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42163.016585648147</v>
      </c>
      <c r="T2847" s="13">
        <f t="shared" si="269"/>
        <v>42103.016585648147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42153.692060185189</v>
      </c>
      <c r="T2848" s="13">
        <f t="shared" si="269"/>
        <v>42108.692060185189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42513.806307870371</v>
      </c>
      <c r="T2849" s="13">
        <f t="shared" si="269"/>
        <v>42453.806307870371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42153.648831018523</v>
      </c>
      <c r="T2850" s="13">
        <f t="shared" si="269"/>
        <v>42123.648831018523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42483.428240740745</v>
      </c>
      <c r="T2851" s="13">
        <f t="shared" si="269"/>
        <v>42453.428240740745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41888.007071759261</v>
      </c>
      <c r="T2852" s="13">
        <f t="shared" si="269"/>
        <v>41858.007071759261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42398.970138888893</v>
      </c>
      <c r="T2853" s="13">
        <f t="shared" si="269"/>
        <v>42390.002650462964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41811.045173611114</v>
      </c>
      <c r="T2854" s="13">
        <f t="shared" si="269"/>
        <v>41781.045173611114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41896.190937499996</v>
      </c>
      <c r="T2855" s="13">
        <f t="shared" si="269"/>
        <v>41836.190937499996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42131.71665509259</v>
      </c>
      <c r="T2856" s="13">
        <f t="shared" si="269"/>
        <v>42111.71665509259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42398.981944444444</v>
      </c>
      <c r="T2857" s="13">
        <f t="shared" si="269"/>
        <v>42370.007766203707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42224.898611111115</v>
      </c>
      <c r="T2858" s="13">
        <f t="shared" si="269"/>
        <v>42165.037581018521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42786.75</v>
      </c>
      <c r="T2859" s="13">
        <f t="shared" si="269"/>
        <v>42726.920081018514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41978.477777777778</v>
      </c>
      <c r="T2860" s="13">
        <f t="shared" si="269"/>
        <v>41954.545081018514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42293.362314814818</v>
      </c>
      <c r="T2861" s="13">
        <f t="shared" si="269"/>
        <v>42233.362314814818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42540.800648148142</v>
      </c>
      <c r="T2862" s="13">
        <f t="shared" si="269"/>
        <v>42480.800648148142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42271.590833333335</v>
      </c>
      <c r="T2863" s="13">
        <f t="shared" si="269"/>
        <v>42257.590833333335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41814.789687500001</v>
      </c>
      <c r="T2864" s="13">
        <f t="shared" si="269"/>
        <v>41784.789687500001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41891.675034722226</v>
      </c>
      <c r="T2865" s="13">
        <f t="shared" si="269"/>
        <v>41831.675034722226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42202.554166666669</v>
      </c>
      <c r="T2866" s="13">
        <f t="shared" si="269"/>
        <v>42172.613506944443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42010.114108796297</v>
      </c>
      <c r="T2867" s="13">
        <f t="shared" si="269"/>
        <v>41950.114108796297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42657.916666666672</v>
      </c>
      <c r="T2868" s="13">
        <f t="shared" si="269"/>
        <v>42627.955104166671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42555.166666666672</v>
      </c>
      <c r="T2869" s="13">
        <f t="shared" si="269"/>
        <v>42531.195277777777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42648.827013888891</v>
      </c>
      <c r="T2870" s="13">
        <f t="shared" si="269"/>
        <v>42618.827013888891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42570.593530092592</v>
      </c>
      <c r="T2871" s="13">
        <f t="shared" si="269"/>
        <v>42540.593530092592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41776.189409722225</v>
      </c>
      <c r="T2872" s="13">
        <f t="shared" si="269"/>
        <v>41746.189409722225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ref="O2873:O2936" si="270">E2873/D2873</f>
        <v>4.6699999999999998E-2</v>
      </c>
      <c r="P2873" s="6">
        <f t="shared" ref="P2873:P2936" si="271">E2873/L2873</f>
        <v>35.92307692307692</v>
      </c>
      <c r="Q2873" t="str">
        <f t="shared" ref="Q2873:Q2936" si="272">LEFT(N2873,FIND("/",N2873) -1)</f>
        <v>theater</v>
      </c>
      <c r="R2873" t="str">
        <f t="shared" ref="R2873:R2936" si="273">RIGHT(N2873,LEN(N2873) - FIND("/", N2873))</f>
        <v>plays</v>
      </c>
      <c r="S2873" s="13">
        <f t="shared" si="268"/>
        <v>41994.738576388889</v>
      </c>
      <c r="T2873" s="13">
        <f t="shared" si="269"/>
        <v>41974.738576388889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70"/>
        <v>0</v>
      </c>
      <c r="P2874" s="6" t="e">
        <f t="shared" si="271"/>
        <v>#DIV/0!</v>
      </c>
      <c r="Q2874" t="str">
        <f t="shared" si="272"/>
        <v>theater</v>
      </c>
      <c r="R2874" t="str">
        <f t="shared" si="273"/>
        <v>plays</v>
      </c>
      <c r="S2874" s="13">
        <f t="shared" si="268"/>
        <v>42175.11618055556</v>
      </c>
      <c r="T2874" s="13">
        <f t="shared" si="269"/>
        <v>42115.11618055556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70"/>
        <v>0.38119999999999998</v>
      </c>
      <c r="P2875" s="6">
        <f t="shared" si="271"/>
        <v>119.125</v>
      </c>
      <c r="Q2875" t="str">
        <f t="shared" si="272"/>
        <v>theater</v>
      </c>
      <c r="R2875" t="str">
        <f t="shared" si="273"/>
        <v>plays</v>
      </c>
      <c r="S2875" s="13">
        <f t="shared" si="268"/>
        <v>42032.817488425921</v>
      </c>
      <c r="T2875" s="13">
        <f t="shared" si="269"/>
        <v>42002.817488425921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70"/>
        <v>5.4199999999999998E-2</v>
      </c>
      <c r="P2876" s="6">
        <f t="shared" si="271"/>
        <v>90.333333333333329</v>
      </c>
      <c r="Q2876" t="str">
        <f t="shared" si="272"/>
        <v>theater</v>
      </c>
      <c r="R2876" t="str">
        <f t="shared" si="273"/>
        <v>plays</v>
      </c>
      <c r="S2876" s="13">
        <f t="shared" si="268"/>
        <v>42752.84474537037</v>
      </c>
      <c r="T2876" s="13">
        <f t="shared" si="269"/>
        <v>42722.84474537037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70"/>
        <v>3.5E-4</v>
      </c>
      <c r="P2877" s="6">
        <f t="shared" si="271"/>
        <v>2.3333333333333335</v>
      </c>
      <c r="Q2877" t="str">
        <f t="shared" si="272"/>
        <v>theater</v>
      </c>
      <c r="R2877" t="str">
        <f t="shared" si="273"/>
        <v>plays</v>
      </c>
      <c r="S2877" s="13">
        <f t="shared" si="268"/>
        <v>42495.128391203703</v>
      </c>
      <c r="T2877" s="13">
        <f t="shared" si="269"/>
        <v>42465.128391203703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70"/>
        <v>0</v>
      </c>
      <c r="P2878" s="6" t="e">
        <f t="shared" si="271"/>
        <v>#DIV/0!</v>
      </c>
      <c r="Q2878" t="str">
        <f t="shared" si="272"/>
        <v>theater</v>
      </c>
      <c r="R2878" t="str">
        <f t="shared" si="273"/>
        <v>plays</v>
      </c>
      <c r="S2878" s="13">
        <f t="shared" si="268"/>
        <v>42201.743969907402</v>
      </c>
      <c r="T2878" s="13">
        <f t="shared" si="269"/>
        <v>42171.743969907402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70"/>
        <v>0.10833333333333334</v>
      </c>
      <c r="P2879" s="6">
        <f t="shared" si="271"/>
        <v>108.33333333333333</v>
      </c>
      <c r="Q2879" t="str">
        <f t="shared" si="272"/>
        <v>theater</v>
      </c>
      <c r="R2879" t="str">
        <f t="shared" si="273"/>
        <v>plays</v>
      </c>
      <c r="S2879" s="13">
        <f t="shared" si="268"/>
        <v>42704.708333333328</v>
      </c>
      <c r="T2879" s="13">
        <f t="shared" si="269"/>
        <v>42672.955138888887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70"/>
        <v>2.1000000000000001E-2</v>
      </c>
      <c r="P2880" s="6">
        <f t="shared" si="271"/>
        <v>15.75</v>
      </c>
      <c r="Q2880" t="str">
        <f t="shared" si="272"/>
        <v>theater</v>
      </c>
      <c r="R2880" t="str">
        <f t="shared" si="273"/>
        <v>plays</v>
      </c>
      <c r="S2880" s="13">
        <f t="shared" si="268"/>
        <v>42188.615682870368</v>
      </c>
      <c r="T2880" s="13">
        <f t="shared" si="269"/>
        <v>42128.615682870368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70"/>
        <v>2.5892857142857141E-3</v>
      </c>
      <c r="P2881" s="6">
        <f t="shared" si="271"/>
        <v>29</v>
      </c>
      <c r="Q2881" t="str">
        <f t="shared" si="272"/>
        <v>theater</v>
      </c>
      <c r="R2881" t="str">
        <f t="shared" si="273"/>
        <v>plays</v>
      </c>
      <c r="S2881" s="13">
        <f t="shared" si="268"/>
        <v>42389.725243055553</v>
      </c>
      <c r="T2881" s="13">
        <f t="shared" si="269"/>
        <v>42359.725243055553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70"/>
        <v>0.23333333333333334</v>
      </c>
      <c r="P2882" s="6">
        <f t="shared" si="271"/>
        <v>96.551724137931032</v>
      </c>
      <c r="Q2882" t="str">
        <f t="shared" si="272"/>
        <v>theater</v>
      </c>
      <c r="R2882" t="str">
        <f t="shared" si="273"/>
        <v>plays</v>
      </c>
      <c r="S2882" s="13">
        <f t="shared" ref="S2882:S2945" si="274">(((I2882/60)/60)/24)+DATE(1970,1,1)</f>
        <v>42236.711805555555</v>
      </c>
      <c r="T2882" s="13">
        <f t="shared" ref="T2882:T2945" si="275">(((J2882/60)/60)/24)+DATE(1970,1,1)</f>
        <v>42192.905694444446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3">
        <f t="shared" si="274"/>
        <v>41976.639305555553</v>
      </c>
      <c r="T2883" s="13">
        <f t="shared" si="275"/>
        <v>41916.597638888888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42491.596273148149</v>
      </c>
      <c r="T2884" s="13">
        <f t="shared" si="275"/>
        <v>42461.596273148149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42406.207638888889</v>
      </c>
      <c r="T2885" s="13">
        <f t="shared" si="275"/>
        <v>42370.90320601852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41978.727256944447</v>
      </c>
      <c r="T2886" s="13">
        <f t="shared" si="275"/>
        <v>41948.727256944447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42077.034733796296</v>
      </c>
      <c r="T2887" s="13">
        <f t="shared" si="275"/>
        <v>42047.07640046296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42266.165972222225</v>
      </c>
      <c r="T2888" s="13">
        <f t="shared" si="275"/>
        <v>42261.632916666669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42015.427361111113</v>
      </c>
      <c r="T2889" s="13">
        <f t="shared" si="275"/>
        <v>41985.427361111113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41930.207638888889</v>
      </c>
      <c r="T2890" s="13">
        <f t="shared" si="275"/>
        <v>41922.535185185188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41880.863252314812</v>
      </c>
      <c r="T2891" s="13">
        <f t="shared" si="275"/>
        <v>41850.863252314812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41860.125</v>
      </c>
      <c r="T2892" s="13">
        <f t="shared" si="275"/>
        <v>41831.742962962962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42475.84175925926</v>
      </c>
      <c r="T2893" s="13">
        <f t="shared" si="275"/>
        <v>42415.883425925931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41876.875</v>
      </c>
      <c r="T2894" s="13">
        <f t="shared" si="275"/>
        <v>41869.714166666665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42013.083333333328</v>
      </c>
      <c r="T2895" s="13">
        <f t="shared" si="275"/>
        <v>41953.773090277777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42097.944618055553</v>
      </c>
      <c r="T2896" s="13">
        <f t="shared" si="275"/>
        <v>42037.986284722225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41812.875</v>
      </c>
      <c r="T2897" s="13">
        <f t="shared" si="275"/>
        <v>41811.555462962962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42716.25</v>
      </c>
      <c r="T2898" s="13">
        <f t="shared" si="275"/>
        <v>42701.908807870372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42288.645196759258</v>
      </c>
      <c r="T2899" s="13">
        <f t="shared" si="275"/>
        <v>42258.646504629629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42308.664965277778</v>
      </c>
      <c r="T2900" s="13">
        <f t="shared" si="275"/>
        <v>42278.664965277778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42575.078217592592</v>
      </c>
      <c r="T2901" s="13">
        <f t="shared" si="275"/>
        <v>42515.078217592592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41860.234166666669</v>
      </c>
      <c r="T2902" s="13">
        <f t="shared" si="275"/>
        <v>41830.234166666669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42042.904386574075</v>
      </c>
      <c r="T2903" s="13">
        <f t="shared" si="275"/>
        <v>41982.904386574075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42240.439768518518</v>
      </c>
      <c r="T2904" s="13">
        <f t="shared" si="275"/>
        <v>42210.439768518518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42256.166874999995</v>
      </c>
      <c r="T2905" s="13">
        <f t="shared" si="275"/>
        <v>42196.166874999995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41952.5</v>
      </c>
      <c r="T2906" s="13">
        <f t="shared" si="275"/>
        <v>41940.967951388891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42620.056863425925</v>
      </c>
      <c r="T2907" s="13">
        <f t="shared" si="275"/>
        <v>42606.056863425925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42217.041666666672</v>
      </c>
      <c r="T2908" s="13">
        <f t="shared" si="275"/>
        <v>42199.648912037039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42504.877743055549</v>
      </c>
      <c r="T2909" s="13">
        <f t="shared" si="275"/>
        <v>42444.877743055549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42529.731701388882</v>
      </c>
      <c r="T2910" s="13">
        <f t="shared" si="275"/>
        <v>42499.731701388882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41968.823611111111</v>
      </c>
      <c r="T2911" s="13">
        <f t="shared" si="275"/>
        <v>41929.266215277778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42167.841284722221</v>
      </c>
      <c r="T2912" s="13">
        <f t="shared" si="275"/>
        <v>42107.841284722221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42182.768819444449</v>
      </c>
      <c r="T2913" s="13">
        <f t="shared" si="275"/>
        <v>42142.768819444449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42384.131643518514</v>
      </c>
      <c r="T2914" s="13">
        <f t="shared" si="275"/>
        <v>42354.131643518514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41888.922905092593</v>
      </c>
      <c r="T2915" s="13">
        <f t="shared" si="275"/>
        <v>41828.922905092593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42077.865671296298</v>
      </c>
      <c r="T2916" s="13">
        <f t="shared" si="275"/>
        <v>42017.907337962963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42445.356365740736</v>
      </c>
      <c r="T2917" s="13">
        <f t="shared" si="275"/>
        <v>42415.398032407407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41778.476724537039</v>
      </c>
      <c r="T2918" s="13">
        <f t="shared" si="275"/>
        <v>41755.476724537039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42263.234340277777</v>
      </c>
      <c r="T2919" s="13">
        <f t="shared" si="275"/>
        <v>42245.234340277777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42306.629710648151</v>
      </c>
      <c r="T2920" s="13">
        <f t="shared" si="275"/>
        <v>42278.629710648151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41856.61954861111</v>
      </c>
      <c r="T2921" s="13">
        <f t="shared" si="275"/>
        <v>41826.61954861111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42088.750810185185</v>
      </c>
      <c r="T2922" s="13">
        <f t="shared" si="275"/>
        <v>42058.792476851857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41907.886620370373</v>
      </c>
      <c r="T2923" s="13">
        <f t="shared" si="275"/>
        <v>41877.886620370373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42142.874155092592</v>
      </c>
      <c r="T2924" s="13">
        <f t="shared" si="275"/>
        <v>42097.874155092592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42028.125</v>
      </c>
      <c r="T2925" s="13">
        <f t="shared" si="275"/>
        <v>42013.15253472222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42133.165972222225</v>
      </c>
      <c r="T2926" s="13">
        <f t="shared" si="275"/>
        <v>42103.556828703702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41893.584120370368</v>
      </c>
      <c r="T2927" s="13">
        <f t="shared" si="275"/>
        <v>41863.584120370368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42058.765960648147</v>
      </c>
      <c r="T2928" s="13">
        <f t="shared" si="275"/>
        <v>42044.765960648147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41835.208333333336</v>
      </c>
      <c r="T2929" s="13">
        <f t="shared" si="275"/>
        <v>41806.669317129628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42433.998217592598</v>
      </c>
      <c r="T2930" s="13">
        <f t="shared" si="275"/>
        <v>42403.998217592598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41784.564328703702</v>
      </c>
      <c r="T2931" s="13">
        <f t="shared" si="275"/>
        <v>41754.564328703702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42131.584074074075</v>
      </c>
      <c r="T2932" s="13">
        <f t="shared" si="275"/>
        <v>42101.584074074075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41897.255555555559</v>
      </c>
      <c r="T2933" s="13">
        <f t="shared" si="275"/>
        <v>41872.291238425925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42056.458333333328</v>
      </c>
      <c r="T2934" s="13">
        <f t="shared" si="275"/>
        <v>42025.164780092593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42525.956631944442</v>
      </c>
      <c r="T2935" s="13">
        <f t="shared" si="275"/>
        <v>42495.956631944442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41805.636157407411</v>
      </c>
      <c r="T2936" s="13">
        <f t="shared" si="275"/>
        <v>41775.636157407411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ref="O2937:O3000" si="276">E2937/D2937</f>
        <v>1.0088571428571429</v>
      </c>
      <c r="P2937" s="6">
        <f t="shared" ref="P2937:P3000" si="277">E2937/L2937</f>
        <v>90.538461538461533</v>
      </c>
      <c r="Q2937" t="str">
        <f t="shared" ref="Q2937:Q3000" si="278">LEFT(N2937,FIND("/",N2937) -1)</f>
        <v>theater</v>
      </c>
      <c r="R2937" t="str">
        <f t="shared" ref="R2937:R3000" si="279">RIGHT(N2937,LEN(N2937) - FIND("/", N2937))</f>
        <v>musical</v>
      </c>
      <c r="S2937" s="13">
        <f t="shared" si="274"/>
        <v>42611.708333333328</v>
      </c>
      <c r="T2937" s="13">
        <f t="shared" si="275"/>
        <v>42553.583425925928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6"/>
        <v>1.28</v>
      </c>
      <c r="P2938" s="6">
        <f t="shared" si="277"/>
        <v>37.647058823529413</v>
      </c>
      <c r="Q2938" t="str">
        <f t="shared" si="278"/>
        <v>theater</v>
      </c>
      <c r="R2938" t="str">
        <f t="shared" si="279"/>
        <v>musical</v>
      </c>
      <c r="S2938" s="13">
        <f t="shared" si="274"/>
        <v>41925.207638888889</v>
      </c>
      <c r="T2938" s="13">
        <f t="shared" si="275"/>
        <v>41912.650729166664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6"/>
        <v>1.3333333333333333</v>
      </c>
      <c r="P2939" s="6">
        <f t="shared" si="277"/>
        <v>36.363636363636367</v>
      </c>
      <c r="Q2939" t="str">
        <f t="shared" si="278"/>
        <v>theater</v>
      </c>
      <c r="R2939" t="str">
        <f t="shared" si="279"/>
        <v>musical</v>
      </c>
      <c r="S2939" s="13">
        <f t="shared" si="274"/>
        <v>41833.457326388889</v>
      </c>
      <c r="T2939" s="13">
        <f t="shared" si="275"/>
        <v>41803.457326388889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6"/>
        <v>1.0137499999999999</v>
      </c>
      <c r="P2940" s="6">
        <f t="shared" si="277"/>
        <v>126.71875</v>
      </c>
      <c r="Q2940" t="str">
        <f t="shared" si="278"/>
        <v>theater</v>
      </c>
      <c r="R2940" t="str">
        <f t="shared" si="279"/>
        <v>musical</v>
      </c>
      <c r="S2940" s="13">
        <f t="shared" si="274"/>
        <v>42034.703865740739</v>
      </c>
      <c r="T2940" s="13">
        <f t="shared" si="275"/>
        <v>42004.703865740739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6"/>
        <v>1.0287500000000001</v>
      </c>
      <c r="P2941" s="6">
        <f t="shared" si="277"/>
        <v>329.2</v>
      </c>
      <c r="Q2941" t="str">
        <f t="shared" si="278"/>
        <v>theater</v>
      </c>
      <c r="R2941" t="str">
        <f t="shared" si="279"/>
        <v>musical</v>
      </c>
      <c r="S2941" s="13">
        <f t="shared" si="274"/>
        <v>41879.041666666664</v>
      </c>
      <c r="T2941" s="13">
        <f t="shared" si="275"/>
        <v>41845.809166666666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6"/>
        <v>1.0724</v>
      </c>
      <c r="P2942" s="6">
        <f t="shared" si="277"/>
        <v>81.242424242424249</v>
      </c>
      <c r="Q2942" t="str">
        <f t="shared" si="278"/>
        <v>theater</v>
      </c>
      <c r="R2942" t="str">
        <f t="shared" si="279"/>
        <v>musical</v>
      </c>
      <c r="S2942" s="13">
        <f t="shared" si="274"/>
        <v>42022.773356481484</v>
      </c>
      <c r="T2942" s="13">
        <f t="shared" si="275"/>
        <v>41982.773356481484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6"/>
        <v>4.0000000000000003E-5</v>
      </c>
      <c r="P2943" s="6">
        <f t="shared" si="277"/>
        <v>1</v>
      </c>
      <c r="Q2943" t="str">
        <f t="shared" si="278"/>
        <v>theater</v>
      </c>
      <c r="R2943" t="str">
        <f t="shared" si="279"/>
        <v>spaces</v>
      </c>
      <c r="S2943" s="13">
        <f t="shared" si="274"/>
        <v>42064.960127314815</v>
      </c>
      <c r="T2943" s="13">
        <f t="shared" si="275"/>
        <v>42034.960127314815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6"/>
        <v>0.20424999999999999</v>
      </c>
      <c r="P2944" s="6">
        <f t="shared" si="277"/>
        <v>202.22772277227722</v>
      </c>
      <c r="Q2944" t="str">
        <f t="shared" si="278"/>
        <v>theater</v>
      </c>
      <c r="R2944" t="str">
        <f t="shared" si="279"/>
        <v>spaces</v>
      </c>
      <c r="S2944" s="13">
        <f t="shared" si="274"/>
        <v>42354.845833333333</v>
      </c>
      <c r="T2944" s="13">
        <f t="shared" si="275"/>
        <v>42334.803923611107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6"/>
        <v>0</v>
      </c>
      <c r="P2945" s="6" t="e">
        <f t="shared" si="277"/>
        <v>#DIV/0!</v>
      </c>
      <c r="Q2945" t="str">
        <f t="shared" si="278"/>
        <v>theater</v>
      </c>
      <c r="R2945" t="str">
        <f t="shared" si="279"/>
        <v>spaces</v>
      </c>
      <c r="S2945" s="13">
        <f t="shared" si="274"/>
        <v>42107.129398148143</v>
      </c>
      <c r="T2945" s="13">
        <f t="shared" si="275"/>
        <v>42077.129398148143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6"/>
        <v>0.01</v>
      </c>
      <c r="P2946" s="6">
        <f t="shared" si="277"/>
        <v>100</v>
      </c>
      <c r="Q2946" t="str">
        <f t="shared" si="278"/>
        <v>theater</v>
      </c>
      <c r="R2946" t="str">
        <f t="shared" si="279"/>
        <v>spaces</v>
      </c>
      <c r="S2946" s="13">
        <f t="shared" ref="S2946:S3009" si="280">(((I2946/60)/60)/24)+DATE(1970,1,1)</f>
        <v>42162.9143287037</v>
      </c>
      <c r="T2946" s="13">
        <f t="shared" ref="T2946:T3009" si="281">(((J2946/60)/60)/24)+DATE(1970,1,1)</f>
        <v>42132.9143287037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3">
        <f t="shared" si="280"/>
        <v>42148.139583333337</v>
      </c>
      <c r="T2947" s="13">
        <f t="shared" si="281"/>
        <v>42118.139583333337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42597.531157407408</v>
      </c>
      <c r="T2948" s="13">
        <f t="shared" si="281"/>
        <v>42567.531157407408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42698.715972222228</v>
      </c>
      <c r="T2949" s="13">
        <f t="shared" si="281"/>
        <v>42649.562118055561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42157.649224537032</v>
      </c>
      <c r="T2950" s="13">
        <f t="shared" si="281"/>
        <v>42097.649224537032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42327.864780092597</v>
      </c>
      <c r="T2951" s="13">
        <f t="shared" si="281"/>
        <v>42297.823113425926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42392.36518518519</v>
      </c>
      <c r="T2952" s="13">
        <f t="shared" si="281"/>
        <v>42362.36518518519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41917.802928240737</v>
      </c>
      <c r="T2953" s="13">
        <f t="shared" si="281"/>
        <v>41872.802928240737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42660.166666666672</v>
      </c>
      <c r="T2954" s="13">
        <f t="shared" si="281"/>
        <v>42628.690266203703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42285.791909722218</v>
      </c>
      <c r="T2955" s="13">
        <f t="shared" si="281"/>
        <v>42255.791909722218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42810.541701388895</v>
      </c>
      <c r="T2956" s="13">
        <f t="shared" si="281"/>
        <v>42790.583368055552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42171.741307870368</v>
      </c>
      <c r="T2957" s="13">
        <f t="shared" si="281"/>
        <v>42141.741307870368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42494.958912037036</v>
      </c>
      <c r="T2958" s="13">
        <f t="shared" si="281"/>
        <v>42464.958912037036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42090.969583333332</v>
      </c>
      <c r="T2959" s="13">
        <f t="shared" si="281"/>
        <v>42031.011249999996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42498.73746527778</v>
      </c>
      <c r="T2960" s="13">
        <f t="shared" si="281"/>
        <v>42438.779131944444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42528.008391203708</v>
      </c>
      <c r="T2961" s="13">
        <f t="shared" si="281"/>
        <v>42498.008391203708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41893.757210648146</v>
      </c>
      <c r="T2962" s="13">
        <f t="shared" si="281"/>
        <v>41863.757210648146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42089.166666666672</v>
      </c>
      <c r="T2963" s="13">
        <f t="shared" si="281"/>
        <v>42061.212488425925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42064.290972222225</v>
      </c>
      <c r="T2964" s="13">
        <f t="shared" si="281"/>
        <v>42036.24428240741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42187.470185185186</v>
      </c>
      <c r="T2965" s="13">
        <f t="shared" si="281"/>
        <v>42157.470185185186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41857.897222222222</v>
      </c>
      <c r="T2966" s="13">
        <f t="shared" si="281"/>
        <v>41827.909942129627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42192.729548611111</v>
      </c>
      <c r="T2967" s="13">
        <f t="shared" si="281"/>
        <v>42162.729548611111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42263.738564814819</v>
      </c>
      <c r="T2968" s="13">
        <f t="shared" si="281"/>
        <v>42233.738564814819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42072.156157407408</v>
      </c>
      <c r="T2969" s="13">
        <f t="shared" si="281"/>
        <v>42042.197824074072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42599.165972222225</v>
      </c>
      <c r="T2970" s="13">
        <f t="shared" si="281"/>
        <v>42585.523842592593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42127.952083333337</v>
      </c>
      <c r="T2971" s="13">
        <f t="shared" si="281"/>
        <v>42097.786493055552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41838.669571759259</v>
      </c>
      <c r="T2972" s="13">
        <f t="shared" si="281"/>
        <v>41808.669571759259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41882.658310185187</v>
      </c>
      <c r="T2973" s="13">
        <f t="shared" si="281"/>
        <v>41852.658310185187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42709.041666666672</v>
      </c>
      <c r="T2974" s="13">
        <f t="shared" si="281"/>
        <v>42694.110185185185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42370.166666666672</v>
      </c>
      <c r="T2975" s="13">
        <f t="shared" si="281"/>
        <v>42341.818379629629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41908.065972222219</v>
      </c>
      <c r="T2976" s="13">
        <f t="shared" si="281"/>
        <v>41880.061006944445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41970.125</v>
      </c>
      <c r="T2977" s="13">
        <f t="shared" si="281"/>
        <v>41941.683865740742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42442.5</v>
      </c>
      <c r="T2978" s="13">
        <f t="shared" si="281"/>
        <v>42425.730671296296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42086.093055555553</v>
      </c>
      <c r="T2979" s="13">
        <f t="shared" si="281"/>
        <v>42026.88118055556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41932.249305555553</v>
      </c>
      <c r="T2980" s="13">
        <f t="shared" si="281"/>
        <v>41922.640590277777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42010.25</v>
      </c>
      <c r="T2981" s="13">
        <f t="shared" si="281"/>
        <v>41993.824340277773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42240.083333333328</v>
      </c>
      <c r="T2982" s="13">
        <f t="shared" si="281"/>
        <v>42219.915856481486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42270.559675925921</v>
      </c>
      <c r="T2983" s="13">
        <f t="shared" si="281"/>
        <v>42225.559675925921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42411.686840277776</v>
      </c>
      <c r="T2984" s="13">
        <f t="shared" si="281"/>
        <v>42381.686840277776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41954.674027777779</v>
      </c>
      <c r="T2985" s="13">
        <f t="shared" si="281"/>
        <v>41894.632361111115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42606.278715277775</v>
      </c>
      <c r="T2986" s="13">
        <f t="shared" si="281"/>
        <v>42576.278715277775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42674.166666666672</v>
      </c>
      <c r="T2987" s="13">
        <f t="shared" si="281"/>
        <v>42654.973703703698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42491.458402777775</v>
      </c>
      <c r="T2988" s="13">
        <f t="shared" si="281"/>
        <v>42431.500069444446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42656</v>
      </c>
      <c r="T2989" s="13">
        <f t="shared" si="281"/>
        <v>42627.307303240741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42541.362048611118</v>
      </c>
      <c r="T2990" s="13">
        <f t="shared" si="281"/>
        <v>42511.362048611118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42359.207638888889</v>
      </c>
      <c r="T2991" s="13">
        <f t="shared" si="281"/>
        <v>42337.02039351852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42376.57430555555</v>
      </c>
      <c r="T2992" s="13">
        <f t="shared" si="281"/>
        <v>42341.57430555555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42762.837152777778</v>
      </c>
      <c r="T2993" s="13">
        <f t="shared" si="281"/>
        <v>42740.837152777778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42652.767476851848</v>
      </c>
      <c r="T2994" s="13">
        <f t="shared" si="281"/>
        <v>42622.767476851848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42420.838738425926</v>
      </c>
      <c r="T2995" s="13">
        <f t="shared" si="281"/>
        <v>42390.838738425926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41915.478842592594</v>
      </c>
      <c r="T2996" s="13">
        <f t="shared" si="281"/>
        <v>41885.478842592594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42754.665173611109</v>
      </c>
      <c r="T2997" s="13">
        <f t="shared" si="281"/>
        <v>42724.665173611109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42150.912500000006</v>
      </c>
      <c r="T2998" s="13">
        <f t="shared" si="281"/>
        <v>42090.912500000006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42793.207638888889</v>
      </c>
      <c r="T2999" s="13">
        <f t="shared" si="281"/>
        <v>42775.733715277776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41806.184027777781</v>
      </c>
      <c r="T3000" s="13">
        <f t="shared" si="281"/>
        <v>41778.193622685183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ref="O3001:O3064" si="282">E3001/D3001</f>
        <v>1.1888888888888889</v>
      </c>
      <c r="P3001" s="6">
        <f t="shared" ref="P3001:P3064" si="283">E3001/L3001</f>
        <v>80.25</v>
      </c>
      <c r="Q3001" t="str">
        <f t="shared" ref="Q3001:Q3064" si="284">LEFT(N3001,FIND("/",N3001) -1)</f>
        <v>theater</v>
      </c>
      <c r="R3001" t="str">
        <f t="shared" ref="R3001:R3064" si="285">RIGHT(N3001,LEN(N3001) - FIND("/", N3001))</f>
        <v>spaces</v>
      </c>
      <c r="S3001" s="13">
        <f t="shared" si="280"/>
        <v>42795.083333333328</v>
      </c>
      <c r="T3001" s="13">
        <f t="shared" si="281"/>
        <v>42780.740277777775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82"/>
        <v>1</v>
      </c>
      <c r="P3002" s="6">
        <f t="shared" si="283"/>
        <v>62.5</v>
      </c>
      <c r="Q3002" t="str">
        <f t="shared" si="284"/>
        <v>theater</v>
      </c>
      <c r="R3002" t="str">
        <f t="shared" si="285"/>
        <v>spaces</v>
      </c>
      <c r="S3002" s="13">
        <f t="shared" si="280"/>
        <v>42766.75</v>
      </c>
      <c r="T3002" s="13">
        <f t="shared" si="281"/>
        <v>42752.827199074076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82"/>
        <v>3.1869988910451896</v>
      </c>
      <c r="P3003" s="6">
        <f t="shared" si="283"/>
        <v>131.37719999999999</v>
      </c>
      <c r="Q3003" t="str">
        <f t="shared" si="284"/>
        <v>theater</v>
      </c>
      <c r="R3003" t="str">
        <f t="shared" si="285"/>
        <v>spaces</v>
      </c>
      <c r="S3003" s="13">
        <f t="shared" si="280"/>
        <v>42564.895625000005</v>
      </c>
      <c r="T3003" s="13">
        <f t="shared" si="281"/>
        <v>42534.895625000005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82"/>
        <v>1.0850614285714286</v>
      </c>
      <c r="P3004" s="6">
        <f t="shared" si="283"/>
        <v>73.032980769230775</v>
      </c>
      <c r="Q3004" t="str">
        <f t="shared" si="284"/>
        <v>theater</v>
      </c>
      <c r="R3004" t="str">
        <f t="shared" si="285"/>
        <v>spaces</v>
      </c>
      <c r="S3004" s="13">
        <f t="shared" si="280"/>
        <v>41269.83625</v>
      </c>
      <c r="T3004" s="13">
        <f t="shared" si="281"/>
        <v>41239.83625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82"/>
        <v>1.0116666666666667</v>
      </c>
      <c r="P3005" s="6">
        <f t="shared" si="283"/>
        <v>178.52941176470588</v>
      </c>
      <c r="Q3005" t="str">
        <f t="shared" si="284"/>
        <v>theater</v>
      </c>
      <c r="R3005" t="str">
        <f t="shared" si="285"/>
        <v>spaces</v>
      </c>
      <c r="S3005" s="13">
        <f t="shared" si="280"/>
        <v>42430.249305555553</v>
      </c>
      <c r="T3005" s="13">
        <f t="shared" si="281"/>
        <v>42398.849259259259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82"/>
        <v>1.12815</v>
      </c>
      <c r="P3006" s="6">
        <f t="shared" si="283"/>
        <v>162.90974729241879</v>
      </c>
      <c r="Q3006" t="str">
        <f t="shared" si="284"/>
        <v>theater</v>
      </c>
      <c r="R3006" t="str">
        <f t="shared" si="285"/>
        <v>spaces</v>
      </c>
      <c r="S3006" s="13">
        <f t="shared" si="280"/>
        <v>41958.922731481478</v>
      </c>
      <c r="T3006" s="13">
        <f t="shared" si="281"/>
        <v>41928.881064814814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82"/>
        <v>1.2049622641509434</v>
      </c>
      <c r="P3007" s="6">
        <f t="shared" si="283"/>
        <v>108.24237288135593</v>
      </c>
      <c r="Q3007" t="str">
        <f t="shared" si="284"/>
        <v>theater</v>
      </c>
      <c r="R3007" t="str">
        <f t="shared" si="285"/>
        <v>spaces</v>
      </c>
      <c r="S3007" s="13">
        <f t="shared" si="280"/>
        <v>41918.674826388888</v>
      </c>
      <c r="T3007" s="13">
        <f t="shared" si="281"/>
        <v>41888.674826388888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82"/>
        <v>1.0774999999999999</v>
      </c>
      <c r="P3008" s="6">
        <f t="shared" si="283"/>
        <v>88.865979381443296</v>
      </c>
      <c r="Q3008" t="str">
        <f t="shared" si="284"/>
        <v>theater</v>
      </c>
      <c r="R3008" t="str">
        <f t="shared" si="285"/>
        <v>spaces</v>
      </c>
      <c r="S3008" s="13">
        <f t="shared" si="280"/>
        <v>41987.756840277783</v>
      </c>
      <c r="T3008" s="13">
        <f t="shared" si="281"/>
        <v>41957.756840277783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82"/>
        <v>1.8</v>
      </c>
      <c r="P3009" s="6">
        <f t="shared" si="283"/>
        <v>54</v>
      </c>
      <c r="Q3009" t="str">
        <f t="shared" si="284"/>
        <v>theater</v>
      </c>
      <c r="R3009" t="str">
        <f t="shared" si="285"/>
        <v>spaces</v>
      </c>
      <c r="S3009" s="13">
        <f t="shared" si="280"/>
        <v>42119.216238425928</v>
      </c>
      <c r="T3009" s="13">
        <f t="shared" si="281"/>
        <v>42098.216238425928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82"/>
        <v>1.0116666666666667</v>
      </c>
      <c r="P3010" s="6">
        <f t="shared" si="283"/>
        <v>116.73076923076923</v>
      </c>
      <c r="Q3010" t="str">
        <f t="shared" si="284"/>
        <v>theater</v>
      </c>
      <c r="R3010" t="str">
        <f t="shared" si="285"/>
        <v>spaces</v>
      </c>
      <c r="S3010" s="13">
        <f t="shared" ref="S3010:S3073" si="286">(((I3010/60)/60)/24)+DATE(1970,1,1)</f>
        <v>42390.212025462963</v>
      </c>
      <c r="T3010" s="13">
        <f t="shared" ref="T3010:T3073" si="287">(((J3010/60)/60)/24)+DATE(1970,1,1)</f>
        <v>42360.212025462963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3">
        <f t="shared" si="286"/>
        <v>41969.611574074079</v>
      </c>
      <c r="T3011" s="13">
        <f t="shared" si="287"/>
        <v>41939.569907407407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42056.832395833335</v>
      </c>
      <c r="T3012" s="13">
        <f t="shared" si="287"/>
        <v>41996.832395833335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42361.957638888889</v>
      </c>
      <c r="T3013" s="13">
        <f t="shared" si="287"/>
        <v>42334.468935185185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42045.702893518523</v>
      </c>
      <c r="T3014" s="13">
        <f t="shared" si="287"/>
        <v>42024.702893518523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42176.836215277777</v>
      </c>
      <c r="T3015" s="13">
        <f t="shared" si="287"/>
        <v>42146.836215277777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41948.208333333336</v>
      </c>
      <c r="T3016" s="13">
        <f t="shared" si="287"/>
        <v>41920.123611111114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41801.166666666664</v>
      </c>
      <c r="T3017" s="13">
        <f t="shared" si="287"/>
        <v>41785.72729166667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41838.548055555555</v>
      </c>
      <c r="T3018" s="13">
        <f t="shared" si="287"/>
        <v>41778.548055555555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41871.850034722222</v>
      </c>
      <c r="T3019" s="13">
        <f t="shared" si="287"/>
        <v>41841.850034722222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42205.916666666672</v>
      </c>
      <c r="T3020" s="13">
        <f t="shared" si="287"/>
        <v>42163.29833333334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41786.125</v>
      </c>
      <c r="T3021" s="13">
        <f t="shared" si="287"/>
        <v>41758.833564814813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42230.846446759257</v>
      </c>
      <c r="T3022" s="13">
        <f t="shared" si="287"/>
        <v>42170.846446759257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42696.249305555553</v>
      </c>
      <c r="T3023" s="13">
        <f t="shared" si="287"/>
        <v>42660.618854166663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42609.95380787037</v>
      </c>
      <c r="T3024" s="13">
        <f t="shared" si="287"/>
        <v>42564.95380787037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42166.675763888896</v>
      </c>
      <c r="T3025" s="13">
        <f t="shared" si="287"/>
        <v>42121.675763888896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41188.993923611109</v>
      </c>
      <c r="T3026" s="13">
        <f t="shared" si="287"/>
        <v>41158.993923611109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41789.666666666664</v>
      </c>
      <c r="T3027" s="13">
        <f t="shared" si="287"/>
        <v>41761.509409722225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42797.459398148145</v>
      </c>
      <c r="T3028" s="13">
        <f t="shared" si="287"/>
        <v>42783.459398148145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42083.662627314814</v>
      </c>
      <c r="T3029" s="13">
        <f t="shared" si="287"/>
        <v>42053.704293981486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42597.264178240745</v>
      </c>
      <c r="T3030" s="13">
        <f t="shared" si="287"/>
        <v>42567.264178240745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41961.190972222219</v>
      </c>
      <c r="T3031" s="13">
        <f t="shared" si="287"/>
        <v>41932.708877314813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42263.747349537036</v>
      </c>
      <c r="T3032" s="13">
        <f t="shared" si="287"/>
        <v>42233.747349537036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42657.882488425923</v>
      </c>
      <c r="T3033" s="13">
        <f t="shared" si="287"/>
        <v>42597.882488425923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42258.044664351852</v>
      </c>
      <c r="T3034" s="13">
        <f t="shared" si="287"/>
        <v>42228.044664351852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42600.110243055555</v>
      </c>
      <c r="T3035" s="13">
        <f t="shared" si="287"/>
        <v>42570.110243055555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42675.165972222225</v>
      </c>
      <c r="T3036" s="13">
        <f t="shared" si="287"/>
        <v>42644.535358796296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41398.560289351852</v>
      </c>
      <c r="T3037" s="13">
        <f t="shared" si="287"/>
        <v>41368.560289351852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41502.499305555553</v>
      </c>
      <c r="T3038" s="13">
        <f t="shared" si="287"/>
        <v>41466.785231481481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40453.207638888889</v>
      </c>
      <c r="T3039" s="13">
        <f t="shared" si="287"/>
        <v>40378.893206018518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42433.252280092594</v>
      </c>
      <c r="T3040" s="13">
        <f t="shared" si="287"/>
        <v>42373.252280092594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41637.332638888889</v>
      </c>
      <c r="T3041" s="13">
        <f t="shared" si="287"/>
        <v>41610.794421296298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42181.958333333328</v>
      </c>
      <c r="T3042" s="13">
        <f t="shared" si="287"/>
        <v>42177.791909722218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42389.868611111116</v>
      </c>
      <c r="T3043" s="13">
        <f t="shared" si="287"/>
        <v>42359.868611111116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42283.688043981485</v>
      </c>
      <c r="T3044" s="13">
        <f t="shared" si="287"/>
        <v>42253.688043981485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42110.118055555555</v>
      </c>
      <c r="T3045" s="13">
        <f t="shared" si="287"/>
        <v>42083.070590277777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42402.7268287037</v>
      </c>
      <c r="T3046" s="13">
        <f t="shared" si="287"/>
        <v>42387.7268287037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41873.155729166669</v>
      </c>
      <c r="T3047" s="13">
        <f t="shared" si="287"/>
        <v>41843.155729166669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41892.202777777777</v>
      </c>
      <c r="T3048" s="13">
        <f t="shared" si="287"/>
        <v>41862.803078703706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42487.552777777775</v>
      </c>
      <c r="T3049" s="13">
        <f t="shared" si="287"/>
        <v>42443.989050925928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42004.890277777777</v>
      </c>
      <c r="T3050" s="13">
        <f t="shared" si="287"/>
        <v>41975.901180555549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42169.014525462961</v>
      </c>
      <c r="T3051" s="13">
        <f t="shared" si="287"/>
        <v>42139.014525462961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42495.16851851852</v>
      </c>
      <c r="T3052" s="13">
        <f t="shared" si="287"/>
        <v>42465.16851851852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42774.416030092587</v>
      </c>
      <c r="T3053" s="13">
        <f t="shared" si="287"/>
        <v>42744.416030092587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42152.665972222225</v>
      </c>
      <c r="T3054" s="13">
        <f t="shared" si="287"/>
        <v>42122.670069444444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41914.165972222225</v>
      </c>
      <c r="T3055" s="13">
        <f t="shared" si="287"/>
        <v>41862.761724537035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42065.044444444444</v>
      </c>
      <c r="T3056" s="13">
        <f t="shared" si="287"/>
        <v>42027.832800925928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42013.95821759259</v>
      </c>
      <c r="T3057" s="13">
        <f t="shared" si="287"/>
        <v>41953.95821759259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41911.636388888888</v>
      </c>
      <c r="T3058" s="13">
        <f t="shared" si="287"/>
        <v>41851.636388888888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42463.608923611115</v>
      </c>
      <c r="T3059" s="13">
        <f t="shared" si="287"/>
        <v>42433.650590277779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42510.374305555553</v>
      </c>
      <c r="T3060" s="13">
        <f t="shared" si="287"/>
        <v>42460.374305555553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41859.935717592591</v>
      </c>
      <c r="T3061" s="13">
        <f t="shared" si="287"/>
        <v>41829.935717592591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42275.274699074071</v>
      </c>
      <c r="T3062" s="13">
        <f t="shared" si="287"/>
        <v>42245.274699074071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41864.784120370372</v>
      </c>
      <c r="T3063" s="13">
        <f t="shared" si="287"/>
        <v>41834.784120370372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42277.75</v>
      </c>
      <c r="T3064" s="13">
        <f t="shared" si="287"/>
        <v>42248.535787037035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ref="O3065:O3128" si="288">E3065/D3065</f>
        <v>0.19566666666666666</v>
      </c>
      <c r="P3065" s="6">
        <f t="shared" ref="P3065:P3128" si="289">E3065/L3065</f>
        <v>25.521739130434781</v>
      </c>
      <c r="Q3065" t="str">
        <f t="shared" ref="Q3065:Q3128" si="290">LEFT(N3065,FIND("/",N3065) -1)</f>
        <v>theater</v>
      </c>
      <c r="R3065" t="str">
        <f t="shared" ref="R3065:R3128" si="291">RIGHT(N3065,LEN(N3065) - FIND("/", N3065))</f>
        <v>spaces</v>
      </c>
      <c r="S3065" s="13">
        <f t="shared" si="286"/>
        <v>42665.922893518517</v>
      </c>
      <c r="T3065" s="13">
        <f t="shared" si="287"/>
        <v>42630.922893518517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8"/>
        <v>0.11294666666666667</v>
      </c>
      <c r="P3066" s="6">
        <f t="shared" si="289"/>
        <v>117.65277777777777</v>
      </c>
      <c r="Q3066" t="str">
        <f t="shared" si="290"/>
        <v>theater</v>
      </c>
      <c r="R3066" t="str">
        <f t="shared" si="291"/>
        <v>spaces</v>
      </c>
      <c r="S3066" s="13">
        <f t="shared" si="286"/>
        <v>42330.290972222225</v>
      </c>
      <c r="T3066" s="13">
        <f t="shared" si="287"/>
        <v>42299.130162037036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8"/>
        <v>4.0000000000000002E-4</v>
      </c>
      <c r="P3067" s="6">
        <f t="shared" si="289"/>
        <v>5</v>
      </c>
      <c r="Q3067" t="str">
        <f t="shared" si="290"/>
        <v>theater</v>
      </c>
      <c r="R3067" t="str">
        <f t="shared" si="291"/>
        <v>spaces</v>
      </c>
      <c r="S3067" s="13">
        <f t="shared" si="286"/>
        <v>41850.055231481485</v>
      </c>
      <c r="T3067" s="13">
        <f t="shared" si="287"/>
        <v>41825.055231481485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8"/>
        <v>0.11985714285714286</v>
      </c>
      <c r="P3068" s="6">
        <f t="shared" si="289"/>
        <v>2796.6666666666665</v>
      </c>
      <c r="Q3068" t="str">
        <f t="shared" si="290"/>
        <v>theater</v>
      </c>
      <c r="R3068" t="str">
        <f t="shared" si="291"/>
        <v>spaces</v>
      </c>
      <c r="S3068" s="13">
        <f t="shared" si="286"/>
        <v>42561.228437500002</v>
      </c>
      <c r="T3068" s="13">
        <f t="shared" si="287"/>
        <v>42531.228437500002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8"/>
        <v>2.5000000000000001E-2</v>
      </c>
      <c r="P3069" s="6">
        <f t="shared" si="289"/>
        <v>200</v>
      </c>
      <c r="Q3069" t="str">
        <f t="shared" si="290"/>
        <v>theater</v>
      </c>
      <c r="R3069" t="str">
        <f t="shared" si="291"/>
        <v>spaces</v>
      </c>
      <c r="S3069" s="13">
        <f t="shared" si="286"/>
        <v>42256.938414351855</v>
      </c>
      <c r="T3069" s="13">
        <f t="shared" si="287"/>
        <v>42226.938414351855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8"/>
        <v>6.9999999999999999E-4</v>
      </c>
      <c r="P3070" s="6">
        <f t="shared" si="289"/>
        <v>87.5</v>
      </c>
      <c r="Q3070" t="str">
        <f t="shared" si="290"/>
        <v>theater</v>
      </c>
      <c r="R3070" t="str">
        <f t="shared" si="291"/>
        <v>spaces</v>
      </c>
      <c r="S3070" s="13">
        <f t="shared" si="286"/>
        <v>42293.691574074073</v>
      </c>
      <c r="T3070" s="13">
        <f t="shared" si="287"/>
        <v>42263.691574074073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8"/>
        <v>0.14099999999999999</v>
      </c>
      <c r="P3071" s="6">
        <f t="shared" si="289"/>
        <v>20.142857142857142</v>
      </c>
      <c r="Q3071" t="str">
        <f t="shared" si="290"/>
        <v>theater</v>
      </c>
      <c r="R3071" t="str">
        <f t="shared" si="291"/>
        <v>spaces</v>
      </c>
      <c r="S3071" s="13">
        <f t="shared" si="286"/>
        <v>41987.833726851852</v>
      </c>
      <c r="T3071" s="13">
        <f t="shared" si="287"/>
        <v>41957.833726851852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8"/>
        <v>3.3399999999999999E-2</v>
      </c>
      <c r="P3072" s="6">
        <f t="shared" si="289"/>
        <v>20.875</v>
      </c>
      <c r="Q3072" t="str">
        <f t="shared" si="290"/>
        <v>theater</v>
      </c>
      <c r="R3072" t="str">
        <f t="shared" si="291"/>
        <v>spaces</v>
      </c>
      <c r="S3072" s="13">
        <f t="shared" si="286"/>
        <v>42711.733437499999</v>
      </c>
      <c r="T3072" s="13">
        <f t="shared" si="287"/>
        <v>42690.733437499999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8"/>
        <v>0.59775</v>
      </c>
      <c r="P3073" s="6">
        <f t="shared" si="289"/>
        <v>61.307692307692307</v>
      </c>
      <c r="Q3073" t="str">
        <f t="shared" si="290"/>
        <v>theater</v>
      </c>
      <c r="R3073" t="str">
        <f t="shared" si="291"/>
        <v>spaces</v>
      </c>
      <c r="S3073" s="13">
        <f t="shared" si="286"/>
        <v>42115.249305555553</v>
      </c>
      <c r="T3073" s="13">
        <f t="shared" si="287"/>
        <v>42097.732418981483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8"/>
        <v>1.6666666666666666E-4</v>
      </c>
      <c r="P3074" s="6">
        <f t="shared" si="289"/>
        <v>1</v>
      </c>
      <c r="Q3074" t="str">
        <f t="shared" si="290"/>
        <v>theater</v>
      </c>
      <c r="R3074" t="str">
        <f t="shared" si="291"/>
        <v>spaces</v>
      </c>
      <c r="S3074" s="13">
        <f t="shared" ref="S3074:S3137" si="292">(((I3074/60)/60)/24)+DATE(1970,1,1)</f>
        <v>42673.073611111111</v>
      </c>
      <c r="T3074" s="13">
        <f t="shared" ref="T3074:T3137" si="293">(((J3074/60)/60)/24)+DATE(1970,1,1)</f>
        <v>42658.690532407403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3">
        <f t="shared" si="292"/>
        <v>42169.804861111115</v>
      </c>
      <c r="T3075" s="13">
        <f t="shared" si="293"/>
        <v>42111.684027777781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42439.571284722217</v>
      </c>
      <c r="T3076" s="13">
        <f t="shared" si="293"/>
        <v>42409.571284722217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42601.102314814809</v>
      </c>
      <c r="T3077" s="13">
        <f t="shared" si="293"/>
        <v>42551.102314814809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42286.651886574073</v>
      </c>
      <c r="T3078" s="13">
        <f t="shared" si="293"/>
        <v>42226.651886574073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42796.956921296296</v>
      </c>
      <c r="T3079" s="13">
        <f t="shared" si="293"/>
        <v>42766.956921296296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42061.138831018514</v>
      </c>
      <c r="T3080" s="13">
        <f t="shared" si="293"/>
        <v>42031.138831018514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42085.671701388885</v>
      </c>
      <c r="T3081" s="13">
        <f t="shared" si="293"/>
        <v>42055.713368055556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42000.0699537037</v>
      </c>
      <c r="T3082" s="13">
        <f t="shared" si="293"/>
        <v>41940.028287037036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42267.181608796294</v>
      </c>
      <c r="T3083" s="13">
        <f t="shared" si="293"/>
        <v>42237.181608796294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42323.96465277778</v>
      </c>
      <c r="T3084" s="13">
        <f t="shared" si="293"/>
        <v>42293.922986111109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41883.208333333336</v>
      </c>
      <c r="T3085" s="13">
        <f t="shared" si="293"/>
        <v>41853.563402777778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42129.783333333333</v>
      </c>
      <c r="T3086" s="13">
        <f t="shared" si="293"/>
        <v>42100.723738425921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42276.883784722217</v>
      </c>
      <c r="T3087" s="13">
        <f t="shared" si="293"/>
        <v>42246.883784722217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42233.67082175926</v>
      </c>
      <c r="T3088" s="13">
        <f t="shared" si="293"/>
        <v>42173.67082175926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42725.192013888889</v>
      </c>
      <c r="T3089" s="13">
        <f t="shared" si="293"/>
        <v>42665.150347222225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42012.570138888885</v>
      </c>
      <c r="T3090" s="13">
        <f t="shared" si="293"/>
        <v>41981.57230324074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42560.082638888889</v>
      </c>
      <c r="T3091" s="13">
        <f t="shared" si="293"/>
        <v>42528.542627314819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42125.777141203704</v>
      </c>
      <c r="T3092" s="13">
        <f t="shared" si="293"/>
        <v>42065.818807870368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42596.948414351849</v>
      </c>
      <c r="T3093" s="13">
        <f t="shared" si="293"/>
        <v>42566.948414351849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42292.916666666672</v>
      </c>
      <c r="T3094" s="13">
        <f t="shared" si="293"/>
        <v>42255.619351851856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41791.165972222225</v>
      </c>
      <c r="T3095" s="13">
        <f t="shared" si="293"/>
        <v>41760.909039351849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42267.795787037037</v>
      </c>
      <c r="T3096" s="13">
        <f t="shared" si="293"/>
        <v>42207.795787037037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42583.025231481486</v>
      </c>
      <c r="T3097" s="13">
        <f t="shared" si="293"/>
        <v>42523.025231481486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42144.825532407413</v>
      </c>
      <c r="T3098" s="13">
        <f t="shared" si="293"/>
        <v>42114.825532407413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42650.583333333328</v>
      </c>
      <c r="T3099" s="13">
        <f t="shared" si="293"/>
        <v>42629.503483796296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42408.01180555555</v>
      </c>
      <c r="T3100" s="13">
        <f t="shared" si="293"/>
        <v>42359.792233796295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42412.189710648148</v>
      </c>
      <c r="T3101" s="13">
        <f t="shared" si="293"/>
        <v>42382.189710648148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41932.622395833336</v>
      </c>
      <c r="T3102" s="13">
        <f t="shared" si="293"/>
        <v>41902.622395833336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42201.330555555556</v>
      </c>
      <c r="T3103" s="13">
        <f t="shared" si="293"/>
        <v>42171.383530092593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42605.340486111112</v>
      </c>
      <c r="T3104" s="13">
        <f t="shared" si="293"/>
        <v>42555.340486111112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42167.156319444446</v>
      </c>
      <c r="T3105" s="13">
        <f t="shared" si="293"/>
        <v>42107.156319444446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42038.083333333328</v>
      </c>
      <c r="T3106" s="13">
        <f t="shared" si="293"/>
        <v>42006.908692129626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41931.208333333336</v>
      </c>
      <c r="T3107" s="13">
        <f t="shared" si="293"/>
        <v>41876.718935185185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42263.916666666672</v>
      </c>
      <c r="T3108" s="13">
        <f t="shared" si="293"/>
        <v>42241.429120370376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42135.814247685179</v>
      </c>
      <c r="T3109" s="13">
        <f t="shared" si="293"/>
        <v>42128.814247685179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42122.638819444444</v>
      </c>
      <c r="T3110" s="13">
        <f t="shared" si="293"/>
        <v>42062.680486111116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41879.125115740739</v>
      </c>
      <c r="T3111" s="13">
        <f t="shared" si="293"/>
        <v>41844.125115740739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42785.031469907408</v>
      </c>
      <c r="T3112" s="13">
        <f t="shared" si="293"/>
        <v>42745.031469907408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41916.595138888886</v>
      </c>
      <c r="T3113" s="13">
        <f t="shared" si="293"/>
        <v>41885.595138888886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42675.121921296297</v>
      </c>
      <c r="T3114" s="13">
        <f t="shared" si="293"/>
        <v>42615.121921296297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42111.731273148151</v>
      </c>
      <c r="T3115" s="13">
        <f t="shared" si="293"/>
        <v>42081.731273148151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41903.632523148146</v>
      </c>
      <c r="T3116" s="13">
        <f t="shared" si="293"/>
        <v>41843.632523148146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42526.447071759263</v>
      </c>
      <c r="T3117" s="13">
        <f t="shared" si="293"/>
        <v>42496.447071759263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42095.515335648146</v>
      </c>
      <c r="T3118" s="13">
        <f t="shared" si="293"/>
        <v>42081.515335648146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42517.55</v>
      </c>
      <c r="T3119" s="13">
        <f t="shared" si="293"/>
        <v>42509.374537037031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42553.649571759262</v>
      </c>
      <c r="T3120" s="13">
        <f t="shared" si="293"/>
        <v>42534.649571759262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42090.003842592589</v>
      </c>
      <c r="T3121" s="13">
        <f t="shared" si="293"/>
        <v>42060.04550925926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42495.900416666671</v>
      </c>
      <c r="T3122" s="13">
        <f t="shared" si="293"/>
        <v>42435.942083333335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41908.679803240739</v>
      </c>
      <c r="T3123" s="13">
        <f t="shared" si="293"/>
        <v>41848.679803240739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42683.973750000005</v>
      </c>
      <c r="T3124" s="13">
        <f t="shared" si="293"/>
        <v>42678.932083333333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42560.993032407408</v>
      </c>
      <c r="T3125" s="13">
        <f t="shared" si="293"/>
        <v>42530.993032407408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42037.780104166668</v>
      </c>
      <c r="T3126" s="13">
        <f t="shared" si="293"/>
        <v>41977.780104166668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42376.20685185185</v>
      </c>
      <c r="T3127" s="13">
        <f t="shared" si="293"/>
        <v>42346.20685185185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42456.976412037038</v>
      </c>
      <c r="T3128" s="13">
        <f t="shared" si="293"/>
        <v>42427.01807870371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ref="O3129:O3192" si="294">E3129/D3129</f>
        <v>0</v>
      </c>
      <c r="P3129" s="6" t="e">
        <f t="shared" ref="P3129:P3192" si="295">E3129/L3129</f>
        <v>#DIV/0!</v>
      </c>
      <c r="Q3129" t="str">
        <f t="shared" ref="Q3129:Q3192" si="296">LEFT(N3129,FIND("/",N3129) -1)</f>
        <v>theater</v>
      </c>
      <c r="R3129" t="str">
        <f t="shared" ref="R3129:R3192" si="297">RIGHT(N3129,LEN(N3129) - FIND("/", N3129))</f>
        <v>spaces</v>
      </c>
      <c r="S3129" s="13">
        <f t="shared" si="292"/>
        <v>42064.856817129628</v>
      </c>
      <c r="T3129" s="13">
        <f t="shared" si="293"/>
        <v>42034.856817129628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94"/>
        <v>1.0860666666666667</v>
      </c>
      <c r="P3130" s="6">
        <f t="shared" si="295"/>
        <v>139.23931623931625</v>
      </c>
      <c r="Q3130" t="str">
        <f t="shared" si="296"/>
        <v>theater</v>
      </c>
      <c r="R3130" t="str">
        <f t="shared" si="297"/>
        <v>plays</v>
      </c>
      <c r="S3130" s="13">
        <f t="shared" si="292"/>
        <v>42810.784039351856</v>
      </c>
      <c r="T3130" s="13">
        <f t="shared" si="293"/>
        <v>42780.825706018513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94"/>
        <v>8.0000000000000002E-3</v>
      </c>
      <c r="P3131" s="6">
        <f t="shared" si="295"/>
        <v>10</v>
      </c>
      <c r="Q3131" t="str">
        <f t="shared" si="296"/>
        <v>theater</v>
      </c>
      <c r="R3131" t="str">
        <f t="shared" si="297"/>
        <v>plays</v>
      </c>
      <c r="S3131" s="13">
        <f t="shared" si="292"/>
        <v>42843.801145833335</v>
      </c>
      <c r="T3131" s="13">
        <f t="shared" si="293"/>
        <v>42803.842812499999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94"/>
        <v>3.7499999999999999E-2</v>
      </c>
      <c r="P3132" s="6">
        <f t="shared" si="295"/>
        <v>93.75</v>
      </c>
      <c r="Q3132" t="str">
        <f t="shared" si="296"/>
        <v>theater</v>
      </c>
      <c r="R3132" t="str">
        <f t="shared" si="297"/>
        <v>plays</v>
      </c>
      <c r="S3132" s="13">
        <f t="shared" si="292"/>
        <v>42839.207638888889</v>
      </c>
      <c r="T3132" s="13">
        <f t="shared" si="293"/>
        <v>42808.640231481477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94"/>
        <v>0.15731707317073171</v>
      </c>
      <c r="P3133" s="6">
        <f t="shared" si="295"/>
        <v>53.75</v>
      </c>
      <c r="Q3133" t="str">
        <f t="shared" si="296"/>
        <v>theater</v>
      </c>
      <c r="R3133" t="str">
        <f t="shared" si="297"/>
        <v>plays</v>
      </c>
      <c r="S3133" s="13">
        <f t="shared" si="292"/>
        <v>42833.537557870368</v>
      </c>
      <c r="T3133" s="13">
        <f t="shared" si="293"/>
        <v>42803.579224537039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94"/>
        <v>3.3333333333333332E-4</v>
      </c>
      <c r="P3134" s="6">
        <f t="shared" si="295"/>
        <v>10</v>
      </c>
      <c r="Q3134" t="str">
        <f t="shared" si="296"/>
        <v>theater</v>
      </c>
      <c r="R3134" t="str">
        <f t="shared" si="297"/>
        <v>plays</v>
      </c>
      <c r="S3134" s="13">
        <f t="shared" si="292"/>
        <v>42846.308564814812</v>
      </c>
      <c r="T3134" s="13">
        <f t="shared" si="293"/>
        <v>42786.350231481483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94"/>
        <v>1.08</v>
      </c>
      <c r="P3135" s="6">
        <f t="shared" si="295"/>
        <v>33.75</v>
      </c>
      <c r="Q3135" t="str">
        <f t="shared" si="296"/>
        <v>theater</v>
      </c>
      <c r="R3135" t="str">
        <f t="shared" si="297"/>
        <v>plays</v>
      </c>
      <c r="S3135" s="13">
        <f t="shared" si="292"/>
        <v>42818.523541666669</v>
      </c>
      <c r="T3135" s="13">
        <f t="shared" si="293"/>
        <v>42788.565208333333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94"/>
        <v>0.22500000000000001</v>
      </c>
      <c r="P3136" s="6">
        <f t="shared" si="295"/>
        <v>18.75</v>
      </c>
      <c r="Q3136" t="str">
        <f t="shared" si="296"/>
        <v>theater</v>
      </c>
      <c r="R3136" t="str">
        <f t="shared" si="297"/>
        <v>plays</v>
      </c>
      <c r="S3136" s="13">
        <f t="shared" si="292"/>
        <v>42821.678460648152</v>
      </c>
      <c r="T3136" s="13">
        <f t="shared" si="293"/>
        <v>42800.720127314817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94"/>
        <v>0.20849420849420849</v>
      </c>
      <c r="P3137" s="6">
        <f t="shared" si="295"/>
        <v>23.142857142857142</v>
      </c>
      <c r="Q3137" t="str">
        <f t="shared" si="296"/>
        <v>theater</v>
      </c>
      <c r="R3137" t="str">
        <f t="shared" si="297"/>
        <v>plays</v>
      </c>
      <c r="S3137" s="13">
        <f t="shared" si="292"/>
        <v>42829.151863425926</v>
      </c>
      <c r="T3137" s="13">
        <f t="shared" si="293"/>
        <v>42807.151863425926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94"/>
        <v>1.278</v>
      </c>
      <c r="P3138" s="6">
        <f t="shared" si="295"/>
        <v>29.045454545454547</v>
      </c>
      <c r="Q3138" t="str">
        <f t="shared" si="296"/>
        <v>theater</v>
      </c>
      <c r="R3138" t="str">
        <f t="shared" si="297"/>
        <v>plays</v>
      </c>
      <c r="S3138" s="13">
        <f t="shared" ref="S3138:S3201" si="298">(((I3138/60)/60)/24)+DATE(1970,1,1)</f>
        <v>42825.957638888889</v>
      </c>
      <c r="T3138" s="13">
        <f t="shared" ref="T3138:T3201" si="299">(((J3138/60)/60)/24)+DATE(1970,1,1)</f>
        <v>42789.462430555555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3">
        <f t="shared" si="298"/>
        <v>42858.8</v>
      </c>
      <c r="T3139" s="13">
        <f t="shared" si="299"/>
        <v>42807.885057870371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42828.645914351851</v>
      </c>
      <c r="T3140" s="13">
        <f t="shared" si="299"/>
        <v>42809.645914351851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42819.189583333333</v>
      </c>
      <c r="T3141" s="13">
        <f t="shared" si="299"/>
        <v>42785.270370370374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42832.677118055552</v>
      </c>
      <c r="T3142" s="13">
        <f t="shared" si="299"/>
        <v>42802.718784722223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42841.833333333328</v>
      </c>
      <c r="T3143" s="13">
        <f t="shared" si="299"/>
        <v>42800.753333333334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42813.471516203703</v>
      </c>
      <c r="T3144" s="13">
        <f t="shared" si="299"/>
        <v>42783.513182870374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42834.358287037037</v>
      </c>
      <c r="T3145" s="13">
        <f t="shared" si="299"/>
        <v>42808.358287037037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42813.25</v>
      </c>
      <c r="T3146" s="13">
        <f t="shared" si="299"/>
        <v>42796.538275462968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42821.999236111107</v>
      </c>
      <c r="T3147" s="13">
        <f t="shared" si="299"/>
        <v>42762.040902777779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42841.640810185185</v>
      </c>
      <c r="T3148" s="13">
        <f t="shared" si="299"/>
        <v>42796.682476851856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41950.011053240742</v>
      </c>
      <c r="T3149" s="13">
        <f t="shared" si="299"/>
        <v>41909.969386574077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41913.166666666664</v>
      </c>
      <c r="T3150" s="13">
        <f t="shared" si="299"/>
        <v>41891.665324074071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41250.083333333336</v>
      </c>
      <c r="T3151" s="13">
        <f t="shared" si="299"/>
        <v>41226.017361111109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40568.166666666664</v>
      </c>
      <c r="T3152" s="13">
        <f t="shared" si="299"/>
        <v>40478.263923611114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41892.83997685185</v>
      </c>
      <c r="T3153" s="13">
        <f t="shared" si="299"/>
        <v>41862.83997685185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41580.867673611108</v>
      </c>
      <c r="T3154" s="13">
        <f t="shared" si="299"/>
        <v>41550.867673611108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40664.207638888889</v>
      </c>
      <c r="T3155" s="13">
        <f t="shared" si="299"/>
        <v>40633.154363425929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41000.834004629629</v>
      </c>
      <c r="T3156" s="13">
        <f t="shared" si="299"/>
        <v>40970.875671296293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41263.499131944445</v>
      </c>
      <c r="T3157" s="13">
        <f t="shared" si="299"/>
        <v>41233.499131944445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41061.953055555554</v>
      </c>
      <c r="T3158" s="13">
        <f t="shared" si="299"/>
        <v>41026.953055555554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41839.208333333336</v>
      </c>
      <c r="T3159" s="13">
        <f t="shared" si="299"/>
        <v>41829.788252314815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41477.839722222219</v>
      </c>
      <c r="T3160" s="13">
        <f t="shared" si="299"/>
        <v>41447.839722222219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40926.958333333336</v>
      </c>
      <c r="T3161" s="13">
        <f t="shared" si="299"/>
        <v>40884.066678240742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41864.207638888889</v>
      </c>
      <c r="T3162" s="13">
        <f t="shared" si="299"/>
        <v>41841.26489583333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41927.536134259259</v>
      </c>
      <c r="T3163" s="13">
        <f t="shared" si="299"/>
        <v>41897.536134259259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41827.083333333336</v>
      </c>
      <c r="T3164" s="13">
        <f t="shared" si="299"/>
        <v>41799.685902777775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41805.753761574073</v>
      </c>
      <c r="T3165" s="13">
        <f t="shared" si="299"/>
        <v>41775.753761574073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41799.80572916667</v>
      </c>
      <c r="T3166" s="13">
        <f t="shared" si="299"/>
        <v>41766.80572916667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40666.165972222225</v>
      </c>
      <c r="T3167" s="13">
        <f t="shared" si="299"/>
        <v>40644.159259259257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41969.332638888889</v>
      </c>
      <c r="T3168" s="13">
        <f t="shared" si="299"/>
        <v>41940.69158564815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41853.175706018519</v>
      </c>
      <c r="T3169" s="13">
        <f t="shared" si="299"/>
        <v>41839.175706018519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41803.916666666664</v>
      </c>
      <c r="T3170" s="13">
        <f t="shared" si="299"/>
        <v>41772.105937500004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41621.207638888889</v>
      </c>
      <c r="T3171" s="13">
        <f t="shared" si="299"/>
        <v>41591.737974537034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41822.166666666664</v>
      </c>
      <c r="T3172" s="13">
        <f t="shared" si="299"/>
        <v>41789.080370370371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42496.608310185184</v>
      </c>
      <c r="T3173" s="13">
        <f t="shared" si="299"/>
        <v>42466.608310185184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40953.729953703703</v>
      </c>
      <c r="T3174" s="13">
        <f t="shared" si="299"/>
        <v>40923.729953703703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41908.878379629627</v>
      </c>
      <c r="T3175" s="13">
        <f t="shared" si="299"/>
        <v>41878.878379629627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41876.864675925928</v>
      </c>
      <c r="T3176" s="13">
        <f t="shared" si="299"/>
        <v>41862.864675925928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40591.886886574073</v>
      </c>
      <c r="T3177" s="13">
        <f t="shared" si="299"/>
        <v>40531.886886574073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41504.625</v>
      </c>
      <c r="T3178" s="13">
        <f t="shared" si="299"/>
        <v>41477.930914351848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41811.666770833333</v>
      </c>
      <c r="T3179" s="13">
        <f t="shared" si="299"/>
        <v>41781.666770833333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41836.605034722219</v>
      </c>
      <c r="T3180" s="13">
        <f t="shared" si="299"/>
        <v>41806.605034722219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41400.702210648145</v>
      </c>
      <c r="T3181" s="13">
        <f t="shared" si="299"/>
        <v>41375.702210648145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41810.412604166668</v>
      </c>
      <c r="T3182" s="13">
        <f t="shared" si="299"/>
        <v>41780.412604166668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41805.666666666664</v>
      </c>
      <c r="T3183" s="13">
        <f t="shared" si="299"/>
        <v>41779.310034722221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40939.708333333336</v>
      </c>
      <c r="T3184" s="13">
        <f t="shared" si="299"/>
        <v>40883.949317129627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41509.79478009259</v>
      </c>
      <c r="T3185" s="13">
        <f t="shared" si="299"/>
        <v>41491.79478009259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41821.993414351848</v>
      </c>
      <c r="T3186" s="13">
        <f t="shared" si="299"/>
        <v>41791.993414351848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41836.977326388893</v>
      </c>
      <c r="T3187" s="13">
        <f t="shared" si="299"/>
        <v>41829.977326388893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41898.875</v>
      </c>
      <c r="T3188" s="13">
        <f t="shared" si="299"/>
        <v>41868.924050925925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41855.666354166664</v>
      </c>
      <c r="T3189" s="13">
        <f t="shared" si="299"/>
        <v>41835.666354166664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42165.415532407409</v>
      </c>
      <c r="T3190" s="13">
        <f t="shared" si="299"/>
        <v>42144.415532407409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42148.346435185187</v>
      </c>
      <c r="T3191" s="13">
        <f t="shared" si="299"/>
        <v>42118.346435185187</v>
      </c>
    </row>
    <row r="3192" spans="1:20" ht="30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42713.192997685182</v>
      </c>
      <c r="T3192" s="13">
        <f t="shared" si="299"/>
        <v>42683.151331018518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ref="O3193:O3256" si="300">E3193/D3193</f>
        <v>4.0266666666666666E-2</v>
      </c>
      <c r="P3193" s="6">
        <f t="shared" ref="P3193:P3256" si="301">E3193/L3193</f>
        <v>37.75</v>
      </c>
      <c r="Q3193" t="str">
        <f t="shared" ref="Q3193:Q3256" si="302">LEFT(N3193,FIND("/",N3193) -1)</f>
        <v>theater</v>
      </c>
      <c r="R3193" t="str">
        <f t="shared" ref="R3193:R3256" si="303">RIGHT(N3193,LEN(N3193) - FIND("/", N3193))</f>
        <v>musical</v>
      </c>
      <c r="S3193" s="13">
        <f t="shared" si="298"/>
        <v>42598.755428240736</v>
      </c>
      <c r="T3193" s="13">
        <f t="shared" si="299"/>
        <v>42538.755428240736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300"/>
        <v>1.0200000000000001E-2</v>
      </c>
      <c r="P3194" s="6">
        <f t="shared" si="301"/>
        <v>12.75</v>
      </c>
      <c r="Q3194" t="str">
        <f t="shared" si="302"/>
        <v>theater</v>
      </c>
      <c r="R3194" t="str">
        <f t="shared" si="303"/>
        <v>musical</v>
      </c>
      <c r="S3194" s="13">
        <f t="shared" si="298"/>
        <v>42063.916666666672</v>
      </c>
      <c r="T3194" s="13">
        <f t="shared" si="299"/>
        <v>42018.94049768518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300"/>
        <v>0.1174</v>
      </c>
      <c r="P3195" s="6">
        <f t="shared" si="301"/>
        <v>24.458333333333332</v>
      </c>
      <c r="Q3195" t="str">
        <f t="shared" si="302"/>
        <v>theater</v>
      </c>
      <c r="R3195" t="str">
        <f t="shared" si="303"/>
        <v>musical</v>
      </c>
      <c r="S3195" s="13">
        <f t="shared" si="298"/>
        <v>42055.968240740738</v>
      </c>
      <c r="T3195" s="13">
        <f t="shared" si="299"/>
        <v>42010.968240740738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300"/>
        <v>0</v>
      </c>
      <c r="P3196" s="6" t="e">
        <f t="shared" si="301"/>
        <v>#DIV/0!</v>
      </c>
      <c r="Q3196" t="str">
        <f t="shared" si="302"/>
        <v>theater</v>
      </c>
      <c r="R3196" t="str">
        <f t="shared" si="303"/>
        <v>musical</v>
      </c>
      <c r="S3196" s="13">
        <f t="shared" si="298"/>
        <v>42212.062476851846</v>
      </c>
      <c r="T3196" s="13">
        <f t="shared" si="299"/>
        <v>42182.062476851846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300"/>
        <v>0.59142857142857141</v>
      </c>
      <c r="P3197" s="6">
        <f t="shared" si="301"/>
        <v>53.07692307692308</v>
      </c>
      <c r="Q3197" t="str">
        <f t="shared" si="302"/>
        <v>theater</v>
      </c>
      <c r="R3197" t="str">
        <f t="shared" si="303"/>
        <v>musical</v>
      </c>
      <c r="S3197" s="13">
        <f t="shared" si="298"/>
        <v>42047.594236111108</v>
      </c>
      <c r="T3197" s="13">
        <f t="shared" si="299"/>
        <v>42017.594236111108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300"/>
        <v>5.9999999999999995E-4</v>
      </c>
      <c r="P3198" s="6">
        <f t="shared" si="301"/>
        <v>300</v>
      </c>
      <c r="Q3198" t="str">
        <f t="shared" si="302"/>
        <v>theater</v>
      </c>
      <c r="R3198" t="str">
        <f t="shared" si="303"/>
        <v>musical</v>
      </c>
      <c r="S3198" s="13">
        <f t="shared" si="298"/>
        <v>42217.583333333328</v>
      </c>
      <c r="T3198" s="13">
        <f t="shared" si="299"/>
        <v>42157.598090277781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300"/>
        <v>0.1145</v>
      </c>
      <c r="P3199" s="6">
        <f t="shared" si="301"/>
        <v>286.25</v>
      </c>
      <c r="Q3199" t="str">
        <f t="shared" si="302"/>
        <v>theater</v>
      </c>
      <c r="R3199" t="str">
        <f t="shared" si="303"/>
        <v>musical</v>
      </c>
      <c r="S3199" s="13">
        <f t="shared" si="298"/>
        <v>42039.493263888886</v>
      </c>
      <c r="T3199" s="13">
        <f t="shared" si="299"/>
        <v>42009.493263888886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300"/>
        <v>3.6666666666666666E-3</v>
      </c>
      <c r="P3200" s="6">
        <f t="shared" si="301"/>
        <v>36.666666666666664</v>
      </c>
      <c r="Q3200" t="str">
        <f t="shared" si="302"/>
        <v>theater</v>
      </c>
      <c r="R3200" t="str">
        <f t="shared" si="303"/>
        <v>musical</v>
      </c>
      <c r="S3200" s="13">
        <f t="shared" si="298"/>
        <v>42051.424502314811</v>
      </c>
      <c r="T3200" s="13">
        <f t="shared" si="299"/>
        <v>42013.424502314811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300"/>
        <v>0.52159999999999995</v>
      </c>
      <c r="P3201" s="6">
        <f t="shared" si="301"/>
        <v>49.20754716981132</v>
      </c>
      <c r="Q3201" t="str">
        <f t="shared" si="302"/>
        <v>theater</v>
      </c>
      <c r="R3201" t="str">
        <f t="shared" si="303"/>
        <v>musical</v>
      </c>
      <c r="S3201" s="13">
        <f t="shared" si="298"/>
        <v>41888.875</v>
      </c>
      <c r="T3201" s="13">
        <f t="shared" si="299"/>
        <v>41858.761782407404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300"/>
        <v>2.0000000000000002E-5</v>
      </c>
      <c r="P3202" s="6">
        <f t="shared" si="301"/>
        <v>1</v>
      </c>
      <c r="Q3202" t="str">
        <f t="shared" si="302"/>
        <v>theater</v>
      </c>
      <c r="R3202" t="str">
        <f t="shared" si="303"/>
        <v>musical</v>
      </c>
      <c r="S3202" s="13">
        <f t="shared" ref="S3202:S3265" si="304">(((I3202/60)/60)/24)+DATE(1970,1,1)</f>
        <v>42490.231944444444</v>
      </c>
      <c r="T3202" s="13">
        <f t="shared" ref="T3202:T3265" si="305">(((J3202/60)/60)/24)+DATE(1970,1,1)</f>
        <v>42460.320613425924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3">
        <f t="shared" si="304"/>
        <v>41882.767094907409</v>
      </c>
      <c r="T3203" s="13">
        <f t="shared" si="305"/>
        <v>41861.767094907409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42352.249305555553</v>
      </c>
      <c r="T3204" s="13">
        <f t="shared" si="305"/>
        <v>42293.853541666671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42272.988680555558</v>
      </c>
      <c r="T3205" s="13">
        <f t="shared" si="305"/>
        <v>42242.988680555558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42202.676388888889</v>
      </c>
      <c r="T3206" s="13">
        <f t="shared" si="305"/>
        <v>42172.686099537037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42125.374675925923</v>
      </c>
      <c r="T3207" s="13">
        <f t="shared" si="305"/>
        <v>42095.374675925923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42266.276053240741</v>
      </c>
      <c r="T3208" s="13">
        <f t="shared" si="305"/>
        <v>42236.276053240741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42117.236192129625</v>
      </c>
      <c r="T3209" s="13">
        <f t="shared" si="305"/>
        <v>42057.277858796297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41848.605057870373</v>
      </c>
      <c r="T3210" s="13">
        <f t="shared" si="305"/>
        <v>41827.605057870373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41810.958333333336</v>
      </c>
      <c r="T3211" s="13">
        <f t="shared" si="305"/>
        <v>41778.637245370373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41061.165972222225</v>
      </c>
      <c r="T3212" s="13">
        <f t="shared" si="305"/>
        <v>41013.936562499999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41866.083333333336</v>
      </c>
      <c r="T3213" s="13">
        <f t="shared" si="305"/>
        <v>41834.586574074077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41859.795729166668</v>
      </c>
      <c r="T3214" s="13">
        <f t="shared" si="305"/>
        <v>41829.795729166668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42211.763414351852</v>
      </c>
      <c r="T3215" s="13">
        <f t="shared" si="305"/>
        <v>42171.763414351852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42374.996527777781</v>
      </c>
      <c r="T3216" s="13">
        <f t="shared" si="305"/>
        <v>42337.792511574073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42257.165972222225</v>
      </c>
      <c r="T3217" s="13">
        <f t="shared" si="305"/>
        <v>42219.665173611109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42196.604166666672</v>
      </c>
      <c r="T3218" s="13">
        <f t="shared" si="305"/>
        <v>42165.462627314817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42678.546111111107</v>
      </c>
      <c r="T3219" s="13">
        <f t="shared" si="305"/>
        <v>42648.546111111107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42004</v>
      </c>
      <c r="T3220" s="13">
        <f t="shared" si="305"/>
        <v>41971.002152777779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42085.941516203704</v>
      </c>
      <c r="T3221" s="13">
        <f t="shared" si="305"/>
        <v>42050.983182870375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42806.875</v>
      </c>
      <c r="T3222" s="13">
        <f t="shared" si="305"/>
        <v>42772.833379629628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42190.696793981479</v>
      </c>
      <c r="T3223" s="13">
        <f t="shared" si="305"/>
        <v>42155.696793981479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42301.895138888889</v>
      </c>
      <c r="T3224" s="13">
        <f t="shared" si="305"/>
        <v>42270.582141203704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42236.835370370376</v>
      </c>
      <c r="T3225" s="13">
        <f t="shared" si="305"/>
        <v>42206.835370370376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42745.208333333328</v>
      </c>
      <c r="T3226" s="13">
        <f t="shared" si="305"/>
        <v>42697.850844907407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42524.875</v>
      </c>
      <c r="T3227" s="13">
        <f t="shared" si="305"/>
        <v>42503.559467592597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42307.583472222221</v>
      </c>
      <c r="T3228" s="13">
        <f t="shared" si="305"/>
        <v>42277.583472222221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42752.882361111115</v>
      </c>
      <c r="T3229" s="13">
        <f t="shared" si="305"/>
        <v>42722.882361111115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42355.207638888889</v>
      </c>
      <c r="T3230" s="13">
        <f t="shared" si="305"/>
        <v>42323.70930555556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41963.333310185189</v>
      </c>
      <c r="T3231" s="13">
        <f t="shared" si="305"/>
        <v>41933.291643518518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41913.165972222225</v>
      </c>
      <c r="T3232" s="13">
        <f t="shared" si="305"/>
        <v>41898.168125000004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42476.943831018521</v>
      </c>
      <c r="T3233" s="13">
        <f t="shared" si="305"/>
        <v>42446.943831018521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42494.165972222225</v>
      </c>
      <c r="T3234" s="13">
        <f t="shared" si="305"/>
        <v>42463.81385416667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42796.805034722223</v>
      </c>
      <c r="T3235" s="13">
        <f t="shared" si="305"/>
        <v>42766.805034722223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42767.979861111111</v>
      </c>
      <c r="T3236" s="13">
        <f t="shared" si="305"/>
        <v>42734.789444444439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42552.347812499997</v>
      </c>
      <c r="T3237" s="13">
        <f t="shared" si="305"/>
        <v>42522.347812499997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42732.917048611111</v>
      </c>
      <c r="T3238" s="13">
        <f t="shared" si="305"/>
        <v>42702.917048611111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42276.165972222225</v>
      </c>
      <c r="T3239" s="13">
        <f t="shared" si="305"/>
        <v>42252.474351851852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42186.510393518518</v>
      </c>
      <c r="T3240" s="13">
        <f t="shared" si="305"/>
        <v>42156.510393518518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42302.999305555553</v>
      </c>
      <c r="T3241" s="13">
        <f t="shared" si="305"/>
        <v>42278.089039351849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42782.958333333328</v>
      </c>
      <c r="T3242" s="13">
        <f t="shared" si="305"/>
        <v>42754.693842592591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41926.290972222225</v>
      </c>
      <c r="T3243" s="13">
        <f t="shared" si="305"/>
        <v>41893.324884259258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41901.755694444444</v>
      </c>
      <c r="T3244" s="13">
        <f t="shared" si="305"/>
        <v>41871.755694444444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42286</v>
      </c>
      <c r="T3245" s="13">
        <f t="shared" si="305"/>
        <v>42262.096782407403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42705.735902777778</v>
      </c>
      <c r="T3246" s="13">
        <f t="shared" si="305"/>
        <v>42675.694236111114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42167.083333333328</v>
      </c>
      <c r="T3247" s="13">
        <f t="shared" si="305"/>
        <v>42135.60020833333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42259.165972222225</v>
      </c>
      <c r="T3248" s="13">
        <f t="shared" si="305"/>
        <v>42230.472222222219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42197.434166666666</v>
      </c>
      <c r="T3249" s="13">
        <f t="shared" si="305"/>
        <v>42167.434166666666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42098.846724537041</v>
      </c>
      <c r="T3250" s="13">
        <f t="shared" si="305"/>
        <v>42068.888391203705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42175.746689814812</v>
      </c>
      <c r="T3251" s="13">
        <f t="shared" si="305"/>
        <v>42145.746689814812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41948.783842592595</v>
      </c>
      <c r="T3252" s="13">
        <f t="shared" si="305"/>
        <v>41918.742175925923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42176.731087962966</v>
      </c>
      <c r="T3253" s="13">
        <f t="shared" si="305"/>
        <v>42146.731087962966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42620.472685185188</v>
      </c>
      <c r="T3254" s="13">
        <f t="shared" si="305"/>
        <v>42590.472685185188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42621.15625</v>
      </c>
      <c r="T3255" s="13">
        <f t="shared" si="305"/>
        <v>42602.576712962968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42089.044085648144</v>
      </c>
      <c r="T3256" s="13">
        <f t="shared" si="305"/>
        <v>42059.085752314815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ref="O3257:O3320" si="306">E3257/D3257</f>
        <v>1.75</v>
      </c>
      <c r="P3257" s="6">
        <f t="shared" ref="P3257:P3320" si="307">E3257/L3257</f>
        <v>29.166666666666668</v>
      </c>
      <c r="Q3257" t="str">
        <f t="shared" ref="Q3257:Q3320" si="308">LEFT(N3257,FIND("/",N3257) -1)</f>
        <v>theater</v>
      </c>
      <c r="R3257" t="str">
        <f t="shared" ref="R3257:R3320" si="309">RIGHT(N3257,LEN(N3257) - FIND("/", N3257))</f>
        <v>plays</v>
      </c>
      <c r="S3257" s="13">
        <f t="shared" si="304"/>
        <v>41919.768229166664</v>
      </c>
      <c r="T3257" s="13">
        <f t="shared" si="305"/>
        <v>41889.768229166664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6"/>
        <v>1.2806</v>
      </c>
      <c r="P3258" s="6">
        <f t="shared" si="307"/>
        <v>72.76136363636364</v>
      </c>
      <c r="Q3258" t="str">
        <f t="shared" si="308"/>
        <v>theater</v>
      </c>
      <c r="R3258" t="str">
        <f t="shared" si="309"/>
        <v>plays</v>
      </c>
      <c r="S3258" s="13">
        <f t="shared" si="304"/>
        <v>42166.165972222225</v>
      </c>
      <c r="T3258" s="13">
        <f t="shared" si="305"/>
        <v>42144.573807870373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6"/>
        <v>1.0629949999999999</v>
      </c>
      <c r="P3259" s="6">
        <f t="shared" si="307"/>
        <v>51.853414634146333</v>
      </c>
      <c r="Q3259" t="str">
        <f t="shared" si="308"/>
        <v>theater</v>
      </c>
      <c r="R3259" t="str">
        <f t="shared" si="309"/>
        <v>plays</v>
      </c>
      <c r="S3259" s="13">
        <f t="shared" si="304"/>
        <v>42788.559629629628</v>
      </c>
      <c r="T3259" s="13">
        <f t="shared" si="305"/>
        <v>42758.559629629628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6"/>
        <v>1.052142857142857</v>
      </c>
      <c r="P3260" s="6">
        <f t="shared" si="307"/>
        <v>98.2</v>
      </c>
      <c r="Q3260" t="str">
        <f t="shared" si="308"/>
        <v>theater</v>
      </c>
      <c r="R3260" t="str">
        <f t="shared" si="309"/>
        <v>plays</v>
      </c>
      <c r="S3260" s="13">
        <f t="shared" si="304"/>
        <v>42012.887280092589</v>
      </c>
      <c r="T3260" s="13">
        <f t="shared" si="305"/>
        <v>41982.887280092589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6"/>
        <v>1.0616782608695652</v>
      </c>
      <c r="P3261" s="6">
        <f t="shared" si="307"/>
        <v>251.7381443298969</v>
      </c>
      <c r="Q3261" t="str">
        <f t="shared" si="308"/>
        <v>theater</v>
      </c>
      <c r="R3261" t="str">
        <f t="shared" si="309"/>
        <v>plays</v>
      </c>
      <c r="S3261" s="13">
        <f t="shared" si="304"/>
        <v>42644.165972222225</v>
      </c>
      <c r="T3261" s="13">
        <f t="shared" si="305"/>
        <v>42614.760937500003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6"/>
        <v>1.0924</v>
      </c>
      <c r="P3262" s="6">
        <f t="shared" si="307"/>
        <v>74.821917808219183</v>
      </c>
      <c r="Q3262" t="str">
        <f t="shared" si="308"/>
        <v>theater</v>
      </c>
      <c r="R3262" t="str">
        <f t="shared" si="309"/>
        <v>plays</v>
      </c>
      <c r="S3262" s="13">
        <f t="shared" si="304"/>
        <v>42338.714328703703</v>
      </c>
      <c r="T3262" s="13">
        <f t="shared" si="305"/>
        <v>42303.672662037032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6"/>
        <v>1.0045454545454546</v>
      </c>
      <c r="P3263" s="6">
        <f t="shared" si="307"/>
        <v>67.65306122448979</v>
      </c>
      <c r="Q3263" t="str">
        <f t="shared" si="308"/>
        <v>theater</v>
      </c>
      <c r="R3263" t="str">
        <f t="shared" si="309"/>
        <v>plays</v>
      </c>
      <c r="S3263" s="13">
        <f t="shared" si="304"/>
        <v>42201.725416666668</v>
      </c>
      <c r="T3263" s="13">
        <f t="shared" si="305"/>
        <v>42171.725416666668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6"/>
        <v>1.0304098360655738</v>
      </c>
      <c r="P3264" s="6">
        <f t="shared" si="307"/>
        <v>93.81343283582089</v>
      </c>
      <c r="Q3264" t="str">
        <f t="shared" si="308"/>
        <v>theater</v>
      </c>
      <c r="R3264" t="str">
        <f t="shared" si="309"/>
        <v>plays</v>
      </c>
      <c r="S3264" s="13">
        <f t="shared" si="304"/>
        <v>41995.166666666672</v>
      </c>
      <c r="T3264" s="13">
        <f t="shared" si="305"/>
        <v>41964.315532407403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6"/>
        <v>1.121664</v>
      </c>
      <c r="P3265" s="6">
        <f t="shared" si="307"/>
        <v>41.237647058823526</v>
      </c>
      <c r="Q3265" t="str">
        <f t="shared" si="308"/>
        <v>theater</v>
      </c>
      <c r="R3265" t="str">
        <f t="shared" si="309"/>
        <v>plays</v>
      </c>
      <c r="S3265" s="13">
        <f t="shared" si="304"/>
        <v>42307.875</v>
      </c>
      <c r="T3265" s="13">
        <f t="shared" si="305"/>
        <v>42284.516064814816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6"/>
        <v>1.03</v>
      </c>
      <c r="P3266" s="6">
        <f t="shared" si="307"/>
        <v>52.551020408163268</v>
      </c>
      <c r="Q3266" t="str">
        <f t="shared" si="308"/>
        <v>theater</v>
      </c>
      <c r="R3266" t="str">
        <f t="shared" si="309"/>
        <v>plays</v>
      </c>
      <c r="S3266" s="13">
        <f t="shared" ref="S3266:S3329" si="310">(((I3266/60)/60)/24)+DATE(1970,1,1)</f>
        <v>42032.916666666672</v>
      </c>
      <c r="T3266" s="13">
        <f t="shared" ref="T3266:T3329" si="311">(((J3266/60)/60)/24)+DATE(1970,1,1)</f>
        <v>42016.800208333334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3">
        <f t="shared" si="310"/>
        <v>42341.708333333328</v>
      </c>
      <c r="T3267" s="13">
        <f t="shared" si="311"/>
        <v>42311.711979166663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42167.875</v>
      </c>
      <c r="T3268" s="13">
        <f t="shared" si="311"/>
        <v>42136.536134259266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42202.757638888885</v>
      </c>
      <c r="T3269" s="13">
        <f t="shared" si="311"/>
        <v>42172.757638888885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42606.90425925926</v>
      </c>
      <c r="T3270" s="13">
        <f t="shared" si="311"/>
        <v>42590.90425925926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42171.458333333328</v>
      </c>
      <c r="T3271" s="13">
        <f t="shared" si="311"/>
        <v>42137.395798611105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42197.533159722225</v>
      </c>
      <c r="T3272" s="13">
        <f t="shared" si="311"/>
        <v>42167.533159722225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41945.478877314818</v>
      </c>
      <c r="T3273" s="13">
        <f t="shared" si="311"/>
        <v>41915.437210648146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42314.541770833333</v>
      </c>
      <c r="T3274" s="13">
        <f t="shared" si="311"/>
        <v>42284.500104166669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42627.791666666672</v>
      </c>
      <c r="T3275" s="13">
        <f t="shared" si="311"/>
        <v>42611.801412037035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42444.875</v>
      </c>
      <c r="T3276" s="13">
        <f t="shared" si="311"/>
        <v>42400.704537037032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42044.1875</v>
      </c>
      <c r="T3277" s="13">
        <f t="shared" si="311"/>
        <v>42017.88045138889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42461.165972222225</v>
      </c>
      <c r="T3278" s="13">
        <f t="shared" si="311"/>
        <v>42426.949988425928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41961.724606481483</v>
      </c>
      <c r="T3279" s="13">
        <f t="shared" si="311"/>
        <v>41931.682939814818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42154.848414351851</v>
      </c>
      <c r="T3280" s="13">
        <f t="shared" si="311"/>
        <v>42124.848414351851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42461.06086805556</v>
      </c>
      <c r="T3281" s="13">
        <f t="shared" si="311"/>
        <v>42431.102534722217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42156.208333333328</v>
      </c>
      <c r="T3282" s="13">
        <f t="shared" si="311"/>
        <v>42121.756921296299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42249.019733796296</v>
      </c>
      <c r="T3283" s="13">
        <f t="shared" si="311"/>
        <v>42219.019733796296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42489.19430555556</v>
      </c>
      <c r="T3284" s="13">
        <f t="shared" si="311"/>
        <v>42445.19430555556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42410.875</v>
      </c>
      <c r="T3285" s="13">
        <f t="shared" si="311"/>
        <v>42379.74418981481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42398.249305555553</v>
      </c>
      <c r="T3286" s="13">
        <f t="shared" si="311"/>
        <v>42380.884872685187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42794.208333333328</v>
      </c>
      <c r="T3287" s="13">
        <f t="shared" si="311"/>
        <v>42762.942430555559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42597.840069444443</v>
      </c>
      <c r="T3288" s="13">
        <f t="shared" si="311"/>
        <v>42567.840069444443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42336.750324074077</v>
      </c>
      <c r="T3289" s="13">
        <f t="shared" si="311"/>
        <v>42311.750324074077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42541.958333333328</v>
      </c>
      <c r="T3290" s="13">
        <f t="shared" si="311"/>
        <v>42505.774479166663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42786.368078703701</v>
      </c>
      <c r="T3291" s="13">
        <f t="shared" si="311"/>
        <v>42758.368078703701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42805.51494212963</v>
      </c>
      <c r="T3292" s="13">
        <f t="shared" si="311"/>
        <v>42775.51494212963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42264.165972222225</v>
      </c>
      <c r="T3293" s="13">
        <f t="shared" si="311"/>
        <v>42232.702546296292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42342.811898148153</v>
      </c>
      <c r="T3294" s="13">
        <f t="shared" si="311"/>
        <v>42282.770231481481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42798.425370370373</v>
      </c>
      <c r="T3295" s="13">
        <f t="shared" si="311"/>
        <v>42768.425370370373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42171.541134259256</v>
      </c>
      <c r="T3296" s="13">
        <f t="shared" si="311"/>
        <v>42141.541134259256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42639.442465277782</v>
      </c>
      <c r="T3297" s="13">
        <f t="shared" si="311"/>
        <v>42609.442465277782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42330.916666666672</v>
      </c>
      <c r="T3298" s="13">
        <f t="shared" si="311"/>
        <v>42309.756620370375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42212.957638888889</v>
      </c>
      <c r="T3299" s="13">
        <f t="shared" si="311"/>
        <v>42193.771481481483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42260</v>
      </c>
      <c r="T3300" s="13">
        <f t="shared" si="311"/>
        <v>42239.957962962959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42291.917395833334</v>
      </c>
      <c r="T3301" s="13">
        <f t="shared" si="311"/>
        <v>42261.917395833334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42123.743773148148</v>
      </c>
      <c r="T3302" s="13">
        <f t="shared" si="311"/>
        <v>42102.743773148148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42583.290972222225</v>
      </c>
      <c r="T3303" s="13">
        <f t="shared" si="311"/>
        <v>42538.73583333334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42711.35157407407</v>
      </c>
      <c r="T3304" s="13">
        <f t="shared" si="311"/>
        <v>42681.35157407407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42091.609768518523</v>
      </c>
      <c r="T3305" s="13">
        <f t="shared" si="311"/>
        <v>42056.65143518518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42726.624444444446</v>
      </c>
      <c r="T3306" s="13">
        <f t="shared" si="311"/>
        <v>42696.624444444446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42216.855879629627</v>
      </c>
      <c r="T3307" s="13">
        <f t="shared" si="311"/>
        <v>42186.855879629627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42531.125</v>
      </c>
      <c r="T3308" s="13">
        <f t="shared" si="311"/>
        <v>42493.219236111108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42505.057164351849</v>
      </c>
      <c r="T3309" s="13">
        <f t="shared" si="311"/>
        <v>42475.057164351849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42473.876909722225</v>
      </c>
      <c r="T3310" s="13">
        <f t="shared" si="311"/>
        <v>42452.876909722225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42659.650208333333</v>
      </c>
      <c r="T3311" s="13">
        <f t="shared" si="311"/>
        <v>42628.650208333333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42283.928530092591</v>
      </c>
      <c r="T3312" s="13">
        <f t="shared" si="311"/>
        <v>42253.928530092591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42294.29178240741</v>
      </c>
      <c r="T3313" s="13">
        <f t="shared" si="311"/>
        <v>42264.29178240741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42685.916666666672</v>
      </c>
      <c r="T3314" s="13">
        <f t="shared" si="311"/>
        <v>42664.809560185182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42396.041666666672</v>
      </c>
      <c r="T3315" s="13">
        <f t="shared" si="311"/>
        <v>42382.244409722218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42132.836805555555</v>
      </c>
      <c r="T3316" s="13">
        <f t="shared" si="311"/>
        <v>42105.267488425925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42496.303715277783</v>
      </c>
      <c r="T3317" s="13">
        <f t="shared" si="311"/>
        <v>42466.303715277783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41859.57916666667</v>
      </c>
      <c r="T3318" s="13">
        <f t="shared" si="311"/>
        <v>41826.871238425927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42529.039629629624</v>
      </c>
      <c r="T3319" s="13">
        <f t="shared" si="311"/>
        <v>42499.039629629624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42471.104166666672</v>
      </c>
      <c r="T3320" s="13">
        <f t="shared" si="311"/>
        <v>42431.302002314813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ref="O3321:O3384" si="312">E3321/D3321</f>
        <v>1.08</v>
      </c>
      <c r="P3321" s="6">
        <f t="shared" ref="P3321:P3384" si="313">E3321/L3321</f>
        <v>33.75</v>
      </c>
      <c r="Q3321" t="str">
        <f t="shared" ref="Q3321:Q3384" si="314">LEFT(N3321,FIND("/",N3321) -1)</f>
        <v>theater</v>
      </c>
      <c r="R3321" t="str">
        <f t="shared" ref="R3321:R3384" si="315">RIGHT(N3321,LEN(N3321) - FIND("/", N3321))</f>
        <v>plays</v>
      </c>
      <c r="S3321" s="13">
        <f t="shared" si="310"/>
        <v>42035.585486111115</v>
      </c>
      <c r="T3321" s="13">
        <f t="shared" si="311"/>
        <v>41990.585486111115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12"/>
        <v>1.01</v>
      </c>
      <c r="P3322" s="6">
        <f t="shared" si="313"/>
        <v>66.44736842105263</v>
      </c>
      <c r="Q3322" t="str">
        <f t="shared" si="314"/>
        <v>theater</v>
      </c>
      <c r="R3322" t="str">
        <f t="shared" si="315"/>
        <v>plays</v>
      </c>
      <c r="S3322" s="13">
        <f t="shared" si="310"/>
        <v>42543.045798611114</v>
      </c>
      <c r="T3322" s="13">
        <f t="shared" si="311"/>
        <v>42513.045798611114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12"/>
        <v>1.0740000000000001</v>
      </c>
      <c r="P3323" s="6">
        <f t="shared" si="313"/>
        <v>35.799999999999997</v>
      </c>
      <c r="Q3323" t="str">
        <f t="shared" si="314"/>
        <v>theater</v>
      </c>
      <c r="R3323" t="str">
        <f t="shared" si="315"/>
        <v>plays</v>
      </c>
      <c r="S3323" s="13">
        <f t="shared" si="310"/>
        <v>41928.165972222225</v>
      </c>
      <c r="T3323" s="13">
        <f t="shared" si="311"/>
        <v>41914.100289351853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12"/>
        <v>1.0151515151515151</v>
      </c>
      <c r="P3324" s="6">
        <f t="shared" si="313"/>
        <v>145.65217391304347</v>
      </c>
      <c r="Q3324" t="str">
        <f t="shared" si="314"/>
        <v>theater</v>
      </c>
      <c r="R3324" t="str">
        <f t="shared" si="315"/>
        <v>plays</v>
      </c>
      <c r="S3324" s="13">
        <f t="shared" si="310"/>
        <v>42543.163194444445</v>
      </c>
      <c r="T3324" s="13">
        <f t="shared" si="311"/>
        <v>42521.010370370372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12"/>
        <v>1.2589999999999999</v>
      </c>
      <c r="P3325" s="6">
        <f t="shared" si="313"/>
        <v>25.693877551020407</v>
      </c>
      <c r="Q3325" t="str">
        <f t="shared" si="314"/>
        <v>theater</v>
      </c>
      <c r="R3325" t="str">
        <f t="shared" si="315"/>
        <v>plays</v>
      </c>
      <c r="S3325" s="13">
        <f t="shared" si="310"/>
        <v>42638.36583333333</v>
      </c>
      <c r="T3325" s="13">
        <f t="shared" si="311"/>
        <v>42608.36583333333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12"/>
        <v>1.0166666666666666</v>
      </c>
      <c r="P3326" s="6">
        <f t="shared" si="313"/>
        <v>152.5</v>
      </c>
      <c r="Q3326" t="str">
        <f t="shared" si="314"/>
        <v>theater</v>
      </c>
      <c r="R3326" t="str">
        <f t="shared" si="315"/>
        <v>plays</v>
      </c>
      <c r="S3326" s="13">
        <f t="shared" si="310"/>
        <v>42526.58321759259</v>
      </c>
      <c r="T3326" s="13">
        <f t="shared" si="311"/>
        <v>42512.58321759259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12"/>
        <v>1.125</v>
      </c>
      <c r="P3327" s="6">
        <f t="shared" si="313"/>
        <v>30</v>
      </c>
      <c r="Q3327" t="str">
        <f t="shared" si="314"/>
        <v>theater</v>
      </c>
      <c r="R3327" t="str">
        <f t="shared" si="315"/>
        <v>plays</v>
      </c>
      <c r="S3327" s="13">
        <f t="shared" si="310"/>
        <v>42099.743946759263</v>
      </c>
      <c r="T3327" s="13">
        <f t="shared" si="311"/>
        <v>42064.785613425927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12"/>
        <v>1.0137499999999999</v>
      </c>
      <c r="P3328" s="6">
        <f t="shared" si="313"/>
        <v>142.28070175438597</v>
      </c>
      <c r="Q3328" t="str">
        <f t="shared" si="314"/>
        <v>theater</v>
      </c>
      <c r="R3328" t="str">
        <f t="shared" si="315"/>
        <v>plays</v>
      </c>
      <c r="S3328" s="13">
        <f t="shared" si="310"/>
        <v>42071.67251157407</v>
      </c>
      <c r="T3328" s="13">
        <f t="shared" si="311"/>
        <v>42041.714178240742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12"/>
        <v>1.0125</v>
      </c>
      <c r="P3329" s="6">
        <f t="shared" si="313"/>
        <v>24.545454545454547</v>
      </c>
      <c r="Q3329" t="str">
        <f t="shared" si="314"/>
        <v>theater</v>
      </c>
      <c r="R3329" t="str">
        <f t="shared" si="315"/>
        <v>plays</v>
      </c>
      <c r="S3329" s="13">
        <f t="shared" si="310"/>
        <v>42498.374606481477</v>
      </c>
      <c r="T3329" s="13">
        <f t="shared" si="311"/>
        <v>42468.374606481477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12"/>
        <v>1.4638888888888888</v>
      </c>
      <c r="P3330" s="6">
        <f t="shared" si="313"/>
        <v>292.77777777777777</v>
      </c>
      <c r="Q3330" t="str">
        <f t="shared" si="314"/>
        <v>theater</v>
      </c>
      <c r="R3330" t="str">
        <f t="shared" si="315"/>
        <v>plays</v>
      </c>
      <c r="S3330" s="13">
        <f t="shared" ref="S3330:S3393" si="316">(((I3330/60)/60)/24)+DATE(1970,1,1)</f>
        <v>41825.041666666664</v>
      </c>
      <c r="T3330" s="13">
        <f t="shared" ref="T3330:T3393" si="317">(((J3330/60)/60)/24)+DATE(1970,1,1)</f>
        <v>41822.57503472222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3">
        <f t="shared" si="316"/>
        <v>41847.958333333336</v>
      </c>
      <c r="T3331" s="13">
        <f t="shared" si="317"/>
        <v>41837.323009259257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42095.845694444448</v>
      </c>
      <c r="T3332" s="13">
        <f t="shared" si="317"/>
        <v>42065.887361111112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42283.697754629626</v>
      </c>
      <c r="T3333" s="13">
        <f t="shared" si="317"/>
        <v>42248.697754629626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41839.860300925924</v>
      </c>
      <c r="T3334" s="13">
        <f t="shared" si="317"/>
        <v>41809.860300925924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42170.676851851851</v>
      </c>
      <c r="T3335" s="13">
        <f t="shared" si="317"/>
        <v>42148.676851851851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42215.521087962959</v>
      </c>
      <c r="T3336" s="13">
        <f t="shared" si="317"/>
        <v>42185.521087962959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41854.958333333336</v>
      </c>
      <c r="T3337" s="13">
        <f t="shared" si="317"/>
        <v>41827.674143518518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42465.35701388889</v>
      </c>
      <c r="T3338" s="13">
        <f t="shared" si="317"/>
        <v>42437.398680555561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41922.875</v>
      </c>
      <c r="T3339" s="13">
        <f t="shared" si="317"/>
        <v>41901.282025462962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42790.574999999997</v>
      </c>
      <c r="T3340" s="13">
        <f t="shared" si="317"/>
        <v>42769.574999999997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42579.665717592594</v>
      </c>
      <c r="T3341" s="13">
        <f t="shared" si="317"/>
        <v>42549.665717592594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42710.974004629628</v>
      </c>
      <c r="T3342" s="13">
        <f t="shared" si="317"/>
        <v>42685.974004629628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42533.708333333328</v>
      </c>
      <c r="T3343" s="13">
        <f t="shared" si="317"/>
        <v>42510.798854166671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42095.207638888889</v>
      </c>
      <c r="T3344" s="13">
        <f t="shared" si="317"/>
        <v>42062.296412037031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42473.554166666669</v>
      </c>
      <c r="T3345" s="13">
        <f t="shared" si="317"/>
        <v>42452.916481481487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41881.200150462959</v>
      </c>
      <c r="T3346" s="13">
        <f t="shared" si="317"/>
        <v>41851.200150462959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42112.025694444441</v>
      </c>
      <c r="T3347" s="13">
        <f t="shared" si="317"/>
        <v>42053.106111111112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42061.024421296301</v>
      </c>
      <c r="T3348" s="13">
        <f t="shared" si="317"/>
        <v>42054.024421296301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42498.875</v>
      </c>
      <c r="T3349" s="13">
        <f t="shared" si="317"/>
        <v>42484.551550925928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42490.165972222225</v>
      </c>
      <c r="T3350" s="13">
        <f t="shared" si="317"/>
        <v>42466.558796296296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42534.708333333328</v>
      </c>
      <c r="T3351" s="13">
        <f t="shared" si="317"/>
        <v>42513.110787037032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42337.958333333328</v>
      </c>
      <c r="T3352" s="13">
        <f t="shared" si="317"/>
        <v>42302.701516203699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41843.458333333336</v>
      </c>
      <c r="T3353" s="13">
        <f t="shared" si="317"/>
        <v>41806.395428240743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42552.958333333328</v>
      </c>
      <c r="T3354" s="13">
        <f t="shared" si="317"/>
        <v>42495.992800925931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42492.958333333328</v>
      </c>
      <c r="T3355" s="13">
        <f t="shared" si="317"/>
        <v>42479.432291666672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42306.167361111111</v>
      </c>
      <c r="T3356" s="13">
        <f t="shared" si="317"/>
        <v>42270.7269212963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42500.470138888893</v>
      </c>
      <c r="T3357" s="13">
        <f t="shared" si="317"/>
        <v>42489.619525462964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42566.815648148149</v>
      </c>
      <c r="T3358" s="13">
        <f t="shared" si="317"/>
        <v>42536.815648148149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41852.417939814812</v>
      </c>
      <c r="T3359" s="13">
        <f t="shared" si="317"/>
        <v>41822.417939814812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41962.352766203709</v>
      </c>
      <c r="T3360" s="13">
        <f t="shared" si="317"/>
        <v>41932.311099537037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42791.057106481487</v>
      </c>
      <c r="T3361" s="13">
        <f t="shared" si="317"/>
        <v>42746.057106481487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42718.665972222225</v>
      </c>
      <c r="T3362" s="13">
        <f t="shared" si="317"/>
        <v>42697.082673611112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41883.665972222225</v>
      </c>
      <c r="T3363" s="13">
        <f t="shared" si="317"/>
        <v>41866.025347222225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42070.204861111109</v>
      </c>
      <c r="T3364" s="13">
        <f t="shared" si="317"/>
        <v>42056.091631944444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41870.666666666664</v>
      </c>
      <c r="T3365" s="13">
        <f t="shared" si="317"/>
        <v>41851.771354166667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42444.875</v>
      </c>
      <c r="T3366" s="13">
        <f t="shared" si="317"/>
        <v>42422.977418981478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42351.101759259262</v>
      </c>
      <c r="T3367" s="13">
        <f t="shared" si="317"/>
        <v>42321.101759259262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42137.067557870367</v>
      </c>
      <c r="T3368" s="13">
        <f t="shared" si="317"/>
        <v>42107.067557870367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42217.933958333335</v>
      </c>
      <c r="T3369" s="13">
        <f t="shared" si="317"/>
        <v>42192.933958333335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42005.208333333328</v>
      </c>
      <c r="T3370" s="13">
        <f t="shared" si="317"/>
        <v>41969.199756944443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42750.041435185187</v>
      </c>
      <c r="T3371" s="13">
        <f t="shared" si="317"/>
        <v>42690.041435185187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42721.333333333328</v>
      </c>
      <c r="T3372" s="13">
        <f t="shared" si="317"/>
        <v>42690.334317129629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42340.874594907407</v>
      </c>
      <c r="T3373" s="13">
        <f t="shared" si="317"/>
        <v>42312.874594907407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41876.207638888889</v>
      </c>
      <c r="T3374" s="13">
        <f t="shared" si="317"/>
        <v>41855.548101851848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42203.666666666672</v>
      </c>
      <c r="T3375" s="13">
        <f t="shared" si="317"/>
        <v>42179.854629629626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42305.731666666667</v>
      </c>
      <c r="T3376" s="13">
        <f t="shared" si="317"/>
        <v>42275.731666666667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41777.610798611109</v>
      </c>
      <c r="T3377" s="13">
        <f t="shared" si="317"/>
        <v>41765.610798611109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42119.659652777773</v>
      </c>
      <c r="T3378" s="13">
        <f t="shared" si="317"/>
        <v>42059.701319444444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42083.705555555556</v>
      </c>
      <c r="T3379" s="13">
        <f t="shared" si="317"/>
        <v>42053.732627314821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41882.547222222223</v>
      </c>
      <c r="T3380" s="13">
        <f t="shared" si="317"/>
        <v>41858.355393518519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42242.958333333328</v>
      </c>
      <c r="T3381" s="13">
        <f t="shared" si="317"/>
        <v>42225.513888888891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41972.995115740734</v>
      </c>
      <c r="T3382" s="13">
        <f t="shared" si="317"/>
        <v>41937.95344907407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42074.143321759257</v>
      </c>
      <c r="T3383" s="13">
        <f t="shared" si="317"/>
        <v>42044.184988425928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42583.957638888889</v>
      </c>
      <c r="T3384" s="13">
        <f t="shared" si="317"/>
        <v>42559.431203703702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ref="O3385:O3448" si="318">E3385/D3385</f>
        <v>1.1171428571428572</v>
      </c>
      <c r="P3385" s="6">
        <f t="shared" ref="P3385:P3448" si="319">E3385/L3385</f>
        <v>65.166666666666671</v>
      </c>
      <c r="Q3385" t="str">
        <f t="shared" ref="Q3385:Q3448" si="320">LEFT(N3385,FIND("/",N3385) -1)</f>
        <v>theater</v>
      </c>
      <c r="R3385" t="str">
        <f t="shared" ref="R3385:R3448" si="321">RIGHT(N3385,LEN(N3385) - FIND("/", N3385))</f>
        <v>plays</v>
      </c>
      <c r="S3385" s="13">
        <f t="shared" si="316"/>
        <v>42544.782638888893</v>
      </c>
      <c r="T3385" s="13">
        <f t="shared" si="317"/>
        <v>42524.782638888893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8"/>
        <v>1.0001100000000001</v>
      </c>
      <c r="P3386" s="6">
        <f t="shared" si="319"/>
        <v>93.760312499999998</v>
      </c>
      <c r="Q3386" t="str">
        <f t="shared" si="320"/>
        <v>theater</v>
      </c>
      <c r="R3386" t="str">
        <f t="shared" si="321"/>
        <v>plays</v>
      </c>
      <c r="S3386" s="13">
        <f t="shared" si="316"/>
        <v>42329.125</v>
      </c>
      <c r="T3386" s="13">
        <f t="shared" si="317"/>
        <v>42292.087592592594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8"/>
        <v>1</v>
      </c>
      <c r="P3387" s="6">
        <f t="shared" si="319"/>
        <v>133.33333333333334</v>
      </c>
      <c r="Q3387" t="str">
        <f t="shared" si="320"/>
        <v>theater</v>
      </c>
      <c r="R3387" t="str">
        <f t="shared" si="321"/>
        <v>plays</v>
      </c>
      <c r="S3387" s="13">
        <f t="shared" si="316"/>
        <v>41983.8675</v>
      </c>
      <c r="T3387" s="13">
        <f t="shared" si="317"/>
        <v>41953.8675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8"/>
        <v>1.05</v>
      </c>
      <c r="P3388" s="6">
        <f t="shared" si="319"/>
        <v>51.219512195121951</v>
      </c>
      <c r="Q3388" t="str">
        <f t="shared" si="320"/>
        <v>theater</v>
      </c>
      <c r="R3388" t="str">
        <f t="shared" si="321"/>
        <v>plays</v>
      </c>
      <c r="S3388" s="13">
        <f t="shared" si="316"/>
        <v>41976.644745370373</v>
      </c>
      <c r="T3388" s="13">
        <f t="shared" si="317"/>
        <v>41946.644745370373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8"/>
        <v>1.1686666666666667</v>
      </c>
      <c r="P3389" s="6">
        <f t="shared" si="319"/>
        <v>100.17142857142858</v>
      </c>
      <c r="Q3389" t="str">
        <f t="shared" si="320"/>
        <v>theater</v>
      </c>
      <c r="R3389" t="str">
        <f t="shared" si="321"/>
        <v>plays</v>
      </c>
      <c r="S3389" s="13">
        <f t="shared" si="316"/>
        <v>41987.762592592597</v>
      </c>
      <c r="T3389" s="13">
        <f t="shared" si="317"/>
        <v>41947.762592592589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8"/>
        <v>1.038</v>
      </c>
      <c r="P3390" s="6">
        <f t="shared" si="319"/>
        <v>34.6</v>
      </c>
      <c r="Q3390" t="str">
        <f t="shared" si="320"/>
        <v>theater</v>
      </c>
      <c r="R3390" t="str">
        <f t="shared" si="321"/>
        <v>plays</v>
      </c>
      <c r="S3390" s="13">
        <f t="shared" si="316"/>
        <v>42173.461122685185</v>
      </c>
      <c r="T3390" s="13">
        <f t="shared" si="317"/>
        <v>42143.461122685185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8"/>
        <v>1.145</v>
      </c>
      <c r="P3391" s="6">
        <f t="shared" si="319"/>
        <v>184.67741935483872</v>
      </c>
      <c r="Q3391" t="str">
        <f t="shared" si="320"/>
        <v>theater</v>
      </c>
      <c r="R3391" t="str">
        <f t="shared" si="321"/>
        <v>plays</v>
      </c>
      <c r="S3391" s="13">
        <f t="shared" si="316"/>
        <v>42524.563449074078</v>
      </c>
      <c r="T3391" s="13">
        <f t="shared" si="317"/>
        <v>42494.563449074078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8"/>
        <v>1.024</v>
      </c>
      <c r="P3392" s="6">
        <f t="shared" si="319"/>
        <v>69.818181818181813</v>
      </c>
      <c r="Q3392" t="str">
        <f t="shared" si="320"/>
        <v>theater</v>
      </c>
      <c r="R3392" t="str">
        <f t="shared" si="321"/>
        <v>plays</v>
      </c>
      <c r="S3392" s="13">
        <f t="shared" si="316"/>
        <v>41830.774826388886</v>
      </c>
      <c r="T3392" s="13">
        <f t="shared" si="317"/>
        <v>41815.774826388886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8"/>
        <v>2.23</v>
      </c>
      <c r="P3393" s="6">
        <f t="shared" si="319"/>
        <v>61.944444444444443</v>
      </c>
      <c r="Q3393" t="str">
        <f t="shared" si="320"/>
        <v>theater</v>
      </c>
      <c r="R3393" t="str">
        <f t="shared" si="321"/>
        <v>plays</v>
      </c>
      <c r="S3393" s="13">
        <f t="shared" si="316"/>
        <v>41859.936111111114</v>
      </c>
      <c r="T3393" s="13">
        <f t="shared" si="317"/>
        <v>41830.545694444445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8"/>
        <v>1</v>
      </c>
      <c r="P3394" s="6">
        <f t="shared" si="319"/>
        <v>41.666666666666664</v>
      </c>
      <c r="Q3394" t="str">
        <f t="shared" si="320"/>
        <v>theater</v>
      </c>
      <c r="R3394" t="str">
        <f t="shared" si="321"/>
        <v>plays</v>
      </c>
      <c r="S3394" s="13">
        <f t="shared" ref="S3394:S3457" si="322">(((I3394/60)/60)/24)+DATE(1970,1,1)</f>
        <v>42496.845543981486</v>
      </c>
      <c r="T3394" s="13">
        <f t="shared" ref="T3394:T3457" si="323">(((J3394/60)/60)/24)+DATE(1970,1,1)</f>
        <v>42446.845543981486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3">
        <f t="shared" si="322"/>
        <v>41949.031944444447</v>
      </c>
      <c r="T3395" s="13">
        <f t="shared" si="323"/>
        <v>41923.921643518523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41847.59542824074</v>
      </c>
      <c r="T3396" s="13">
        <f t="shared" si="323"/>
        <v>41817.59542824074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42154.756944444445</v>
      </c>
      <c r="T3397" s="13">
        <f t="shared" si="323"/>
        <v>42140.712314814817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41791.165972222225</v>
      </c>
      <c r="T3398" s="13">
        <f t="shared" si="323"/>
        <v>41764.44663194444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42418.916666666672</v>
      </c>
      <c r="T3399" s="13">
        <f t="shared" si="323"/>
        <v>42378.478344907402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41964.708333333328</v>
      </c>
      <c r="T3400" s="13">
        <f t="shared" si="323"/>
        <v>41941.75203703704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42056.920428240745</v>
      </c>
      <c r="T3401" s="13">
        <f t="shared" si="323"/>
        <v>42026.920428240745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41879.953865740739</v>
      </c>
      <c r="T3402" s="13">
        <f t="shared" si="323"/>
        <v>41834.953865740739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42223.723912037036</v>
      </c>
      <c r="T3403" s="13">
        <f t="shared" si="323"/>
        <v>42193.723912037036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42320.104861111111</v>
      </c>
      <c r="T3404" s="13">
        <f t="shared" si="323"/>
        <v>42290.61855324074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42180.462083333332</v>
      </c>
      <c r="T3405" s="13">
        <f t="shared" si="323"/>
        <v>42150.462083333332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42172.503495370373</v>
      </c>
      <c r="T3406" s="13">
        <f t="shared" si="323"/>
        <v>42152.503495370373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42430.999305555553</v>
      </c>
      <c r="T3407" s="13">
        <f t="shared" si="323"/>
        <v>42410.017199074078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41836.492777777778</v>
      </c>
      <c r="T3408" s="13">
        <f t="shared" si="323"/>
        <v>41791.492777777778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41826.422326388885</v>
      </c>
      <c r="T3409" s="13">
        <f t="shared" si="323"/>
        <v>41796.422326388885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41838.991944444446</v>
      </c>
      <c r="T3410" s="13">
        <f t="shared" si="323"/>
        <v>41808.991944444446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42582.873611111107</v>
      </c>
      <c r="T3411" s="13">
        <f t="shared" si="323"/>
        <v>42544.814328703709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42527.291666666672</v>
      </c>
      <c r="T3412" s="13">
        <f t="shared" si="323"/>
        <v>42500.041550925926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42285.022824074069</v>
      </c>
      <c r="T3413" s="13">
        <f t="shared" si="323"/>
        <v>42265.022824074069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41909.959050925929</v>
      </c>
      <c r="T3414" s="13">
        <f t="shared" si="323"/>
        <v>41879.959050925929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42063.207638888889</v>
      </c>
      <c r="T3415" s="13">
        <f t="shared" si="323"/>
        <v>42053.733078703706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42705.332638888889</v>
      </c>
      <c r="T3416" s="13">
        <f t="shared" si="323"/>
        <v>42675.832465277781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42477.979166666672</v>
      </c>
      <c r="T3417" s="13">
        <f t="shared" si="323"/>
        <v>42467.144166666665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42117.770833333328</v>
      </c>
      <c r="T3418" s="13">
        <f t="shared" si="323"/>
        <v>42089.412557870368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41938.029861111114</v>
      </c>
      <c r="T3419" s="13">
        <f t="shared" si="323"/>
        <v>41894.91375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41782.83457175926</v>
      </c>
      <c r="T3420" s="13">
        <f t="shared" si="323"/>
        <v>41752.83457175926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42466.895833333328</v>
      </c>
      <c r="T3421" s="13">
        <f t="shared" si="323"/>
        <v>42448.821585648147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42414</v>
      </c>
      <c r="T3422" s="13">
        <f t="shared" si="323"/>
        <v>42405.090300925927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42067.791238425925</v>
      </c>
      <c r="T3423" s="13">
        <f t="shared" si="323"/>
        <v>42037.791238425925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42352</v>
      </c>
      <c r="T3424" s="13">
        <f t="shared" si="323"/>
        <v>42323.562222222223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42118.911354166667</v>
      </c>
      <c r="T3425" s="13">
        <f t="shared" si="323"/>
        <v>42088.911354166667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42040.290972222225</v>
      </c>
      <c r="T3426" s="13">
        <f t="shared" si="323"/>
        <v>42018.676898148144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41916.617314814815</v>
      </c>
      <c r="T3427" s="13">
        <f t="shared" si="323"/>
        <v>41884.617314814815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41903.083333333336</v>
      </c>
      <c r="T3428" s="13">
        <f t="shared" si="323"/>
        <v>41884.056747685187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41822.645277777774</v>
      </c>
      <c r="T3429" s="13">
        <f t="shared" si="323"/>
        <v>41792.645277777774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42063.708333333328</v>
      </c>
      <c r="T3430" s="13">
        <f t="shared" si="323"/>
        <v>42038.720451388886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42676.021539351852</v>
      </c>
      <c r="T3431" s="13">
        <f t="shared" si="323"/>
        <v>42662.021539351852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41850.945613425924</v>
      </c>
      <c r="T3432" s="13">
        <f t="shared" si="323"/>
        <v>41820.945613425924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41869.730937500004</v>
      </c>
      <c r="T3433" s="13">
        <f t="shared" si="323"/>
        <v>41839.730937500004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42405.916666666672</v>
      </c>
      <c r="T3434" s="13">
        <f t="shared" si="323"/>
        <v>42380.581180555557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41807.125</v>
      </c>
      <c r="T3435" s="13">
        <f t="shared" si="323"/>
        <v>41776.063136574077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41830.380428240744</v>
      </c>
      <c r="T3436" s="13">
        <f t="shared" si="323"/>
        <v>41800.380428240744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42589.125</v>
      </c>
      <c r="T3437" s="13">
        <f t="shared" si="323"/>
        <v>42572.61681712963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41872.686111111114</v>
      </c>
      <c r="T3438" s="13">
        <f t="shared" si="323"/>
        <v>41851.541585648149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42235.710879629631</v>
      </c>
      <c r="T3439" s="13">
        <f t="shared" si="323"/>
        <v>42205.710879629631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42126.875</v>
      </c>
      <c r="T3440" s="13">
        <f t="shared" si="323"/>
        <v>42100.927858796291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42388.207638888889</v>
      </c>
      <c r="T3441" s="13">
        <f t="shared" si="323"/>
        <v>42374.911226851851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41831.677083333336</v>
      </c>
      <c r="T3442" s="13">
        <f t="shared" si="323"/>
        <v>41809.12300925926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42321.845138888893</v>
      </c>
      <c r="T3443" s="13">
        <f t="shared" si="323"/>
        <v>42294.429641203707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42154.841111111105</v>
      </c>
      <c r="T3444" s="13">
        <f t="shared" si="323"/>
        <v>42124.841111111105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41891.524837962963</v>
      </c>
      <c r="T3445" s="13">
        <f t="shared" si="323"/>
        <v>41861.524837962963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42529.582638888889</v>
      </c>
      <c r="T3446" s="13">
        <f t="shared" si="323"/>
        <v>42521.291504629626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42300.530509259261</v>
      </c>
      <c r="T3447" s="13">
        <f t="shared" si="323"/>
        <v>42272.530509259261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42040.513888888891</v>
      </c>
      <c r="T3448" s="13">
        <f t="shared" si="323"/>
        <v>42016.832465277781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ref="O3449:O3512" si="324">E3449/D3449</f>
        <v>1.0780000000000001</v>
      </c>
      <c r="P3449" s="6">
        <f t="shared" ref="P3449:P3512" si="325">E3449/L3449</f>
        <v>77</v>
      </c>
      <c r="Q3449" t="str">
        <f t="shared" ref="Q3449:Q3512" si="326">LEFT(N3449,FIND("/",N3449) -1)</f>
        <v>theater</v>
      </c>
      <c r="R3449" t="str">
        <f t="shared" ref="R3449:R3512" si="327">RIGHT(N3449,LEN(N3449) - FIND("/", N3449))</f>
        <v>plays</v>
      </c>
      <c r="S3449" s="13">
        <f t="shared" si="322"/>
        <v>42447.847361111111</v>
      </c>
      <c r="T3449" s="13">
        <f t="shared" si="323"/>
        <v>42402.889027777783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24"/>
        <v>1.0976190476190477</v>
      </c>
      <c r="P3450" s="6">
        <f t="shared" si="325"/>
        <v>51.222222222222221</v>
      </c>
      <c r="Q3450" t="str">
        <f t="shared" si="326"/>
        <v>theater</v>
      </c>
      <c r="R3450" t="str">
        <f t="shared" si="327"/>
        <v>plays</v>
      </c>
      <c r="S3450" s="13">
        <f t="shared" si="322"/>
        <v>41990.119085648148</v>
      </c>
      <c r="T3450" s="13">
        <f t="shared" si="323"/>
        <v>41960.119085648148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24"/>
        <v>1.70625</v>
      </c>
      <c r="P3451" s="6">
        <f t="shared" si="325"/>
        <v>68.25</v>
      </c>
      <c r="Q3451" t="str">
        <f t="shared" si="326"/>
        <v>theater</v>
      </c>
      <c r="R3451" t="str">
        <f t="shared" si="327"/>
        <v>plays</v>
      </c>
      <c r="S3451" s="13">
        <f t="shared" si="322"/>
        <v>42560.166666666672</v>
      </c>
      <c r="T3451" s="13">
        <f t="shared" si="323"/>
        <v>42532.052523148144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24"/>
        <v>1.52</v>
      </c>
      <c r="P3452" s="6">
        <f t="shared" si="325"/>
        <v>19.487179487179485</v>
      </c>
      <c r="Q3452" t="str">
        <f t="shared" si="326"/>
        <v>theater</v>
      </c>
      <c r="R3452" t="str">
        <f t="shared" si="327"/>
        <v>plays</v>
      </c>
      <c r="S3452" s="13">
        <f t="shared" si="322"/>
        <v>42096.662858796291</v>
      </c>
      <c r="T3452" s="13">
        <f t="shared" si="323"/>
        <v>42036.704525462963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24"/>
        <v>1.0123076923076924</v>
      </c>
      <c r="P3453" s="6">
        <f t="shared" si="325"/>
        <v>41.125</v>
      </c>
      <c r="Q3453" t="str">
        <f t="shared" si="326"/>
        <v>theater</v>
      </c>
      <c r="R3453" t="str">
        <f t="shared" si="327"/>
        <v>plays</v>
      </c>
      <c r="S3453" s="13">
        <f t="shared" si="322"/>
        <v>42115.723692129628</v>
      </c>
      <c r="T3453" s="13">
        <f t="shared" si="323"/>
        <v>42088.723692129628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24"/>
        <v>1.532</v>
      </c>
      <c r="P3454" s="6">
        <f t="shared" si="325"/>
        <v>41.405405405405403</v>
      </c>
      <c r="Q3454" t="str">
        <f t="shared" si="326"/>
        <v>theater</v>
      </c>
      <c r="R3454" t="str">
        <f t="shared" si="327"/>
        <v>plays</v>
      </c>
      <c r="S3454" s="13">
        <f t="shared" si="322"/>
        <v>41843.165972222225</v>
      </c>
      <c r="T3454" s="13">
        <f t="shared" si="323"/>
        <v>41820.639189814814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24"/>
        <v>1.2833333333333334</v>
      </c>
      <c r="P3455" s="6">
        <f t="shared" si="325"/>
        <v>27.5</v>
      </c>
      <c r="Q3455" t="str">
        <f t="shared" si="326"/>
        <v>theater</v>
      </c>
      <c r="R3455" t="str">
        <f t="shared" si="327"/>
        <v>plays</v>
      </c>
      <c r="S3455" s="13">
        <f t="shared" si="322"/>
        <v>42595.97865740741</v>
      </c>
      <c r="T3455" s="13">
        <f t="shared" si="323"/>
        <v>42535.97865740741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24"/>
        <v>1.0071428571428571</v>
      </c>
      <c r="P3456" s="6">
        <f t="shared" si="325"/>
        <v>33.571428571428569</v>
      </c>
      <c r="Q3456" t="str">
        <f t="shared" si="326"/>
        <v>theater</v>
      </c>
      <c r="R3456" t="str">
        <f t="shared" si="327"/>
        <v>plays</v>
      </c>
      <c r="S3456" s="13">
        <f t="shared" si="322"/>
        <v>41851.698599537034</v>
      </c>
      <c r="T3456" s="13">
        <f t="shared" si="323"/>
        <v>41821.698599537034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24"/>
        <v>1.0065</v>
      </c>
      <c r="P3457" s="6">
        <f t="shared" si="325"/>
        <v>145.86956521739131</v>
      </c>
      <c r="Q3457" t="str">
        <f t="shared" si="326"/>
        <v>theater</v>
      </c>
      <c r="R3457" t="str">
        <f t="shared" si="327"/>
        <v>plays</v>
      </c>
      <c r="S3457" s="13">
        <f t="shared" si="322"/>
        <v>42656.7503125</v>
      </c>
      <c r="T3457" s="13">
        <f t="shared" si="323"/>
        <v>42626.7503125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24"/>
        <v>1.913</v>
      </c>
      <c r="P3458" s="6">
        <f t="shared" si="325"/>
        <v>358.6875</v>
      </c>
      <c r="Q3458" t="str">
        <f t="shared" si="326"/>
        <v>theater</v>
      </c>
      <c r="R3458" t="str">
        <f t="shared" si="327"/>
        <v>plays</v>
      </c>
      <c r="S3458" s="13">
        <f t="shared" ref="S3458:S3521" si="328">(((I3458/60)/60)/24)+DATE(1970,1,1)</f>
        <v>41852.290972222225</v>
      </c>
      <c r="T3458" s="13">
        <f t="shared" ref="T3458:T3521" si="329">(((J3458/60)/60)/24)+DATE(1970,1,1)</f>
        <v>41821.205636574072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3">
        <f t="shared" si="328"/>
        <v>42047.249305555553</v>
      </c>
      <c r="T3459" s="13">
        <f t="shared" si="329"/>
        <v>42016.706678240742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42038.185416666667</v>
      </c>
      <c r="T3460" s="13">
        <f t="shared" si="329"/>
        <v>42011.202581018515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42510.479861111111</v>
      </c>
      <c r="T3461" s="13">
        <f t="shared" si="329"/>
        <v>42480.479861111111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41866.527222222219</v>
      </c>
      <c r="T3462" s="13">
        <f t="shared" si="329"/>
        <v>41852.527222222219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42672.125</v>
      </c>
      <c r="T3463" s="13">
        <f t="shared" si="329"/>
        <v>42643.632858796293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42195.75</v>
      </c>
      <c r="T3464" s="13">
        <f t="shared" si="329"/>
        <v>42179.898472222223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42654.165972222225</v>
      </c>
      <c r="T3465" s="13">
        <f t="shared" si="329"/>
        <v>42612.918807870374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42605.130057870367</v>
      </c>
      <c r="T3466" s="13">
        <f t="shared" si="329"/>
        <v>42575.130057870367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42225.666666666672</v>
      </c>
      <c r="T3467" s="13">
        <f t="shared" si="329"/>
        <v>42200.625833333332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42479.977430555555</v>
      </c>
      <c r="T3468" s="13">
        <f t="shared" si="329"/>
        <v>42420.019097222219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42083.630000000005</v>
      </c>
      <c r="T3469" s="13">
        <f t="shared" si="329"/>
        <v>42053.671666666662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42634.125</v>
      </c>
      <c r="T3470" s="13">
        <f t="shared" si="329"/>
        <v>42605.765381944439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42488.641724537039</v>
      </c>
      <c r="T3471" s="13">
        <f t="shared" si="329"/>
        <v>42458.641724537039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42566.901388888888</v>
      </c>
      <c r="T3472" s="13">
        <f t="shared" si="329"/>
        <v>42529.022013888884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41882.833333333336</v>
      </c>
      <c r="T3473" s="13">
        <f t="shared" si="329"/>
        <v>41841.820486111108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41949.249305555553</v>
      </c>
      <c r="T3474" s="13">
        <f t="shared" si="329"/>
        <v>41928.170497685183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42083.852083333331</v>
      </c>
      <c r="T3475" s="13">
        <f t="shared" si="329"/>
        <v>42062.834444444445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42571.501516203702</v>
      </c>
      <c r="T3476" s="13">
        <f t="shared" si="329"/>
        <v>42541.501516203702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41946</v>
      </c>
      <c r="T3477" s="13">
        <f t="shared" si="329"/>
        <v>41918.880833333329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41939.125</v>
      </c>
      <c r="T3478" s="13">
        <f t="shared" si="329"/>
        <v>41921.279976851853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42141.125</v>
      </c>
      <c r="T3479" s="13">
        <f t="shared" si="329"/>
        <v>42128.736608796295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42079.875</v>
      </c>
      <c r="T3480" s="13">
        <f t="shared" si="329"/>
        <v>42053.916921296302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41811.855092592588</v>
      </c>
      <c r="T3481" s="13">
        <f t="shared" si="329"/>
        <v>41781.855092592588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42195.875</v>
      </c>
      <c r="T3482" s="13">
        <f t="shared" si="329"/>
        <v>42171.317442129628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42006.24754629629</v>
      </c>
      <c r="T3483" s="13">
        <f t="shared" si="329"/>
        <v>41989.24754629629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41826.771597222221</v>
      </c>
      <c r="T3484" s="13">
        <f t="shared" si="329"/>
        <v>41796.771597222221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41823.668761574074</v>
      </c>
      <c r="T3485" s="13">
        <f t="shared" si="329"/>
        <v>41793.668761574074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42536.760405092587</v>
      </c>
      <c r="T3486" s="13">
        <f t="shared" si="329"/>
        <v>42506.760405092587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42402.693055555559</v>
      </c>
      <c r="T3487" s="13">
        <f t="shared" si="329"/>
        <v>42372.693055555559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42158.290972222225</v>
      </c>
      <c r="T3488" s="13">
        <f t="shared" si="329"/>
        <v>42126.87501157407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42179.940416666665</v>
      </c>
      <c r="T3489" s="13">
        <f t="shared" si="329"/>
        <v>42149.940416666665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42111.666666666672</v>
      </c>
      <c r="T3490" s="13">
        <f t="shared" si="329"/>
        <v>42087.768055555556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41783.875</v>
      </c>
      <c r="T3491" s="13">
        <f t="shared" si="329"/>
        <v>41753.635775462964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42473.802361111113</v>
      </c>
      <c r="T3492" s="13">
        <f t="shared" si="329"/>
        <v>42443.802361111113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42142.249814814815</v>
      </c>
      <c r="T3493" s="13">
        <f t="shared" si="329"/>
        <v>42121.249814814815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42303.009224537032</v>
      </c>
      <c r="T3494" s="13">
        <f t="shared" si="329"/>
        <v>42268.009224537032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41868.21597222222</v>
      </c>
      <c r="T3495" s="13">
        <f t="shared" si="329"/>
        <v>41848.866157407407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42700.25</v>
      </c>
      <c r="T3496" s="13">
        <f t="shared" si="329"/>
        <v>42689.214988425927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41944.720833333333</v>
      </c>
      <c r="T3497" s="13">
        <f t="shared" si="329"/>
        <v>41915.762835648151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42624.846828703703</v>
      </c>
      <c r="T3498" s="13">
        <f t="shared" si="329"/>
        <v>42584.846828703703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42523.916666666672</v>
      </c>
      <c r="T3499" s="13">
        <f t="shared" si="329"/>
        <v>42511.741944444439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42518.905555555553</v>
      </c>
      <c r="T3500" s="13">
        <f t="shared" si="329"/>
        <v>42459.15861111111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42186.290972222225</v>
      </c>
      <c r="T3501" s="13">
        <f t="shared" si="329"/>
        <v>42132.036168981482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42436.207638888889</v>
      </c>
      <c r="T3502" s="13">
        <f t="shared" si="329"/>
        <v>42419.91942129629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42258.763831018514</v>
      </c>
      <c r="T3503" s="13">
        <f t="shared" si="329"/>
        <v>42233.763831018514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42445.165972222225</v>
      </c>
      <c r="T3504" s="13">
        <f t="shared" si="329"/>
        <v>42430.839398148149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42575.478333333333</v>
      </c>
      <c r="T3505" s="13">
        <f t="shared" si="329"/>
        <v>42545.478333333333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42327.790405092594</v>
      </c>
      <c r="T3506" s="13">
        <f t="shared" si="329"/>
        <v>42297.748738425929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41772.166666666664</v>
      </c>
      <c r="T3507" s="13">
        <f t="shared" si="329"/>
        <v>41760.935706018521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41874.734259259261</v>
      </c>
      <c r="T3508" s="13">
        <f t="shared" si="329"/>
        <v>41829.734259259261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42521.92288194444</v>
      </c>
      <c r="T3509" s="13">
        <f t="shared" si="329"/>
        <v>42491.92288194444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42500.875</v>
      </c>
      <c r="T3510" s="13">
        <f t="shared" si="329"/>
        <v>42477.729780092588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41964.204861111109</v>
      </c>
      <c r="T3511" s="13">
        <f t="shared" si="329"/>
        <v>41950.859560185185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41822.62090277778</v>
      </c>
      <c r="T3512" s="13">
        <f t="shared" si="329"/>
        <v>41802.62090277778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ref="O3513:O3576" si="330">E3513/D3513</f>
        <v>1.012</v>
      </c>
      <c r="P3513" s="6">
        <f t="shared" ref="P3513:P3576" si="331">E3513/L3513</f>
        <v>79.89473684210526</v>
      </c>
      <c r="Q3513" t="str">
        <f t="shared" ref="Q3513:Q3576" si="332">LEFT(N3513,FIND("/",N3513) -1)</f>
        <v>theater</v>
      </c>
      <c r="R3513" t="str">
        <f t="shared" ref="R3513:R3576" si="333">RIGHT(N3513,LEN(N3513) - FIND("/", N3513))</f>
        <v>plays</v>
      </c>
      <c r="S3513" s="13">
        <f t="shared" si="328"/>
        <v>41950.770833333336</v>
      </c>
      <c r="T3513" s="13">
        <f t="shared" si="329"/>
        <v>41927.873784722222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30"/>
        <v>1</v>
      </c>
      <c r="P3514" s="6">
        <f t="shared" si="331"/>
        <v>58.823529411764703</v>
      </c>
      <c r="Q3514" t="str">
        <f t="shared" si="332"/>
        <v>theater</v>
      </c>
      <c r="R3514" t="str">
        <f t="shared" si="333"/>
        <v>plays</v>
      </c>
      <c r="S3514" s="13">
        <f t="shared" si="328"/>
        <v>42117.49527777778</v>
      </c>
      <c r="T3514" s="13">
        <f t="shared" si="329"/>
        <v>42057.536944444444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30"/>
        <v>1.1839285714285714</v>
      </c>
      <c r="P3515" s="6">
        <f t="shared" si="331"/>
        <v>75.340909090909093</v>
      </c>
      <c r="Q3515" t="str">
        <f t="shared" si="332"/>
        <v>theater</v>
      </c>
      <c r="R3515" t="str">
        <f t="shared" si="333"/>
        <v>plays</v>
      </c>
      <c r="S3515" s="13">
        <f t="shared" si="328"/>
        <v>41794.207638888889</v>
      </c>
      <c r="T3515" s="13">
        <f t="shared" si="329"/>
        <v>41781.096203703702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30"/>
        <v>1.1000000000000001</v>
      </c>
      <c r="P3516" s="6">
        <f t="shared" si="331"/>
        <v>55</v>
      </c>
      <c r="Q3516" t="str">
        <f t="shared" si="332"/>
        <v>theater</v>
      </c>
      <c r="R3516" t="str">
        <f t="shared" si="333"/>
        <v>plays</v>
      </c>
      <c r="S3516" s="13">
        <f t="shared" si="328"/>
        <v>42037.207638888889</v>
      </c>
      <c r="T3516" s="13">
        <f t="shared" si="329"/>
        <v>42020.846666666665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30"/>
        <v>1.0266666666666666</v>
      </c>
      <c r="P3517" s="6">
        <f t="shared" si="331"/>
        <v>66.956521739130437</v>
      </c>
      <c r="Q3517" t="str">
        <f t="shared" si="332"/>
        <v>theater</v>
      </c>
      <c r="R3517" t="str">
        <f t="shared" si="333"/>
        <v>plays</v>
      </c>
      <c r="S3517" s="13">
        <f t="shared" si="328"/>
        <v>42155.772812499999</v>
      </c>
      <c r="T3517" s="13">
        <f t="shared" si="329"/>
        <v>42125.772812499999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30"/>
        <v>1</v>
      </c>
      <c r="P3518" s="6">
        <f t="shared" si="331"/>
        <v>227.27272727272728</v>
      </c>
      <c r="Q3518" t="str">
        <f t="shared" si="332"/>
        <v>theater</v>
      </c>
      <c r="R3518" t="str">
        <f t="shared" si="333"/>
        <v>plays</v>
      </c>
      <c r="S3518" s="13">
        <f t="shared" si="328"/>
        <v>41890.125</v>
      </c>
      <c r="T3518" s="13">
        <f t="shared" si="329"/>
        <v>41856.010069444441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30"/>
        <v>1</v>
      </c>
      <c r="P3519" s="6">
        <f t="shared" si="331"/>
        <v>307.69230769230768</v>
      </c>
      <c r="Q3519" t="str">
        <f t="shared" si="332"/>
        <v>theater</v>
      </c>
      <c r="R3519" t="str">
        <f t="shared" si="333"/>
        <v>plays</v>
      </c>
      <c r="S3519" s="13">
        <f t="shared" si="328"/>
        <v>41824.458333333336</v>
      </c>
      <c r="T3519" s="13">
        <f t="shared" si="329"/>
        <v>41794.817523148151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30"/>
        <v>1.10046</v>
      </c>
      <c r="P3520" s="6">
        <f t="shared" si="331"/>
        <v>50.020909090909093</v>
      </c>
      <c r="Q3520" t="str">
        <f t="shared" si="332"/>
        <v>theater</v>
      </c>
      <c r="R3520" t="str">
        <f t="shared" si="333"/>
        <v>plays</v>
      </c>
      <c r="S3520" s="13">
        <f t="shared" si="328"/>
        <v>41914.597916666666</v>
      </c>
      <c r="T3520" s="13">
        <f t="shared" si="329"/>
        <v>41893.783553240741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30"/>
        <v>1.0135000000000001</v>
      </c>
      <c r="P3521" s="6">
        <f t="shared" si="331"/>
        <v>72.392857142857139</v>
      </c>
      <c r="Q3521" t="str">
        <f t="shared" si="332"/>
        <v>theater</v>
      </c>
      <c r="R3521" t="str">
        <f t="shared" si="333"/>
        <v>plays</v>
      </c>
      <c r="S3521" s="13">
        <f t="shared" si="328"/>
        <v>42067.598958333328</v>
      </c>
      <c r="T3521" s="13">
        <f t="shared" si="329"/>
        <v>42037.598958333328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30"/>
        <v>1.0075000000000001</v>
      </c>
      <c r="P3522" s="6">
        <f t="shared" si="331"/>
        <v>95.952380952380949</v>
      </c>
      <c r="Q3522" t="str">
        <f t="shared" si="332"/>
        <v>theater</v>
      </c>
      <c r="R3522" t="str">
        <f t="shared" si="333"/>
        <v>plays</v>
      </c>
      <c r="S3522" s="13">
        <f t="shared" ref="S3522:S3585" si="334">(((I3522/60)/60)/24)+DATE(1970,1,1)</f>
        <v>42253.57430555555</v>
      </c>
      <c r="T3522" s="13">
        <f t="shared" ref="T3522:T3585" si="335">(((J3522/60)/60)/24)+DATE(1970,1,1)</f>
        <v>42227.824212962965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3">
        <f t="shared" si="334"/>
        <v>41911.361342592594</v>
      </c>
      <c r="T3523" s="13">
        <f t="shared" si="335"/>
        <v>41881.361342592594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42262.420833333337</v>
      </c>
      <c r="T3524" s="13">
        <f t="shared" si="335"/>
        <v>42234.789884259255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42638.958333333328</v>
      </c>
      <c r="T3525" s="13">
        <f t="shared" si="335"/>
        <v>42581.397546296299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41895.166666666664</v>
      </c>
      <c r="T3526" s="13">
        <f t="shared" si="335"/>
        <v>41880.76357638889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42225.666666666672</v>
      </c>
      <c r="T3527" s="13">
        <f t="shared" si="335"/>
        <v>42214.6956712963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42488.249305555553</v>
      </c>
      <c r="T3528" s="13">
        <f t="shared" si="335"/>
        <v>42460.335312499999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42196.165972222225</v>
      </c>
      <c r="T3529" s="13">
        <f t="shared" si="335"/>
        <v>42167.023206018523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42753.50136574074</v>
      </c>
      <c r="T3530" s="13">
        <f t="shared" si="335"/>
        <v>42733.50136574074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42198.041666666672</v>
      </c>
      <c r="T3531" s="13">
        <f t="shared" si="335"/>
        <v>42177.761782407411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42470.833333333328</v>
      </c>
      <c r="T3532" s="13">
        <f t="shared" si="335"/>
        <v>42442.623344907406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42551.654328703706</v>
      </c>
      <c r="T3533" s="13">
        <f t="shared" si="335"/>
        <v>42521.654328703706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41900.165972222225</v>
      </c>
      <c r="T3534" s="13">
        <f t="shared" si="335"/>
        <v>41884.599849537037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42319.802858796291</v>
      </c>
      <c r="T3535" s="13">
        <f t="shared" si="335"/>
        <v>42289.761192129634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42278.6252662037</v>
      </c>
      <c r="T3536" s="13">
        <f t="shared" si="335"/>
        <v>42243.6252662037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42279.75</v>
      </c>
      <c r="T3537" s="13">
        <f t="shared" si="335"/>
        <v>42248.640162037031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42358.499305555553</v>
      </c>
      <c r="T3538" s="13">
        <f t="shared" si="335"/>
        <v>42328.727141203708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41960.332638888889</v>
      </c>
      <c r="T3539" s="13">
        <f t="shared" si="335"/>
        <v>41923.354351851849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42599.420601851853</v>
      </c>
      <c r="T3540" s="13">
        <f t="shared" si="335"/>
        <v>42571.420601851853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42621.756041666667</v>
      </c>
      <c r="T3541" s="13">
        <f t="shared" si="335"/>
        <v>42600.756041666667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42547.003368055557</v>
      </c>
      <c r="T3542" s="13">
        <f t="shared" si="335"/>
        <v>42517.003368055557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42247.730034722219</v>
      </c>
      <c r="T3543" s="13">
        <f t="shared" si="335"/>
        <v>42222.730034722219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41889.599791666667</v>
      </c>
      <c r="T3544" s="13">
        <f t="shared" si="335"/>
        <v>41829.599791666667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42180.755312499998</v>
      </c>
      <c r="T3545" s="13">
        <f t="shared" si="335"/>
        <v>42150.755312499998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42070.831678240742</v>
      </c>
      <c r="T3546" s="13">
        <f t="shared" si="335"/>
        <v>42040.831678240742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42105.807395833333</v>
      </c>
      <c r="T3547" s="13">
        <f t="shared" si="335"/>
        <v>42075.807395833333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42095.165972222225</v>
      </c>
      <c r="T3548" s="13">
        <f t="shared" si="335"/>
        <v>42073.660694444443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42504.165972222225</v>
      </c>
      <c r="T3549" s="13">
        <f t="shared" si="335"/>
        <v>42480.078715277778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42434.041666666672</v>
      </c>
      <c r="T3550" s="13">
        <f t="shared" si="335"/>
        <v>42411.942291666666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42251.394363425927</v>
      </c>
      <c r="T3551" s="13">
        <f t="shared" si="335"/>
        <v>42223.394363425927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42492.893495370372</v>
      </c>
      <c r="T3552" s="13">
        <f t="shared" si="335"/>
        <v>42462.893495370372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41781.921527777777</v>
      </c>
      <c r="T3553" s="13">
        <f t="shared" si="335"/>
        <v>41753.515856481477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41818.587083333332</v>
      </c>
      <c r="T3554" s="13">
        <f t="shared" si="335"/>
        <v>41788.587083333332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42228</v>
      </c>
      <c r="T3555" s="13">
        <f t="shared" si="335"/>
        <v>42196.028703703705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42046.708333333328</v>
      </c>
      <c r="T3556" s="13">
        <f t="shared" si="335"/>
        <v>42016.050451388888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42691.483726851846</v>
      </c>
      <c r="T3557" s="13">
        <f t="shared" si="335"/>
        <v>42661.442060185189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41868.649583333332</v>
      </c>
      <c r="T3558" s="13">
        <f t="shared" si="335"/>
        <v>41808.649583333332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41764.276747685188</v>
      </c>
      <c r="T3559" s="13">
        <f t="shared" si="335"/>
        <v>41730.276747685188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42181.875</v>
      </c>
      <c r="T3560" s="13">
        <f t="shared" si="335"/>
        <v>42139.816840277781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42216.373611111107</v>
      </c>
      <c r="T3561" s="13">
        <f t="shared" si="335"/>
        <v>42194.096157407403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42151.114583333328</v>
      </c>
      <c r="T3562" s="13">
        <f t="shared" si="335"/>
        <v>42115.889652777783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42221.774999999994</v>
      </c>
      <c r="T3563" s="13">
        <f t="shared" si="335"/>
        <v>42203.680300925931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42442.916666666672</v>
      </c>
      <c r="T3564" s="13">
        <f t="shared" si="335"/>
        <v>42433.761886574073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42583.791666666672</v>
      </c>
      <c r="T3565" s="13">
        <f t="shared" si="335"/>
        <v>42555.671944444446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42282.666666666672</v>
      </c>
      <c r="T3566" s="13">
        <f t="shared" si="335"/>
        <v>42236.623252314821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42004.743148148147</v>
      </c>
      <c r="T3567" s="13">
        <f t="shared" si="335"/>
        <v>41974.743148148147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42027.507905092592</v>
      </c>
      <c r="T3568" s="13">
        <f t="shared" si="335"/>
        <v>41997.507905092592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42165.810694444444</v>
      </c>
      <c r="T3569" s="13">
        <f t="shared" si="335"/>
        <v>42135.810694444444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41899.740671296298</v>
      </c>
      <c r="T3570" s="13">
        <f t="shared" si="335"/>
        <v>41869.740671296298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42012.688611111109</v>
      </c>
      <c r="T3571" s="13">
        <f t="shared" si="335"/>
        <v>41982.688611111109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42004.291666666672</v>
      </c>
      <c r="T3572" s="13">
        <f t="shared" si="335"/>
        <v>41976.331979166673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41942.858946759261</v>
      </c>
      <c r="T3573" s="13">
        <f t="shared" si="335"/>
        <v>41912.858946759261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42176.570393518516</v>
      </c>
      <c r="T3574" s="13">
        <f t="shared" si="335"/>
        <v>42146.570393518516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41951.417199074072</v>
      </c>
      <c r="T3575" s="13">
        <f t="shared" si="335"/>
        <v>41921.375532407408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41956.984351851846</v>
      </c>
      <c r="T3576" s="13">
        <f t="shared" si="335"/>
        <v>41926.942685185182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ref="O3577:O3640" si="336">E3577/D3577</f>
        <v>1.0133000000000001</v>
      </c>
      <c r="P3577" s="6">
        <f t="shared" ref="P3577:P3640" si="337">E3577/L3577</f>
        <v>99.343137254901961</v>
      </c>
      <c r="Q3577" t="str">
        <f t="shared" ref="Q3577:Q3640" si="338">LEFT(N3577,FIND("/",N3577) -1)</f>
        <v>theater</v>
      </c>
      <c r="R3577" t="str">
        <f t="shared" ref="R3577:R3640" si="339">RIGHT(N3577,LEN(N3577) - FIND("/", N3577))</f>
        <v>plays</v>
      </c>
      <c r="S3577" s="13">
        <f t="shared" si="334"/>
        <v>42593.165972222225</v>
      </c>
      <c r="T3577" s="13">
        <f t="shared" si="335"/>
        <v>42561.783877314811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6"/>
        <v>1</v>
      </c>
      <c r="P3578" s="6">
        <f t="shared" si="337"/>
        <v>20</v>
      </c>
      <c r="Q3578" t="str">
        <f t="shared" si="338"/>
        <v>theater</v>
      </c>
      <c r="R3578" t="str">
        <f t="shared" si="339"/>
        <v>plays</v>
      </c>
      <c r="S3578" s="13">
        <f t="shared" si="334"/>
        <v>42709.590902777782</v>
      </c>
      <c r="T3578" s="13">
        <f t="shared" si="335"/>
        <v>42649.54923611111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6"/>
        <v>1.3</v>
      </c>
      <c r="P3579" s="6">
        <f t="shared" si="337"/>
        <v>28.888888888888889</v>
      </c>
      <c r="Q3579" t="str">
        <f t="shared" si="338"/>
        <v>theater</v>
      </c>
      <c r="R3579" t="str">
        <f t="shared" si="339"/>
        <v>plays</v>
      </c>
      <c r="S3579" s="13">
        <f t="shared" si="334"/>
        <v>42120.26944444445</v>
      </c>
      <c r="T3579" s="13">
        <f t="shared" si="335"/>
        <v>42093.786840277782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6"/>
        <v>1.0001333333333333</v>
      </c>
      <c r="P3580" s="6">
        <f t="shared" si="337"/>
        <v>40.545945945945945</v>
      </c>
      <c r="Q3580" t="str">
        <f t="shared" si="338"/>
        <v>theater</v>
      </c>
      <c r="R3580" t="str">
        <f t="shared" si="339"/>
        <v>plays</v>
      </c>
      <c r="S3580" s="13">
        <f t="shared" si="334"/>
        <v>42490.733530092592</v>
      </c>
      <c r="T3580" s="13">
        <f t="shared" si="335"/>
        <v>42460.733530092592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6"/>
        <v>1</v>
      </c>
      <c r="P3581" s="6">
        <f t="shared" si="337"/>
        <v>35.714285714285715</v>
      </c>
      <c r="Q3581" t="str">
        <f t="shared" si="338"/>
        <v>theater</v>
      </c>
      <c r="R3581" t="str">
        <f t="shared" si="339"/>
        <v>plays</v>
      </c>
      <c r="S3581" s="13">
        <f t="shared" si="334"/>
        <v>42460.720555555556</v>
      </c>
      <c r="T3581" s="13">
        <f t="shared" si="335"/>
        <v>42430.762222222227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6"/>
        <v>1.1388888888888888</v>
      </c>
      <c r="P3582" s="6">
        <f t="shared" si="337"/>
        <v>37.962962962962962</v>
      </c>
      <c r="Q3582" t="str">
        <f t="shared" si="338"/>
        <v>theater</v>
      </c>
      <c r="R3582" t="str">
        <f t="shared" si="339"/>
        <v>plays</v>
      </c>
      <c r="S3582" s="13">
        <f t="shared" si="334"/>
        <v>42064.207638888889</v>
      </c>
      <c r="T3582" s="13">
        <f t="shared" si="335"/>
        <v>42026.176180555558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6"/>
        <v>1</v>
      </c>
      <c r="P3583" s="6">
        <f t="shared" si="337"/>
        <v>33.333333333333336</v>
      </c>
      <c r="Q3583" t="str">
        <f t="shared" si="338"/>
        <v>theater</v>
      </c>
      <c r="R3583" t="str">
        <f t="shared" si="339"/>
        <v>plays</v>
      </c>
      <c r="S3583" s="13">
        <f t="shared" si="334"/>
        <v>41850.471180555556</v>
      </c>
      <c r="T3583" s="13">
        <f t="shared" si="335"/>
        <v>41836.471180555556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6"/>
        <v>2.87</v>
      </c>
      <c r="P3584" s="6">
        <f t="shared" si="337"/>
        <v>58.571428571428569</v>
      </c>
      <c r="Q3584" t="str">
        <f t="shared" si="338"/>
        <v>theater</v>
      </c>
      <c r="R3584" t="str">
        <f t="shared" si="339"/>
        <v>plays</v>
      </c>
      <c r="S3584" s="13">
        <f t="shared" si="334"/>
        <v>42465.095856481479</v>
      </c>
      <c r="T3584" s="13">
        <f t="shared" si="335"/>
        <v>42451.095856481479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6"/>
        <v>1.085</v>
      </c>
      <c r="P3585" s="6">
        <f t="shared" si="337"/>
        <v>135.625</v>
      </c>
      <c r="Q3585" t="str">
        <f t="shared" si="338"/>
        <v>theater</v>
      </c>
      <c r="R3585" t="str">
        <f t="shared" si="339"/>
        <v>plays</v>
      </c>
      <c r="S3585" s="13">
        <f t="shared" si="334"/>
        <v>42478.384317129632</v>
      </c>
      <c r="T3585" s="13">
        <f t="shared" si="335"/>
        <v>42418.425983796296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6"/>
        <v>1.155</v>
      </c>
      <c r="P3586" s="6">
        <f t="shared" si="337"/>
        <v>30.9375</v>
      </c>
      <c r="Q3586" t="str">
        <f t="shared" si="338"/>
        <v>theater</v>
      </c>
      <c r="R3586" t="str">
        <f t="shared" si="339"/>
        <v>plays</v>
      </c>
      <c r="S3586" s="13">
        <f t="shared" ref="S3586:S3649" si="340">(((I3586/60)/60)/24)+DATE(1970,1,1)</f>
        <v>42198.316481481481</v>
      </c>
      <c r="T3586" s="13">
        <f t="shared" ref="T3586:T3649" si="341">(((J3586/60)/60)/24)+DATE(1970,1,1)</f>
        <v>42168.316481481481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3">
        <f t="shared" si="340"/>
        <v>41994.716319444444</v>
      </c>
      <c r="T3587" s="13">
        <f t="shared" si="341"/>
        <v>41964.716319444444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42636.697569444441</v>
      </c>
      <c r="T3588" s="13">
        <f t="shared" si="341"/>
        <v>42576.697569444441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42548.791666666672</v>
      </c>
      <c r="T3589" s="13">
        <f t="shared" si="341"/>
        <v>42503.539976851855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42123.958333333328</v>
      </c>
      <c r="T3590" s="13">
        <f t="shared" si="341"/>
        <v>42101.828819444447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42150.647534722222</v>
      </c>
      <c r="T3591" s="13">
        <f t="shared" si="341"/>
        <v>42125.647534722222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41932.333726851852</v>
      </c>
      <c r="T3592" s="13">
        <f t="shared" si="341"/>
        <v>41902.333726851852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42028.207638888889</v>
      </c>
      <c r="T3593" s="13">
        <f t="shared" si="341"/>
        <v>42003.948425925926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42046.207638888889</v>
      </c>
      <c r="T3594" s="13">
        <f t="shared" si="341"/>
        <v>41988.829942129625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42009.851388888885</v>
      </c>
      <c r="T3595" s="13">
        <f t="shared" si="341"/>
        <v>41974.898599537039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42617.066921296297</v>
      </c>
      <c r="T3596" s="13">
        <f t="shared" si="341"/>
        <v>42592.066921296297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42076.290972222225</v>
      </c>
      <c r="T3597" s="13">
        <f t="shared" si="341"/>
        <v>42050.008368055554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41877.715069444443</v>
      </c>
      <c r="T3598" s="13">
        <f t="shared" si="341"/>
        <v>41856.715069444443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42432.249305555553</v>
      </c>
      <c r="T3599" s="13">
        <f t="shared" si="341"/>
        <v>42417.585532407407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41885.207638888889</v>
      </c>
      <c r="T3600" s="13">
        <f t="shared" si="341"/>
        <v>41866.79886574074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42246</v>
      </c>
      <c r="T3601" s="13">
        <f t="shared" si="341"/>
        <v>42220.79487268519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42656.849120370374</v>
      </c>
      <c r="T3602" s="13">
        <f t="shared" si="341"/>
        <v>42628.849120370374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42020.99863425926</v>
      </c>
      <c r="T3603" s="13">
        <f t="shared" si="341"/>
        <v>41990.99863425926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42507.894432870366</v>
      </c>
      <c r="T3604" s="13">
        <f t="shared" si="341"/>
        <v>42447.894432870366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42313.906018518523</v>
      </c>
      <c r="T3605" s="13">
        <f t="shared" si="341"/>
        <v>42283.864351851851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42489.290972222225</v>
      </c>
      <c r="T3606" s="13">
        <f t="shared" si="341"/>
        <v>42483.015694444446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42413.793124999997</v>
      </c>
      <c r="T3607" s="13">
        <f t="shared" si="341"/>
        <v>42383.793124999997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42596.604826388888</v>
      </c>
      <c r="T3608" s="13">
        <f t="shared" si="341"/>
        <v>42566.604826388888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42353</v>
      </c>
      <c r="T3609" s="13">
        <f t="shared" si="341"/>
        <v>42338.963912037041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42538.583333333328</v>
      </c>
      <c r="T3610" s="13">
        <f t="shared" si="341"/>
        <v>42506.709375000006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42459.950057870374</v>
      </c>
      <c r="T3611" s="13">
        <f t="shared" si="341"/>
        <v>42429.991724537031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42233.432129629626</v>
      </c>
      <c r="T3612" s="13">
        <f t="shared" si="341"/>
        <v>42203.432129629626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42102.370381944449</v>
      </c>
      <c r="T3613" s="13">
        <f t="shared" si="341"/>
        <v>42072.370381944449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41799.726979166669</v>
      </c>
      <c r="T3614" s="13">
        <f t="shared" si="341"/>
        <v>41789.726979166669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41818.58997685185</v>
      </c>
      <c r="T3615" s="13">
        <f t="shared" si="341"/>
        <v>41788.58997685185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42174.041851851856</v>
      </c>
      <c r="T3616" s="13">
        <f t="shared" si="341"/>
        <v>42144.041851851856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42348.593703703707</v>
      </c>
      <c r="T3617" s="13">
        <f t="shared" si="341"/>
        <v>42318.593703703707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42082.908148148148</v>
      </c>
      <c r="T3618" s="13">
        <f t="shared" si="341"/>
        <v>42052.949814814812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42794</v>
      </c>
      <c r="T3619" s="13">
        <f t="shared" si="341"/>
        <v>42779.610289351855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42158.627893518518</v>
      </c>
      <c r="T3620" s="13">
        <f t="shared" si="341"/>
        <v>42128.627893518518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42693.916666666672</v>
      </c>
      <c r="T3621" s="13">
        <f t="shared" si="341"/>
        <v>42661.132245370376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42068.166666666672</v>
      </c>
      <c r="T3622" s="13">
        <f t="shared" si="341"/>
        <v>42037.938206018516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42643.875</v>
      </c>
      <c r="T3623" s="13">
        <f t="shared" si="341"/>
        <v>42619.935694444444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41910.140972222223</v>
      </c>
      <c r="T3624" s="13">
        <f t="shared" si="341"/>
        <v>41877.221886574072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41846.291666666664</v>
      </c>
      <c r="T3625" s="13">
        <f t="shared" si="341"/>
        <v>41828.736921296295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42605.774189814809</v>
      </c>
      <c r="T3626" s="13">
        <f t="shared" si="341"/>
        <v>42545.774189814809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42187.652511574073</v>
      </c>
      <c r="T3627" s="13">
        <f t="shared" si="341"/>
        <v>42157.652511574073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41867.667326388888</v>
      </c>
      <c r="T3628" s="13">
        <f t="shared" si="341"/>
        <v>41846.667326388888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42511.165972222225</v>
      </c>
      <c r="T3629" s="13">
        <f t="shared" si="341"/>
        <v>42460.741747685184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42351.874953703707</v>
      </c>
      <c r="T3630" s="13">
        <f t="shared" si="341"/>
        <v>42291.833287037036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42495.708333333328</v>
      </c>
      <c r="T3631" s="13">
        <f t="shared" si="341"/>
        <v>42437.094490740739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41972.888773148152</v>
      </c>
      <c r="T3632" s="13">
        <f t="shared" si="341"/>
        <v>41942.84710648148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41905.165972222225</v>
      </c>
      <c r="T3633" s="13">
        <f t="shared" si="341"/>
        <v>41880.753437499996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41966.936909722222</v>
      </c>
      <c r="T3634" s="13">
        <f t="shared" si="341"/>
        <v>41946.936909722222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42693.041666666672</v>
      </c>
      <c r="T3635" s="13">
        <f t="shared" si="341"/>
        <v>42649.623460648145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42749.165972222225</v>
      </c>
      <c r="T3636" s="13">
        <f t="shared" si="341"/>
        <v>42701.166365740741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42480.88282407407</v>
      </c>
      <c r="T3637" s="13">
        <f t="shared" si="341"/>
        <v>42450.88282407407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42261.694780092599</v>
      </c>
      <c r="T3638" s="13">
        <f t="shared" si="341"/>
        <v>42226.694780092599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42005.700636574074</v>
      </c>
      <c r="T3639" s="13">
        <f t="shared" si="341"/>
        <v>41975.700636574074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42113.631157407406</v>
      </c>
      <c r="T3640" s="13">
        <f t="shared" si="341"/>
        <v>42053.672824074078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ref="O3641:O3704" si="342">E3641/D3641</f>
        <v>4.0000000000000003E-5</v>
      </c>
      <c r="P3641" s="6">
        <f t="shared" ref="P3641:P3704" si="343">E3641/L3641</f>
        <v>1</v>
      </c>
      <c r="Q3641" t="str">
        <f t="shared" ref="Q3641:Q3704" si="344">LEFT(N3641,FIND("/",N3641) -1)</f>
        <v>theater</v>
      </c>
      <c r="R3641" t="str">
        <f t="shared" ref="R3641:R3704" si="345">RIGHT(N3641,LEN(N3641) - FIND("/", N3641))</f>
        <v>musical</v>
      </c>
      <c r="S3641" s="13">
        <f t="shared" si="340"/>
        <v>42650.632638888885</v>
      </c>
      <c r="T3641" s="13">
        <f t="shared" si="341"/>
        <v>42590.677152777775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42"/>
        <v>5.5E-2</v>
      </c>
      <c r="P3642" s="6">
        <f t="shared" si="343"/>
        <v>18.333333333333332</v>
      </c>
      <c r="Q3642" t="str">
        <f t="shared" si="344"/>
        <v>theater</v>
      </c>
      <c r="R3642" t="str">
        <f t="shared" si="345"/>
        <v>musical</v>
      </c>
      <c r="S3642" s="13">
        <f t="shared" si="340"/>
        <v>42134.781597222223</v>
      </c>
      <c r="T3642" s="13">
        <f t="shared" si="341"/>
        <v>42104.781597222223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42"/>
        <v>0</v>
      </c>
      <c r="P3643" s="6" t="e">
        <f t="shared" si="343"/>
        <v>#DIV/0!</v>
      </c>
      <c r="Q3643" t="str">
        <f t="shared" si="344"/>
        <v>theater</v>
      </c>
      <c r="R3643" t="str">
        <f t="shared" si="345"/>
        <v>musical</v>
      </c>
      <c r="S3643" s="13">
        <f t="shared" si="340"/>
        <v>41917.208333333336</v>
      </c>
      <c r="T3643" s="13">
        <f t="shared" si="341"/>
        <v>41899.627071759263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42"/>
        <v>2.1428571428571429E-2</v>
      </c>
      <c r="P3644" s="6">
        <f t="shared" si="343"/>
        <v>7.5</v>
      </c>
      <c r="Q3644" t="str">
        <f t="shared" si="344"/>
        <v>theater</v>
      </c>
      <c r="R3644" t="str">
        <f t="shared" si="345"/>
        <v>musical</v>
      </c>
      <c r="S3644" s="13">
        <f t="shared" si="340"/>
        <v>42338.708333333328</v>
      </c>
      <c r="T3644" s="13">
        <f t="shared" si="341"/>
        <v>42297.816284722227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42"/>
        <v>0</v>
      </c>
      <c r="P3645" s="6" t="e">
        <f t="shared" si="343"/>
        <v>#DIV/0!</v>
      </c>
      <c r="Q3645" t="str">
        <f t="shared" si="344"/>
        <v>theater</v>
      </c>
      <c r="R3645" t="str">
        <f t="shared" si="345"/>
        <v>musical</v>
      </c>
      <c r="S3645" s="13">
        <f t="shared" si="340"/>
        <v>42325.185636574075</v>
      </c>
      <c r="T3645" s="13">
        <f t="shared" si="341"/>
        <v>42285.143969907411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42"/>
        <v>0.16420000000000001</v>
      </c>
      <c r="P3646" s="6">
        <f t="shared" si="343"/>
        <v>68.416666666666671</v>
      </c>
      <c r="Q3646" t="str">
        <f t="shared" si="344"/>
        <v>theater</v>
      </c>
      <c r="R3646" t="str">
        <f t="shared" si="345"/>
        <v>musical</v>
      </c>
      <c r="S3646" s="13">
        <f t="shared" si="340"/>
        <v>42437.207638888889</v>
      </c>
      <c r="T3646" s="13">
        <f t="shared" si="341"/>
        <v>42409.241747685184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42"/>
        <v>1E-3</v>
      </c>
      <c r="P3647" s="6">
        <f t="shared" si="343"/>
        <v>1</v>
      </c>
      <c r="Q3647" t="str">
        <f t="shared" si="344"/>
        <v>theater</v>
      </c>
      <c r="R3647" t="str">
        <f t="shared" si="345"/>
        <v>musical</v>
      </c>
      <c r="S3647" s="13">
        <f t="shared" si="340"/>
        <v>42696.012013888889</v>
      </c>
      <c r="T3647" s="13">
        <f t="shared" si="341"/>
        <v>42665.970347222217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42"/>
        <v>4.8099999999999997E-2</v>
      </c>
      <c r="P3648" s="6">
        <f t="shared" si="343"/>
        <v>60.125</v>
      </c>
      <c r="Q3648" t="str">
        <f t="shared" si="344"/>
        <v>theater</v>
      </c>
      <c r="R3648" t="str">
        <f t="shared" si="345"/>
        <v>musical</v>
      </c>
      <c r="S3648" s="13">
        <f t="shared" si="340"/>
        <v>42171.979166666672</v>
      </c>
      <c r="T3648" s="13">
        <f t="shared" si="341"/>
        <v>42140.421319444446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42"/>
        <v>0.06</v>
      </c>
      <c r="P3649" s="6">
        <f t="shared" si="343"/>
        <v>15</v>
      </c>
      <c r="Q3649" t="str">
        <f t="shared" si="344"/>
        <v>theater</v>
      </c>
      <c r="R3649" t="str">
        <f t="shared" si="345"/>
        <v>musical</v>
      </c>
      <c r="S3649" s="13">
        <f t="shared" si="340"/>
        <v>42643.749155092592</v>
      </c>
      <c r="T3649" s="13">
        <f t="shared" si="341"/>
        <v>42598.749155092592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42"/>
        <v>1.003825</v>
      </c>
      <c r="P3650" s="6">
        <f t="shared" si="343"/>
        <v>550.04109589041093</v>
      </c>
      <c r="Q3650" t="str">
        <f t="shared" si="344"/>
        <v>theater</v>
      </c>
      <c r="R3650" t="str">
        <f t="shared" si="345"/>
        <v>plays</v>
      </c>
      <c r="S3650" s="13">
        <f t="shared" ref="S3650:S3713" si="346">(((I3650/60)/60)/24)+DATE(1970,1,1)</f>
        <v>41917.292187500003</v>
      </c>
      <c r="T3650" s="13">
        <f t="shared" ref="T3650:T3713" si="347">(((J3650/60)/60)/24)+DATE(1970,1,1)</f>
        <v>41887.292187500003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3">
        <f t="shared" si="346"/>
        <v>41806.712893518517</v>
      </c>
      <c r="T3651" s="13">
        <f t="shared" si="347"/>
        <v>41780.712893518517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42402.478981481487</v>
      </c>
      <c r="T3652" s="13">
        <f t="shared" si="347"/>
        <v>42381.478981481487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41861.665972222225</v>
      </c>
      <c r="T3653" s="13">
        <f t="shared" si="347"/>
        <v>41828.646319444444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42607.165972222225</v>
      </c>
      <c r="T3654" s="13">
        <f t="shared" si="347"/>
        <v>42596.644699074073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42221.363506944443</v>
      </c>
      <c r="T3655" s="13">
        <f t="shared" si="347"/>
        <v>42191.363506944443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42463.708333333328</v>
      </c>
      <c r="T3656" s="13">
        <f t="shared" si="347"/>
        <v>42440.416504629626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42203.290972222225</v>
      </c>
      <c r="T3657" s="13">
        <f t="shared" si="347"/>
        <v>42173.803217592591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42767.957638888889</v>
      </c>
      <c r="T3658" s="13">
        <f t="shared" si="347"/>
        <v>42737.910138888896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42522.904166666667</v>
      </c>
      <c r="T3659" s="13">
        <f t="shared" si="347"/>
        <v>42499.629849537043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41822.165972222225</v>
      </c>
      <c r="T3660" s="13">
        <f t="shared" si="347"/>
        <v>41775.858564814815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42082.610416666663</v>
      </c>
      <c r="T3661" s="13">
        <f t="shared" si="347"/>
        <v>42055.277199074073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41996.881076388891</v>
      </c>
      <c r="T3662" s="13">
        <f t="shared" si="347"/>
        <v>41971.881076388891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42470.166666666672</v>
      </c>
      <c r="T3663" s="13">
        <f t="shared" si="347"/>
        <v>42447.896666666667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42094.178402777776</v>
      </c>
      <c r="T3664" s="13">
        <f t="shared" si="347"/>
        <v>42064.220069444447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42725.493402777778</v>
      </c>
      <c r="T3665" s="13">
        <f t="shared" si="347"/>
        <v>42665.451736111107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42537.248715277776</v>
      </c>
      <c r="T3666" s="13">
        <f t="shared" si="347"/>
        <v>42523.248715277776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42305.829166666663</v>
      </c>
      <c r="T3667" s="13">
        <f t="shared" si="347"/>
        <v>42294.808124999996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41844.291666666664</v>
      </c>
      <c r="T3668" s="13">
        <f t="shared" si="347"/>
        <v>41822.90488425926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42203.970127314817</v>
      </c>
      <c r="T3669" s="13">
        <f t="shared" si="347"/>
        <v>42173.970127314817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42208.772916666669</v>
      </c>
      <c r="T3670" s="13">
        <f t="shared" si="347"/>
        <v>42185.556157407409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42166.675196759257</v>
      </c>
      <c r="T3671" s="13">
        <f t="shared" si="347"/>
        <v>42136.675196759257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42155.958333333328</v>
      </c>
      <c r="T3672" s="13">
        <f t="shared" si="347"/>
        <v>42142.514016203699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41841.165972222225</v>
      </c>
      <c r="T3673" s="13">
        <f t="shared" si="347"/>
        <v>41820.62809027778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41908.946574074071</v>
      </c>
      <c r="T3674" s="13">
        <f t="shared" si="347"/>
        <v>41878.946574074071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41948.536111111112</v>
      </c>
      <c r="T3675" s="13">
        <f t="shared" si="347"/>
        <v>41914.295104166667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42616.873020833329</v>
      </c>
      <c r="T3676" s="13">
        <f t="shared" si="347"/>
        <v>42556.873020833329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42505.958333333328</v>
      </c>
      <c r="T3677" s="13">
        <f t="shared" si="347"/>
        <v>42493.597013888888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41894.815787037034</v>
      </c>
      <c r="T3678" s="13">
        <f t="shared" si="347"/>
        <v>41876.815787037034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41823.165972222225</v>
      </c>
      <c r="T3679" s="13">
        <f t="shared" si="347"/>
        <v>41802.574282407404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42155.531226851846</v>
      </c>
      <c r="T3680" s="13">
        <f t="shared" si="347"/>
        <v>42120.531226851846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41821.207638888889</v>
      </c>
      <c r="T3681" s="13">
        <f t="shared" si="347"/>
        <v>41786.761354166665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42648.454097222217</v>
      </c>
      <c r="T3682" s="13">
        <f t="shared" si="347"/>
        <v>42627.454097222217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42384.651504629626</v>
      </c>
      <c r="T3683" s="13">
        <f t="shared" si="347"/>
        <v>42374.651504629626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41806.290972222225</v>
      </c>
      <c r="T3684" s="13">
        <f t="shared" si="347"/>
        <v>41772.685393518521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42663.116851851853</v>
      </c>
      <c r="T3685" s="13">
        <f t="shared" si="347"/>
        <v>42633.116851851853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42249.180393518516</v>
      </c>
      <c r="T3686" s="13">
        <f t="shared" si="347"/>
        <v>42219.180393518516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41778.875</v>
      </c>
      <c r="T3687" s="13">
        <f t="shared" si="347"/>
        <v>41753.593275462961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42245.165972222225</v>
      </c>
      <c r="T3688" s="13">
        <f t="shared" si="347"/>
        <v>42230.662731481483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41817.218229166669</v>
      </c>
      <c r="T3689" s="13">
        <f t="shared" si="347"/>
        <v>41787.218229166669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41859.787083333329</v>
      </c>
      <c r="T3690" s="13">
        <f t="shared" si="347"/>
        <v>41829.787083333329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42176.934027777781</v>
      </c>
      <c r="T3691" s="13">
        <f t="shared" si="347"/>
        <v>42147.826840277776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41970.639849537038</v>
      </c>
      <c r="T3692" s="13">
        <f t="shared" si="347"/>
        <v>41940.598182870373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42065.207638888889</v>
      </c>
      <c r="T3693" s="13">
        <f t="shared" si="347"/>
        <v>42020.700567129628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41901</v>
      </c>
      <c r="T3694" s="13">
        <f t="shared" si="347"/>
        <v>41891.96503472222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42338.9375</v>
      </c>
      <c r="T3695" s="13">
        <f t="shared" si="347"/>
        <v>42309.191307870366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42527.083333333328</v>
      </c>
      <c r="T3696" s="13">
        <f t="shared" si="347"/>
        <v>42490.133877314816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42015.870486111111</v>
      </c>
      <c r="T3697" s="13">
        <f t="shared" si="347"/>
        <v>41995.870486111111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42048.617083333331</v>
      </c>
      <c r="T3698" s="13">
        <f t="shared" si="347"/>
        <v>41988.617083333331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42500.465833333335</v>
      </c>
      <c r="T3699" s="13">
        <f t="shared" si="347"/>
        <v>42479.465833333335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42431.806562500002</v>
      </c>
      <c r="T3700" s="13">
        <f t="shared" si="347"/>
        <v>42401.806562500002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41927.602037037039</v>
      </c>
      <c r="T3701" s="13">
        <f t="shared" si="347"/>
        <v>41897.602037037039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41912.666666666664</v>
      </c>
      <c r="T3702" s="13">
        <f t="shared" si="347"/>
        <v>41882.585648148146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42159.541585648149</v>
      </c>
      <c r="T3703" s="13">
        <f t="shared" si="347"/>
        <v>42129.541585648149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42561.957638888889</v>
      </c>
      <c r="T3704" s="13">
        <f t="shared" si="347"/>
        <v>42524.53800925926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ref="O3705:O3768" si="348">E3705/D3705</f>
        <v>1.2342857142857142</v>
      </c>
      <c r="P3705" s="6">
        <f t="shared" ref="P3705:P3768" si="349">E3705/L3705</f>
        <v>43.2</v>
      </c>
      <c r="Q3705" t="str">
        <f t="shared" ref="Q3705:Q3768" si="350">LEFT(N3705,FIND("/",N3705) -1)</f>
        <v>theater</v>
      </c>
      <c r="R3705" t="str">
        <f t="shared" ref="R3705:R3768" si="351">RIGHT(N3705,LEN(N3705) - FIND("/", N3705))</f>
        <v>plays</v>
      </c>
      <c r="S3705" s="13">
        <f t="shared" si="346"/>
        <v>42595.290972222225</v>
      </c>
      <c r="T3705" s="13">
        <f t="shared" si="347"/>
        <v>42556.504490740743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8"/>
        <v>1.3633666666666666</v>
      </c>
      <c r="P3706" s="6">
        <f t="shared" si="349"/>
        <v>15.148518518518518</v>
      </c>
      <c r="Q3706" t="str">
        <f t="shared" si="350"/>
        <v>theater</v>
      </c>
      <c r="R3706" t="str">
        <f t="shared" si="351"/>
        <v>plays</v>
      </c>
      <c r="S3706" s="13">
        <f t="shared" si="346"/>
        <v>42521.689745370371</v>
      </c>
      <c r="T3706" s="13">
        <f t="shared" si="347"/>
        <v>42461.689745370371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8"/>
        <v>1.0346657233816767</v>
      </c>
      <c r="P3707" s="6">
        <f t="shared" si="349"/>
        <v>83.571428571428569</v>
      </c>
      <c r="Q3707" t="str">
        <f t="shared" si="350"/>
        <v>theater</v>
      </c>
      <c r="R3707" t="str">
        <f t="shared" si="351"/>
        <v>plays</v>
      </c>
      <c r="S3707" s="13">
        <f t="shared" si="346"/>
        <v>41813.75</v>
      </c>
      <c r="T3707" s="13">
        <f t="shared" si="347"/>
        <v>41792.542986111112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8"/>
        <v>1.2133333333333334</v>
      </c>
      <c r="P3708" s="6">
        <f t="shared" si="349"/>
        <v>140</v>
      </c>
      <c r="Q3708" t="str">
        <f t="shared" si="350"/>
        <v>theater</v>
      </c>
      <c r="R3708" t="str">
        <f t="shared" si="351"/>
        <v>plays</v>
      </c>
      <c r="S3708" s="13">
        <f t="shared" si="346"/>
        <v>41894.913761574076</v>
      </c>
      <c r="T3708" s="13">
        <f t="shared" si="347"/>
        <v>41879.913761574076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8"/>
        <v>1.86</v>
      </c>
      <c r="P3709" s="6">
        <f t="shared" si="349"/>
        <v>80.869565217391298</v>
      </c>
      <c r="Q3709" t="str">
        <f t="shared" si="350"/>
        <v>theater</v>
      </c>
      <c r="R3709" t="str">
        <f t="shared" si="351"/>
        <v>plays</v>
      </c>
      <c r="S3709" s="13">
        <f t="shared" si="346"/>
        <v>42573.226388888885</v>
      </c>
      <c r="T3709" s="13">
        <f t="shared" si="347"/>
        <v>42552.048356481479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8"/>
        <v>3</v>
      </c>
      <c r="P3710" s="6">
        <f t="shared" si="349"/>
        <v>53.846153846153847</v>
      </c>
      <c r="Q3710" t="str">
        <f t="shared" si="350"/>
        <v>theater</v>
      </c>
      <c r="R3710" t="str">
        <f t="shared" si="351"/>
        <v>plays</v>
      </c>
      <c r="S3710" s="13">
        <f t="shared" si="346"/>
        <v>41824.142199074071</v>
      </c>
      <c r="T3710" s="13">
        <f t="shared" si="347"/>
        <v>41810.142199074071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8"/>
        <v>1.0825</v>
      </c>
      <c r="P3711" s="6">
        <f t="shared" si="349"/>
        <v>30.928571428571427</v>
      </c>
      <c r="Q3711" t="str">
        <f t="shared" si="350"/>
        <v>theater</v>
      </c>
      <c r="R3711" t="str">
        <f t="shared" si="351"/>
        <v>plays</v>
      </c>
      <c r="S3711" s="13">
        <f t="shared" si="346"/>
        <v>41815.707708333335</v>
      </c>
      <c r="T3711" s="13">
        <f t="shared" si="347"/>
        <v>41785.707708333335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8"/>
        <v>1.4115384615384616</v>
      </c>
      <c r="P3712" s="6">
        <f t="shared" si="349"/>
        <v>67.962962962962962</v>
      </c>
      <c r="Q3712" t="str">
        <f t="shared" si="350"/>
        <v>theater</v>
      </c>
      <c r="R3712" t="str">
        <f t="shared" si="351"/>
        <v>plays</v>
      </c>
      <c r="S3712" s="13">
        <f t="shared" si="346"/>
        <v>42097.576249999998</v>
      </c>
      <c r="T3712" s="13">
        <f t="shared" si="347"/>
        <v>42072.576249999998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8"/>
        <v>1.1399999999999999</v>
      </c>
      <c r="P3713" s="6">
        <f t="shared" si="349"/>
        <v>27.142857142857142</v>
      </c>
      <c r="Q3713" t="str">
        <f t="shared" si="350"/>
        <v>theater</v>
      </c>
      <c r="R3713" t="str">
        <f t="shared" si="351"/>
        <v>plays</v>
      </c>
      <c r="S3713" s="13">
        <f t="shared" si="346"/>
        <v>41805.666666666664</v>
      </c>
      <c r="T3713" s="13">
        <f t="shared" si="347"/>
        <v>41779.724224537036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8"/>
        <v>1.5373333333333334</v>
      </c>
      <c r="P3714" s="6">
        <f t="shared" si="349"/>
        <v>110.86538461538461</v>
      </c>
      <c r="Q3714" t="str">
        <f t="shared" si="350"/>
        <v>theater</v>
      </c>
      <c r="R3714" t="str">
        <f t="shared" si="351"/>
        <v>plays</v>
      </c>
      <c r="S3714" s="13">
        <f t="shared" ref="S3714:S3777" si="352">(((I3714/60)/60)/24)+DATE(1970,1,1)</f>
        <v>42155.290972222225</v>
      </c>
      <c r="T3714" s="13">
        <f t="shared" ref="T3714:T3777" si="353">(((J3714/60)/60)/24)+DATE(1970,1,1)</f>
        <v>42134.172071759262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3">
        <f t="shared" si="352"/>
        <v>42525.738032407404</v>
      </c>
      <c r="T3715" s="13">
        <f t="shared" si="353"/>
        <v>42505.738032407404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42150.165972222225</v>
      </c>
      <c r="T3716" s="13">
        <f t="shared" si="353"/>
        <v>42118.556331018524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42094.536111111112</v>
      </c>
      <c r="T3717" s="13">
        <f t="shared" si="353"/>
        <v>42036.995590277773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42390.887835648144</v>
      </c>
      <c r="T3718" s="13">
        <f t="shared" si="353"/>
        <v>42360.887835648144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42133.866307870368</v>
      </c>
      <c r="T3719" s="13">
        <f t="shared" si="353"/>
        <v>42102.866307870368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42062.716145833328</v>
      </c>
      <c r="T3720" s="13">
        <f t="shared" si="353"/>
        <v>42032.716145833328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42177.729930555557</v>
      </c>
      <c r="T3721" s="13">
        <f t="shared" si="353"/>
        <v>42147.729930555557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42187.993125000001</v>
      </c>
      <c r="T3722" s="13">
        <f t="shared" si="353"/>
        <v>42165.993125000001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41948.977824074071</v>
      </c>
      <c r="T3723" s="13">
        <f t="shared" si="353"/>
        <v>41927.936157407406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42411.957638888889</v>
      </c>
      <c r="T3724" s="13">
        <f t="shared" si="353"/>
        <v>42381.671840277777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41973.794699074075</v>
      </c>
      <c r="T3725" s="13">
        <f t="shared" si="353"/>
        <v>41943.753032407411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42494.958333333328</v>
      </c>
      <c r="T3726" s="13">
        <f t="shared" si="353"/>
        <v>42465.491435185191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42418.895833333328</v>
      </c>
      <c r="T3727" s="13">
        <f t="shared" si="353"/>
        <v>42401.945219907408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42489.875</v>
      </c>
      <c r="T3728" s="13">
        <f t="shared" si="353"/>
        <v>42462.140868055561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42663.204861111109</v>
      </c>
      <c r="T3729" s="13">
        <f t="shared" si="353"/>
        <v>42632.348310185189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42235.171018518522</v>
      </c>
      <c r="T3730" s="13">
        <f t="shared" si="353"/>
        <v>42205.171018518522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42086.16333333333</v>
      </c>
      <c r="T3731" s="13">
        <f t="shared" si="353"/>
        <v>42041.205000000002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42233.677766203706</v>
      </c>
      <c r="T3732" s="13">
        <f t="shared" si="353"/>
        <v>42203.677766203706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42014.140972222223</v>
      </c>
      <c r="T3733" s="13">
        <f t="shared" si="353"/>
        <v>41983.752847222218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42028.5</v>
      </c>
      <c r="T3734" s="13">
        <f t="shared" si="353"/>
        <v>41968.677465277782</v>
      </c>
    </row>
    <row r="3735" spans="1:20" ht="30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42112.9375</v>
      </c>
      <c r="T3735" s="13">
        <f t="shared" si="353"/>
        <v>42103.024398148147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42149.901574074072</v>
      </c>
      <c r="T3736" s="13">
        <f t="shared" si="353"/>
        <v>42089.901574074072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42152.693159722221</v>
      </c>
      <c r="T3737" s="13">
        <f t="shared" si="353"/>
        <v>42122.693159722221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42086.75</v>
      </c>
      <c r="T3738" s="13">
        <f t="shared" si="353"/>
        <v>42048.711724537032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42320.290972222225</v>
      </c>
      <c r="T3739" s="13">
        <f t="shared" si="353"/>
        <v>42297.691006944442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41835.916666666664</v>
      </c>
      <c r="T3740" s="13">
        <f t="shared" si="353"/>
        <v>41813.938715277778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42568.449861111112</v>
      </c>
      <c r="T3741" s="13">
        <f t="shared" si="353"/>
        <v>42548.449861111112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41863.079143518517</v>
      </c>
      <c r="T3742" s="13">
        <f t="shared" si="353"/>
        <v>41833.089756944442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42355.920717592591</v>
      </c>
      <c r="T3743" s="13">
        <f t="shared" si="353"/>
        <v>42325.920717592591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41888.214629629627</v>
      </c>
      <c r="T3744" s="13">
        <f t="shared" si="353"/>
        <v>41858.214629629627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41823.710231481484</v>
      </c>
      <c r="T3745" s="13">
        <f t="shared" si="353"/>
        <v>41793.710231481484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41825.165972222225</v>
      </c>
      <c r="T3746" s="13">
        <f t="shared" si="353"/>
        <v>41793.814259259263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41861.697939814818</v>
      </c>
      <c r="T3747" s="13">
        <f t="shared" si="353"/>
        <v>41831.697939814818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42651.389340277776</v>
      </c>
      <c r="T3748" s="13">
        <f t="shared" si="353"/>
        <v>42621.389340277776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42190.957638888889</v>
      </c>
      <c r="T3749" s="13">
        <f t="shared" si="353"/>
        <v>42164.299722222218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42416.249305555553</v>
      </c>
      <c r="T3750" s="13">
        <f t="shared" si="353"/>
        <v>42395.706435185188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42489.165972222225</v>
      </c>
      <c r="T3751" s="13">
        <f t="shared" si="353"/>
        <v>42458.127175925925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42045.332638888889</v>
      </c>
      <c r="T3752" s="13">
        <f t="shared" si="353"/>
        <v>42016.981574074074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42462.993900462956</v>
      </c>
      <c r="T3753" s="13">
        <f t="shared" si="353"/>
        <v>42403.035567129627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42659.875</v>
      </c>
      <c r="T3754" s="13">
        <f t="shared" si="353"/>
        <v>42619.802488425921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42158</v>
      </c>
      <c r="T3755" s="13">
        <f t="shared" si="353"/>
        <v>42128.824074074073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41846.207638888889</v>
      </c>
      <c r="T3756" s="13">
        <f t="shared" si="353"/>
        <v>41808.881215277775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42475.866979166662</v>
      </c>
      <c r="T3757" s="13">
        <f t="shared" si="353"/>
        <v>42445.866979166662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41801.814791666664</v>
      </c>
      <c r="T3758" s="13">
        <f t="shared" si="353"/>
        <v>41771.814791666664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41974.850868055553</v>
      </c>
      <c r="T3759" s="13">
        <f t="shared" si="353"/>
        <v>41954.850868055553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41778.208333333336</v>
      </c>
      <c r="T3760" s="13">
        <f t="shared" si="353"/>
        <v>41747.471504629626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42242.108252314814</v>
      </c>
      <c r="T3761" s="13">
        <f t="shared" si="353"/>
        <v>42182.108252314814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41764.525300925925</v>
      </c>
      <c r="T3762" s="13">
        <f t="shared" si="353"/>
        <v>41739.525300925925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42226.958333333328</v>
      </c>
      <c r="T3763" s="13">
        <f t="shared" si="353"/>
        <v>42173.466863425929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42218.813530092593</v>
      </c>
      <c r="T3764" s="13">
        <f t="shared" si="353"/>
        <v>42193.813530092593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42095.708634259259</v>
      </c>
      <c r="T3765" s="13">
        <f t="shared" si="353"/>
        <v>42065.750300925924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42519.024999999994</v>
      </c>
      <c r="T3766" s="13">
        <f t="shared" si="353"/>
        <v>42499.842962962968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41850.776412037041</v>
      </c>
      <c r="T3767" s="13">
        <f t="shared" si="353"/>
        <v>41820.776412037041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41823.167187500003</v>
      </c>
      <c r="T3768" s="13">
        <f t="shared" si="353"/>
        <v>41788.167187500003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ref="O3769:O3832" si="354">E3769/D3769</f>
        <v>1.1675</v>
      </c>
      <c r="P3769" s="6">
        <f t="shared" ref="P3769:P3832" si="355">E3769/L3769</f>
        <v>41.696428571428569</v>
      </c>
      <c r="Q3769" t="str">
        <f t="shared" ref="Q3769:Q3832" si="356">LEFT(N3769,FIND("/",N3769) -1)</f>
        <v>theater</v>
      </c>
      <c r="R3769" t="str">
        <f t="shared" ref="R3769:R3832" si="357">RIGHT(N3769,LEN(N3769) - FIND("/", N3769))</f>
        <v>musical</v>
      </c>
      <c r="S3769" s="13">
        <f t="shared" si="352"/>
        <v>42064.207638888889</v>
      </c>
      <c r="T3769" s="13">
        <f t="shared" si="353"/>
        <v>42050.019641203704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54"/>
        <v>1.0765274999999999</v>
      </c>
      <c r="P3770" s="6">
        <f t="shared" si="355"/>
        <v>74.243275862068955</v>
      </c>
      <c r="Q3770" t="str">
        <f t="shared" si="356"/>
        <v>theater</v>
      </c>
      <c r="R3770" t="str">
        <f t="shared" si="357"/>
        <v>musical</v>
      </c>
      <c r="S3770" s="13">
        <f t="shared" si="352"/>
        <v>41802.727893518517</v>
      </c>
      <c r="T3770" s="13">
        <f t="shared" si="353"/>
        <v>41772.727893518517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54"/>
        <v>1</v>
      </c>
      <c r="P3771" s="6">
        <f t="shared" si="355"/>
        <v>73.333333333333329</v>
      </c>
      <c r="Q3771" t="str">
        <f t="shared" si="356"/>
        <v>theater</v>
      </c>
      <c r="R3771" t="str">
        <f t="shared" si="357"/>
        <v>musical</v>
      </c>
      <c r="S3771" s="13">
        <f t="shared" si="352"/>
        <v>42475.598136574074</v>
      </c>
      <c r="T3771" s="13">
        <f t="shared" si="353"/>
        <v>42445.598136574074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54"/>
        <v>1</v>
      </c>
      <c r="P3772" s="6">
        <f t="shared" si="355"/>
        <v>100</v>
      </c>
      <c r="Q3772" t="str">
        <f t="shared" si="356"/>
        <v>theater</v>
      </c>
      <c r="R3772" t="str">
        <f t="shared" si="357"/>
        <v>musical</v>
      </c>
      <c r="S3772" s="13">
        <f t="shared" si="352"/>
        <v>42168.930671296301</v>
      </c>
      <c r="T3772" s="13">
        <f t="shared" si="353"/>
        <v>42138.930671296301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54"/>
        <v>1.46</v>
      </c>
      <c r="P3773" s="6">
        <f t="shared" si="355"/>
        <v>38.421052631578945</v>
      </c>
      <c r="Q3773" t="str">
        <f t="shared" si="356"/>
        <v>theater</v>
      </c>
      <c r="R3773" t="str">
        <f t="shared" si="357"/>
        <v>musical</v>
      </c>
      <c r="S3773" s="13">
        <f t="shared" si="352"/>
        <v>42508</v>
      </c>
      <c r="T3773" s="13">
        <f t="shared" si="353"/>
        <v>42493.857083333336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54"/>
        <v>1.1020000000000001</v>
      </c>
      <c r="P3774" s="6">
        <f t="shared" si="355"/>
        <v>166.96969696969697</v>
      </c>
      <c r="Q3774" t="str">
        <f t="shared" si="356"/>
        <v>theater</v>
      </c>
      <c r="R3774" t="str">
        <f t="shared" si="357"/>
        <v>musical</v>
      </c>
      <c r="S3774" s="13">
        <f t="shared" si="352"/>
        <v>42703.25</v>
      </c>
      <c r="T3774" s="13">
        <f t="shared" si="353"/>
        <v>42682.616967592592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54"/>
        <v>1.0820000000000001</v>
      </c>
      <c r="P3775" s="6">
        <f t="shared" si="355"/>
        <v>94.912280701754383</v>
      </c>
      <c r="Q3775" t="str">
        <f t="shared" si="356"/>
        <v>theater</v>
      </c>
      <c r="R3775" t="str">
        <f t="shared" si="357"/>
        <v>musical</v>
      </c>
      <c r="S3775" s="13">
        <f t="shared" si="352"/>
        <v>42689.088888888888</v>
      </c>
      <c r="T3775" s="13">
        <f t="shared" si="353"/>
        <v>42656.005173611105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54"/>
        <v>1</v>
      </c>
      <c r="P3776" s="6">
        <f t="shared" si="355"/>
        <v>100</v>
      </c>
      <c r="Q3776" t="str">
        <f t="shared" si="356"/>
        <v>theater</v>
      </c>
      <c r="R3776" t="str">
        <f t="shared" si="357"/>
        <v>musical</v>
      </c>
      <c r="S3776" s="13">
        <f t="shared" si="352"/>
        <v>42103.792303240742</v>
      </c>
      <c r="T3776" s="13">
        <f t="shared" si="353"/>
        <v>42087.792303240742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54"/>
        <v>1.0024999999999999</v>
      </c>
      <c r="P3777" s="6">
        <f t="shared" si="355"/>
        <v>143.21428571428572</v>
      </c>
      <c r="Q3777" t="str">
        <f t="shared" si="356"/>
        <v>theater</v>
      </c>
      <c r="R3777" t="str">
        <f t="shared" si="357"/>
        <v>musical</v>
      </c>
      <c r="S3777" s="13">
        <f t="shared" si="352"/>
        <v>42103.166666666672</v>
      </c>
      <c r="T3777" s="13">
        <f t="shared" si="353"/>
        <v>42075.942627314813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54"/>
        <v>1.0671250000000001</v>
      </c>
      <c r="P3778" s="6">
        <f t="shared" si="355"/>
        <v>90.819148936170208</v>
      </c>
      <c r="Q3778" t="str">
        <f t="shared" si="356"/>
        <v>theater</v>
      </c>
      <c r="R3778" t="str">
        <f t="shared" si="357"/>
        <v>musical</v>
      </c>
      <c r="S3778" s="13">
        <f t="shared" ref="S3778:S3841" si="358">(((I3778/60)/60)/24)+DATE(1970,1,1)</f>
        <v>41852.041666666664</v>
      </c>
      <c r="T3778" s="13">
        <f t="shared" ref="T3778:T3841" si="359">(((J3778/60)/60)/24)+DATE(1970,1,1)</f>
        <v>41814.367800925924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3">
        <f t="shared" si="358"/>
        <v>41909.166666666664</v>
      </c>
      <c r="T3779" s="13">
        <f t="shared" si="359"/>
        <v>41887.111354166671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42049.819212962961</v>
      </c>
      <c r="T3780" s="13">
        <f t="shared" si="359"/>
        <v>41989.819212962961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42455.693750000006</v>
      </c>
      <c r="T3781" s="13">
        <f t="shared" si="359"/>
        <v>42425.735416666663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42198.837499999994</v>
      </c>
      <c r="T3782" s="13">
        <f t="shared" si="359"/>
        <v>42166.219733796301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41890.882928240739</v>
      </c>
      <c r="T3783" s="13">
        <f t="shared" si="359"/>
        <v>41865.882928240739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42575.958333333328</v>
      </c>
      <c r="T3784" s="13">
        <f t="shared" si="359"/>
        <v>42546.862233796302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42444.666666666672</v>
      </c>
      <c r="T3785" s="13">
        <f t="shared" si="359"/>
        <v>42420.140277777777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42561.980694444443</v>
      </c>
      <c r="T3786" s="13">
        <f t="shared" si="359"/>
        <v>42531.980694444443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42584.418749999997</v>
      </c>
      <c r="T3787" s="13">
        <f t="shared" si="359"/>
        <v>42548.63853009259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42517.037905092591</v>
      </c>
      <c r="T3788" s="13">
        <f t="shared" si="359"/>
        <v>42487.037905092591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42196.165972222225</v>
      </c>
      <c r="T3789" s="13">
        <f t="shared" si="359"/>
        <v>42167.534791666665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42361.679166666669</v>
      </c>
      <c r="T3790" s="13">
        <f t="shared" si="359"/>
        <v>42333.695821759262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42170.798819444448</v>
      </c>
      <c r="T3791" s="13">
        <f t="shared" si="359"/>
        <v>42138.798819444448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42696.708599537036</v>
      </c>
      <c r="T3792" s="13">
        <f t="shared" si="359"/>
        <v>42666.666932870372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41826.692037037035</v>
      </c>
      <c r="T3793" s="13">
        <f t="shared" si="359"/>
        <v>41766.692037037035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42200.447013888886</v>
      </c>
      <c r="T3794" s="13">
        <f t="shared" si="359"/>
        <v>42170.447013888886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41989.938993055555</v>
      </c>
      <c r="T3795" s="13">
        <f t="shared" si="359"/>
        <v>41968.938993055555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42162.58048611111</v>
      </c>
      <c r="T3796" s="13">
        <f t="shared" si="359"/>
        <v>42132.58048611111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42244.9375</v>
      </c>
      <c r="T3797" s="13">
        <f t="shared" si="359"/>
        <v>42201.436226851853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42749.029583333337</v>
      </c>
      <c r="T3798" s="13">
        <f t="shared" si="359"/>
        <v>42689.029583333337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42114.881539351853</v>
      </c>
      <c r="T3799" s="13">
        <f t="shared" si="359"/>
        <v>42084.881539351853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41861.722777777781</v>
      </c>
      <c r="T3800" s="13">
        <f t="shared" si="359"/>
        <v>41831.722777777781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42440.93105324074</v>
      </c>
      <c r="T3801" s="13">
        <f t="shared" si="359"/>
        <v>42410.93105324074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42015.207638888889</v>
      </c>
      <c r="T3802" s="13">
        <f t="shared" si="359"/>
        <v>41982.737071759257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42006.676111111112</v>
      </c>
      <c r="T3803" s="13">
        <f t="shared" si="359"/>
        <v>41975.676111111112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42299.126226851848</v>
      </c>
      <c r="T3804" s="13">
        <f t="shared" si="359"/>
        <v>42269.126226851848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42433.971851851849</v>
      </c>
      <c r="T3805" s="13">
        <f t="shared" si="359"/>
        <v>42403.971851851849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42582.291666666672</v>
      </c>
      <c r="T3806" s="13">
        <f t="shared" si="359"/>
        <v>42527.00953703704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41909.887037037035</v>
      </c>
      <c r="T3807" s="13">
        <f t="shared" si="359"/>
        <v>41849.887037037035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41819.259039351848</v>
      </c>
      <c r="T3808" s="13">
        <f t="shared" si="359"/>
        <v>41799.259039351848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42097.909016203703</v>
      </c>
      <c r="T3809" s="13">
        <f t="shared" si="359"/>
        <v>42090.909016203703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42119.412256944444</v>
      </c>
      <c r="T3810" s="13">
        <f t="shared" si="359"/>
        <v>42059.453923611116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41850.958333333336</v>
      </c>
      <c r="T3811" s="13">
        <f t="shared" si="359"/>
        <v>41800.526701388888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42084.807384259257</v>
      </c>
      <c r="T3812" s="13">
        <f t="shared" si="359"/>
        <v>42054.849050925928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42521.458333333328</v>
      </c>
      <c r="T3813" s="13">
        <f t="shared" si="359"/>
        <v>42487.62700231481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42156.165972222225</v>
      </c>
      <c r="T3814" s="13">
        <f t="shared" si="359"/>
        <v>42109.751250000001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42535.904861111107</v>
      </c>
      <c r="T3815" s="13">
        <f t="shared" si="359"/>
        <v>42497.275706018518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42095.165972222225</v>
      </c>
      <c r="T3816" s="13">
        <f t="shared" si="359"/>
        <v>42058.904074074075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42236.958333333328</v>
      </c>
      <c r="T3817" s="13">
        <f t="shared" si="359"/>
        <v>42207.259918981479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41837.690081018518</v>
      </c>
      <c r="T3818" s="13">
        <f t="shared" si="359"/>
        <v>41807.690081018518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42301.165972222225</v>
      </c>
      <c r="T3819" s="13">
        <f t="shared" si="359"/>
        <v>42284.69694444444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42075.800717592589</v>
      </c>
      <c r="T3820" s="13">
        <f t="shared" si="359"/>
        <v>42045.84238425926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42202.876388888893</v>
      </c>
      <c r="T3821" s="13">
        <f t="shared" si="359"/>
        <v>42184.209537037037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42190.651817129634</v>
      </c>
      <c r="T3822" s="13">
        <f t="shared" si="359"/>
        <v>42160.651817129634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42373.180636574078</v>
      </c>
      <c r="T3823" s="13">
        <f t="shared" si="359"/>
        <v>42341.180636574078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42388.957638888889</v>
      </c>
      <c r="T3824" s="13">
        <f t="shared" si="359"/>
        <v>42329.838159722218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42205.165972222225</v>
      </c>
      <c r="T3825" s="13">
        <f t="shared" si="359"/>
        <v>42170.910231481481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42583.570138888885</v>
      </c>
      <c r="T3826" s="13">
        <f t="shared" si="359"/>
        <v>42571.626192129625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42172.069606481484</v>
      </c>
      <c r="T3827" s="13">
        <f t="shared" si="359"/>
        <v>42151.069606481484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42131.423541666663</v>
      </c>
      <c r="T3828" s="13">
        <f t="shared" si="359"/>
        <v>42101.423541666663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42090</v>
      </c>
      <c r="T3829" s="13">
        <f t="shared" si="359"/>
        <v>42034.928252314814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42004.569293981483</v>
      </c>
      <c r="T3830" s="13">
        <f t="shared" si="359"/>
        <v>41944.527627314819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42613.865405092598</v>
      </c>
      <c r="T3831" s="13">
        <f t="shared" si="359"/>
        <v>42593.865405092598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42517.740868055553</v>
      </c>
      <c r="T3832" s="13">
        <f t="shared" si="359"/>
        <v>42503.740868055553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ref="O3833:O3896" si="360">E3833/D3833</f>
        <v>1.0602199999999999</v>
      </c>
      <c r="P3833" s="6">
        <f t="shared" ref="P3833:P3896" si="361">E3833/L3833</f>
        <v>58.901111111111113</v>
      </c>
      <c r="Q3833" t="str">
        <f t="shared" ref="Q3833:Q3896" si="362">LEFT(N3833,FIND("/",N3833) -1)</f>
        <v>theater</v>
      </c>
      <c r="R3833" t="str">
        <f t="shared" ref="R3833:R3896" si="363">RIGHT(N3833,LEN(N3833) - FIND("/", N3833))</f>
        <v>plays</v>
      </c>
      <c r="S3833" s="13">
        <f t="shared" si="358"/>
        <v>41948.890567129631</v>
      </c>
      <c r="T3833" s="13">
        <f t="shared" si="359"/>
        <v>41927.848900462966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60"/>
        <v>1.0466666666666666</v>
      </c>
      <c r="P3834" s="6">
        <f t="shared" si="361"/>
        <v>139.55555555555554</v>
      </c>
      <c r="Q3834" t="str">
        <f t="shared" si="362"/>
        <v>theater</v>
      </c>
      <c r="R3834" t="str">
        <f t="shared" si="363"/>
        <v>plays</v>
      </c>
      <c r="S3834" s="13">
        <f t="shared" si="358"/>
        <v>42420.114988425921</v>
      </c>
      <c r="T3834" s="13">
        <f t="shared" si="359"/>
        <v>42375.114988425921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60"/>
        <v>1.1666666666666667</v>
      </c>
      <c r="P3835" s="6">
        <f t="shared" si="361"/>
        <v>70</v>
      </c>
      <c r="Q3835" t="str">
        <f t="shared" si="362"/>
        <v>theater</v>
      </c>
      <c r="R3835" t="str">
        <f t="shared" si="363"/>
        <v>plays</v>
      </c>
      <c r="S3835" s="13">
        <f t="shared" si="358"/>
        <v>41974.797916666663</v>
      </c>
      <c r="T3835" s="13">
        <f t="shared" si="359"/>
        <v>41963.872361111105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60"/>
        <v>1.0903333333333334</v>
      </c>
      <c r="P3836" s="6">
        <f t="shared" si="361"/>
        <v>57.385964912280699</v>
      </c>
      <c r="Q3836" t="str">
        <f t="shared" si="362"/>
        <v>theater</v>
      </c>
      <c r="R3836" t="str">
        <f t="shared" si="363"/>
        <v>plays</v>
      </c>
      <c r="S3836" s="13">
        <f t="shared" si="358"/>
        <v>42173.445219907408</v>
      </c>
      <c r="T3836" s="13">
        <f t="shared" si="359"/>
        <v>42143.445219907408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60"/>
        <v>1.6</v>
      </c>
      <c r="P3837" s="6">
        <f t="shared" si="361"/>
        <v>40</v>
      </c>
      <c r="Q3837" t="str">
        <f t="shared" si="362"/>
        <v>theater</v>
      </c>
      <c r="R3837" t="str">
        <f t="shared" si="363"/>
        <v>plays</v>
      </c>
      <c r="S3837" s="13">
        <f t="shared" si="358"/>
        <v>42481.94222222222</v>
      </c>
      <c r="T3837" s="13">
        <f t="shared" si="359"/>
        <v>42460.94222222222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60"/>
        <v>1.125</v>
      </c>
      <c r="P3838" s="6">
        <f t="shared" si="361"/>
        <v>64.285714285714292</v>
      </c>
      <c r="Q3838" t="str">
        <f t="shared" si="362"/>
        <v>theater</v>
      </c>
      <c r="R3838" t="str">
        <f t="shared" si="363"/>
        <v>plays</v>
      </c>
      <c r="S3838" s="13">
        <f t="shared" si="358"/>
        <v>42585.172916666663</v>
      </c>
      <c r="T3838" s="13">
        <f t="shared" si="359"/>
        <v>42553.926527777774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60"/>
        <v>1.0209999999999999</v>
      </c>
      <c r="P3839" s="6">
        <f t="shared" si="361"/>
        <v>120.11764705882354</v>
      </c>
      <c r="Q3839" t="str">
        <f t="shared" si="362"/>
        <v>theater</v>
      </c>
      <c r="R3839" t="str">
        <f t="shared" si="363"/>
        <v>plays</v>
      </c>
      <c r="S3839" s="13">
        <f t="shared" si="358"/>
        <v>42188.765717592592</v>
      </c>
      <c r="T3839" s="13">
        <f t="shared" si="359"/>
        <v>42152.765717592592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60"/>
        <v>1.00824</v>
      </c>
      <c r="P3840" s="6">
        <f t="shared" si="361"/>
        <v>1008.24</v>
      </c>
      <c r="Q3840" t="str">
        <f t="shared" si="362"/>
        <v>theater</v>
      </c>
      <c r="R3840" t="str">
        <f t="shared" si="363"/>
        <v>plays</v>
      </c>
      <c r="S3840" s="13">
        <f t="shared" si="358"/>
        <v>42146.710752314815</v>
      </c>
      <c r="T3840" s="13">
        <f t="shared" si="359"/>
        <v>42116.710752314815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60"/>
        <v>1.0125</v>
      </c>
      <c r="P3841" s="6">
        <f t="shared" si="361"/>
        <v>63.28125</v>
      </c>
      <c r="Q3841" t="str">
        <f t="shared" si="362"/>
        <v>theater</v>
      </c>
      <c r="R3841" t="str">
        <f t="shared" si="363"/>
        <v>plays</v>
      </c>
      <c r="S3841" s="13">
        <f t="shared" si="358"/>
        <v>42215.142638888887</v>
      </c>
      <c r="T3841" s="13">
        <f t="shared" si="359"/>
        <v>42155.142638888887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60"/>
        <v>65</v>
      </c>
      <c r="P3842" s="6">
        <f t="shared" si="361"/>
        <v>21.666666666666668</v>
      </c>
      <c r="Q3842" t="str">
        <f t="shared" si="362"/>
        <v>theater</v>
      </c>
      <c r="R3842" t="str">
        <f t="shared" si="363"/>
        <v>plays</v>
      </c>
      <c r="S3842" s="13">
        <f t="shared" ref="S3842:S3905" si="364">(((I3842/60)/60)/24)+DATE(1970,1,1)</f>
        <v>42457.660057870366</v>
      </c>
      <c r="T3842" s="13">
        <f t="shared" ref="T3842:T3905" si="365">(((J3842/60)/60)/24)+DATE(1970,1,1)</f>
        <v>42432.701724537037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3">
        <f t="shared" si="364"/>
        <v>41840.785729166666</v>
      </c>
      <c r="T3843" s="13">
        <f t="shared" si="365"/>
        <v>41780.785729166666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41770.493657407409</v>
      </c>
      <c r="T3844" s="13">
        <f t="shared" si="365"/>
        <v>41740.493657407409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41791.072500000002</v>
      </c>
      <c r="T3845" s="13">
        <f t="shared" si="365"/>
        <v>41766.072500000002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41793.290972222225</v>
      </c>
      <c r="T3846" s="13">
        <f t="shared" si="365"/>
        <v>41766.617291666669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42278.627013888887</v>
      </c>
      <c r="T3847" s="13">
        <f t="shared" si="365"/>
        <v>42248.627013888887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41916.290972222225</v>
      </c>
      <c r="T3848" s="13">
        <f t="shared" si="365"/>
        <v>41885.221550925926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42204.224432870367</v>
      </c>
      <c r="T3849" s="13">
        <f t="shared" si="365"/>
        <v>42159.224432870367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42295.817002314812</v>
      </c>
      <c r="T3850" s="13">
        <f t="shared" si="365"/>
        <v>42265.817002314812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42166.767175925925</v>
      </c>
      <c r="T3851" s="13">
        <f t="shared" si="365"/>
        <v>42136.767175925925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42005.124340277776</v>
      </c>
      <c r="T3852" s="13">
        <f t="shared" si="365"/>
        <v>41975.124340277776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42202.439571759256</v>
      </c>
      <c r="T3853" s="13">
        <f t="shared" si="365"/>
        <v>42172.439571759256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42090.149027777778</v>
      </c>
      <c r="T3854" s="13">
        <f t="shared" si="365"/>
        <v>42065.190694444449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41883.84002314815</v>
      </c>
      <c r="T3855" s="13">
        <f t="shared" si="365"/>
        <v>41848.84002314815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42133.884930555556</v>
      </c>
      <c r="T3856" s="13">
        <f t="shared" si="365"/>
        <v>42103.884930555556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42089.929062499999</v>
      </c>
      <c r="T3857" s="13">
        <f t="shared" si="365"/>
        <v>42059.970729166671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42071.701423611114</v>
      </c>
      <c r="T3858" s="13">
        <f t="shared" si="365"/>
        <v>42041.743090277778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41852.716666666667</v>
      </c>
      <c r="T3859" s="13">
        <f t="shared" si="365"/>
        <v>41829.73715277778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42146.875</v>
      </c>
      <c r="T3860" s="13">
        <f t="shared" si="365"/>
        <v>42128.431064814817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41815.875</v>
      </c>
      <c r="T3861" s="13">
        <f t="shared" si="365"/>
        <v>41789.893599537041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41863.660995370366</v>
      </c>
      <c r="T3862" s="13">
        <f t="shared" si="365"/>
        <v>41833.660995370366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41955.907638888893</v>
      </c>
      <c r="T3863" s="13">
        <f t="shared" si="365"/>
        <v>41914.590011574073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42625.707638888889</v>
      </c>
      <c r="T3864" s="13">
        <f t="shared" si="365"/>
        <v>42611.261064814811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42313.674826388888</v>
      </c>
      <c r="T3865" s="13">
        <f t="shared" si="365"/>
        <v>42253.633159722223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42325.933495370366</v>
      </c>
      <c r="T3866" s="13">
        <f t="shared" si="365"/>
        <v>42295.891828703709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41881.229166666664</v>
      </c>
      <c r="T3867" s="13">
        <f t="shared" si="365"/>
        <v>41841.651597222226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42452.145138888889</v>
      </c>
      <c r="T3868" s="13">
        <f t="shared" si="365"/>
        <v>42402.947002314817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42539.814108796301</v>
      </c>
      <c r="T3869" s="13">
        <f t="shared" si="365"/>
        <v>42509.814108796301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41890.659780092588</v>
      </c>
      <c r="T3870" s="13">
        <f t="shared" si="365"/>
        <v>41865.659780092588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42077.132638888885</v>
      </c>
      <c r="T3871" s="13">
        <f t="shared" si="365"/>
        <v>42047.724444444444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41823.17219907407</v>
      </c>
      <c r="T3872" s="13">
        <f t="shared" si="365"/>
        <v>41793.17219907407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42823.739004629635</v>
      </c>
      <c r="T3873" s="13">
        <f t="shared" si="365"/>
        <v>42763.780671296292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42230.145787037036</v>
      </c>
      <c r="T3874" s="13">
        <f t="shared" si="365"/>
        <v>42180.145787037036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42285.696006944447</v>
      </c>
      <c r="T3875" s="13">
        <f t="shared" si="365"/>
        <v>42255.696006944447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42028.041666666672</v>
      </c>
      <c r="T3876" s="13">
        <f t="shared" si="365"/>
        <v>42007.016458333332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42616.416666666672</v>
      </c>
      <c r="T3877" s="13">
        <f t="shared" si="365"/>
        <v>42615.346817129626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42402.624166666668</v>
      </c>
      <c r="T3878" s="13">
        <f t="shared" si="365"/>
        <v>42372.624166666668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42712.67768518519</v>
      </c>
      <c r="T3879" s="13">
        <f t="shared" si="365"/>
        <v>42682.67768518519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42185.165972222225</v>
      </c>
      <c r="T3880" s="13">
        <f t="shared" si="365"/>
        <v>42154.818819444445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42029.861064814817</v>
      </c>
      <c r="T3881" s="13">
        <f t="shared" si="365"/>
        <v>41999.861064814817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41850.958333333336</v>
      </c>
      <c r="T3882" s="13">
        <f t="shared" si="365"/>
        <v>41815.815046296295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42786.018506944441</v>
      </c>
      <c r="T3883" s="13">
        <f t="shared" si="365"/>
        <v>42756.018506944441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42400.960416666669</v>
      </c>
      <c r="T3884" s="13">
        <f t="shared" si="365"/>
        <v>42373.983449074076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41884.602650462963</v>
      </c>
      <c r="T3885" s="13">
        <f t="shared" si="365"/>
        <v>41854.602650462963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42090.749907407408</v>
      </c>
      <c r="T3886" s="13">
        <f t="shared" si="365"/>
        <v>42065.791574074072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42499.951284722221</v>
      </c>
      <c r="T3887" s="13">
        <f t="shared" si="365"/>
        <v>42469.951284722221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41984.228032407409</v>
      </c>
      <c r="T3888" s="13">
        <f t="shared" si="365"/>
        <v>41954.228032407409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42125.916666666672</v>
      </c>
      <c r="T3889" s="13">
        <f t="shared" si="365"/>
        <v>42079.857974537037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42792.545810185184</v>
      </c>
      <c r="T3890" s="13">
        <f t="shared" si="365"/>
        <v>42762.545810185184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42008.976388888885</v>
      </c>
      <c r="T3891" s="13">
        <f t="shared" si="365"/>
        <v>41977.004976851851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42231.758611111116</v>
      </c>
      <c r="T3892" s="13">
        <f t="shared" si="365"/>
        <v>42171.758611111116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42086.207638888889</v>
      </c>
      <c r="T3893" s="13">
        <f t="shared" si="365"/>
        <v>42056.1324537037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41875.291666666664</v>
      </c>
      <c r="T3894" s="13">
        <f t="shared" si="365"/>
        <v>41867.652280092596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41821.25</v>
      </c>
      <c r="T3895" s="13">
        <f t="shared" si="365"/>
        <v>41779.657870370371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42710.207638888889</v>
      </c>
      <c r="T3896" s="13">
        <f t="shared" si="365"/>
        <v>42679.958472222221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ref="O3897:O3960" si="366">E3897/D3897</f>
        <v>0.05</v>
      </c>
      <c r="P3897" s="6">
        <f t="shared" ref="P3897:P3960" si="367">E3897/L3897</f>
        <v>50</v>
      </c>
      <c r="Q3897" t="str">
        <f t="shared" ref="Q3897:Q3960" si="368">LEFT(N3897,FIND("/",N3897) -1)</f>
        <v>theater</v>
      </c>
      <c r="R3897" t="str">
        <f t="shared" ref="R3897:R3960" si="369">RIGHT(N3897,LEN(N3897) - FIND("/", N3897))</f>
        <v>plays</v>
      </c>
      <c r="S3897" s="13">
        <f t="shared" si="364"/>
        <v>42063.250208333338</v>
      </c>
      <c r="T3897" s="13">
        <f t="shared" si="365"/>
        <v>42032.250208333338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6"/>
        <v>0.10625</v>
      </c>
      <c r="P3898" s="6">
        <f t="shared" si="367"/>
        <v>42.5</v>
      </c>
      <c r="Q3898" t="str">
        <f t="shared" si="368"/>
        <v>theater</v>
      </c>
      <c r="R3898" t="str">
        <f t="shared" si="369"/>
        <v>plays</v>
      </c>
      <c r="S3898" s="13">
        <f t="shared" si="364"/>
        <v>41807.191875000004</v>
      </c>
      <c r="T3898" s="13">
        <f t="shared" si="365"/>
        <v>41793.191875000004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6"/>
        <v>0.17599999999999999</v>
      </c>
      <c r="P3899" s="6">
        <f t="shared" si="367"/>
        <v>44</v>
      </c>
      <c r="Q3899" t="str">
        <f t="shared" si="368"/>
        <v>theater</v>
      </c>
      <c r="R3899" t="str">
        <f t="shared" si="369"/>
        <v>plays</v>
      </c>
      <c r="S3899" s="13">
        <f t="shared" si="364"/>
        <v>42012.87364583333</v>
      </c>
      <c r="T3899" s="13">
        <f t="shared" si="365"/>
        <v>41982.87364583333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6"/>
        <v>0.3256</v>
      </c>
      <c r="P3900" s="6">
        <f t="shared" si="367"/>
        <v>50.875</v>
      </c>
      <c r="Q3900" t="str">
        <f t="shared" si="368"/>
        <v>theater</v>
      </c>
      <c r="R3900" t="str">
        <f t="shared" si="369"/>
        <v>plays</v>
      </c>
      <c r="S3900" s="13">
        <f t="shared" si="364"/>
        <v>42233.666666666672</v>
      </c>
      <c r="T3900" s="13">
        <f t="shared" si="365"/>
        <v>42193.482291666667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6"/>
        <v>1.2500000000000001E-2</v>
      </c>
      <c r="P3901" s="6">
        <f t="shared" si="367"/>
        <v>62.5</v>
      </c>
      <c r="Q3901" t="str">
        <f t="shared" si="368"/>
        <v>theater</v>
      </c>
      <c r="R3901" t="str">
        <f t="shared" si="369"/>
        <v>plays</v>
      </c>
      <c r="S3901" s="13">
        <f t="shared" si="364"/>
        <v>41863.775011574071</v>
      </c>
      <c r="T3901" s="13">
        <f t="shared" si="365"/>
        <v>41843.775011574071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6"/>
        <v>5.3999999999999999E-2</v>
      </c>
      <c r="P3902" s="6">
        <f t="shared" si="367"/>
        <v>27</v>
      </c>
      <c r="Q3902" t="str">
        <f t="shared" si="368"/>
        <v>theater</v>
      </c>
      <c r="R3902" t="str">
        <f t="shared" si="369"/>
        <v>plays</v>
      </c>
      <c r="S3902" s="13">
        <f t="shared" si="364"/>
        <v>42166.092488425929</v>
      </c>
      <c r="T3902" s="13">
        <f t="shared" si="365"/>
        <v>42136.092488425929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6"/>
        <v>8.3333333333333332E-3</v>
      </c>
      <c r="P3903" s="6">
        <f t="shared" si="367"/>
        <v>25</v>
      </c>
      <c r="Q3903" t="str">
        <f t="shared" si="368"/>
        <v>theater</v>
      </c>
      <c r="R3903" t="str">
        <f t="shared" si="369"/>
        <v>plays</v>
      </c>
      <c r="S3903" s="13">
        <f t="shared" si="364"/>
        <v>42357.826377314821</v>
      </c>
      <c r="T3903" s="13">
        <f t="shared" si="365"/>
        <v>42317.826377314821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6"/>
        <v>0.48833333333333334</v>
      </c>
      <c r="P3904" s="6">
        <f t="shared" si="367"/>
        <v>47.258064516129032</v>
      </c>
      <c r="Q3904" t="str">
        <f t="shared" si="368"/>
        <v>theater</v>
      </c>
      <c r="R3904" t="str">
        <f t="shared" si="369"/>
        <v>plays</v>
      </c>
      <c r="S3904" s="13">
        <f t="shared" si="364"/>
        <v>42688.509745370371</v>
      </c>
      <c r="T3904" s="13">
        <f t="shared" si="365"/>
        <v>42663.468078703707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6"/>
        <v>0</v>
      </c>
      <c r="P3905" s="6" t="e">
        <f t="shared" si="367"/>
        <v>#DIV/0!</v>
      </c>
      <c r="Q3905" t="str">
        <f t="shared" si="368"/>
        <v>theater</v>
      </c>
      <c r="R3905" t="str">
        <f t="shared" si="369"/>
        <v>plays</v>
      </c>
      <c r="S3905" s="13">
        <f t="shared" si="364"/>
        <v>42230.818055555559</v>
      </c>
      <c r="T3905" s="13">
        <f t="shared" si="365"/>
        <v>42186.01116898148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6"/>
        <v>2.9999999999999997E-4</v>
      </c>
      <c r="P3906" s="6">
        <f t="shared" si="367"/>
        <v>1.5</v>
      </c>
      <c r="Q3906" t="str">
        <f t="shared" si="368"/>
        <v>theater</v>
      </c>
      <c r="R3906" t="str">
        <f t="shared" si="369"/>
        <v>plays</v>
      </c>
      <c r="S3906" s="13">
        <f t="shared" ref="S3906:S3969" si="370">(((I3906/60)/60)/24)+DATE(1970,1,1)</f>
        <v>42109.211111111115</v>
      </c>
      <c r="T3906" s="13">
        <f t="shared" ref="T3906:T3969" si="371">(((J3906/60)/60)/24)+DATE(1970,1,1)</f>
        <v>42095.229166666672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3">
        <f t="shared" si="370"/>
        <v>42166.958333333328</v>
      </c>
      <c r="T3907" s="13">
        <f t="shared" si="371"/>
        <v>42124.623877314814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42181.559027777781</v>
      </c>
      <c r="T3908" s="13">
        <f t="shared" si="371"/>
        <v>42143.917743055557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41938.838888888888</v>
      </c>
      <c r="T3909" s="13">
        <f t="shared" si="371"/>
        <v>41906.819513888891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41849.135370370372</v>
      </c>
      <c r="T3910" s="13">
        <f t="shared" si="371"/>
        <v>41834.135370370372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41893.359282407408</v>
      </c>
      <c r="T3911" s="13">
        <f t="shared" si="371"/>
        <v>41863.359282407408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42254.756909722222</v>
      </c>
      <c r="T3912" s="13">
        <f t="shared" si="371"/>
        <v>42224.756909722222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41969.853900462964</v>
      </c>
      <c r="T3913" s="13">
        <f t="shared" si="371"/>
        <v>41939.8122337963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42119.190972222219</v>
      </c>
      <c r="T3914" s="13">
        <f t="shared" si="371"/>
        <v>42059.270023148143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42338.252881944441</v>
      </c>
      <c r="T3915" s="13">
        <f t="shared" si="371"/>
        <v>42308.211215277777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42134.957638888889</v>
      </c>
      <c r="T3916" s="13">
        <f t="shared" si="371"/>
        <v>42114.818935185183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42522.98505787037</v>
      </c>
      <c r="T3917" s="13">
        <f t="shared" si="371"/>
        <v>42492.98505787037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42524.471666666665</v>
      </c>
      <c r="T3918" s="13">
        <f t="shared" si="371"/>
        <v>42494.471666666665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41893.527326388888</v>
      </c>
      <c r="T3919" s="13">
        <f t="shared" si="371"/>
        <v>41863.527326388888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41855.666666666664</v>
      </c>
      <c r="T3920" s="13">
        <f t="shared" si="371"/>
        <v>41843.664618055554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42387</v>
      </c>
      <c r="T3921" s="13">
        <f t="shared" si="371"/>
        <v>42358.684872685189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42687.428935185191</v>
      </c>
      <c r="T3922" s="13">
        <f t="shared" si="371"/>
        <v>42657.38726851852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41938.75</v>
      </c>
      <c r="T3923" s="13">
        <f t="shared" si="371"/>
        <v>41926.542303240742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42065.958333333328</v>
      </c>
      <c r="T3924" s="13">
        <f t="shared" si="371"/>
        <v>42020.768634259264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42103.979988425926</v>
      </c>
      <c r="T3925" s="13">
        <f t="shared" si="371"/>
        <v>42075.979988425926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41816.959745370368</v>
      </c>
      <c r="T3926" s="13">
        <f t="shared" si="371"/>
        <v>41786.959745370368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41850.870821759258</v>
      </c>
      <c r="T3927" s="13">
        <f t="shared" si="371"/>
        <v>41820.870821759258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42000.085046296299</v>
      </c>
      <c r="T3928" s="13">
        <f t="shared" si="371"/>
        <v>41970.085046296299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41860.267407407409</v>
      </c>
      <c r="T3929" s="13">
        <f t="shared" si="371"/>
        <v>41830.267407407409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42293.207638888889</v>
      </c>
      <c r="T3930" s="13">
        <f t="shared" si="371"/>
        <v>42265.683182870373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42631.827141203699</v>
      </c>
      <c r="T3931" s="13">
        <f t="shared" si="371"/>
        <v>42601.827141203699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42461.25</v>
      </c>
      <c r="T3932" s="13">
        <f t="shared" si="371"/>
        <v>42433.338749999995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42253.151701388888</v>
      </c>
      <c r="T3933" s="13">
        <f t="shared" si="371"/>
        <v>42228.151701388888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42445.126898148148</v>
      </c>
      <c r="T3934" s="13">
        <f t="shared" si="371"/>
        <v>42415.168564814812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42568.029861111107</v>
      </c>
      <c r="T3935" s="13">
        <f t="shared" si="371"/>
        <v>42538.968310185184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42278.541666666672</v>
      </c>
      <c r="T3936" s="13">
        <f t="shared" si="371"/>
        <v>42233.671747685185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42281.656782407401</v>
      </c>
      <c r="T3937" s="13">
        <f t="shared" si="371"/>
        <v>42221.656782407401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42705.304629629631</v>
      </c>
      <c r="T3938" s="13">
        <f t="shared" si="371"/>
        <v>42675.262962962966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42562.631481481483</v>
      </c>
      <c r="T3939" s="13">
        <f t="shared" si="371"/>
        <v>42534.631481481483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42182.905717592599</v>
      </c>
      <c r="T3940" s="13">
        <f t="shared" si="371"/>
        <v>42151.905717592599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41919.1875</v>
      </c>
      <c r="T3941" s="13">
        <f t="shared" si="371"/>
        <v>41915.400219907409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42006.492488425924</v>
      </c>
      <c r="T3942" s="13">
        <f t="shared" si="371"/>
        <v>41961.492488425924</v>
      </c>
    </row>
    <row r="3943" spans="1:20" ht="60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41968.041666666672</v>
      </c>
      <c r="T3943" s="13">
        <f t="shared" si="371"/>
        <v>41940.587233796294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42171.904097222221</v>
      </c>
      <c r="T3944" s="13">
        <f t="shared" si="371"/>
        <v>42111.904097222221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42310.701388888891</v>
      </c>
      <c r="T3945" s="13">
        <f t="shared" si="371"/>
        <v>42279.778564814813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42243.662905092591</v>
      </c>
      <c r="T3946" s="13">
        <f t="shared" si="371"/>
        <v>42213.662905092591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42139.801712962959</v>
      </c>
      <c r="T3947" s="13">
        <f t="shared" si="371"/>
        <v>42109.801712962959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42063.333333333328</v>
      </c>
      <c r="T3948" s="13">
        <f t="shared" si="371"/>
        <v>42031.833587962959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42645.142870370371</v>
      </c>
      <c r="T3949" s="13">
        <f t="shared" si="371"/>
        <v>42615.142870370371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41889.325497685182</v>
      </c>
      <c r="T3950" s="13">
        <f t="shared" si="371"/>
        <v>41829.325497685182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42046.120613425926</v>
      </c>
      <c r="T3951" s="13">
        <f t="shared" si="371"/>
        <v>42016.120613425926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42468.774305555555</v>
      </c>
      <c r="T3952" s="13">
        <f t="shared" si="371"/>
        <v>42439.702314814815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42493.784050925926</v>
      </c>
      <c r="T3953" s="13">
        <f t="shared" si="371"/>
        <v>42433.825717592597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42303.790393518517</v>
      </c>
      <c r="T3954" s="13">
        <f t="shared" si="371"/>
        <v>42243.790393518517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42580.978472222225</v>
      </c>
      <c r="T3955" s="13">
        <f t="shared" si="371"/>
        <v>42550.048449074078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41834.651203703703</v>
      </c>
      <c r="T3956" s="13">
        <f t="shared" si="371"/>
        <v>41774.651203703703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42336.890520833331</v>
      </c>
      <c r="T3957" s="13">
        <f t="shared" si="371"/>
        <v>42306.848854166667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42485.013888888891</v>
      </c>
      <c r="T3958" s="13">
        <f t="shared" si="371"/>
        <v>42457.932025462964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42559.976319444439</v>
      </c>
      <c r="T3959" s="13">
        <f t="shared" si="371"/>
        <v>42513.976319444439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41853.583333333336</v>
      </c>
      <c r="T3960" s="13">
        <f t="shared" si="371"/>
        <v>41816.950370370374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ref="O3961:O4009" si="372">E3961/D3961</f>
        <v>0.24333333333333335</v>
      </c>
      <c r="P3961" s="6">
        <f t="shared" ref="P3961:P4009" si="373">E3961/L3961</f>
        <v>24.333333333333332</v>
      </c>
      <c r="Q3961" t="str">
        <f t="shared" ref="Q3961:Q4009" si="374">LEFT(N3961,FIND("/",N3961) -1)</f>
        <v>theater</v>
      </c>
      <c r="R3961" t="str">
        <f t="shared" ref="R3961:R4009" si="375">RIGHT(N3961,LEN(N3961) - FIND("/", N3961))</f>
        <v>plays</v>
      </c>
      <c r="S3961" s="13">
        <f t="shared" si="370"/>
        <v>41910.788842592592</v>
      </c>
      <c r="T3961" s="13">
        <f t="shared" si="371"/>
        <v>41880.788842592592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72"/>
        <v>1.4999999999999999E-2</v>
      </c>
      <c r="P3962" s="6">
        <f t="shared" si="373"/>
        <v>11.25</v>
      </c>
      <c r="Q3962" t="str">
        <f t="shared" si="374"/>
        <v>theater</v>
      </c>
      <c r="R3962" t="str">
        <f t="shared" si="375"/>
        <v>plays</v>
      </c>
      <c r="S3962" s="13">
        <f t="shared" si="370"/>
        <v>42372.845555555556</v>
      </c>
      <c r="T3962" s="13">
        <f t="shared" si="371"/>
        <v>42342.845555555556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72"/>
        <v>4.1999999999999997E-3</v>
      </c>
      <c r="P3963" s="6">
        <f t="shared" si="373"/>
        <v>10.5</v>
      </c>
      <c r="Q3963" t="str">
        <f t="shared" si="374"/>
        <v>theater</v>
      </c>
      <c r="R3963" t="str">
        <f t="shared" si="375"/>
        <v>plays</v>
      </c>
      <c r="S3963" s="13">
        <f t="shared" si="370"/>
        <v>41767.891319444447</v>
      </c>
      <c r="T3963" s="13">
        <f t="shared" si="371"/>
        <v>41745.891319444447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72"/>
        <v>3.214285714285714E-2</v>
      </c>
      <c r="P3964" s="6">
        <f t="shared" si="373"/>
        <v>15</v>
      </c>
      <c r="Q3964" t="str">
        <f t="shared" si="374"/>
        <v>theater</v>
      </c>
      <c r="R3964" t="str">
        <f t="shared" si="375"/>
        <v>plays</v>
      </c>
      <c r="S3964" s="13">
        <f t="shared" si="370"/>
        <v>42336.621458333335</v>
      </c>
      <c r="T3964" s="13">
        <f t="shared" si="371"/>
        <v>42311.621458333335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72"/>
        <v>0</v>
      </c>
      <c r="P3965" s="6" t="e">
        <f t="shared" si="373"/>
        <v>#DIV/0!</v>
      </c>
      <c r="Q3965" t="str">
        <f t="shared" si="374"/>
        <v>theater</v>
      </c>
      <c r="R3965" t="str">
        <f t="shared" si="375"/>
        <v>plays</v>
      </c>
      <c r="S3965" s="13">
        <f t="shared" si="370"/>
        <v>42326.195798611108</v>
      </c>
      <c r="T3965" s="13">
        <f t="shared" si="371"/>
        <v>42296.154131944444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72"/>
        <v>6.3E-2</v>
      </c>
      <c r="P3966" s="6">
        <f t="shared" si="373"/>
        <v>42</v>
      </c>
      <c r="Q3966" t="str">
        <f t="shared" si="374"/>
        <v>theater</v>
      </c>
      <c r="R3966" t="str">
        <f t="shared" si="375"/>
        <v>plays</v>
      </c>
      <c r="S3966" s="13">
        <f t="shared" si="370"/>
        <v>42113.680393518516</v>
      </c>
      <c r="T3966" s="13">
        <f t="shared" si="371"/>
        <v>42053.722060185188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72"/>
        <v>0.14249999999999999</v>
      </c>
      <c r="P3967" s="6">
        <f t="shared" si="373"/>
        <v>71.25</v>
      </c>
      <c r="Q3967" t="str">
        <f t="shared" si="374"/>
        <v>theater</v>
      </c>
      <c r="R3967" t="str">
        <f t="shared" si="375"/>
        <v>plays</v>
      </c>
      <c r="S3967" s="13">
        <f t="shared" si="370"/>
        <v>42474.194212962961</v>
      </c>
      <c r="T3967" s="13">
        <f t="shared" si="371"/>
        <v>42414.235879629632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72"/>
        <v>6.0000000000000001E-3</v>
      </c>
      <c r="P3968" s="6">
        <f t="shared" si="373"/>
        <v>22.5</v>
      </c>
      <c r="Q3968" t="str">
        <f t="shared" si="374"/>
        <v>theater</v>
      </c>
      <c r="R3968" t="str">
        <f t="shared" si="375"/>
        <v>plays</v>
      </c>
      <c r="S3968" s="13">
        <f t="shared" si="370"/>
        <v>41844.124305555553</v>
      </c>
      <c r="T3968" s="13">
        <f t="shared" si="371"/>
        <v>41801.711550925924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72"/>
        <v>0.2411764705882353</v>
      </c>
      <c r="P3969" s="6">
        <f t="shared" si="373"/>
        <v>41</v>
      </c>
      <c r="Q3969" t="str">
        <f t="shared" si="374"/>
        <v>theater</v>
      </c>
      <c r="R3969" t="str">
        <f t="shared" si="375"/>
        <v>plays</v>
      </c>
      <c r="S3969" s="13">
        <f t="shared" si="370"/>
        <v>42800.290590277778</v>
      </c>
      <c r="T3969" s="13">
        <f t="shared" si="371"/>
        <v>42770.290590277778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72"/>
        <v>0.10539999999999999</v>
      </c>
      <c r="P3970" s="6">
        <f t="shared" si="373"/>
        <v>47.909090909090907</v>
      </c>
      <c r="Q3970" t="str">
        <f t="shared" si="374"/>
        <v>theater</v>
      </c>
      <c r="R3970" t="str">
        <f t="shared" si="375"/>
        <v>plays</v>
      </c>
      <c r="S3970" s="13">
        <f t="shared" ref="S3970:S4033" si="376">(((I3970/60)/60)/24)+DATE(1970,1,1)</f>
        <v>42512.815659722226</v>
      </c>
      <c r="T3970" s="13">
        <f t="shared" ref="T3970:T4033" si="377">(((J3970/60)/60)/24)+DATE(1970,1,1)</f>
        <v>42452.815659722226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3">
        <f t="shared" si="376"/>
        <v>42611.163194444445</v>
      </c>
      <c r="T3971" s="13">
        <f t="shared" si="377"/>
        <v>42601.854699074072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42477.863553240735</v>
      </c>
      <c r="T3972" s="13">
        <f t="shared" si="377"/>
        <v>42447.863553240735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41841.536180555559</v>
      </c>
      <c r="T3973" s="13">
        <f t="shared" si="377"/>
        <v>41811.536180555559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42041.067523148144</v>
      </c>
      <c r="T3974" s="13">
        <f t="shared" si="377"/>
        <v>41981.067523148144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42499.166666666672</v>
      </c>
      <c r="T3975" s="13">
        <f t="shared" si="377"/>
        <v>42469.68414351852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42523.546851851846</v>
      </c>
      <c r="T3976" s="13">
        <f t="shared" si="377"/>
        <v>42493.546851851846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42564.866875</v>
      </c>
      <c r="T3977" s="13">
        <f t="shared" si="377"/>
        <v>42534.866875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41852.291666666664</v>
      </c>
      <c r="T3978" s="13">
        <f t="shared" si="377"/>
        <v>41830.858344907407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42573.788564814815</v>
      </c>
      <c r="T3979" s="13">
        <f t="shared" si="377"/>
        <v>42543.788564814815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42035.642974537041</v>
      </c>
      <c r="T3980" s="13">
        <f t="shared" si="377"/>
        <v>41975.642974537041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42092.833333333328</v>
      </c>
      <c r="T3981" s="13">
        <f t="shared" si="377"/>
        <v>42069.903437500005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41825.598923611113</v>
      </c>
      <c r="T3982" s="13">
        <f t="shared" si="377"/>
        <v>41795.598923611113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42568.179965277777</v>
      </c>
      <c r="T3983" s="13">
        <f t="shared" si="377"/>
        <v>42508.179965277777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42192.809953703705</v>
      </c>
      <c r="T3984" s="13">
        <f t="shared" si="377"/>
        <v>42132.809953703705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41779.290972222225</v>
      </c>
      <c r="T3985" s="13">
        <f t="shared" si="377"/>
        <v>41747.86986111111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41951</v>
      </c>
      <c r="T3986" s="13">
        <f t="shared" si="377"/>
        <v>41920.963472222218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42420.878472222219</v>
      </c>
      <c r="T3987" s="13">
        <f t="shared" si="377"/>
        <v>42399.707407407404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42496.544444444444</v>
      </c>
      <c r="T3988" s="13">
        <f t="shared" si="377"/>
        <v>42467.548541666663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41775.92465277778</v>
      </c>
      <c r="T3989" s="13">
        <f t="shared" si="377"/>
        <v>41765.92465277778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42245.08116898148</v>
      </c>
      <c r="T3990" s="13">
        <f t="shared" si="377"/>
        <v>42230.08116898148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42316.791446759264</v>
      </c>
      <c r="T3991" s="13">
        <f t="shared" si="377"/>
        <v>42286.749780092592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42431.672372685185</v>
      </c>
      <c r="T3992" s="13">
        <f t="shared" si="377"/>
        <v>42401.672372685185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42155.644467592589</v>
      </c>
      <c r="T3993" s="13">
        <f t="shared" si="377"/>
        <v>42125.644467592589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42349.982164351852</v>
      </c>
      <c r="T3994" s="13">
        <f t="shared" si="377"/>
        <v>42289.94049768518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42137.864722222221</v>
      </c>
      <c r="T3995" s="13">
        <f t="shared" si="377"/>
        <v>42107.864722222221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41839.389930555553</v>
      </c>
      <c r="T3996" s="13">
        <f t="shared" si="377"/>
        <v>41809.389930555553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42049.477083333331</v>
      </c>
      <c r="T3997" s="13">
        <f t="shared" si="377"/>
        <v>42019.683761574073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41963.669444444444</v>
      </c>
      <c r="T3998" s="13">
        <f t="shared" si="377"/>
        <v>41950.26694444444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42099.349780092598</v>
      </c>
      <c r="T3999" s="13">
        <f t="shared" si="377"/>
        <v>42069.391446759255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42091.921597222223</v>
      </c>
      <c r="T4000" s="13">
        <f t="shared" si="377"/>
        <v>42061.963263888887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41882.827650462961</v>
      </c>
      <c r="T4001" s="13">
        <f t="shared" si="377"/>
        <v>41842.828680555554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42497.603680555556</v>
      </c>
      <c r="T4002" s="13">
        <f t="shared" si="377"/>
        <v>42437.64534722222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42795.791666666672</v>
      </c>
      <c r="T4003" s="13">
        <f t="shared" si="377"/>
        <v>42775.964212962965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41909.043530092589</v>
      </c>
      <c r="T4004" s="13">
        <f t="shared" si="377"/>
        <v>41879.043530092589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42050.587349537032</v>
      </c>
      <c r="T4005" s="13">
        <f t="shared" si="377"/>
        <v>42020.587349537032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41920.16269675926</v>
      </c>
      <c r="T4006" s="13">
        <f t="shared" si="377"/>
        <v>41890.16269675926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41932.807696759257</v>
      </c>
      <c r="T4007" s="13">
        <f t="shared" si="377"/>
        <v>41872.807696759257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42416.772997685184</v>
      </c>
      <c r="T4008" s="13">
        <f t="shared" si="377"/>
        <v>42391.772997685184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41877.686111111114</v>
      </c>
      <c r="T4009" s="13">
        <f t="shared" si="377"/>
        <v>41848.772928240738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ref="O4010:O4033" si="378">E4010/D4010</f>
        <v>0.06</v>
      </c>
      <c r="P4010" s="6">
        <f t="shared" ref="P4010:P4033" si="379">E4010/L4010</f>
        <v>15</v>
      </c>
      <c r="Q4010" t="str">
        <f t="shared" ref="Q4010:Q4033" si="380">LEFT(N4010,FIND("/",N4010) -1)</f>
        <v>theater</v>
      </c>
      <c r="R4010" t="str">
        <f t="shared" ref="R4010:R4033" si="381">RIGHT(N4010,LEN(N4010) - FIND("/", N4010))</f>
        <v>plays</v>
      </c>
      <c r="S4010" s="13">
        <f t="shared" si="376"/>
        <v>42207.964201388888</v>
      </c>
      <c r="T4010" s="13">
        <f t="shared" si="377"/>
        <v>42177.964201388888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8"/>
        <v>3.8860103626943004E-2</v>
      </c>
      <c r="P4011" s="6">
        <f t="shared" si="379"/>
        <v>25</v>
      </c>
      <c r="Q4011" t="str">
        <f t="shared" si="380"/>
        <v>theater</v>
      </c>
      <c r="R4011" t="str">
        <f t="shared" si="381"/>
        <v>plays</v>
      </c>
      <c r="S4011" s="13">
        <f t="shared" si="376"/>
        <v>41891.700925925928</v>
      </c>
      <c r="T4011" s="13">
        <f t="shared" si="377"/>
        <v>41851.700925925928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8"/>
        <v>0.24194444444444443</v>
      </c>
      <c r="P4012" s="6">
        <f t="shared" si="379"/>
        <v>45.842105263157897</v>
      </c>
      <c r="Q4012" t="str">
        <f t="shared" si="380"/>
        <v>theater</v>
      </c>
      <c r="R4012" t="str">
        <f t="shared" si="381"/>
        <v>plays</v>
      </c>
      <c r="S4012" s="13">
        <f t="shared" si="376"/>
        <v>41938.770439814813</v>
      </c>
      <c r="T4012" s="13">
        <f t="shared" si="377"/>
        <v>41921.770439814813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8"/>
        <v>7.5999999999999998E-2</v>
      </c>
      <c r="P4013" s="6">
        <f t="shared" si="379"/>
        <v>4.75</v>
      </c>
      <c r="Q4013" t="str">
        <f t="shared" si="380"/>
        <v>theater</v>
      </c>
      <c r="R4013" t="str">
        <f t="shared" si="381"/>
        <v>plays</v>
      </c>
      <c r="S4013" s="13">
        <f t="shared" si="376"/>
        <v>42032.54488425926</v>
      </c>
      <c r="T4013" s="13">
        <f t="shared" si="377"/>
        <v>42002.54488425926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8"/>
        <v>0</v>
      </c>
      <c r="P4014" s="6" t="e">
        <f t="shared" si="379"/>
        <v>#DIV/0!</v>
      </c>
      <c r="Q4014" t="str">
        <f t="shared" si="380"/>
        <v>theater</v>
      </c>
      <c r="R4014" t="str">
        <f t="shared" si="381"/>
        <v>plays</v>
      </c>
      <c r="S4014" s="13">
        <f t="shared" si="376"/>
        <v>42126.544548611113</v>
      </c>
      <c r="T4014" s="13">
        <f t="shared" si="377"/>
        <v>42096.544548611113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8"/>
        <v>1.2999999999999999E-2</v>
      </c>
      <c r="P4015" s="6">
        <f t="shared" si="379"/>
        <v>13</v>
      </c>
      <c r="Q4015" t="str">
        <f t="shared" si="380"/>
        <v>theater</v>
      </c>
      <c r="R4015" t="str">
        <f t="shared" si="381"/>
        <v>plays</v>
      </c>
      <c r="S4015" s="13">
        <f t="shared" si="376"/>
        <v>42051.301192129627</v>
      </c>
      <c r="T4015" s="13">
        <f t="shared" si="377"/>
        <v>42021.301192129627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8"/>
        <v>0</v>
      </c>
      <c r="P4016" s="6" t="e">
        <f t="shared" si="379"/>
        <v>#DIV/0!</v>
      </c>
      <c r="Q4016" t="str">
        <f t="shared" si="380"/>
        <v>theater</v>
      </c>
      <c r="R4016" t="str">
        <f t="shared" si="381"/>
        <v>plays</v>
      </c>
      <c r="S4016" s="13">
        <f t="shared" si="376"/>
        <v>42434.246168981481</v>
      </c>
      <c r="T4016" s="13">
        <f t="shared" si="377"/>
        <v>42419.246168981481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8"/>
        <v>1.4285714285714287E-4</v>
      </c>
      <c r="P4017" s="6">
        <f t="shared" si="379"/>
        <v>1</v>
      </c>
      <c r="Q4017" t="str">
        <f t="shared" si="380"/>
        <v>theater</v>
      </c>
      <c r="R4017" t="str">
        <f t="shared" si="381"/>
        <v>plays</v>
      </c>
      <c r="S4017" s="13">
        <f t="shared" si="376"/>
        <v>42204.780821759254</v>
      </c>
      <c r="T4017" s="13">
        <f t="shared" si="377"/>
        <v>42174.780821759254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8"/>
        <v>0.14000000000000001</v>
      </c>
      <c r="P4018" s="6">
        <f t="shared" si="379"/>
        <v>10</v>
      </c>
      <c r="Q4018" t="str">
        <f t="shared" si="380"/>
        <v>theater</v>
      </c>
      <c r="R4018" t="str">
        <f t="shared" si="381"/>
        <v>plays</v>
      </c>
      <c r="S4018" s="13">
        <f t="shared" si="376"/>
        <v>41899.872685185182</v>
      </c>
      <c r="T4018" s="13">
        <f t="shared" si="377"/>
        <v>41869.872685185182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8"/>
        <v>1.0500000000000001E-2</v>
      </c>
      <c r="P4019" s="6">
        <f t="shared" si="379"/>
        <v>52.5</v>
      </c>
      <c r="Q4019" t="str">
        <f t="shared" si="380"/>
        <v>theater</v>
      </c>
      <c r="R4019" t="str">
        <f t="shared" si="381"/>
        <v>plays</v>
      </c>
      <c r="S4019" s="13">
        <f t="shared" si="376"/>
        <v>41886.672152777777</v>
      </c>
      <c r="T4019" s="13">
        <f t="shared" si="377"/>
        <v>41856.672152777777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8"/>
        <v>8.666666666666667E-2</v>
      </c>
      <c r="P4020" s="6">
        <f t="shared" si="379"/>
        <v>32.5</v>
      </c>
      <c r="Q4020" t="str">
        <f t="shared" si="380"/>
        <v>theater</v>
      </c>
      <c r="R4020" t="str">
        <f t="shared" si="381"/>
        <v>plays</v>
      </c>
      <c r="S4020" s="13">
        <f t="shared" si="376"/>
        <v>42650.91097222222</v>
      </c>
      <c r="T4020" s="13">
        <f t="shared" si="377"/>
        <v>42620.91097222222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8"/>
        <v>8.2857142857142851E-3</v>
      </c>
      <c r="P4021" s="6">
        <f t="shared" si="379"/>
        <v>7.25</v>
      </c>
      <c r="Q4021" t="str">
        <f t="shared" si="380"/>
        <v>theater</v>
      </c>
      <c r="R4021" t="str">
        <f t="shared" si="381"/>
        <v>plays</v>
      </c>
      <c r="S4021" s="13">
        <f t="shared" si="376"/>
        <v>42475.686111111107</v>
      </c>
      <c r="T4021" s="13">
        <f t="shared" si="377"/>
        <v>42417.675879629634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8"/>
        <v>0.16666666666666666</v>
      </c>
      <c r="P4022" s="6">
        <f t="shared" si="379"/>
        <v>33.333333333333336</v>
      </c>
      <c r="Q4022" t="str">
        <f t="shared" si="380"/>
        <v>theater</v>
      </c>
      <c r="R4022" t="str">
        <f t="shared" si="381"/>
        <v>plays</v>
      </c>
      <c r="S4022" s="13">
        <f t="shared" si="376"/>
        <v>42087.149293981478</v>
      </c>
      <c r="T4022" s="13">
        <f t="shared" si="377"/>
        <v>42057.190960648149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8"/>
        <v>8.3333333333333332E-3</v>
      </c>
      <c r="P4023" s="6">
        <f t="shared" si="379"/>
        <v>62.5</v>
      </c>
      <c r="Q4023" t="str">
        <f t="shared" si="380"/>
        <v>theater</v>
      </c>
      <c r="R4023" t="str">
        <f t="shared" si="381"/>
        <v>plays</v>
      </c>
      <c r="S4023" s="13">
        <f t="shared" si="376"/>
        <v>41938.911550925928</v>
      </c>
      <c r="T4023" s="13">
        <f t="shared" si="377"/>
        <v>41878.911550925928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8"/>
        <v>0.69561111111111107</v>
      </c>
      <c r="P4024" s="6">
        <f t="shared" si="379"/>
        <v>63.558375634517766</v>
      </c>
      <c r="Q4024" t="str">
        <f t="shared" si="380"/>
        <v>theater</v>
      </c>
      <c r="R4024" t="str">
        <f t="shared" si="381"/>
        <v>plays</v>
      </c>
      <c r="S4024" s="13">
        <f t="shared" si="376"/>
        <v>42036.120833333334</v>
      </c>
      <c r="T4024" s="13">
        <f t="shared" si="377"/>
        <v>41990.584108796291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8"/>
        <v>0</v>
      </c>
      <c r="P4025" s="6" t="e">
        <f t="shared" si="379"/>
        <v>#DIV/0!</v>
      </c>
      <c r="Q4025" t="str">
        <f t="shared" si="380"/>
        <v>theater</v>
      </c>
      <c r="R4025" t="str">
        <f t="shared" si="381"/>
        <v>plays</v>
      </c>
      <c r="S4025" s="13">
        <f t="shared" si="376"/>
        <v>42453.957905092597</v>
      </c>
      <c r="T4025" s="13">
        <f t="shared" si="377"/>
        <v>42408.999571759254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8"/>
        <v>1.2500000000000001E-2</v>
      </c>
      <c r="P4026" s="6">
        <f t="shared" si="379"/>
        <v>10</v>
      </c>
      <c r="Q4026" t="str">
        <f t="shared" si="380"/>
        <v>theater</v>
      </c>
      <c r="R4026" t="str">
        <f t="shared" si="381"/>
        <v>plays</v>
      </c>
      <c r="S4026" s="13">
        <f t="shared" si="376"/>
        <v>42247.670104166667</v>
      </c>
      <c r="T4026" s="13">
        <f t="shared" si="377"/>
        <v>42217.670104166667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8"/>
        <v>0.05</v>
      </c>
      <c r="P4027" s="6">
        <f t="shared" si="379"/>
        <v>62.5</v>
      </c>
      <c r="Q4027" t="str">
        <f t="shared" si="380"/>
        <v>theater</v>
      </c>
      <c r="R4027" t="str">
        <f t="shared" si="381"/>
        <v>plays</v>
      </c>
      <c r="S4027" s="13">
        <f t="shared" si="376"/>
        <v>42211.237685185188</v>
      </c>
      <c r="T4027" s="13">
        <f t="shared" si="377"/>
        <v>42151.237685185188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8"/>
        <v>0</v>
      </c>
      <c r="P4028" s="6" t="e">
        <f t="shared" si="379"/>
        <v>#DIV/0!</v>
      </c>
      <c r="Q4028" t="str">
        <f t="shared" si="380"/>
        <v>theater</v>
      </c>
      <c r="R4028" t="str">
        <f t="shared" si="381"/>
        <v>plays</v>
      </c>
      <c r="S4028" s="13">
        <f t="shared" si="376"/>
        <v>42342.697210648148</v>
      </c>
      <c r="T4028" s="13">
        <f t="shared" si="377"/>
        <v>42282.655543981484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8"/>
        <v>7.166666666666667E-2</v>
      </c>
      <c r="P4029" s="6">
        <f t="shared" si="379"/>
        <v>30.714285714285715</v>
      </c>
      <c r="Q4029" t="str">
        <f t="shared" si="380"/>
        <v>theater</v>
      </c>
      <c r="R4029" t="str">
        <f t="shared" si="381"/>
        <v>plays</v>
      </c>
      <c r="S4029" s="13">
        <f t="shared" si="376"/>
        <v>42789.041666666672</v>
      </c>
      <c r="T4029" s="13">
        <f t="shared" si="377"/>
        <v>42768.97084490741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8"/>
        <v>0.28050000000000003</v>
      </c>
      <c r="P4030" s="6">
        <f t="shared" si="379"/>
        <v>51</v>
      </c>
      <c r="Q4030" t="str">
        <f t="shared" si="380"/>
        <v>theater</v>
      </c>
      <c r="R4030" t="str">
        <f t="shared" si="381"/>
        <v>plays</v>
      </c>
      <c r="S4030" s="13">
        <f t="shared" si="376"/>
        <v>41795.938657407409</v>
      </c>
      <c r="T4030" s="13">
        <f t="shared" si="377"/>
        <v>41765.938657407409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8"/>
        <v>0</v>
      </c>
      <c r="P4031" s="6" t="e">
        <f t="shared" si="379"/>
        <v>#DIV/0!</v>
      </c>
      <c r="Q4031" t="str">
        <f t="shared" si="380"/>
        <v>theater</v>
      </c>
      <c r="R4031" t="str">
        <f t="shared" si="381"/>
        <v>plays</v>
      </c>
      <c r="S4031" s="13">
        <f t="shared" si="376"/>
        <v>42352.025115740747</v>
      </c>
      <c r="T4031" s="13">
        <f t="shared" si="377"/>
        <v>42322.025115740747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8"/>
        <v>0.16</v>
      </c>
      <c r="P4032" s="6">
        <f t="shared" si="379"/>
        <v>66.666666666666671</v>
      </c>
      <c r="Q4032" t="str">
        <f t="shared" si="380"/>
        <v>theater</v>
      </c>
      <c r="R4032" t="str">
        <f t="shared" si="381"/>
        <v>plays</v>
      </c>
      <c r="S4032" s="13">
        <f t="shared" si="376"/>
        <v>42403.784027777772</v>
      </c>
      <c r="T4032" s="13">
        <f t="shared" si="377"/>
        <v>42374.655081018514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8"/>
        <v>0</v>
      </c>
      <c r="P4033" s="6" t="e">
        <f t="shared" si="379"/>
        <v>#DIV/0!</v>
      </c>
      <c r="Q4033" t="str">
        <f t="shared" si="380"/>
        <v>theater</v>
      </c>
      <c r="R4033" t="str">
        <f t="shared" si="381"/>
        <v>plays</v>
      </c>
      <c r="S4033" s="13">
        <f t="shared" si="376"/>
        <v>41991.626898148148</v>
      </c>
      <c r="T4033" s="13">
        <f t="shared" si="377"/>
        <v>41941.585231481484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82">E4034/D4034</f>
        <v>6.8287037037037035E-2</v>
      </c>
      <c r="P4034" s="6">
        <f t="shared" ref="P4034:P4097" si="383">E4034/L4034</f>
        <v>59</v>
      </c>
      <c r="Q4034" t="str">
        <f t="shared" ref="Q4034:Q4097" si="384">LEFT(N4034,FIND("/",N4034) -1)</f>
        <v>theater</v>
      </c>
      <c r="R4034" t="str">
        <f t="shared" ref="R4034:R4097" si="385">RIGHT(N4034,LEN(N4034) - FIND("/", N4034))</f>
        <v>plays</v>
      </c>
      <c r="S4034" s="13">
        <f t="shared" ref="S4034:S4097" si="386">(((I4034/60)/60)/24)+DATE(1970,1,1)</f>
        <v>42353.85087962963</v>
      </c>
      <c r="T4034" s="13">
        <f t="shared" ref="T4034:T4097" si="387">(((J4034/60)/60)/24)+DATE(1970,1,1)</f>
        <v>42293.809212962966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82"/>
        <v>0.25698702928870293</v>
      </c>
      <c r="P4035" s="6">
        <f t="shared" si="383"/>
        <v>65.340319148936175</v>
      </c>
      <c r="Q4035" t="str">
        <f t="shared" si="384"/>
        <v>theater</v>
      </c>
      <c r="R4035" t="str">
        <f t="shared" si="385"/>
        <v>plays</v>
      </c>
      <c r="S4035" s="13">
        <f t="shared" si="386"/>
        <v>42645.375</v>
      </c>
      <c r="T4035" s="13">
        <f t="shared" si="387"/>
        <v>42614.268796296295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82"/>
        <v>1.4814814814814815E-2</v>
      </c>
      <c r="P4036" s="6">
        <f t="shared" si="383"/>
        <v>100</v>
      </c>
      <c r="Q4036" t="str">
        <f t="shared" si="384"/>
        <v>theater</v>
      </c>
      <c r="R4036" t="str">
        <f t="shared" si="385"/>
        <v>plays</v>
      </c>
      <c r="S4036" s="13">
        <f t="shared" si="386"/>
        <v>42097.905671296292</v>
      </c>
      <c r="T4036" s="13">
        <f t="shared" si="387"/>
        <v>42067.947337962964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82"/>
        <v>0.36849999999999999</v>
      </c>
      <c r="P4037" s="6">
        <f t="shared" si="383"/>
        <v>147.4</v>
      </c>
      <c r="Q4037" t="str">
        <f t="shared" si="384"/>
        <v>theater</v>
      </c>
      <c r="R4037" t="str">
        <f t="shared" si="385"/>
        <v>plays</v>
      </c>
      <c r="S4037" s="13">
        <f t="shared" si="386"/>
        <v>41933.882951388885</v>
      </c>
      <c r="T4037" s="13">
        <f t="shared" si="387"/>
        <v>41903.882951388885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82"/>
        <v>0.47049999999999997</v>
      </c>
      <c r="P4038" s="6">
        <f t="shared" si="383"/>
        <v>166.05882352941177</v>
      </c>
      <c r="Q4038" t="str">
        <f t="shared" si="384"/>
        <v>theater</v>
      </c>
      <c r="R4038" t="str">
        <f t="shared" si="385"/>
        <v>plays</v>
      </c>
      <c r="S4038" s="13">
        <f t="shared" si="386"/>
        <v>41821.9375</v>
      </c>
      <c r="T4038" s="13">
        <f t="shared" si="387"/>
        <v>41804.937083333331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82"/>
        <v>0.11428571428571428</v>
      </c>
      <c r="P4039" s="6">
        <f t="shared" si="383"/>
        <v>40</v>
      </c>
      <c r="Q4039" t="str">
        <f t="shared" si="384"/>
        <v>theater</v>
      </c>
      <c r="R4039" t="str">
        <f t="shared" si="385"/>
        <v>plays</v>
      </c>
      <c r="S4039" s="13">
        <f t="shared" si="386"/>
        <v>42514.600694444445</v>
      </c>
      <c r="T4039" s="13">
        <f t="shared" si="387"/>
        <v>42497.070775462969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82"/>
        <v>0.12039999999999999</v>
      </c>
      <c r="P4040" s="6">
        <f t="shared" si="383"/>
        <v>75.25</v>
      </c>
      <c r="Q4040" t="str">
        <f t="shared" si="384"/>
        <v>theater</v>
      </c>
      <c r="R4040" t="str">
        <f t="shared" si="385"/>
        <v>plays</v>
      </c>
      <c r="S4040" s="13">
        <f t="shared" si="386"/>
        <v>41929.798726851855</v>
      </c>
      <c r="T4040" s="13">
        <f t="shared" si="387"/>
        <v>41869.798726851855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82"/>
        <v>0.6</v>
      </c>
      <c r="P4041" s="6">
        <f t="shared" si="383"/>
        <v>60</v>
      </c>
      <c r="Q4041" t="str">
        <f t="shared" si="384"/>
        <v>theater</v>
      </c>
      <c r="R4041" t="str">
        <f t="shared" si="385"/>
        <v>plays</v>
      </c>
      <c r="S4041" s="13">
        <f t="shared" si="386"/>
        <v>42339.249305555553</v>
      </c>
      <c r="T4041" s="13">
        <f t="shared" si="387"/>
        <v>42305.670914351853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82"/>
        <v>0.3125</v>
      </c>
      <c r="P4042" s="6">
        <f t="shared" si="383"/>
        <v>1250</v>
      </c>
      <c r="Q4042" t="str">
        <f t="shared" si="384"/>
        <v>theater</v>
      </c>
      <c r="R4042" t="str">
        <f t="shared" si="385"/>
        <v>plays</v>
      </c>
      <c r="S4042" s="13">
        <f t="shared" si="386"/>
        <v>42203.125</v>
      </c>
      <c r="T4042" s="13">
        <f t="shared" si="387"/>
        <v>42144.231527777782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82"/>
        <v>4.1999999999999997E-3</v>
      </c>
      <c r="P4043" s="6">
        <f t="shared" si="383"/>
        <v>10.5</v>
      </c>
      <c r="Q4043" t="str">
        <f t="shared" si="384"/>
        <v>theater</v>
      </c>
      <c r="R4043" t="str">
        <f t="shared" si="385"/>
        <v>plays</v>
      </c>
      <c r="S4043" s="13">
        <f t="shared" si="386"/>
        <v>42619.474004629628</v>
      </c>
      <c r="T4043" s="13">
        <f t="shared" si="387"/>
        <v>42559.474004629628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82"/>
        <v>2.0999999999999999E-3</v>
      </c>
      <c r="P4044" s="6">
        <f t="shared" si="383"/>
        <v>7</v>
      </c>
      <c r="Q4044" t="str">
        <f t="shared" si="384"/>
        <v>theater</v>
      </c>
      <c r="R4044" t="str">
        <f t="shared" si="385"/>
        <v>plays</v>
      </c>
      <c r="S4044" s="13">
        <f t="shared" si="386"/>
        <v>42024.802777777775</v>
      </c>
      <c r="T4044" s="13">
        <f t="shared" si="387"/>
        <v>41995.084074074075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82"/>
        <v>0</v>
      </c>
      <c r="P4045" s="6" t="e">
        <f t="shared" si="383"/>
        <v>#DIV/0!</v>
      </c>
      <c r="Q4045" t="str">
        <f t="shared" si="384"/>
        <v>theater</v>
      </c>
      <c r="R4045" t="str">
        <f t="shared" si="385"/>
        <v>plays</v>
      </c>
      <c r="S4045" s="13">
        <f t="shared" si="386"/>
        <v>41963.957465277781</v>
      </c>
      <c r="T4045" s="13">
        <f t="shared" si="387"/>
        <v>41948.957465277781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82"/>
        <v>0.375</v>
      </c>
      <c r="P4046" s="6">
        <f t="shared" si="383"/>
        <v>56.25</v>
      </c>
      <c r="Q4046" t="str">
        <f t="shared" si="384"/>
        <v>theater</v>
      </c>
      <c r="R4046" t="str">
        <f t="shared" si="385"/>
        <v>plays</v>
      </c>
      <c r="S4046" s="13">
        <f t="shared" si="386"/>
        <v>42104.208333333328</v>
      </c>
      <c r="T4046" s="13">
        <f t="shared" si="387"/>
        <v>42074.219699074078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82"/>
        <v>2.0000000000000001E-4</v>
      </c>
      <c r="P4047" s="6">
        <f t="shared" si="383"/>
        <v>1</v>
      </c>
      <c r="Q4047" t="str">
        <f t="shared" si="384"/>
        <v>theater</v>
      </c>
      <c r="R4047" t="str">
        <f t="shared" si="385"/>
        <v>plays</v>
      </c>
      <c r="S4047" s="13">
        <f t="shared" si="386"/>
        <v>41872.201261574075</v>
      </c>
      <c r="T4047" s="13">
        <f t="shared" si="387"/>
        <v>41842.201261574075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82"/>
        <v>8.2142857142857142E-2</v>
      </c>
      <c r="P4048" s="6">
        <f t="shared" si="383"/>
        <v>38.333333333333336</v>
      </c>
      <c r="Q4048" t="str">
        <f t="shared" si="384"/>
        <v>theater</v>
      </c>
      <c r="R4048" t="str">
        <f t="shared" si="385"/>
        <v>plays</v>
      </c>
      <c r="S4048" s="13">
        <f t="shared" si="386"/>
        <v>41934.650578703702</v>
      </c>
      <c r="T4048" s="13">
        <f t="shared" si="387"/>
        <v>41904.650578703702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82"/>
        <v>2.1999999999999999E-2</v>
      </c>
      <c r="P4049" s="6">
        <f t="shared" si="383"/>
        <v>27.5</v>
      </c>
      <c r="Q4049" t="str">
        <f t="shared" si="384"/>
        <v>theater</v>
      </c>
      <c r="R4049" t="str">
        <f t="shared" si="385"/>
        <v>plays</v>
      </c>
      <c r="S4049" s="13">
        <f t="shared" si="386"/>
        <v>42015.041666666672</v>
      </c>
      <c r="T4049" s="13">
        <f t="shared" si="387"/>
        <v>41991.022488425922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82"/>
        <v>0.17652941176470588</v>
      </c>
      <c r="P4050" s="6">
        <f t="shared" si="383"/>
        <v>32.978021978021978</v>
      </c>
      <c r="Q4050" t="str">
        <f t="shared" si="384"/>
        <v>theater</v>
      </c>
      <c r="R4050" t="str">
        <f t="shared" si="385"/>
        <v>plays</v>
      </c>
      <c r="S4050" s="13">
        <f t="shared" si="386"/>
        <v>42471.467442129629</v>
      </c>
      <c r="T4050" s="13">
        <f t="shared" si="387"/>
        <v>42436.509108796294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82"/>
        <v>8.0000000000000004E-4</v>
      </c>
      <c r="P4051" s="6">
        <f t="shared" si="383"/>
        <v>16</v>
      </c>
      <c r="Q4051" t="str">
        <f t="shared" si="384"/>
        <v>theater</v>
      </c>
      <c r="R4051" t="str">
        <f t="shared" si="385"/>
        <v>plays</v>
      </c>
      <c r="S4051" s="13">
        <f t="shared" si="386"/>
        <v>42199.958506944444</v>
      </c>
      <c r="T4051" s="13">
        <f t="shared" si="387"/>
        <v>42169.958506944444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82"/>
        <v>6.6666666666666664E-4</v>
      </c>
      <c r="P4052" s="6">
        <f t="shared" si="383"/>
        <v>1</v>
      </c>
      <c r="Q4052" t="str">
        <f t="shared" si="384"/>
        <v>theater</v>
      </c>
      <c r="R4052" t="str">
        <f t="shared" si="385"/>
        <v>plays</v>
      </c>
      <c r="S4052" s="13">
        <f t="shared" si="386"/>
        <v>41935.636469907404</v>
      </c>
      <c r="T4052" s="13">
        <f t="shared" si="387"/>
        <v>41905.636469907404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82"/>
        <v>0</v>
      </c>
      <c r="P4053" s="6" t="e">
        <f t="shared" si="383"/>
        <v>#DIV/0!</v>
      </c>
      <c r="Q4053" t="str">
        <f t="shared" si="384"/>
        <v>theater</v>
      </c>
      <c r="R4053" t="str">
        <f t="shared" si="385"/>
        <v>plays</v>
      </c>
      <c r="S4053" s="13">
        <f t="shared" si="386"/>
        <v>41768.286805555559</v>
      </c>
      <c r="T4053" s="13">
        <f t="shared" si="387"/>
        <v>41761.810150462967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82"/>
        <v>0.37533333333333335</v>
      </c>
      <c r="P4054" s="6">
        <f t="shared" si="383"/>
        <v>86.615384615384613</v>
      </c>
      <c r="Q4054" t="str">
        <f t="shared" si="384"/>
        <v>theater</v>
      </c>
      <c r="R4054" t="str">
        <f t="shared" si="385"/>
        <v>plays</v>
      </c>
      <c r="S4054" s="13">
        <f t="shared" si="386"/>
        <v>41925.878657407404</v>
      </c>
      <c r="T4054" s="13">
        <f t="shared" si="387"/>
        <v>41865.878657407404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82"/>
        <v>0.22</v>
      </c>
      <c r="P4055" s="6">
        <f t="shared" si="383"/>
        <v>55</v>
      </c>
      <c r="Q4055" t="str">
        <f t="shared" si="384"/>
        <v>theater</v>
      </c>
      <c r="R4055" t="str">
        <f t="shared" si="385"/>
        <v>plays</v>
      </c>
      <c r="S4055" s="13">
        <f t="shared" si="386"/>
        <v>41958.833333333328</v>
      </c>
      <c r="T4055" s="13">
        <f t="shared" si="387"/>
        <v>41928.690138888887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82"/>
        <v>0</v>
      </c>
      <c r="P4056" s="6" t="e">
        <f t="shared" si="383"/>
        <v>#DIV/0!</v>
      </c>
      <c r="Q4056" t="str">
        <f t="shared" si="384"/>
        <v>theater</v>
      </c>
      <c r="R4056" t="str">
        <f t="shared" si="385"/>
        <v>plays</v>
      </c>
      <c r="S4056" s="13">
        <f t="shared" si="386"/>
        <v>42644.166666666672</v>
      </c>
      <c r="T4056" s="13">
        <f t="shared" si="387"/>
        <v>42613.841261574074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82"/>
        <v>0.1762</v>
      </c>
      <c r="P4057" s="6">
        <f t="shared" si="383"/>
        <v>41.952380952380949</v>
      </c>
      <c r="Q4057" t="str">
        <f t="shared" si="384"/>
        <v>theater</v>
      </c>
      <c r="R4057" t="str">
        <f t="shared" si="385"/>
        <v>plays</v>
      </c>
      <c r="S4057" s="13">
        <f t="shared" si="386"/>
        <v>41809.648506944446</v>
      </c>
      <c r="T4057" s="13">
        <f t="shared" si="387"/>
        <v>41779.648506944446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82"/>
        <v>0.53</v>
      </c>
      <c r="P4058" s="6">
        <f t="shared" si="383"/>
        <v>88.333333333333329</v>
      </c>
      <c r="Q4058" t="str">
        <f t="shared" si="384"/>
        <v>theater</v>
      </c>
      <c r="R4058" t="str">
        <f t="shared" si="385"/>
        <v>plays</v>
      </c>
      <c r="S4058" s="13">
        <f t="shared" si="386"/>
        <v>42554.832638888889</v>
      </c>
      <c r="T4058" s="13">
        <f t="shared" si="387"/>
        <v>42534.933321759265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82"/>
        <v>0.22142857142857142</v>
      </c>
      <c r="P4059" s="6">
        <f t="shared" si="383"/>
        <v>129.16666666666666</v>
      </c>
      <c r="Q4059" t="str">
        <f t="shared" si="384"/>
        <v>theater</v>
      </c>
      <c r="R4059" t="str">
        <f t="shared" si="385"/>
        <v>plays</v>
      </c>
      <c r="S4059" s="13">
        <f t="shared" si="386"/>
        <v>42333.958333333328</v>
      </c>
      <c r="T4059" s="13">
        <f t="shared" si="387"/>
        <v>42310.968518518523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82"/>
        <v>2.5333333333333333E-2</v>
      </c>
      <c r="P4060" s="6">
        <f t="shared" si="383"/>
        <v>23.75</v>
      </c>
      <c r="Q4060" t="str">
        <f t="shared" si="384"/>
        <v>theater</v>
      </c>
      <c r="R4060" t="str">
        <f t="shared" si="385"/>
        <v>plays</v>
      </c>
      <c r="S4060" s="13">
        <f t="shared" si="386"/>
        <v>42461.165972222225</v>
      </c>
      <c r="T4060" s="13">
        <f t="shared" si="387"/>
        <v>42446.060694444444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82"/>
        <v>2.5000000000000001E-2</v>
      </c>
      <c r="P4061" s="6">
        <f t="shared" si="383"/>
        <v>35.714285714285715</v>
      </c>
      <c r="Q4061" t="str">
        <f t="shared" si="384"/>
        <v>theater</v>
      </c>
      <c r="R4061" t="str">
        <f t="shared" si="385"/>
        <v>plays</v>
      </c>
      <c r="S4061" s="13">
        <f t="shared" si="386"/>
        <v>41898.125</v>
      </c>
      <c r="T4061" s="13">
        <f t="shared" si="387"/>
        <v>41866.640648148146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82"/>
        <v>2.8500000000000001E-2</v>
      </c>
      <c r="P4062" s="6">
        <f t="shared" si="383"/>
        <v>57</v>
      </c>
      <c r="Q4062" t="str">
        <f t="shared" si="384"/>
        <v>theater</v>
      </c>
      <c r="R4062" t="str">
        <f t="shared" si="385"/>
        <v>plays</v>
      </c>
      <c r="S4062" s="13">
        <f t="shared" si="386"/>
        <v>41813.666666666664</v>
      </c>
      <c r="T4062" s="13">
        <f t="shared" si="387"/>
        <v>41779.695092592592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82"/>
        <v>0</v>
      </c>
      <c r="P4063" s="6" t="e">
        <f t="shared" si="383"/>
        <v>#DIV/0!</v>
      </c>
      <c r="Q4063" t="str">
        <f t="shared" si="384"/>
        <v>theater</v>
      </c>
      <c r="R4063" t="str">
        <f t="shared" si="385"/>
        <v>plays</v>
      </c>
      <c r="S4063" s="13">
        <f t="shared" si="386"/>
        <v>42481.099803240737</v>
      </c>
      <c r="T4063" s="13">
        <f t="shared" si="387"/>
        <v>42421.141469907408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82"/>
        <v>2.4500000000000001E-2</v>
      </c>
      <c r="P4064" s="6">
        <f t="shared" si="383"/>
        <v>163.33333333333334</v>
      </c>
      <c r="Q4064" t="str">
        <f t="shared" si="384"/>
        <v>theater</v>
      </c>
      <c r="R4064" t="str">
        <f t="shared" si="385"/>
        <v>plays</v>
      </c>
      <c r="S4064" s="13">
        <f t="shared" si="386"/>
        <v>42553.739212962959</v>
      </c>
      <c r="T4064" s="13">
        <f t="shared" si="387"/>
        <v>42523.739212962959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82"/>
        <v>1.4210526315789474E-2</v>
      </c>
      <c r="P4065" s="6">
        <f t="shared" si="383"/>
        <v>15</v>
      </c>
      <c r="Q4065" t="str">
        <f t="shared" si="384"/>
        <v>theater</v>
      </c>
      <c r="R4065" t="str">
        <f t="shared" si="385"/>
        <v>plays</v>
      </c>
      <c r="S4065" s="13">
        <f t="shared" si="386"/>
        <v>41817.681527777779</v>
      </c>
      <c r="T4065" s="13">
        <f t="shared" si="387"/>
        <v>41787.681527777779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82"/>
        <v>0.1925</v>
      </c>
      <c r="P4066" s="6">
        <f t="shared" si="383"/>
        <v>64.166666666666671</v>
      </c>
      <c r="Q4066" t="str">
        <f t="shared" si="384"/>
        <v>theater</v>
      </c>
      <c r="R4066" t="str">
        <f t="shared" si="385"/>
        <v>plays</v>
      </c>
      <c r="S4066" s="13">
        <f t="shared" si="386"/>
        <v>42123.588263888887</v>
      </c>
      <c r="T4066" s="13">
        <f t="shared" si="387"/>
        <v>42093.588263888887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82"/>
        <v>6.7499999999999999E-3</v>
      </c>
      <c r="P4067" s="6">
        <f t="shared" si="383"/>
        <v>6.75</v>
      </c>
      <c r="Q4067" t="str">
        <f t="shared" si="384"/>
        <v>theater</v>
      </c>
      <c r="R4067" t="str">
        <f t="shared" si="385"/>
        <v>plays</v>
      </c>
      <c r="S4067" s="13">
        <f t="shared" si="386"/>
        <v>41863.951516203706</v>
      </c>
      <c r="T4067" s="13">
        <f t="shared" si="387"/>
        <v>41833.951516203706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82"/>
        <v>1.6666666666666668E-3</v>
      </c>
      <c r="P4068" s="6">
        <f t="shared" si="383"/>
        <v>25</v>
      </c>
      <c r="Q4068" t="str">
        <f t="shared" si="384"/>
        <v>theater</v>
      </c>
      <c r="R4068" t="str">
        <f t="shared" si="385"/>
        <v>plays</v>
      </c>
      <c r="S4068" s="13">
        <f t="shared" si="386"/>
        <v>42509.039212962962</v>
      </c>
      <c r="T4068" s="13">
        <f t="shared" si="387"/>
        <v>42479.039212962962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82"/>
        <v>0.60899999999999999</v>
      </c>
      <c r="P4069" s="6">
        <f t="shared" si="383"/>
        <v>179.11764705882354</v>
      </c>
      <c r="Q4069" t="str">
        <f t="shared" si="384"/>
        <v>theater</v>
      </c>
      <c r="R4069" t="str">
        <f t="shared" si="385"/>
        <v>plays</v>
      </c>
      <c r="S4069" s="13">
        <f t="shared" si="386"/>
        <v>42275.117476851854</v>
      </c>
      <c r="T4069" s="13">
        <f t="shared" si="387"/>
        <v>42235.117476851854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82"/>
        <v>0.01</v>
      </c>
      <c r="P4070" s="6">
        <f t="shared" si="383"/>
        <v>34.950000000000003</v>
      </c>
      <c r="Q4070" t="str">
        <f t="shared" si="384"/>
        <v>theater</v>
      </c>
      <c r="R4070" t="str">
        <f t="shared" si="385"/>
        <v>plays</v>
      </c>
      <c r="S4070" s="13">
        <f t="shared" si="386"/>
        <v>42748.961805555555</v>
      </c>
      <c r="T4070" s="13">
        <f t="shared" si="387"/>
        <v>42718.963599537034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82"/>
        <v>0.34399999999999997</v>
      </c>
      <c r="P4071" s="6">
        <f t="shared" si="383"/>
        <v>33.07692307692308</v>
      </c>
      <c r="Q4071" t="str">
        <f t="shared" si="384"/>
        <v>theater</v>
      </c>
      <c r="R4071" t="str">
        <f t="shared" si="385"/>
        <v>plays</v>
      </c>
      <c r="S4071" s="13">
        <f t="shared" si="386"/>
        <v>42063.5</v>
      </c>
      <c r="T4071" s="13">
        <f t="shared" si="387"/>
        <v>42022.661527777775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82"/>
        <v>0.16500000000000001</v>
      </c>
      <c r="P4072" s="6">
        <f t="shared" si="383"/>
        <v>27.5</v>
      </c>
      <c r="Q4072" t="str">
        <f t="shared" si="384"/>
        <v>theater</v>
      </c>
      <c r="R4072" t="str">
        <f t="shared" si="385"/>
        <v>plays</v>
      </c>
      <c r="S4072" s="13">
        <f t="shared" si="386"/>
        <v>42064.125</v>
      </c>
      <c r="T4072" s="13">
        <f t="shared" si="387"/>
        <v>42031.666898148149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82"/>
        <v>0</v>
      </c>
      <c r="P4073" s="6" t="e">
        <f t="shared" si="383"/>
        <v>#DIV/0!</v>
      </c>
      <c r="Q4073" t="str">
        <f t="shared" si="384"/>
        <v>theater</v>
      </c>
      <c r="R4073" t="str">
        <f t="shared" si="385"/>
        <v>plays</v>
      </c>
      <c r="S4073" s="13">
        <f t="shared" si="386"/>
        <v>42730.804756944446</v>
      </c>
      <c r="T4073" s="13">
        <f t="shared" si="387"/>
        <v>42700.804756944446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82"/>
        <v>4.0000000000000001E-3</v>
      </c>
      <c r="P4074" s="6">
        <f t="shared" si="383"/>
        <v>2</v>
      </c>
      <c r="Q4074" t="str">
        <f t="shared" si="384"/>
        <v>theater</v>
      </c>
      <c r="R4074" t="str">
        <f t="shared" si="385"/>
        <v>plays</v>
      </c>
      <c r="S4074" s="13">
        <f t="shared" si="386"/>
        <v>41872.77443287037</v>
      </c>
      <c r="T4074" s="13">
        <f t="shared" si="387"/>
        <v>41812.77443287037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82"/>
        <v>1.0571428571428572E-2</v>
      </c>
      <c r="P4075" s="6">
        <f t="shared" si="383"/>
        <v>18.5</v>
      </c>
      <c r="Q4075" t="str">
        <f t="shared" si="384"/>
        <v>theater</v>
      </c>
      <c r="R4075" t="str">
        <f t="shared" si="385"/>
        <v>plays</v>
      </c>
      <c r="S4075" s="13">
        <f t="shared" si="386"/>
        <v>42133.166666666672</v>
      </c>
      <c r="T4075" s="13">
        <f t="shared" si="387"/>
        <v>42078.34520833334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82"/>
        <v>0.26727272727272727</v>
      </c>
      <c r="P4076" s="6">
        <f t="shared" si="383"/>
        <v>35</v>
      </c>
      <c r="Q4076" t="str">
        <f t="shared" si="384"/>
        <v>theater</v>
      </c>
      <c r="R4076" t="str">
        <f t="shared" si="385"/>
        <v>plays</v>
      </c>
      <c r="S4076" s="13">
        <f t="shared" si="386"/>
        <v>42313.594618055555</v>
      </c>
      <c r="T4076" s="13">
        <f t="shared" si="387"/>
        <v>42283.552951388891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82"/>
        <v>0.28799999999999998</v>
      </c>
      <c r="P4077" s="6">
        <f t="shared" si="383"/>
        <v>44.307692307692307</v>
      </c>
      <c r="Q4077" t="str">
        <f t="shared" si="384"/>
        <v>theater</v>
      </c>
      <c r="R4077" t="str">
        <f t="shared" si="385"/>
        <v>plays</v>
      </c>
      <c r="S4077" s="13">
        <f t="shared" si="386"/>
        <v>41820.727777777778</v>
      </c>
      <c r="T4077" s="13">
        <f t="shared" si="387"/>
        <v>41779.045937499999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82"/>
        <v>0</v>
      </c>
      <c r="P4078" s="6" t="e">
        <f t="shared" si="383"/>
        <v>#DIV/0!</v>
      </c>
      <c r="Q4078" t="str">
        <f t="shared" si="384"/>
        <v>theater</v>
      </c>
      <c r="R4078" t="str">
        <f t="shared" si="385"/>
        <v>plays</v>
      </c>
      <c r="S4078" s="13">
        <f t="shared" si="386"/>
        <v>41933.82708333333</v>
      </c>
      <c r="T4078" s="13">
        <f t="shared" si="387"/>
        <v>41905.795706018522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82"/>
        <v>8.8999999999999996E-2</v>
      </c>
      <c r="P4079" s="6">
        <f t="shared" si="383"/>
        <v>222.5</v>
      </c>
      <c r="Q4079" t="str">
        <f t="shared" si="384"/>
        <v>theater</v>
      </c>
      <c r="R4079" t="str">
        <f t="shared" si="385"/>
        <v>plays</v>
      </c>
      <c r="S4079" s="13">
        <f t="shared" si="386"/>
        <v>42725.7105787037</v>
      </c>
      <c r="T4079" s="13">
        <f t="shared" si="387"/>
        <v>42695.7105787037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82"/>
        <v>0</v>
      </c>
      <c r="P4080" s="6" t="e">
        <f t="shared" si="383"/>
        <v>#DIV/0!</v>
      </c>
      <c r="Q4080" t="str">
        <f t="shared" si="384"/>
        <v>theater</v>
      </c>
      <c r="R4080" t="str">
        <f t="shared" si="385"/>
        <v>plays</v>
      </c>
      <c r="S4080" s="13">
        <f t="shared" si="386"/>
        <v>42762.787523148145</v>
      </c>
      <c r="T4080" s="13">
        <f t="shared" si="387"/>
        <v>42732.787523148145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82"/>
        <v>1.6666666666666668E-3</v>
      </c>
      <c r="P4081" s="6">
        <f t="shared" si="383"/>
        <v>5</v>
      </c>
      <c r="Q4081" t="str">
        <f t="shared" si="384"/>
        <v>theater</v>
      </c>
      <c r="R4081" t="str">
        <f t="shared" si="385"/>
        <v>plays</v>
      </c>
      <c r="S4081" s="13">
        <f t="shared" si="386"/>
        <v>42540.938900462963</v>
      </c>
      <c r="T4081" s="13">
        <f t="shared" si="387"/>
        <v>42510.938900462963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82"/>
        <v>0</v>
      </c>
      <c r="P4082" s="6" t="e">
        <f t="shared" si="383"/>
        <v>#DIV/0!</v>
      </c>
      <c r="Q4082" t="str">
        <f t="shared" si="384"/>
        <v>theater</v>
      </c>
      <c r="R4082" t="str">
        <f t="shared" si="385"/>
        <v>plays</v>
      </c>
      <c r="S4082" s="13">
        <f t="shared" si="386"/>
        <v>42535.787500000006</v>
      </c>
      <c r="T4082" s="13">
        <f t="shared" si="387"/>
        <v>42511.698101851856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82"/>
        <v>0.15737410071942445</v>
      </c>
      <c r="P4083" s="6">
        <f t="shared" si="383"/>
        <v>29.166666666666668</v>
      </c>
      <c r="Q4083" t="str">
        <f t="shared" si="384"/>
        <v>theater</v>
      </c>
      <c r="R4083" t="str">
        <f t="shared" si="385"/>
        <v>plays</v>
      </c>
      <c r="S4083" s="13">
        <f t="shared" si="386"/>
        <v>42071.539641203708</v>
      </c>
      <c r="T4083" s="13">
        <f t="shared" si="387"/>
        <v>42041.581307870365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82"/>
        <v>0.02</v>
      </c>
      <c r="P4084" s="6">
        <f t="shared" si="383"/>
        <v>1.5</v>
      </c>
      <c r="Q4084" t="str">
        <f t="shared" si="384"/>
        <v>theater</v>
      </c>
      <c r="R4084" t="str">
        <f t="shared" si="385"/>
        <v>plays</v>
      </c>
      <c r="S4084" s="13">
        <f t="shared" si="386"/>
        <v>42322.958333333328</v>
      </c>
      <c r="T4084" s="13">
        <f t="shared" si="387"/>
        <v>42307.189270833333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82"/>
        <v>0.21685714285714286</v>
      </c>
      <c r="P4085" s="6">
        <f t="shared" si="383"/>
        <v>126.5</v>
      </c>
      <c r="Q4085" t="str">
        <f t="shared" si="384"/>
        <v>theater</v>
      </c>
      <c r="R4085" t="str">
        <f t="shared" si="385"/>
        <v>plays</v>
      </c>
      <c r="S4085" s="13">
        <f t="shared" si="386"/>
        <v>42383.761759259258</v>
      </c>
      <c r="T4085" s="13">
        <f t="shared" si="387"/>
        <v>42353.761759259258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82"/>
        <v>3.3333333333333335E-3</v>
      </c>
      <c r="P4086" s="6">
        <f t="shared" si="383"/>
        <v>10</v>
      </c>
      <c r="Q4086" t="str">
        <f t="shared" si="384"/>
        <v>theater</v>
      </c>
      <c r="R4086" t="str">
        <f t="shared" si="385"/>
        <v>plays</v>
      </c>
      <c r="S4086" s="13">
        <f t="shared" si="386"/>
        <v>42652.436412037037</v>
      </c>
      <c r="T4086" s="13">
        <f t="shared" si="387"/>
        <v>42622.436412037037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82"/>
        <v>2.8571428571428571E-3</v>
      </c>
      <c r="P4087" s="6">
        <f t="shared" si="383"/>
        <v>10</v>
      </c>
      <c r="Q4087" t="str">
        <f t="shared" si="384"/>
        <v>theater</v>
      </c>
      <c r="R4087" t="str">
        <f t="shared" si="385"/>
        <v>plays</v>
      </c>
      <c r="S4087" s="13">
        <f t="shared" si="386"/>
        <v>42087.165972222225</v>
      </c>
      <c r="T4087" s="13">
        <f t="shared" si="387"/>
        <v>42058.603877314818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82"/>
        <v>4.7E-2</v>
      </c>
      <c r="P4088" s="6">
        <f t="shared" si="383"/>
        <v>9.4</v>
      </c>
      <c r="Q4088" t="str">
        <f t="shared" si="384"/>
        <v>theater</v>
      </c>
      <c r="R4088" t="str">
        <f t="shared" si="385"/>
        <v>plays</v>
      </c>
      <c r="S4088" s="13">
        <f t="shared" si="386"/>
        <v>42329.166666666672</v>
      </c>
      <c r="T4088" s="13">
        <f t="shared" si="387"/>
        <v>42304.940960648149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82"/>
        <v>0</v>
      </c>
      <c r="P4089" s="6" t="e">
        <f t="shared" si="383"/>
        <v>#DIV/0!</v>
      </c>
      <c r="Q4089" t="str">
        <f t="shared" si="384"/>
        <v>theater</v>
      </c>
      <c r="R4089" t="str">
        <f t="shared" si="385"/>
        <v>plays</v>
      </c>
      <c r="S4089" s="13">
        <f t="shared" si="386"/>
        <v>42568.742893518516</v>
      </c>
      <c r="T4089" s="13">
        <f t="shared" si="387"/>
        <v>42538.742893518516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82"/>
        <v>0.108</v>
      </c>
      <c r="P4090" s="6">
        <f t="shared" si="383"/>
        <v>72</v>
      </c>
      <c r="Q4090" t="str">
        <f t="shared" si="384"/>
        <v>theater</v>
      </c>
      <c r="R4090" t="str">
        <f t="shared" si="385"/>
        <v>plays</v>
      </c>
      <c r="S4090" s="13">
        <f t="shared" si="386"/>
        <v>42020.434722222228</v>
      </c>
      <c r="T4090" s="13">
        <f t="shared" si="387"/>
        <v>41990.612546296295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82"/>
        <v>4.8000000000000001E-2</v>
      </c>
      <c r="P4091" s="6">
        <f t="shared" si="383"/>
        <v>30</v>
      </c>
      <c r="Q4091" t="str">
        <f t="shared" si="384"/>
        <v>theater</v>
      </c>
      <c r="R4091" t="str">
        <f t="shared" si="385"/>
        <v>plays</v>
      </c>
      <c r="S4091" s="13">
        <f t="shared" si="386"/>
        <v>42155.732638888891</v>
      </c>
      <c r="T4091" s="13">
        <f t="shared" si="387"/>
        <v>42122.732499999998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82"/>
        <v>3.2000000000000001E-2</v>
      </c>
      <c r="P4092" s="6">
        <f t="shared" si="383"/>
        <v>10.666666666666666</v>
      </c>
      <c r="Q4092" t="str">
        <f t="shared" si="384"/>
        <v>theater</v>
      </c>
      <c r="R4092" t="str">
        <f t="shared" si="385"/>
        <v>plays</v>
      </c>
      <c r="S4092" s="13">
        <f t="shared" si="386"/>
        <v>42223.625</v>
      </c>
      <c r="T4092" s="13">
        <f t="shared" si="387"/>
        <v>42209.67288194444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82"/>
        <v>0.1275</v>
      </c>
      <c r="P4093" s="6">
        <f t="shared" si="383"/>
        <v>25.5</v>
      </c>
      <c r="Q4093" t="str">
        <f t="shared" si="384"/>
        <v>theater</v>
      </c>
      <c r="R4093" t="str">
        <f t="shared" si="385"/>
        <v>plays</v>
      </c>
      <c r="S4093" s="13">
        <f t="shared" si="386"/>
        <v>42020.506377314814</v>
      </c>
      <c r="T4093" s="13">
        <f t="shared" si="387"/>
        <v>41990.506377314814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82"/>
        <v>1.8181818181818181E-4</v>
      </c>
      <c r="P4094" s="6">
        <f t="shared" si="383"/>
        <v>20</v>
      </c>
      <c r="Q4094" t="str">
        <f t="shared" si="384"/>
        <v>theater</v>
      </c>
      <c r="R4094" t="str">
        <f t="shared" si="385"/>
        <v>plays</v>
      </c>
      <c r="S4094" s="13">
        <f t="shared" si="386"/>
        <v>42099.153321759266</v>
      </c>
      <c r="T4094" s="13">
        <f t="shared" si="387"/>
        <v>42039.194988425923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82"/>
        <v>2.4E-2</v>
      </c>
      <c r="P4095" s="6">
        <f t="shared" si="383"/>
        <v>15</v>
      </c>
      <c r="Q4095" t="str">
        <f t="shared" si="384"/>
        <v>theater</v>
      </c>
      <c r="R4095" t="str">
        <f t="shared" si="385"/>
        <v>plays</v>
      </c>
      <c r="S4095" s="13">
        <f t="shared" si="386"/>
        <v>42238.815891203703</v>
      </c>
      <c r="T4095" s="13">
        <f t="shared" si="387"/>
        <v>42178.815891203703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82"/>
        <v>0.36499999999999999</v>
      </c>
      <c r="P4096" s="6">
        <f t="shared" si="383"/>
        <v>91.25</v>
      </c>
      <c r="Q4096" t="str">
        <f t="shared" si="384"/>
        <v>theater</v>
      </c>
      <c r="R4096" t="str">
        <f t="shared" si="385"/>
        <v>plays</v>
      </c>
      <c r="S4096" s="13">
        <f t="shared" si="386"/>
        <v>41934.207638888889</v>
      </c>
      <c r="T4096" s="13">
        <f t="shared" si="387"/>
        <v>41890.086805555555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82"/>
        <v>2.6666666666666668E-2</v>
      </c>
      <c r="P4097" s="6">
        <f t="shared" si="383"/>
        <v>800</v>
      </c>
      <c r="Q4097" t="str">
        <f t="shared" si="384"/>
        <v>theater</v>
      </c>
      <c r="R4097" t="str">
        <f t="shared" si="385"/>
        <v>plays</v>
      </c>
      <c r="S4097" s="13">
        <f t="shared" si="386"/>
        <v>42723.031828703708</v>
      </c>
      <c r="T4097" s="13">
        <f t="shared" si="387"/>
        <v>42693.031828703708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8">E4098/D4098</f>
        <v>0.11428571428571428</v>
      </c>
      <c r="P4098" s="6">
        <f t="shared" ref="P4098:P4115" si="389">E4098/L4098</f>
        <v>80</v>
      </c>
      <c r="Q4098" t="str">
        <f t="shared" ref="Q4098:Q4115" si="390">LEFT(N4098,FIND("/",N4098) -1)</f>
        <v>theater</v>
      </c>
      <c r="R4098" t="str">
        <f t="shared" ref="R4098:R4115" si="391">RIGHT(N4098,LEN(N4098) - FIND("/", N4098))</f>
        <v>plays</v>
      </c>
      <c r="S4098" s="13">
        <f t="shared" ref="S4098:S4115" si="392">(((I4098/60)/60)/24)+DATE(1970,1,1)</f>
        <v>42794.368749999994</v>
      </c>
      <c r="T4098" s="13">
        <f t="shared" ref="T4098:T4115" si="393">(((J4098/60)/60)/24)+DATE(1970,1,1)</f>
        <v>42750.530312499999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8"/>
        <v>0</v>
      </c>
      <c r="P4099" s="6" t="e">
        <f t="shared" si="389"/>
        <v>#DIV/0!</v>
      </c>
      <c r="Q4099" t="str">
        <f t="shared" si="390"/>
        <v>theater</v>
      </c>
      <c r="R4099" t="str">
        <f t="shared" si="391"/>
        <v>plays</v>
      </c>
      <c r="S4099" s="13">
        <f t="shared" si="392"/>
        <v>42400.996527777781</v>
      </c>
      <c r="T4099" s="13">
        <f t="shared" si="393"/>
        <v>42344.824502314819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8"/>
        <v>0</v>
      </c>
      <c r="P4100" s="6" t="e">
        <f t="shared" si="389"/>
        <v>#DIV/0!</v>
      </c>
      <c r="Q4100" t="str">
        <f t="shared" si="390"/>
        <v>theater</v>
      </c>
      <c r="R4100" t="str">
        <f t="shared" si="391"/>
        <v>plays</v>
      </c>
      <c r="S4100" s="13">
        <f t="shared" si="392"/>
        <v>42525.722187499996</v>
      </c>
      <c r="T4100" s="13">
        <f t="shared" si="393"/>
        <v>42495.722187499996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8"/>
        <v>1.1111111111111112E-2</v>
      </c>
      <c r="P4101" s="6">
        <f t="shared" si="389"/>
        <v>50</v>
      </c>
      <c r="Q4101" t="str">
        <f t="shared" si="390"/>
        <v>theater</v>
      </c>
      <c r="R4101" t="str">
        <f t="shared" si="391"/>
        <v>plays</v>
      </c>
      <c r="S4101" s="13">
        <f t="shared" si="392"/>
        <v>42615.850381944445</v>
      </c>
      <c r="T4101" s="13">
        <f t="shared" si="393"/>
        <v>42570.850381944445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8"/>
        <v>0</v>
      </c>
      <c r="P4102" s="6" t="e">
        <f t="shared" si="389"/>
        <v>#DIV/0!</v>
      </c>
      <c r="Q4102" t="str">
        <f t="shared" si="390"/>
        <v>theater</v>
      </c>
      <c r="R4102" t="str">
        <f t="shared" si="391"/>
        <v>plays</v>
      </c>
      <c r="S4102" s="13">
        <f t="shared" si="392"/>
        <v>41937.124884259261</v>
      </c>
      <c r="T4102" s="13">
        <f t="shared" si="393"/>
        <v>41927.124884259261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8"/>
        <v>0</v>
      </c>
      <c r="P4103" s="6" t="e">
        <f t="shared" si="389"/>
        <v>#DIV/0!</v>
      </c>
      <c r="Q4103" t="str">
        <f t="shared" si="390"/>
        <v>theater</v>
      </c>
      <c r="R4103" t="str">
        <f t="shared" si="391"/>
        <v>plays</v>
      </c>
      <c r="S4103" s="13">
        <f t="shared" si="392"/>
        <v>42760.903726851851</v>
      </c>
      <c r="T4103" s="13">
        <f t="shared" si="393"/>
        <v>42730.903726851851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8"/>
        <v>0.27400000000000002</v>
      </c>
      <c r="P4104" s="6">
        <f t="shared" si="389"/>
        <v>22.833333333333332</v>
      </c>
      <c r="Q4104" t="str">
        <f t="shared" si="390"/>
        <v>theater</v>
      </c>
      <c r="R4104" t="str">
        <f t="shared" si="391"/>
        <v>plays</v>
      </c>
      <c r="S4104" s="13">
        <f t="shared" si="392"/>
        <v>42505.848067129627</v>
      </c>
      <c r="T4104" s="13">
        <f t="shared" si="393"/>
        <v>42475.848067129627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8"/>
        <v>0.1</v>
      </c>
      <c r="P4105" s="6">
        <f t="shared" si="389"/>
        <v>16.666666666666668</v>
      </c>
      <c r="Q4105" t="str">
        <f t="shared" si="390"/>
        <v>theater</v>
      </c>
      <c r="R4105" t="str">
        <f t="shared" si="391"/>
        <v>plays</v>
      </c>
      <c r="S4105" s="13">
        <f t="shared" si="392"/>
        <v>42242.772222222222</v>
      </c>
      <c r="T4105" s="13">
        <f t="shared" si="393"/>
        <v>42188.83293981482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8"/>
        <v>0.21366666666666667</v>
      </c>
      <c r="P4106" s="6">
        <f t="shared" si="389"/>
        <v>45.785714285714285</v>
      </c>
      <c r="Q4106" t="str">
        <f t="shared" si="390"/>
        <v>theater</v>
      </c>
      <c r="R4106" t="str">
        <f t="shared" si="391"/>
        <v>plays</v>
      </c>
      <c r="S4106" s="13">
        <f t="shared" si="392"/>
        <v>42670.278171296297</v>
      </c>
      <c r="T4106" s="13">
        <f t="shared" si="393"/>
        <v>42640.278171296297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8"/>
        <v>6.9696969696969702E-2</v>
      </c>
      <c r="P4107" s="6">
        <f t="shared" si="389"/>
        <v>383.33333333333331</v>
      </c>
      <c r="Q4107" t="str">
        <f t="shared" si="390"/>
        <v>theater</v>
      </c>
      <c r="R4107" t="str">
        <f t="shared" si="391"/>
        <v>plays</v>
      </c>
      <c r="S4107" s="13">
        <f t="shared" si="392"/>
        <v>42730.010520833333</v>
      </c>
      <c r="T4107" s="13">
        <f t="shared" si="393"/>
        <v>42697.010520833333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8"/>
        <v>0.70599999999999996</v>
      </c>
      <c r="P4108" s="6">
        <f t="shared" si="389"/>
        <v>106.96969696969697</v>
      </c>
      <c r="Q4108" t="str">
        <f t="shared" si="390"/>
        <v>theater</v>
      </c>
      <c r="R4108" t="str">
        <f t="shared" si="391"/>
        <v>plays</v>
      </c>
      <c r="S4108" s="13">
        <f t="shared" si="392"/>
        <v>42096.041666666672</v>
      </c>
      <c r="T4108" s="13">
        <f t="shared" si="393"/>
        <v>42053.049375000002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8"/>
        <v>2.0500000000000001E-2</v>
      </c>
      <c r="P4109" s="6">
        <f t="shared" si="389"/>
        <v>10.25</v>
      </c>
      <c r="Q4109" t="str">
        <f t="shared" si="390"/>
        <v>theater</v>
      </c>
      <c r="R4109" t="str">
        <f t="shared" si="391"/>
        <v>plays</v>
      </c>
      <c r="S4109" s="13">
        <f t="shared" si="392"/>
        <v>41906.916678240741</v>
      </c>
      <c r="T4109" s="13">
        <f t="shared" si="393"/>
        <v>41883.916678240741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8"/>
        <v>1.9666666666666666E-2</v>
      </c>
      <c r="P4110" s="6">
        <f t="shared" si="389"/>
        <v>59</v>
      </c>
      <c r="Q4110" t="str">
        <f t="shared" si="390"/>
        <v>theater</v>
      </c>
      <c r="R4110" t="str">
        <f t="shared" si="391"/>
        <v>plays</v>
      </c>
      <c r="S4110" s="13">
        <f t="shared" si="392"/>
        <v>42797.208333333328</v>
      </c>
      <c r="T4110" s="13">
        <f t="shared" si="393"/>
        <v>42767.031678240746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8"/>
        <v>0</v>
      </c>
      <c r="P4111" s="6" t="e">
        <f t="shared" si="389"/>
        <v>#DIV/0!</v>
      </c>
      <c r="Q4111" t="str">
        <f t="shared" si="390"/>
        <v>theater</v>
      </c>
      <c r="R4111" t="str">
        <f t="shared" si="391"/>
        <v>plays</v>
      </c>
      <c r="S4111" s="13">
        <f t="shared" si="392"/>
        <v>42337.581064814818</v>
      </c>
      <c r="T4111" s="13">
        <f t="shared" si="393"/>
        <v>42307.539398148147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8"/>
        <v>0.28666666666666668</v>
      </c>
      <c r="P4112" s="6">
        <f t="shared" si="389"/>
        <v>14.333333333333334</v>
      </c>
      <c r="Q4112" t="str">
        <f t="shared" si="390"/>
        <v>theater</v>
      </c>
      <c r="R4112" t="str">
        <f t="shared" si="391"/>
        <v>plays</v>
      </c>
      <c r="S4112" s="13">
        <f t="shared" si="392"/>
        <v>42572.626747685179</v>
      </c>
      <c r="T4112" s="13">
        <f t="shared" si="393"/>
        <v>42512.626747685179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8"/>
        <v>3.1333333333333331E-2</v>
      </c>
      <c r="P4113" s="6">
        <f t="shared" si="389"/>
        <v>15.666666666666666</v>
      </c>
      <c r="Q4113" t="str">
        <f t="shared" si="390"/>
        <v>theater</v>
      </c>
      <c r="R4113" t="str">
        <f t="shared" si="391"/>
        <v>plays</v>
      </c>
      <c r="S4113" s="13">
        <f t="shared" si="392"/>
        <v>42059.135879629626</v>
      </c>
      <c r="T4113" s="13">
        <f t="shared" si="393"/>
        <v>42029.135879629626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8"/>
        <v>4.0000000000000002E-4</v>
      </c>
      <c r="P4114" s="6">
        <f t="shared" si="389"/>
        <v>1</v>
      </c>
      <c r="Q4114" t="str">
        <f t="shared" si="390"/>
        <v>theater</v>
      </c>
      <c r="R4114" t="str">
        <f t="shared" si="391"/>
        <v>plays</v>
      </c>
      <c r="S4114" s="13">
        <f t="shared" si="392"/>
        <v>42428</v>
      </c>
      <c r="T4114" s="13">
        <f t="shared" si="393"/>
        <v>42400.946597222224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8"/>
        <v>2E-3</v>
      </c>
      <c r="P4115" s="6">
        <f t="shared" si="389"/>
        <v>1</v>
      </c>
      <c r="Q4115" t="str">
        <f t="shared" si="390"/>
        <v>theater</v>
      </c>
      <c r="R4115" t="str">
        <f t="shared" si="391"/>
        <v>plays</v>
      </c>
      <c r="S4115" s="13">
        <f t="shared" si="392"/>
        <v>42377.273611111115</v>
      </c>
      <c r="T4115" s="13">
        <f t="shared" si="393"/>
        <v>42358.573182870372</v>
      </c>
    </row>
  </sheetData>
  <autoFilter ref="A1:T4115" xr:uid="{46DC65D7-6A31-4B9A-B223-18CC61D3E48F}"/>
  <conditionalFormatting sqref="N3">
    <cfRule type="cellIs" dxfId="11" priority="16" operator="equal">
      <formula>"successful"</formula>
    </cfRule>
  </conditionalFormatting>
  <conditionalFormatting sqref="F1:F1048576">
    <cfRule type="cellIs" dxfId="10" priority="13" operator="equal">
      <formula>"failed"</formula>
    </cfRule>
    <cfRule type="cellIs" dxfId="9" priority="14" operator="equal">
      <formula>"canceled"</formula>
    </cfRule>
    <cfRule type="cellIs" dxfId="8" priority="15" operator="equal">
      <formula>"successful"</formula>
    </cfRule>
  </conditionalFormatting>
  <conditionalFormatting sqref="P1:T1">
    <cfRule type="colorScale" priority="9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O1:O1048576">
    <cfRule type="colorScale" priority="4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conditionalFormatting sqref="B1:B1048576">
    <cfRule type="duplicateValues" dxfId="7" priority="2"/>
  </conditionalFormatting>
  <conditionalFormatting sqref="C1:C1048576">
    <cfRule type="duplicateValues" dxfId="6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90B87-7292-4C43-8455-1619C6E2F9A2}">
  <dimension ref="A1:F14"/>
  <sheetViews>
    <sheetView workbookViewId="0">
      <selection activeCell="C1" sqref="C1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.85546875" bestFit="1" customWidth="1"/>
    <col min="8" max="8" width="17" bestFit="1" customWidth="1"/>
    <col min="9" max="9" width="15.85546875" bestFit="1" customWidth="1"/>
    <col min="10" max="10" width="22.140625" bestFit="1" customWidth="1"/>
    <col min="11" max="11" width="20.855468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5" width="16.85546875" bestFit="1" customWidth="1"/>
    <col min="46" max="46" width="15.85546875" bestFit="1" customWidth="1"/>
    <col min="47" max="49" width="9.42578125" bestFit="1" customWidth="1"/>
    <col min="50" max="50" width="12.42578125" bestFit="1" customWidth="1"/>
    <col min="51" max="52" width="11.28515625" bestFit="1" customWidth="1"/>
  </cols>
  <sheetData>
    <row r="1" spans="1:6">
      <c r="A1" s="9" t="s">
        <v>8223</v>
      </c>
      <c r="B1" t="s">
        <v>8364</v>
      </c>
    </row>
    <row r="3" spans="1:6">
      <c r="A3" s="9" t="s">
        <v>8363</v>
      </c>
      <c r="B3" s="9" t="s">
        <v>8321</v>
      </c>
    </row>
    <row r="4" spans="1:6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8B8BA-114A-4D1A-A21D-E671DEA5587F}">
  <dimension ref="A1:F47"/>
  <sheetViews>
    <sheetView workbookViewId="0">
      <selection activeCell="C1" sqref="C1"/>
    </sheetView>
  </sheetViews>
  <sheetFormatPr defaultRowHeight="1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8223</v>
      </c>
      <c r="B1" t="s">
        <v>8364</v>
      </c>
    </row>
    <row r="2" spans="1:6">
      <c r="A2" s="9" t="s">
        <v>8308</v>
      </c>
      <c r="B2" t="s">
        <v>8364</v>
      </c>
    </row>
    <row r="4" spans="1:6">
      <c r="A4" s="9" t="s">
        <v>8365</v>
      </c>
      <c r="B4" s="9" t="s">
        <v>8321</v>
      </c>
    </row>
    <row r="5" spans="1:6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8348</v>
      </c>
      <c r="B7" s="11">
        <v>20</v>
      </c>
      <c r="C7" s="11"/>
      <c r="D7" s="11"/>
      <c r="E7" s="11"/>
      <c r="F7" s="11">
        <v>20</v>
      </c>
    </row>
    <row r="8" spans="1:6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8349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8335</v>
      </c>
      <c r="B10" s="11"/>
      <c r="C10" s="11"/>
      <c r="D10" s="11"/>
      <c r="E10" s="11">
        <v>40</v>
      </c>
      <c r="F10" s="11">
        <v>40</v>
      </c>
    </row>
    <row r="11" spans="1:6">
      <c r="A11" s="10" t="s">
        <v>8323</v>
      </c>
      <c r="B11" s="11"/>
      <c r="C11" s="11"/>
      <c r="D11" s="11"/>
      <c r="E11" s="11">
        <v>180</v>
      </c>
      <c r="F11" s="11">
        <v>180</v>
      </c>
    </row>
    <row r="12" spans="1:6">
      <c r="A12" s="10" t="s">
        <v>8324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8336</v>
      </c>
      <c r="B13" s="11"/>
      <c r="C13" s="11"/>
      <c r="D13" s="11"/>
      <c r="E13" s="11">
        <v>40</v>
      </c>
      <c r="F13" s="11">
        <v>40</v>
      </c>
    </row>
    <row r="14" spans="1:6">
      <c r="A14" s="10" t="s">
        <v>8337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0" t="s">
        <v>8350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8328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8355</v>
      </c>
      <c r="B18" s="11"/>
      <c r="C18" s="11"/>
      <c r="D18" s="11"/>
      <c r="E18" s="11">
        <v>140</v>
      </c>
      <c r="F18" s="11">
        <v>140</v>
      </c>
    </row>
    <row r="19" spans="1:6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8360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8351</v>
      </c>
      <c r="B26" s="11"/>
      <c r="C26" s="11"/>
      <c r="D26" s="11"/>
      <c r="E26" s="11">
        <v>60</v>
      </c>
      <c r="F26" s="11">
        <v>60</v>
      </c>
    </row>
    <row r="27" spans="1:6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8361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0" t="s">
        <v>8341</v>
      </c>
      <c r="B31" s="11"/>
      <c r="C31" s="11"/>
      <c r="D31" s="11"/>
      <c r="E31" s="11">
        <v>40</v>
      </c>
      <c r="F31" s="11">
        <v>40</v>
      </c>
    </row>
    <row r="32" spans="1:6">
      <c r="A32" s="10" t="s">
        <v>8352</v>
      </c>
      <c r="B32" s="11"/>
      <c r="C32" s="11"/>
      <c r="D32" s="11"/>
      <c r="E32" s="11">
        <v>20</v>
      </c>
      <c r="F32" s="11">
        <v>20</v>
      </c>
    </row>
    <row r="33" spans="1:6">
      <c r="A33" s="10" t="s">
        <v>8329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8342</v>
      </c>
      <c r="B34" s="11"/>
      <c r="C34" s="11"/>
      <c r="D34" s="11"/>
      <c r="E34" s="11">
        <v>260</v>
      </c>
      <c r="F34" s="11">
        <v>260</v>
      </c>
    </row>
    <row r="35" spans="1:6">
      <c r="A35" s="10" t="s">
        <v>8325</v>
      </c>
      <c r="B35" s="11">
        <v>40</v>
      </c>
      <c r="C35" s="11"/>
      <c r="D35" s="11"/>
      <c r="E35" s="11"/>
      <c r="F35" s="11">
        <v>40</v>
      </c>
    </row>
    <row r="36" spans="1:6">
      <c r="A36" s="10" t="s">
        <v>8326</v>
      </c>
      <c r="B36" s="11"/>
      <c r="C36" s="11"/>
      <c r="D36" s="11"/>
      <c r="E36" s="11">
        <v>60</v>
      </c>
      <c r="F36" s="11">
        <v>60</v>
      </c>
    </row>
    <row r="37" spans="1:6">
      <c r="A37" s="10" t="s">
        <v>8330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0" t="s">
        <v>8332</v>
      </c>
      <c r="B40" s="11"/>
      <c r="C40" s="11"/>
      <c r="D40" s="11"/>
      <c r="E40" s="11">
        <v>80</v>
      </c>
      <c r="F40" s="11">
        <v>80</v>
      </c>
    </row>
    <row r="41" spans="1:6">
      <c r="A41" s="10" t="s">
        <v>8327</v>
      </c>
      <c r="B41" s="11"/>
      <c r="C41" s="11"/>
      <c r="D41" s="11"/>
      <c r="E41" s="11">
        <v>60</v>
      </c>
      <c r="F41" s="11">
        <v>60</v>
      </c>
    </row>
    <row r="42" spans="1:6">
      <c r="A42" s="10" t="s">
        <v>8353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8358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0" t="s">
        <v>8359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0" t="s">
        <v>8343</v>
      </c>
      <c r="B46" s="11">
        <v>20</v>
      </c>
      <c r="C46" s="11"/>
      <c r="D46" s="11"/>
      <c r="E46" s="11"/>
      <c r="F46" s="11">
        <v>20</v>
      </c>
    </row>
    <row r="47" spans="1:6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B18A5-32A0-4367-8A14-7B8C8275F588}">
  <dimension ref="A1:E18"/>
  <sheetViews>
    <sheetView workbookViewId="0">
      <selection activeCell="C1" sqref="C1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9" t="s">
        <v>8308</v>
      </c>
      <c r="B1" t="s">
        <v>8364</v>
      </c>
    </row>
    <row r="2" spans="1:5">
      <c r="A2" s="9" t="s">
        <v>8381</v>
      </c>
      <c r="B2" t="s">
        <v>8364</v>
      </c>
    </row>
    <row r="4" spans="1:5">
      <c r="A4" s="9" t="s">
        <v>8368</v>
      </c>
      <c r="B4" s="9" t="s">
        <v>8321</v>
      </c>
    </row>
    <row r="5" spans="1: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>
      <c r="A6" s="14" t="s">
        <v>8375</v>
      </c>
      <c r="B6" s="11">
        <v>34</v>
      </c>
      <c r="C6" s="11">
        <v>149</v>
      </c>
      <c r="D6" s="11">
        <v>182</v>
      </c>
      <c r="E6" s="11">
        <v>365</v>
      </c>
    </row>
    <row r="7" spans="1:5">
      <c r="A7" s="14" t="s">
        <v>8376</v>
      </c>
      <c r="B7" s="11">
        <v>27</v>
      </c>
      <c r="C7" s="11">
        <v>106</v>
      </c>
      <c r="D7" s="11">
        <v>202</v>
      </c>
      <c r="E7" s="11">
        <v>335</v>
      </c>
    </row>
    <row r="8" spans="1:5">
      <c r="A8" s="14" t="s">
        <v>8377</v>
      </c>
      <c r="B8" s="11">
        <v>28</v>
      </c>
      <c r="C8" s="11">
        <v>108</v>
      </c>
      <c r="D8" s="11">
        <v>180</v>
      </c>
      <c r="E8" s="11">
        <v>316</v>
      </c>
    </row>
    <row r="9" spans="1:5">
      <c r="A9" s="14" t="s">
        <v>8378</v>
      </c>
      <c r="B9" s="11">
        <v>27</v>
      </c>
      <c r="C9" s="11">
        <v>102</v>
      </c>
      <c r="D9" s="11">
        <v>192</v>
      </c>
      <c r="E9" s="11">
        <v>321</v>
      </c>
    </row>
    <row r="10" spans="1:5">
      <c r="A10" s="14" t="s">
        <v>8369</v>
      </c>
      <c r="B10" s="11">
        <v>26</v>
      </c>
      <c r="C10" s="11">
        <v>126</v>
      </c>
      <c r="D10" s="11">
        <v>234</v>
      </c>
      <c r="E10" s="11">
        <v>386</v>
      </c>
    </row>
    <row r="11" spans="1:5">
      <c r="A11" s="14" t="s">
        <v>8379</v>
      </c>
      <c r="B11" s="11">
        <v>27</v>
      </c>
      <c r="C11" s="11">
        <v>147</v>
      </c>
      <c r="D11" s="11">
        <v>211</v>
      </c>
      <c r="E11" s="11">
        <v>385</v>
      </c>
    </row>
    <row r="12" spans="1:5">
      <c r="A12" s="14" t="s">
        <v>8370</v>
      </c>
      <c r="B12" s="11">
        <v>43</v>
      </c>
      <c r="C12" s="11">
        <v>150</v>
      </c>
      <c r="D12" s="11">
        <v>194</v>
      </c>
      <c r="E12" s="11">
        <v>387</v>
      </c>
    </row>
    <row r="13" spans="1:5">
      <c r="A13" s="14" t="s">
        <v>8371</v>
      </c>
      <c r="B13" s="11">
        <v>33</v>
      </c>
      <c r="C13" s="11">
        <v>134</v>
      </c>
      <c r="D13" s="11">
        <v>166</v>
      </c>
      <c r="E13" s="11">
        <v>333</v>
      </c>
    </row>
    <row r="14" spans="1:5">
      <c r="A14" s="14" t="s">
        <v>8372</v>
      </c>
      <c r="B14" s="11">
        <v>24</v>
      </c>
      <c r="C14" s="11">
        <v>127</v>
      </c>
      <c r="D14" s="11">
        <v>147</v>
      </c>
      <c r="E14" s="11">
        <v>298</v>
      </c>
    </row>
    <row r="15" spans="1:5">
      <c r="A15" s="14" t="s">
        <v>8373</v>
      </c>
      <c r="B15" s="11">
        <v>20</v>
      </c>
      <c r="C15" s="11">
        <v>149</v>
      </c>
      <c r="D15" s="11">
        <v>183</v>
      </c>
      <c r="E15" s="11">
        <v>352</v>
      </c>
    </row>
    <row r="16" spans="1:5">
      <c r="A16" s="14" t="s">
        <v>8374</v>
      </c>
      <c r="B16" s="11">
        <v>37</v>
      </c>
      <c r="C16" s="11">
        <v>114</v>
      </c>
      <c r="D16" s="11">
        <v>183</v>
      </c>
      <c r="E16" s="11">
        <v>334</v>
      </c>
    </row>
    <row r="17" spans="1:5">
      <c r="A17" s="14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>
      <c r="A18" s="14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83269-FC62-495E-8143-0F20078D04BE}">
  <dimension ref="A1:H13"/>
  <sheetViews>
    <sheetView workbookViewId="0">
      <selection activeCell="I1" sqref="I1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style="8" bestFit="1" customWidth="1"/>
    <col min="7" max="7" width="16.140625" style="8" bestFit="1" customWidth="1"/>
    <col min="8" max="8" width="19" style="8" bestFit="1" customWidth="1"/>
  </cols>
  <sheetData>
    <row r="1" spans="1:8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6" t="s">
        <v>8387</v>
      </c>
      <c r="G1" s="16" t="s">
        <v>8388</v>
      </c>
      <c r="H1" s="16" t="s">
        <v>8389</v>
      </c>
    </row>
    <row r="2" spans="1:8">
      <c r="A2" t="s">
        <v>8390</v>
      </c>
      <c r="B2">
        <f>COUNTIFS('Kickstarter Data'!$D:$D,"&lt;1000",'Kickstarter Data'!$F:$F,"successful")</f>
        <v>322</v>
      </c>
      <c r="C2">
        <f>COUNTIFS('Kickstarter Data'!$D:$D,"&lt;1000",'Kickstarter Data'!$F:$F,"failed")</f>
        <v>113</v>
      </c>
      <c r="D2">
        <f>COUNTIFS('Kickstarter Data'!$D:$D,"&lt;1000",'Kickstarter Data'!$F:$F,"canceled")</f>
        <v>18</v>
      </c>
      <c r="E2">
        <f>SUM(B2,C2,D2)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>
      <c r="A3" t="s">
        <v>8391</v>
      </c>
      <c r="B3">
        <f>COUNTIFS('Kickstarter Data'!$D:$D, "&gt;999",'Kickstarter Data'!$D:$D, "&lt;5000", 'Kickstarter Data'!$F:$F, "successful")</f>
        <v>932</v>
      </c>
      <c r="C3">
        <f>COUNTIFS('Kickstarter Data'!$D:$D, "&gt;999",'Kickstarter Data'!$D:$D, "&lt;5000", 'Kickstarter Data'!$F:$F, "failed")</f>
        <v>420</v>
      </c>
      <c r="D3">
        <f>COUNTIFS('Kickstarter Data'!$D:$D, "&gt;999",'Kickstarter Data'!$D:$D, "&lt;5000", 'Kickstarter Data'!$F:$F, "canceled")</f>
        <v>60</v>
      </c>
      <c r="E3">
        <f t="shared" ref="E3:E13" si="0">SUM(B3,C3,D3)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>
      <c r="A4" t="s">
        <v>8392</v>
      </c>
      <c r="B4">
        <f>COUNTIFS('Kickstarter Data'!$D:$D, "&gt;4999",'Kickstarter Data'!$D:$D, "&lt;10000", 'Kickstarter Data'!$F:$F, "successful")</f>
        <v>381</v>
      </c>
      <c r="C4">
        <f>COUNTIFS('Kickstarter Data'!$D:$D, "&gt;4999",'Kickstarter Data'!$D:$D, "&lt;10000", 'Kickstarter Data'!$F:$F, "failed")</f>
        <v>283</v>
      </c>
      <c r="D4">
        <f>COUNTIFS('Kickstarter Data'!$D:$D, "&gt;4999",'Kickstarter Data'!$D:$D, "&lt;10000", 'Kickstarter Data'!$F:$F, 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>
      <c r="A5" t="s">
        <v>8393</v>
      </c>
      <c r="B5">
        <f>COUNTIFS('Kickstarter Data'!$D:$D, "&gt;9999",'Kickstarter Data'!$D:$D, "&lt;15000", 'Kickstarter Data'!$F:$F, "successful")</f>
        <v>168</v>
      </c>
      <c r="C5">
        <f>COUNTIFS('Kickstarter Data'!$D:$D, "&gt;9999",'Kickstarter Data'!$D:$D, "&lt;15000", 'Kickstarter Data'!$F:$F, "failed")</f>
        <v>144</v>
      </c>
      <c r="D5">
        <f>COUNTIFS('Kickstarter Data'!$D:$D, "&gt;9999",'Kickstarter Data'!$D:$D, "&lt;15000", 'Kickstarter Data'!$F:$F, 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>
      <c r="A6" t="s">
        <v>8394</v>
      </c>
      <c r="B6">
        <f>COUNTIFS('Kickstarter Data'!$D:$D, "&gt;14999",'Kickstarter Data'!$D:$D, "&lt;20000", 'Kickstarter Data'!$F:$F, "successful")</f>
        <v>94</v>
      </c>
      <c r="C6">
        <f>COUNTIFS('Kickstarter Data'!$D:$D, "&gt;14999",'Kickstarter Data'!$D:$D, "&lt;20000", 'Kickstarter Data'!$F:$F, "failed")</f>
        <v>90</v>
      </c>
      <c r="D6">
        <f>COUNTIFS('Kickstarter Data'!$D:$D, "&gt;14999",'Kickstarter Data'!$D:$D, "&lt;20000", 'Kickstarter Data'!$F:$F, 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>
      <c r="A7" t="s">
        <v>8395</v>
      </c>
      <c r="B7">
        <f>COUNTIFS('Kickstarter Data'!$D:$D, "&gt;19999",'Kickstarter Data'!$D:$D, "&lt;25000", 'Kickstarter Data'!$F:$F, "successful")</f>
        <v>62</v>
      </c>
      <c r="C7">
        <f>COUNTIFS('Kickstarter Data'!$D:$D, "&gt;19999",'Kickstarter Data'!$D:$D, "&lt;25000", 'Kickstarter Data'!$F:$F, "failed")</f>
        <v>72</v>
      </c>
      <c r="D7">
        <f>COUNTIFS('Kickstarter Data'!$D:$D, "&gt;19999",'Kickstarter Data'!$D:$D, "&lt;25000", 'Kickstarter Data'!$F:$F, 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>
      <c r="A8" t="s">
        <v>8396</v>
      </c>
      <c r="B8">
        <f>COUNTIFS('Kickstarter Data'!$D:$D, "&gt;24999",'Kickstarter Data'!$D:$D, "&lt;30000", 'Kickstarter Data'!$F:$F, "successful")</f>
        <v>55</v>
      </c>
      <c r="C8">
        <f>COUNTIFS('Kickstarter Data'!$D:$D, "&gt;24999",'Kickstarter Data'!$D:$D, "&lt;30000", 'Kickstarter Data'!$F:$F, "failed")</f>
        <v>64</v>
      </c>
      <c r="D8">
        <f>COUNTIFS('Kickstarter Data'!$D:$D, "&gt;24999",'Kickstarter Data'!$D:$D, "&lt;30000", 'Kickstarter Data'!$F:$F, 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>
      <c r="A9" t="s">
        <v>8397</v>
      </c>
      <c r="B9">
        <f>COUNTIFS('Kickstarter Data'!$D:$D, "&gt;29999",'Kickstarter Data'!$D:$D, "&lt;35000", 'Kickstarter Data'!$F:$F, "successful")</f>
        <v>32</v>
      </c>
      <c r="C9">
        <f>COUNTIFS('Kickstarter Data'!$D:$D, "&gt;29999",'Kickstarter Data'!$D:$D, "&lt;35000", 'Kickstarter Data'!$F:$F, "failed")</f>
        <v>37</v>
      </c>
      <c r="D9">
        <f>COUNTIFS('Kickstarter Data'!$D:$D, "&gt;29999",'Kickstarter Data'!$D:$D, "&lt;35000", 'Kickstarter Data'!$F:$F, 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>
      <c r="A10" t="s">
        <v>8398</v>
      </c>
      <c r="B10">
        <f>COUNTIFS('Kickstarter Data'!$D:$D, "&gt;34999",'Kickstarter Data'!$D:$D, "&lt;40000", 'Kickstarter Data'!$F:$F, "successful")</f>
        <v>26</v>
      </c>
      <c r="C10">
        <f>COUNTIFS('Kickstarter Data'!$D:$D, "&gt;34999",'Kickstarter Data'!$D:$D, "&lt;40000", 'Kickstarter Data'!$F:$F, "failed")</f>
        <v>22</v>
      </c>
      <c r="D10">
        <f>COUNTIFS('Kickstarter Data'!$D:$D, "&gt;34999",'Kickstarter Data'!$D:$D, "&lt;40000", 'Kickstarter Data'!$F:$F, 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>
      <c r="A11" t="s">
        <v>8399</v>
      </c>
      <c r="B11">
        <f>COUNTIFS('Kickstarter Data'!$D:$D, "&gt;39999",'Kickstarter Data'!$D:$D, "&lt;45000", 'Kickstarter Data'!$F:$F, "successful")</f>
        <v>21</v>
      </c>
      <c r="C11">
        <f>COUNTIFS('Kickstarter Data'!$D:$D, "&gt;39999",'Kickstarter Data'!$D:$D, "&lt;45000", 'Kickstarter Data'!$F:$F, "failed")</f>
        <v>16</v>
      </c>
      <c r="D11">
        <f>COUNTIFS('Kickstarter Data'!$D:$D, "&gt;39999",'Kickstarter Data'!$D:$D, "&lt;45000", 'Kickstarter Data'!$F:$F, 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>
      <c r="A12" t="s">
        <v>8400</v>
      </c>
      <c r="B12">
        <f>COUNTIFS('Kickstarter Data'!$D:$D, "&gt;44999",'Kickstarter Data'!$D:$D, "&lt;50000", 'Kickstarter Data'!$F:$F, "successful")</f>
        <v>6</v>
      </c>
      <c r="C12">
        <f>COUNTIFS('Kickstarter Data'!$D:$D, "&gt;44999",'Kickstarter Data'!$D:$D, "&lt;50000", 'Kickstarter Data'!$F:$F, "failed")</f>
        <v>11</v>
      </c>
      <c r="D12">
        <f>COUNTIFS('Kickstarter Data'!$D:$D, "&gt;44999",'Kickstarter Data'!$D:$D, "&lt;50000", 'Kickstarter Data'!$F:$F, 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>
      <c r="A13" t="s">
        <v>8401</v>
      </c>
      <c r="B13">
        <f>COUNTIFS('Kickstarter Data'!$D:$D,"&gt;=50000",'Kickstarter Data'!$F:$F,"successful")</f>
        <v>86</v>
      </c>
      <c r="C13">
        <f>COUNTIFS('Kickstarter Data'!$D:$D,"&gt;=50000",'Kickstarter Data'!$F:$F,"failed")</f>
        <v>258</v>
      </c>
      <c r="D13">
        <f>COUNTIFS('Kickstarter Data'!$D:$D,"&gt;=50000",'Kickstarter Data'!$F:$F,"canceled")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DC558-09D6-4D2F-A4A9-0D0CB4B08BD7}">
  <dimension ref="A1:H2186"/>
  <sheetViews>
    <sheetView workbookViewId="0">
      <selection activeCell="H15" sqref="H15"/>
    </sheetView>
  </sheetViews>
  <sheetFormatPr defaultRowHeight="15"/>
  <cols>
    <col min="1" max="1" width="10" bestFit="1" customWidth="1"/>
    <col min="2" max="2" width="13.85546875" bestFit="1" customWidth="1"/>
    <col min="4" max="4" width="6.140625" bestFit="1" customWidth="1"/>
    <col min="5" max="5" width="13.85546875" bestFit="1" customWidth="1"/>
    <col min="7" max="7" width="15.140625" customWidth="1"/>
    <col min="8" max="8" width="9.140625" style="10"/>
  </cols>
  <sheetData>
    <row r="1" spans="1:8">
      <c r="A1" s="1" t="s">
        <v>8218</v>
      </c>
      <c r="B1" s="1" t="s">
        <v>8262</v>
      </c>
      <c r="D1" s="1" t="s">
        <v>8218</v>
      </c>
      <c r="E1" s="1" t="s">
        <v>8262</v>
      </c>
    </row>
    <row r="2" spans="1:8">
      <c r="A2" t="s">
        <v>8219</v>
      </c>
      <c r="B2">
        <v>182</v>
      </c>
      <c r="D2" t="s">
        <v>8221</v>
      </c>
      <c r="E2">
        <v>0</v>
      </c>
    </row>
    <row r="3" spans="1:8">
      <c r="A3" t="s">
        <v>8219</v>
      </c>
      <c r="B3">
        <v>79</v>
      </c>
      <c r="D3" t="s">
        <v>8221</v>
      </c>
      <c r="E3">
        <v>1</v>
      </c>
    </row>
    <row r="4" spans="1:8">
      <c r="A4" t="s">
        <v>8219</v>
      </c>
      <c r="B4">
        <v>35</v>
      </c>
      <c r="D4" t="s">
        <v>8221</v>
      </c>
      <c r="E4">
        <v>10</v>
      </c>
      <c r="G4" s="17" t="s">
        <v>8402</v>
      </c>
      <c r="H4" s="18"/>
    </row>
    <row r="5" spans="1:8">
      <c r="A5" t="s">
        <v>8219</v>
      </c>
      <c r="B5">
        <v>150</v>
      </c>
      <c r="D5" t="s">
        <v>8221</v>
      </c>
      <c r="E5">
        <v>0</v>
      </c>
      <c r="G5" t="s">
        <v>8403</v>
      </c>
      <c r="H5" s="18">
        <f>AVERAGE('Kickstarter Data'!L:L)</f>
        <v>112.60233349538163</v>
      </c>
    </row>
    <row r="6" spans="1:8">
      <c r="A6" t="s">
        <v>8219</v>
      </c>
      <c r="B6">
        <v>284</v>
      </c>
      <c r="D6" t="s">
        <v>8221</v>
      </c>
      <c r="E6">
        <v>7</v>
      </c>
      <c r="G6" t="s">
        <v>8404</v>
      </c>
      <c r="H6" s="18">
        <f>MEDIAN('Kickstarter Data'!L:L)</f>
        <v>25</v>
      </c>
    </row>
    <row r="7" spans="1:8">
      <c r="A7" t="s">
        <v>8219</v>
      </c>
      <c r="B7">
        <v>47</v>
      </c>
      <c r="D7" t="s">
        <v>8221</v>
      </c>
      <c r="E7">
        <v>0</v>
      </c>
      <c r="G7" t="s">
        <v>8406</v>
      </c>
      <c r="H7" s="18">
        <f>MIN('Kickstarter Data'!L:L)</f>
        <v>0</v>
      </c>
    </row>
    <row r="8" spans="1:8">
      <c r="A8" t="s">
        <v>8219</v>
      </c>
      <c r="B8">
        <v>58</v>
      </c>
      <c r="D8" t="s">
        <v>8221</v>
      </c>
      <c r="E8">
        <v>1</v>
      </c>
      <c r="G8" t="s">
        <v>8405</v>
      </c>
      <c r="H8" s="18">
        <f>MAX('Kickstarter Data'!L:L)</f>
        <v>26457</v>
      </c>
    </row>
    <row r="9" spans="1:8">
      <c r="A9" t="s">
        <v>8219</v>
      </c>
      <c r="B9">
        <v>57</v>
      </c>
      <c r="D9" t="s">
        <v>8221</v>
      </c>
      <c r="E9">
        <v>2</v>
      </c>
      <c r="G9" t="s">
        <v>8407</v>
      </c>
      <c r="H9" s="18">
        <f>_xlfn.VAR.P('Kickstarter Data'!L:L)</f>
        <v>388767.36203636328</v>
      </c>
    </row>
    <row r="10" spans="1:8">
      <c r="A10" t="s">
        <v>8219</v>
      </c>
      <c r="B10">
        <v>12</v>
      </c>
      <c r="D10" t="s">
        <v>8221</v>
      </c>
      <c r="E10">
        <v>3</v>
      </c>
      <c r="G10" t="s">
        <v>8408</v>
      </c>
      <c r="H10" s="18">
        <f>SQRT(H9)</f>
        <v>623.51211859623334</v>
      </c>
    </row>
    <row r="11" spans="1:8">
      <c r="A11" t="s">
        <v>8219</v>
      </c>
      <c r="B11">
        <v>20</v>
      </c>
      <c r="D11" t="s">
        <v>8221</v>
      </c>
      <c r="E11">
        <v>10</v>
      </c>
    </row>
    <row r="12" spans="1:8">
      <c r="A12" t="s">
        <v>8219</v>
      </c>
      <c r="B12">
        <v>19</v>
      </c>
      <c r="D12" t="s">
        <v>8221</v>
      </c>
      <c r="E12">
        <v>10</v>
      </c>
    </row>
    <row r="13" spans="1:8">
      <c r="A13" t="s">
        <v>8219</v>
      </c>
      <c r="B13">
        <v>75</v>
      </c>
      <c r="D13" t="s">
        <v>8221</v>
      </c>
      <c r="E13">
        <v>1</v>
      </c>
    </row>
    <row r="14" spans="1:8">
      <c r="A14" t="s">
        <v>8219</v>
      </c>
      <c r="B14">
        <v>827</v>
      </c>
      <c r="D14" t="s">
        <v>8221</v>
      </c>
      <c r="E14">
        <v>0</v>
      </c>
    </row>
    <row r="15" spans="1:8">
      <c r="A15" t="s">
        <v>8219</v>
      </c>
      <c r="B15">
        <v>51</v>
      </c>
      <c r="D15" t="s">
        <v>8221</v>
      </c>
      <c r="E15">
        <v>0</v>
      </c>
    </row>
    <row r="16" spans="1:8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D1:D2186">
    <cfRule type="cellIs" dxfId="5" priority="1" operator="equal">
      <formula>"failed"</formula>
    </cfRule>
    <cfRule type="cellIs" dxfId="4" priority="2" operator="equal">
      <formula>"canceled"</formula>
    </cfRule>
    <cfRule type="cellIs" dxfId="3" priority="3" operator="equal">
      <formula>"successful"</formula>
    </cfRule>
  </conditionalFormatting>
  <conditionalFormatting sqref="A1:A2186"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Results</vt:lpstr>
      <vt:lpstr>Subcategory Results</vt:lpstr>
      <vt:lpstr>Launch Results</vt:lpstr>
      <vt:lpstr>BONUS Results by Goal</vt:lpstr>
      <vt:lpstr>BONUS Summary of Stastitics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 Martinez</cp:lastModifiedBy>
  <dcterms:created xsi:type="dcterms:W3CDTF">2017-04-20T15:17:24Z</dcterms:created>
  <dcterms:modified xsi:type="dcterms:W3CDTF">2020-12-12T02:54:31Z</dcterms:modified>
</cp:coreProperties>
</file>