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van Rivera (Archivos)\Documents\Documentos en Git\"/>
    </mc:Choice>
  </mc:AlternateContent>
  <xr:revisionPtr revIDLastSave="0" documentId="8_{18796B92-CC1F-48AD-9910-62C525EE5EF5}" xr6:coauthVersionLast="47" xr6:coauthVersionMax="47" xr10:uidLastSave="{00000000-0000-0000-0000-000000000000}"/>
  <bookViews>
    <workbookView xWindow="-108" yWindow="-108" windowWidth="23256" windowHeight="12576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/>
</workbook>
</file>

<file path=xl/calcChain.xml><?xml version="1.0" encoding="utf-8"?>
<calcChain xmlns="http://schemas.openxmlformats.org/spreadsheetml/2006/main">
  <c r="AF16" i="2" l="1"/>
  <c r="AF15" i="2"/>
  <c r="AF14" i="2"/>
  <c r="AF13" i="2"/>
  <c r="AF12" i="2"/>
  <c r="AF11" i="2"/>
  <c r="T24" i="1"/>
  <c r="O17" i="1"/>
  <c r="U16" i="1"/>
  <c r="S16" i="1"/>
  <c r="Q16" i="1"/>
  <c r="T16" i="1" s="1"/>
  <c r="P16" i="1"/>
  <c r="R16" i="1" s="1"/>
  <c r="U15" i="1"/>
  <c r="T15" i="1"/>
  <c r="R15" i="1"/>
  <c r="Q15" i="1"/>
  <c r="P15" i="1"/>
  <c r="S15" i="1" s="1"/>
  <c r="U14" i="1"/>
  <c r="R14" i="1"/>
  <c r="Q14" i="1"/>
  <c r="T14" i="1" s="1"/>
  <c r="P14" i="1"/>
  <c r="S14" i="1" s="1"/>
  <c r="U13" i="1"/>
  <c r="T13" i="1"/>
  <c r="R13" i="1"/>
  <c r="Q13" i="1"/>
  <c r="P13" i="1"/>
  <c r="S13" i="1" s="1"/>
  <c r="U12" i="1"/>
  <c r="U17" i="1" s="1"/>
  <c r="T12" i="1"/>
  <c r="S12" i="1"/>
  <c r="Q12" i="1"/>
  <c r="P12" i="1"/>
  <c r="R12" i="1" s="1"/>
  <c r="AF11" i="1"/>
  <c r="R17" i="1" l="1"/>
  <c r="T17" i="1"/>
  <c r="S17" i="1"/>
  <c r="T18" i="1" l="1"/>
  <c r="T19" i="1"/>
  <c r="R18" i="1"/>
  <c r="R19" i="1"/>
  <c r="V11" i="1" l="1"/>
  <c r="W11" i="1"/>
  <c r="S21" i="1"/>
  <c r="S22" i="1" s="1"/>
  <c r="R24" i="1" s="1"/>
  <c r="U24" i="1" s="1"/>
  <c r="W13" i="1" l="1"/>
  <c r="Y13" i="1" s="1"/>
  <c r="W15" i="1"/>
  <c r="Y15" i="1" s="1"/>
  <c r="W12" i="1"/>
  <c r="Y12" i="1" s="1"/>
  <c r="W14" i="1"/>
  <c r="Y14" i="1" s="1"/>
  <c r="W16" i="1"/>
  <c r="Y16" i="1" s="1"/>
  <c r="V13" i="1"/>
  <c r="X13" i="1" s="1"/>
  <c r="V15" i="1"/>
  <c r="X15" i="1" s="1"/>
  <c r="V16" i="1"/>
  <c r="X16" i="1" s="1"/>
  <c r="V12" i="1"/>
  <c r="X12" i="1" s="1"/>
  <c r="V14" i="1"/>
  <c r="X14" i="1" s="1"/>
  <c r="X17" i="1" l="1"/>
  <c r="AA12" i="1"/>
  <c r="Z12" i="1"/>
  <c r="Y17" i="1"/>
  <c r="AB12" i="1" l="1"/>
  <c r="AA13" i="1"/>
  <c r="Z13" i="1"/>
  <c r="AC13" i="1" s="1"/>
  <c r="AC12" i="1"/>
  <c r="AF12" i="1"/>
  <c r="AB13" i="1"/>
  <c r="Z14" i="1" l="1"/>
  <c r="AK13" i="1"/>
  <c r="AM13" i="1" s="1"/>
  <c r="AJ13" i="1"/>
  <c r="AF13" i="1"/>
  <c r="AC14" i="1"/>
  <c r="AA14" i="1"/>
  <c r="AA15" i="1" l="1"/>
  <c r="AB14" i="1"/>
  <c r="Z15" i="1"/>
  <c r="AK14" i="1"/>
  <c r="AM14" i="1" s="1"/>
  <c r="AJ14" i="1"/>
  <c r="AF14" i="1"/>
  <c r="AB15" i="1"/>
  <c r="Z16" i="1" l="1"/>
  <c r="AC16" i="1" s="1"/>
  <c r="AJ15" i="1"/>
  <c r="AF15" i="1"/>
  <c r="AK15" i="1"/>
  <c r="AM15" i="1" s="1"/>
  <c r="AA16" i="1"/>
  <c r="AB16" i="1" s="1"/>
  <c r="AB17" i="1" s="1"/>
  <c r="AC15" i="1"/>
  <c r="AC17" i="1" l="1"/>
  <c r="AK16" i="1"/>
  <c r="AM16" i="1" s="1"/>
  <c r="AK12" i="1"/>
  <c r="AM12" i="1" s="1"/>
  <c r="AJ16" i="1"/>
  <c r="AJ12" i="1"/>
  <c r="AF16" i="1"/>
</calcChain>
</file>

<file path=xl/sharedStrings.xml><?xml version="1.0" encoding="utf-8"?>
<sst xmlns="http://schemas.openxmlformats.org/spreadsheetml/2006/main" count="92" uniqueCount="41">
  <si>
    <t>COORDENADAS PARCIALES</t>
  </si>
  <si>
    <t>CORRECCIONES</t>
  </si>
  <si>
    <t>COOORDENADAS PARCIALES</t>
  </si>
  <si>
    <t xml:space="preserve">CALCULO DE AREA POR COORDENADAS TOTATLES </t>
  </si>
  <si>
    <t xml:space="preserve">AREA </t>
  </si>
  <si>
    <t>LIBRETA CORREGIDA</t>
  </si>
  <si>
    <t>EST.</t>
  </si>
  <si>
    <t>P.O.</t>
  </si>
  <si>
    <t>AZUMIT</t>
  </si>
  <si>
    <t>RUMBO</t>
  </si>
  <si>
    <t>DIST. HORIZ.</t>
  </si>
  <si>
    <t>COS R</t>
  </si>
  <si>
    <t>SEN R</t>
  </si>
  <si>
    <t>LATITUD Y</t>
  </si>
  <si>
    <t>LATITUD X</t>
  </si>
  <si>
    <t>COMPENSADAS</t>
  </si>
  <si>
    <t>RUMBOS</t>
  </si>
  <si>
    <t>G</t>
  </si>
  <si>
    <t>M</t>
  </si>
  <si>
    <t>S</t>
  </si>
  <si>
    <t>Y</t>
  </si>
  <si>
    <t>X</t>
  </si>
  <si>
    <t>(m)</t>
  </si>
  <si>
    <t>N(+)</t>
  </si>
  <si>
    <t>S(-)</t>
  </si>
  <si>
    <t>E(+)</t>
  </si>
  <si>
    <t>W(-)</t>
  </si>
  <si>
    <t>CY</t>
  </si>
  <si>
    <t>CX</t>
  </si>
  <si>
    <t xml:space="preserve"> </t>
  </si>
  <si>
    <t>A</t>
  </si>
  <si>
    <t>B</t>
  </si>
  <si>
    <t>N</t>
  </si>
  <si>
    <t>W</t>
  </si>
  <si>
    <t>C</t>
  </si>
  <si>
    <t>D</t>
  </si>
  <si>
    <t>E</t>
  </si>
  <si>
    <t xml:space="preserve">E </t>
  </si>
  <si>
    <t>EC</t>
  </si>
  <si>
    <t>EU</t>
  </si>
  <si>
    <t>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</si>
</sst>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∑=&quot;General"/>
    <numFmt numFmtId="165" formatCode="&quot;Δ=&quot;General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3C4043"/>
      <name val="Consolas"/>
      <family val="3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E4E3"/>
        <bgColor rgb="FFAFE4E3"/>
      </patternFill>
    </fill>
    <fill>
      <patternFill patternType="solid">
        <fgColor rgb="FFFFD966"/>
        <bgColor rgb="FFFFD966"/>
      </patternFill>
    </fill>
    <fill>
      <patternFill patternType="solid">
        <fgColor rgb="FFA9D08E"/>
        <bgColor rgb="FFA9D08E"/>
      </patternFill>
    </fill>
    <fill>
      <patternFill patternType="solid">
        <fgColor rgb="FFBDD7EE"/>
        <bgColor rgb="FFBDD7EE"/>
      </patternFill>
    </fill>
    <fill>
      <patternFill patternType="solid">
        <fgColor rgb="FFC9C9C9"/>
        <bgColor rgb="FFC9C9C9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9" xfId="0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13" xfId="0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164" fontId="0" fillId="3" borderId="4" xfId="0" applyNumberFormat="1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164" fontId="0" fillId="3" borderId="4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 vertical="center"/>
    </xf>
    <xf numFmtId="0" fontId="0" fillId="3" borderId="4" xfId="0" applyFill="1" applyBorder="1"/>
    <xf numFmtId="0" fontId="0" fillId="3" borderId="4" xfId="0" applyFill="1" applyBorder="1" applyAlignment="1">
      <alignment horizontal="center" vertical="center"/>
    </xf>
    <xf numFmtId="0" fontId="3" fillId="3" borderId="4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5" xfId="0" applyFill="1" applyBorder="1"/>
    <xf numFmtId="0" fontId="1" fillId="0" borderId="5" xfId="0" applyFont="1" applyFill="1" applyBorder="1" applyAlignment="1">
      <alignment horizontal="center" vertical="center"/>
    </xf>
    <xf numFmtId="0" fontId="0" fillId="0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165" fontId="0" fillId="3" borderId="12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2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1" xfId="0" applyBorder="1"/>
    <xf numFmtId="0" fontId="0" fillId="0" borderId="7" xfId="0" applyFill="1" applyBorder="1"/>
    <xf numFmtId="0" fontId="1" fillId="0" borderId="9" xfId="0" applyFont="1" applyFill="1" applyBorder="1" applyAlignment="1">
      <alignment horizontal="center" vertical="center"/>
    </xf>
    <xf numFmtId="0" fontId="0" fillId="0" borderId="9" xfId="0" applyFill="1" applyBorder="1"/>
    <xf numFmtId="0" fontId="1" fillId="0" borderId="7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64" fontId="0" fillId="0" borderId="14" xfId="0" applyNumberFormat="1" applyFill="1" applyBorder="1"/>
    <xf numFmtId="164" fontId="0" fillId="0" borderId="1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15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4" xfId="0" applyFont="1" applyFill="1" applyBorder="1"/>
    <xf numFmtId="0" fontId="0" fillId="0" borderId="8" xfId="0" applyFill="1" applyBorder="1"/>
    <xf numFmtId="0" fontId="0" fillId="0" borderId="7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13" xfId="0" applyFill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AQ25"/>
  <sheetViews>
    <sheetView tabSelected="1" workbookViewId="0"/>
  </sheetViews>
  <sheetFormatPr baseColWidth="10" defaultRowHeight="14.4" x14ac:dyDescent="0.3"/>
  <cols>
    <col min="1" max="14" width="11.5546875" customWidth="1"/>
    <col min="15" max="15" width="14.33203125" customWidth="1"/>
    <col min="16" max="24" width="11.5546875" customWidth="1"/>
    <col min="25" max="25" width="13.5546875" customWidth="1"/>
    <col min="26" max="29" width="11.5546875" customWidth="1"/>
    <col min="30" max="30" width="18.33203125" customWidth="1"/>
    <col min="31" max="31" width="11.5546875" customWidth="1"/>
    <col min="32" max="32" width="19.6640625" customWidth="1"/>
    <col min="33" max="36" width="11.5546875" customWidth="1"/>
    <col min="37" max="37" width="12.21875" customWidth="1"/>
    <col min="38" max="38" width="11.5546875" customWidth="1"/>
    <col min="39" max="39" width="15.33203125" customWidth="1"/>
    <col min="40" max="40" width="11.5546875" customWidth="1"/>
  </cols>
  <sheetData>
    <row r="7" spans="5:43" ht="15" thickBot="1" x14ac:dyDescent="0.35"/>
    <row r="8" spans="5:43" ht="15.6" thickTop="1" thickBot="1" x14ac:dyDescent="0.3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9" t="s">
        <v>0</v>
      </c>
      <c r="S8" s="49"/>
      <c r="T8" s="49"/>
      <c r="U8" s="49"/>
      <c r="V8" s="50" t="s">
        <v>1</v>
      </c>
      <c r="W8" s="50"/>
      <c r="X8" s="50" t="s">
        <v>2</v>
      </c>
      <c r="Y8" s="50"/>
      <c r="Z8" s="51" t="s">
        <v>3</v>
      </c>
      <c r="AA8" s="51"/>
      <c r="AB8" s="51"/>
      <c r="AC8" s="51"/>
      <c r="AD8" s="53" t="s">
        <v>4</v>
      </c>
      <c r="AE8" s="2"/>
      <c r="AH8" s="54" t="s">
        <v>5</v>
      </c>
      <c r="AI8" s="54"/>
      <c r="AJ8" s="54"/>
      <c r="AK8" s="54"/>
      <c r="AL8" s="54"/>
      <c r="AM8" s="54"/>
      <c r="AN8" s="54"/>
      <c r="AO8" s="54"/>
      <c r="AP8" s="54"/>
      <c r="AQ8" s="54"/>
    </row>
    <row r="9" spans="5:43" ht="15.6" thickTop="1" thickBot="1" x14ac:dyDescent="0.35">
      <c r="E9" s="3" t="s">
        <v>6</v>
      </c>
      <c r="F9" s="4" t="s">
        <v>7</v>
      </c>
      <c r="G9" s="50" t="s">
        <v>8</v>
      </c>
      <c r="H9" s="50"/>
      <c r="I9" s="50"/>
      <c r="J9" s="50" t="s">
        <v>9</v>
      </c>
      <c r="K9" s="50"/>
      <c r="L9" s="50"/>
      <c r="M9" s="50"/>
      <c r="N9" s="50"/>
      <c r="O9" s="4" t="s">
        <v>10</v>
      </c>
      <c r="P9" s="4" t="s">
        <v>11</v>
      </c>
      <c r="Q9" s="5" t="s">
        <v>12</v>
      </c>
      <c r="R9" s="56" t="s">
        <v>13</v>
      </c>
      <c r="S9" s="56"/>
      <c r="T9" s="58" t="s">
        <v>14</v>
      </c>
      <c r="U9" s="58"/>
      <c r="V9" s="8" t="s">
        <v>13</v>
      </c>
      <c r="W9" s="8" t="s">
        <v>14</v>
      </c>
      <c r="X9" s="58" t="s">
        <v>15</v>
      </c>
      <c r="Y9" s="58"/>
      <c r="Z9" s="51"/>
      <c r="AA9" s="51"/>
      <c r="AB9" s="51"/>
      <c r="AC9" s="51"/>
      <c r="AD9" s="53"/>
      <c r="AE9" s="2"/>
      <c r="AH9" s="49" t="s">
        <v>6</v>
      </c>
      <c r="AI9" s="50" t="s">
        <v>7</v>
      </c>
      <c r="AJ9" s="50" t="s">
        <v>10</v>
      </c>
      <c r="AK9" s="50" t="s">
        <v>16</v>
      </c>
      <c r="AL9" s="50" t="s">
        <v>16</v>
      </c>
      <c r="AM9" s="50"/>
      <c r="AN9" s="50"/>
      <c r="AO9" s="51" t="s">
        <v>8</v>
      </c>
      <c r="AP9" s="51"/>
      <c r="AQ9" s="51"/>
    </row>
    <row r="10" spans="5:43" ht="15.6" thickTop="1" thickBot="1" x14ac:dyDescent="0.35">
      <c r="E10" s="9"/>
      <c r="F10" s="8"/>
      <c r="G10" s="8" t="s">
        <v>17</v>
      </c>
      <c r="H10" s="8" t="s">
        <v>18</v>
      </c>
      <c r="I10" s="8" t="s">
        <v>19</v>
      </c>
      <c r="J10" s="8" t="s">
        <v>20</v>
      </c>
      <c r="K10" s="8" t="s">
        <v>17</v>
      </c>
      <c r="L10" s="8" t="s">
        <v>18</v>
      </c>
      <c r="M10" s="8" t="s">
        <v>19</v>
      </c>
      <c r="N10" s="8" t="s">
        <v>21</v>
      </c>
      <c r="O10" s="8" t="s">
        <v>22</v>
      </c>
      <c r="P10" s="8"/>
      <c r="Q10" s="10"/>
      <c r="R10" s="9" t="s">
        <v>23</v>
      </c>
      <c r="S10" s="8" t="s">
        <v>24</v>
      </c>
      <c r="T10" s="8" t="s">
        <v>25</v>
      </c>
      <c r="U10" s="8" t="s">
        <v>26</v>
      </c>
      <c r="V10" s="8" t="s">
        <v>27</v>
      </c>
      <c r="W10" s="8" t="s">
        <v>28</v>
      </c>
      <c r="X10" s="8" t="s">
        <v>13</v>
      </c>
      <c r="Y10" s="8" t="s">
        <v>14</v>
      </c>
      <c r="Z10" s="8" t="s">
        <v>21</v>
      </c>
      <c r="AA10" s="8" t="s">
        <v>20</v>
      </c>
      <c r="AB10" s="8" t="s">
        <v>21</v>
      </c>
      <c r="AC10" s="10" t="s">
        <v>20</v>
      </c>
      <c r="AD10" s="53"/>
      <c r="AE10" s="2"/>
      <c r="AH10" s="49"/>
      <c r="AI10" s="50"/>
      <c r="AJ10" s="50"/>
      <c r="AK10" s="50"/>
      <c r="AL10" s="50"/>
      <c r="AM10" s="50"/>
      <c r="AN10" s="50"/>
      <c r="AO10" s="51"/>
      <c r="AP10" s="51"/>
      <c r="AQ10" s="51"/>
    </row>
    <row r="11" spans="5:43" ht="15.6" thickTop="1" thickBot="1" x14ac:dyDescent="0.35">
      <c r="E11" s="11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14"/>
      <c r="S11" s="15"/>
      <c r="T11" s="15"/>
      <c r="U11" s="15"/>
      <c r="V11" s="15">
        <f>ROUND(R19/R18,7)</f>
        <v>1.125E-4</v>
      </c>
      <c r="W11" s="15">
        <f>ROUND(T19/T18,7)</f>
        <v>4.704E-4</v>
      </c>
      <c r="X11" s="15"/>
      <c r="Y11" s="15"/>
      <c r="Z11" s="15">
        <v>0</v>
      </c>
      <c r="AA11" s="15">
        <v>0</v>
      </c>
      <c r="AB11" s="15"/>
      <c r="AC11" s="16"/>
      <c r="AD11" s="59" t="s">
        <v>29</v>
      </c>
      <c r="AF11" s="17" t="str">
        <f t="shared" ref="AF11:AF16" si="0">CONCATENATE(Z11,";",AA11)</f>
        <v>0;0</v>
      </c>
      <c r="AH11" s="18"/>
      <c r="AI11" s="19"/>
      <c r="AJ11" s="19"/>
      <c r="AK11" s="19"/>
      <c r="AL11" s="19"/>
      <c r="AM11" s="19"/>
      <c r="AN11" s="19"/>
      <c r="AO11" s="19" t="s">
        <v>17</v>
      </c>
      <c r="AP11" s="19" t="s">
        <v>18</v>
      </c>
      <c r="AQ11" s="20" t="s">
        <v>19</v>
      </c>
    </row>
    <row r="12" spans="5:43" ht="15.6" thickTop="1" thickBot="1" x14ac:dyDescent="0.35">
      <c r="E12" s="21" t="s">
        <v>30</v>
      </c>
      <c r="F12" s="22" t="s">
        <v>31</v>
      </c>
      <c r="G12" s="22">
        <v>279</v>
      </c>
      <c r="H12" s="22">
        <v>40</v>
      </c>
      <c r="I12" s="22">
        <v>0</v>
      </c>
      <c r="J12" s="22" t="s">
        <v>32</v>
      </c>
      <c r="K12" s="22">
        <v>80</v>
      </c>
      <c r="L12" s="22">
        <v>20</v>
      </c>
      <c r="M12" s="22">
        <v>0</v>
      </c>
      <c r="N12" s="22" t="s">
        <v>33</v>
      </c>
      <c r="O12" s="22">
        <v>232.46</v>
      </c>
      <c r="P12" s="22">
        <f>ROUND(COS(RADIANS(K12+((L12+M12/60)/60))),6)</f>
        <v>0.16791600000000001</v>
      </c>
      <c r="Q12" s="23">
        <f>ROUND(SIN(RADIANS(K12+((L12+M12/60)/60))),6)</f>
        <v>0.98580100000000004</v>
      </c>
      <c r="R12" s="14">
        <f>ROUND(IF(J12="N",P12*O12),4)</f>
        <v>39.033799999999999</v>
      </c>
      <c r="S12" s="15">
        <f>ROUND(IF(J12="S",P12*O12),4)</f>
        <v>0</v>
      </c>
      <c r="T12" s="15">
        <f>ROUND(IF(N12="E",Q12*O12),4)</f>
        <v>0</v>
      </c>
      <c r="U12" s="15">
        <f>ROUND(IF(N12="W",Q12*O12),4)</f>
        <v>229.1593</v>
      </c>
      <c r="V12" s="15">
        <f>ROUND(ABS($V$11*R12+S12*$V$11),4)</f>
        <v>4.4000000000000003E-3</v>
      </c>
      <c r="W12" s="15">
        <f>ROUND(ABS($W$11*T12+U12*$W$11),4)</f>
        <v>0.10780000000000001</v>
      </c>
      <c r="X12" s="15">
        <f>ROUND(ABS(R12+V12),4)</f>
        <v>39.038200000000003</v>
      </c>
      <c r="Y12" s="15">
        <f>ROUND(-ABS(U12+W12),4)</f>
        <v>-229.2671</v>
      </c>
      <c r="Z12" s="15">
        <f>Z11+Y12</f>
        <v>-229.2671</v>
      </c>
      <c r="AA12" s="15">
        <f>AA11+X12</f>
        <v>39.038200000000003</v>
      </c>
      <c r="AB12" s="15">
        <f>Z11*AA12</f>
        <v>0</v>
      </c>
      <c r="AC12" s="16">
        <f>AA11*Z12</f>
        <v>0</v>
      </c>
      <c r="AD12" s="59"/>
      <c r="AF12" s="24" t="str">
        <f t="shared" si="0"/>
        <v>-229.2671;39.0382</v>
      </c>
      <c r="AH12" s="25" t="s">
        <v>30</v>
      </c>
      <c r="AI12" s="26" t="s">
        <v>31</v>
      </c>
      <c r="AJ12" s="26">
        <f>ROUND(SQRT((Z16-Z12)^2+(AA16-AA12)^2),2)</f>
        <v>232.57</v>
      </c>
      <c r="AK12" s="26">
        <f>DEGREES(ATAN((Z16-Z12)/(AA16-AA12)))</f>
        <v>-80.336703649625548</v>
      </c>
      <c r="AL12" s="26" t="s">
        <v>32</v>
      </c>
      <c r="AM12" s="27" t="str">
        <f>TEXT(ABS(AK12/24), "[h]° mm' ss.00''")</f>
        <v>80° 20' 12.13''</v>
      </c>
      <c r="AN12" s="26" t="s">
        <v>33</v>
      </c>
      <c r="AO12" s="26">
        <v>279</v>
      </c>
      <c r="AP12" s="26">
        <v>39</v>
      </c>
      <c r="AQ12" s="28">
        <v>47.87</v>
      </c>
    </row>
    <row r="13" spans="5:43" ht="15.6" thickTop="1" thickBot="1" x14ac:dyDescent="0.35">
      <c r="E13" s="21" t="s">
        <v>31</v>
      </c>
      <c r="F13" s="22" t="s">
        <v>34</v>
      </c>
      <c r="G13" s="22">
        <v>221</v>
      </c>
      <c r="H13" s="22">
        <v>20</v>
      </c>
      <c r="I13" s="22">
        <v>0</v>
      </c>
      <c r="J13" s="22" t="s">
        <v>19</v>
      </c>
      <c r="K13" s="22">
        <v>41</v>
      </c>
      <c r="L13" s="22">
        <v>20</v>
      </c>
      <c r="M13" s="22">
        <v>0</v>
      </c>
      <c r="N13" s="22" t="s">
        <v>33</v>
      </c>
      <c r="O13" s="22">
        <v>190.85</v>
      </c>
      <c r="P13" s="22">
        <f>ROUND(COS(RADIANS(K13+((L13+M13/60)/60))),6)</f>
        <v>0.75087999999999999</v>
      </c>
      <c r="Q13" s="23">
        <f>ROUND(SIN(RADIANS(K13+((L13+M13/60)/60))),6)</f>
        <v>0.660439</v>
      </c>
      <c r="R13" s="14">
        <f>ROUND(IF(J13="N",P13*O13),4)</f>
        <v>0</v>
      </c>
      <c r="S13" s="15">
        <f>ROUND(IF(J13="S",P13*O13),4)</f>
        <v>143.30539999999999</v>
      </c>
      <c r="T13" s="15">
        <f>ROUND(IF(N13="E",Q13*O13),4)</f>
        <v>0</v>
      </c>
      <c r="U13" s="15">
        <f>ROUND(IF(N13="W",Q13*O13),4)</f>
        <v>126.0448</v>
      </c>
      <c r="V13" s="15">
        <f>ROUND(ABS($V$11*R13+S13*$V$11),4)</f>
        <v>1.61E-2</v>
      </c>
      <c r="W13" s="15">
        <f>ROUND(ABS($W$11*T13+U13*$W$11),4)</f>
        <v>5.9299999999999999E-2</v>
      </c>
      <c r="X13" s="15">
        <f>ROUND(-ABS(S13-V13),4)</f>
        <v>-143.2893</v>
      </c>
      <c r="Y13" s="15">
        <f>ROUND(-ABS(U13+W13),4)</f>
        <v>-126.1041</v>
      </c>
      <c r="Z13" s="15">
        <f>Z12+Y13</f>
        <v>-355.37119999999999</v>
      </c>
      <c r="AA13" s="15">
        <f>AA12+X13</f>
        <v>-104.25109999999999</v>
      </c>
      <c r="AB13" s="15">
        <f>Z12*AA13</f>
        <v>23901.347368809998</v>
      </c>
      <c r="AC13" s="16">
        <f>AA12*Z13</f>
        <v>-13873.05197984</v>
      </c>
      <c r="AD13" s="59"/>
      <c r="AF13" s="24" t="str">
        <f t="shared" si="0"/>
        <v>-355.3712;-104.2511</v>
      </c>
      <c r="AH13" s="25" t="s">
        <v>31</v>
      </c>
      <c r="AI13" s="26" t="s">
        <v>34</v>
      </c>
      <c r="AJ13" s="26">
        <f>ROUND(SQRT((Z13-Z12)^2+(AA13-AA12)^2),2)</f>
        <v>190.88</v>
      </c>
      <c r="AK13" s="26">
        <f>DEGREES(ATAN((Z13-Z12)/(AA13-AA12)))</f>
        <v>41.349921578580293</v>
      </c>
      <c r="AL13" s="26" t="s">
        <v>19</v>
      </c>
      <c r="AM13" s="27" t="str">
        <f>TEXT(ABS(AK13/24), "[h]° mm' ss.00''")</f>
        <v>41° 20' 59.72''</v>
      </c>
      <c r="AN13" s="26" t="s">
        <v>33</v>
      </c>
      <c r="AO13" s="26">
        <v>221</v>
      </c>
      <c r="AP13" s="26">
        <v>20</v>
      </c>
      <c r="AQ13" s="28">
        <v>59.72</v>
      </c>
    </row>
    <row r="14" spans="5:43" ht="15.6" thickTop="1" thickBot="1" x14ac:dyDescent="0.35">
      <c r="E14" s="21" t="s">
        <v>34</v>
      </c>
      <c r="F14" s="22" t="s">
        <v>35</v>
      </c>
      <c r="G14" s="22">
        <v>131</v>
      </c>
      <c r="H14" s="22">
        <v>23</v>
      </c>
      <c r="I14" s="22">
        <v>0</v>
      </c>
      <c r="J14" s="22" t="s">
        <v>19</v>
      </c>
      <c r="K14" s="22">
        <v>48</v>
      </c>
      <c r="L14" s="22">
        <v>37</v>
      </c>
      <c r="M14" s="22">
        <v>0</v>
      </c>
      <c r="N14" s="22" t="s">
        <v>36</v>
      </c>
      <c r="O14" s="22">
        <v>195.05</v>
      </c>
      <c r="P14" s="22">
        <f>ROUND(COS(RADIANS(K14+((L14+M14/60)/60))),6)</f>
        <v>0.66109399999999996</v>
      </c>
      <c r="Q14" s="23">
        <f>ROUND(SIN(RADIANS(K14+((L14+M14/60)/60))),6)</f>
        <v>0.75030300000000005</v>
      </c>
      <c r="R14" s="14">
        <f>ROUND(IF(J14="N",P14*O14),4)</f>
        <v>0</v>
      </c>
      <c r="S14" s="15">
        <f>ROUND(IF(J14="S",P14*O14),4)</f>
        <v>128.94640000000001</v>
      </c>
      <c r="T14" s="15">
        <f>ROUND(IF(N14="E",Q14*O14),4)</f>
        <v>146.3466</v>
      </c>
      <c r="U14" s="15">
        <f>ROUND(IF(N14="W",Q14*O14),4)</f>
        <v>0</v>
      </c>
      <c r="V14" s="15">
        <f>ROUND(ABS($V$11*R14+S14*$V$11),4)</f>
        <v>1.4500000000000001E-2</v>
      </c>
      <c r="W14" s="15">
        <f>ROUND(ABS($W$11*T14+U14*$W$11),4)</f>
        <v>6.88E-2</v>
      </c>
      <c r="X14" s="15">
        <f>ROUND(-ABS(S14-V14),4)</f>
        <v>-128.93190000000001</v>
      </c>
      <c r="Y14" s="15">
        <f>ROUND(ABS(T14-W14),4)</f>
        <v>146.27780000000001</v>
      </c>
      <c r="Z14" s="15">
        <f>Z13+Y14</f>
        <v>-209.09339999999997</v>
      </c>
      <c r="AA14" s="15">
        <f>AA13+X14</f>
        <v>-233.18299999999999</v>
      </c>
      <c r="AB14" s="15">
        <f>Z13*AA14</f>
        <v>82866.522529599999</v>
      </c>
      <c r="AC14" s="16">
        <f>AA13*Z14</f>
        <v>21798.216952739996</v>
      </c>
      <c r="AD14" s="59"/>
      <c r="AF14" s="24" t="str">
        <f t="shared" si="0"/>
        <v>-209.0934;-233.183</v>
      </c>
      <c r="AH14" s="25" t="s">
        <v>34</v>
      </c>
      <c r="AI14" s="26" t="s">
        <v>35</v>
      </c>
      <c r="AJ14" s="26">
        <f>ROUND(SQRT((Z14-Z13)^2+(AA14-AA13)^2),2)</f>
        <v>194.99</v>
      </c>
      <c r="AK14" s="26">
        <f>DEGREES(ATAN((Z14-Z13)/(AA14-AA13)))</f>
        <v>-48.606464321207994</v>
      </c>
      <c r="AL14" s="26" t="s">
        <v>19</v>
      </c>
      <c r="AM14" s="27" t="str">
        <f>TEXT(ABS(AK14/24), "[h]° mm' ss.00''")</f>
        <v>48° 36' 23.27''</v>
      </c>
      <c r="AN14" s="26" t="s">
        <v>36</v>
      </c>
      <c r="AO14" s="26">
        <v>131</v>
      </c>
      <c r="AP14" s="26">
        <v>23</v>
      </c>
      <c r="AQ14" s="28">
        <v>36.729999999999997</v>
      </c>
    </row>
    <row r="15" spans="5:43" ht="15.6" thickTop="1" thickBot="1" x14ac:dyDescent="0.35">
      <c r="E15" s="21" t="s">
        <v>35</v>
      </c>
      <c r="F15" s="22" t="s">
        <v>36</v>
      </c>
      <c r="G15" s="22">
        <v>108</v>
      </c>
      <c r="H15" s="22">
        <v>25</v>
      </c>
      <c r="I15" s="22">
        <v>0</v>
      </c>
      <c r="J15" s="22" t="s">
        <v>19</v>
      </c>
      <c r="K15" s="22">
        <v>71</v>
      </c>
      <c r="L15" s="22">
        <v>35</v>
      </c>
      <c r="M15" s="22">
        <v>0</v>
      </c>
      <c r="N15" s="22" t="s">
        <v>36</v>
      </c>
      <c r="O15" s="22">
        <v>68.540000000000006</v>
      </c>
      <c r="P15" s="22">
        <f>ROUND(COS(RADIANS(K15+((L15+M15/60)/60))),6)</f>
        <v>0.31592500000000001</v>
      </c>
      <c r="Q15" s="23">
        <f>ROUND(SIN(RADIANS(K15+((L15+M15/60)/60))),6)</f>
        <v>0.94878399999999996</v>
      </c>
      <c r="R15" s="14">
        <f>ROUND(IF(J15="N",P15*O15),4)</f>
        <v>0</v>
      </c>
      <c r="S15" s="15">
        <f>ROUND(IF(J15="S",P15*O15),4)</f>
        <v>21.653500000000001</v>
      </c>
      <c r="T15" s="15">
        <f>ROUND(IF(N15="E",Q15*O15),4)</f>
        <v>65.029700000000005</v>
      </c>
      <c r="U15" s="15">
        <f>ROUND(IF(N15="W",Q15*O15),4)</f>
        <v>0</v>
      </c>
      <c r="V15" s="15">
        <f>ROUND(ABS($V$11*R15+S15*$V$11),4)</f>
        <v>2.3999999999999998E-3</v>
      </c>
      <c r="W15" s="15">
        <f>ROUND(ABS($W$11*T15+U15*$W$11),4)</f>
        <v>3.0599999999999999E-2</v>
      </c>
      <c r="X15" s="15">
        <f>ROUND(-ABS(S15-V15),4)</f>
        <v>-21.6511</v>
      </c>
      <c r="Y15" s="15">
        <f>ROUND(ABS(T15-W15),4)</f>
        <v>64.999099999999999</v>
      </c>
      <c r="Z15" s="15">
        <f>Z14+Y15</f>
        <v>-144.09429999999998</v>
      </c>
      <c r="AA15" s="15">
        <f>AA14+X15</f>
        <v>-254.83409999999998</v>
      </c>
      <c r="AB15" s="15">
        <f>Z14*AA15</f>
        <v>53284.128404939991</v>
      </c>
      <c r="AC15" s="16">
        <f>AA14*Z15</f>
        <v>33600.341156899995</v>
      </c>
      <c r="AD15" s="59"/>
      <c r="AF15" s="24" t="str">
        <f t="shared" si="0"/>
        <v>-144.0943;-254.8341</v>
      </c>
      <c r="AH15" s="25" t="s">
        <v>35</v>
      </c>
      <c r="AI15" s="26" t="s">
        <v>36</v>
      </c>
      <c r="AJ15" s="26">
        <f>ROUND(SQRT((Z15-Z14)^2+(AA15-AA14)^2),2)</f>
        <v>68.510000000000005</v>
      </c>
      <c r="AK15" s="26">
        <f>DEGREES(ATAN((Z15-Z14)/(AA15-AA14)))</f>
        <v>-71.577163644387284</v>
      </c>
      <c r="AL15" s="26" t="s">
        <v>19</v>
      </c>
      <c r="AM15" s="27" t="str">
        <f>TEXT(ABS(AK15/24), "[h]° mm' ss.00''")</f>
        <v>71° 34' 37.79''</v>
      </c>
      <c r="AN15" s="26" t="s">
        <v>36</v>
      </c>
      <c r="AO15" s="26">
        <v>108</v>
      </c>
      <c r="AP15" s="26">
        <v>25</v>
      </c>
      <c r="AQ15" s="28">
        <v>22.21</v>
      </c>
    </row>
    <row r="16" spans="5:43" ht="15.6" thickTop="1" thickBot="1" x14ac:dyDescent="0.35">
      <c r="E16" s="29" t="s">
        <v>37</v>
      </c>
      <c r="F16" s="30" t="s">
        <v>30</v>
      </c>
      <c r="G16" s="30">
        <v>29</v>
      </c>
      <c r="H16" s="30">
        <v>30</v>
      </c>
      <c r="I16" s="30">
        <v>0</v>
      </c>
      <c r="J16" s="30" t="s">
        <v>32</v>
      </c>
      <c r="K16" s="30">
        <v>29</v>
      </c>
      <c r="L16" s="30">
        <v>30</v>
      </c>
      <c r="M16" s="30">
        <v>0</v>
      </c>
      <c r="N16" s="30" t="s">
        <v>36</v>
      </c>
      <c r="O16" s="30">
        <v>292.76</v>
      </c>
      <c r="P16" s="30">
        <f>ROUND(COS(RADIANS(K16+((L16+M16/60)/60))),6)</f>
        <v>0.87035600000000002</v>
      </c>
      <c r="Q16" s="31">
        <f>ROUND(SIN(RADIANS(K16+((L16+M16/60)/60))),6)</f>
        <v>0.49242399999999997</v>
      </c>
      <c r="R16" s="32">
        <f>ROUND(IF(J16="N",P16*O16),4)</f>
        <v>254.80539999999999</v>
      </c>
      <c r="S16" s="33">
        <f>ROUND(IF(J16="S",P16*O16),4)</f>
        <v>0</v>
      </c>
      <c r="T16" s="33">
        <f>ROUND(IF(N16="E",Q16*O16),4)</f>
        <v>144.16210000000001</v>
      </c>
      <c r="U16" s="33">
        <f>ROUND(IF(N16="W",Q16*O16),4)</f>
        <v>0</v>
      </c>
      <c r="V16" s="33">
        <f>ROUND(ABS($V$11*R16+S16*$V$11),4)</f>
        <v>2.87E-2</v>
      </c>
      <c r="W16" s="33">
        <f>ROUND(ABS($W$11*T16+U16*$W$11),4)</f>
        <v>6.7799999999999999E-2</v>
      </c>
      <c r="X16" s="33">
        <f>ROUND(ABS(R16+V16),4)</f>
        <v>254.83410000000001</v>
      </c>
      <c r="Y16" s="33">
        <f>ROUND(ABS(T16-W16),4)</f>
        <v>144.0943</v>
      </c>
      <c r="Z16" s="33">
        <f>Z15+Y16</f>
        <v>0</v>
      </c>
      <c r="AA16" s="33">
        <f>AA15+X16</f>
        <v>0</v>
      </c>
      <c r="AB16" s="33">
        <f>Z15*AA16</f>
        <v>0</v>
      </c>
      <c r="AC16" s="34">
        <f>AA15*Z16</f>
        <v>0</v>
      </c>
      <c r="AD16" s="59"/>
      <c r="AF16" s="35" t="str">
        <f t="shared" si="0"/>
        <v>0;0</v>
      </c>
      <c r="AH16" s="36" t="s">
        <v>37</v>
      </c>
      <c r="AI16" s="37" t="s">
        <v>30</v>
      </c>
      <c r="AJ16" s="37">
        <f>ROUND(SQRT((Z16-Z15)^2+(AA16-AA15)^2),2)</f>
        <v>292.75</v>
      </c>
      <c r="AK16" s="37">
        <f>DEGREES(ATAN((Z16-Z15)/(AA16-AA15)))</f>
        <v>29.485708922620962</v>
      </c>
      <c r="AL16" s="37" t="s">
        <v>32</v>
      </c>
      <c r="AM16" s="38" t="str">
        <f>TEXT(ABS(AK16/24), "[h]° mm' ss.00''")</f>
        <v>29° 29' 08.55''</v>
      </c>
      <c r="AN16" s="37" t="s">
        <v>36</v>
      </c>
      <c r="AO16" s="37">
        <v>29</v>
      </c>
      <c r="AP16" s="37">
        <v>29</v>
      </c>
      <c r="AQ16" s="39">
        <v>8.5500000000000007</v>
      </c>
    </row>
    <row r="17" spans="15:29" ht="15.6" thickTop="1" thickBot="1" x14ac:dyDescent="0.35">
      <c r="O17" s="40">
        <f>SUM(O12:O16)</f>
        <v>979.66</v>
      </c>
      <c r="R17" s="41">
        <f>SUM(R12:R16)</f>
        <v>293.83920000000001</v>
      </c>
      <c r="S17" s="42">
        <f>SUM(S12:S16)</f>
        <v>293.90530000000001</v>
      </c>
      <c r="T17" s="42">
        <f>SUM(T12:T16)</f>
        <v>355.53840000000002</v>
      </c>
      <c r="U17" s="43">
        <f>SUM(U12:U16)</f>
        <v>355.20409999999998</v>
      </c>
      <c r="X17" s="44">
        <f>SUM(X12:X16)</f>
        <v>0</v>
      </c>
      <c r="Y17" s="44">
        <f>ROUND(SUM(Y12:Y16),4)</f>
        <v>0</v>
      </c>
      <c r="AB17" s="45">
        <f>SUM(AB12:AB16)</f>
        <v>160051.99830334997</v>
      </c>
      <c r="AC17" s="45">
        <f>SUM(AC12:AC16)</f>
        <v>41525.506129799993</v>
      </c>
    </row>
    <row r="18" spans="15:29" ht="15" thickTop="1" x14ac:dyDescent="0.3">
      <c r="R18" s="60">
        <f>R17+S17</f>
        <v>587.74450000000002</v>
      </c>
      <c r="S18" s="60"/>
      <c r="T18" s="61">
        <f>T17+U17</f>
        <v>710.74250000000006</v>
      </c>
      <c r="U18" s="61"/>
    </row>
    <row r="19" spans="15:29" ht="15" thickBot="1" x14ac:dyDescent="0.35">
      <c r="R19" s="62">
        <f>ABS(R17-S17)</f>
        <v>6.6100000000005821E-2</v>
      </c>
      <c r="S19" s="62"/>
      <c r="T19" s="63">
        <f>ABS(T17-U17)</f>
        <v>0.33430000000004156</v>
      </c>
      <c r="U19" s="63"/>
    </row>
    <row r="20" spans="15:29" ht="15.6" thickTop="1" thickBot="1" x14ac:dyDescent="0.35"/>
    <row r="21" spans="15:29" ht="15.6" thickTop="1" thickBot="1" x14ac:dyDescent="0.35">
      <c r="R21" s="46" t="s">
        <v>38</v>
      </c>
      <c r="S21" s="46">
        <f>ROUND(SQRT((T19^2)+R19^2),4)</f>
        <v>0.34079999999999999</v>
      </c>
    </row>
    <row r="22" spans="15:29" ht="15.6" thickTop="1" thickBot="1" x14ac:dyDescent="0.35">
      <c r="R22" s="46" t="s">
        <v>39</v>
      </c>
      <c r="S22" s="46">
        <f>ROUND(S21/O17,4)</f>
        <v>2.9999999999999997E-4</v>
      </c>
    </row>
    <row r="23" spans="15:29" ht="15.6" thickTop="1" thickBot="1" x14ac:dyDescent="0.35"/>
    <row r="24" spans="15:29" ht="15.6" thickTop="1" thickBot="1" x14ac:dyDescent="0.35">
      <c r="R24" s="46">
        <f>S22</f>
        <v>2.9999999999999997E-4</v>
      </c>
      <c r="S24" s="47" t="s">
        <v>40</v>
      </c>
      <c r="T24" s="46">
        <f>1/333</f>
        <v>3.003003003003003E-3</v>
      </c>
      <c r="U24" s="48" t="str">
        <f>IF(R24&lt;=T24,"CHEQUEA","REVISAR")</f>
        <v>CHEQUEA</v>
      </c>
    </row>
    <row r="25" spans="15:29" ht="15" thickTop="1" x14ac:dyDescent="0.3"/>
  </sheetData>
  <mergeCells count="22">
    <mergeCell ref="AO9:AQ10"/>
    <mergeCell ref="AD11:AD16"/>
    <mergeCell ref="R18:S18"/>
    <mergeCell ref="T18:U18"/>
    <mergeCell ref="R19:S19"/>
    <mergeCell ref="T19:U19"/>
    <mergeCell ref="G9:I9"/>
    <mergeCell ref="J9:N9"/>
    <mergeCell ref="R9:S9"/>
    <mergeCell ref="T9:U9"/>
    <mergeCell ref="X9:Y9"/>
    <mergeCell ref="AH9:AH10"/>
    <mergeCell ref="R8:U8"/>
    <mergeCell ref="V8:W8"/>
    <mergeCell ref="X8:Y8"/>
    <mergeCell ref="Z8:AC9"/>
    <mergeCell ref="AD8:AD10"/>
    <mergeCell ref="AH8:AQ8"/>
    <mergeCell ref="AI9:AI10"/>
    <mergeCell ref="AJ9:AJ10"/>
    <mergeCell ref="AK9:AK10"/>
    <mergeCell ref="AL9:AN10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AQ25"/>
  <sheetViews>
    <sheetView workbookViewId="0"/>
  </sheetViews>
  <sheetFormatPr baseColWidth="10" defaultRowHeight="14.4" x14ac:dyDescent="0.3"/>
  <cols>
    <col min="1" max="14" width="11.5546875" customWidth="1"/>
    <col min="15" max="15" width="14.33203125" customWidth="1"/>
    <col min="16" max="24" width="11.5546875" customWidth="1"/>
    <col min="25" max="25" width="13.5546875" customWidth="1"/>
    <col min="26" max="29" width="11.5546875" customWidth="1"/>
    <col min="30" max="30" width="18.33203125" customWidth="1"/>
    <col min="31" max="31" width="11.5546875" customWidth="1"/>
    <col min="32" max="32" width="19.6640625" customWidth="1"/>
    <col min="33" max="36" width="11.5546875" customWidth="1"/>
    <col min="37" max="37" width="12.21875" customWidth="1"/>
    <col min="38" max="38" width="11.5546875" customWidth="1"/>
    <col min="39" max="39" width="15.33203125" customWidth="1"/>
    <col min="40" max="40" width="11.5546875" customWidth="1"/>
  </cols>
  <sheetData>
    <row r="7" spans="5:43" ht="15" thickBot="1" x14ac:dyDescent="0.35"/>
    <row r="8" spans="5:43" ht="15.6" thickTop="1" thickBot="1" x14ac:dyDescent="0.3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64"/>
      <c r="S8" s="64"/>
      <c r="T8" s="64"/>
      <c r="U8" s="64"/>
      <c r="V8" s="65"/>
      <c r="W8" s="65"/>
      <c r="X8" s="65"/>
      <c r="Y8" s="65"/>
      <c r="Z8" s="66"/>
      <c r="AA8" s="66"/>
      <c r="AB8" s="66"/>
      <c r="AC8" s="66"/>
      <c r="AD8" s="67"/>
      <c r="AE8" s="2"/>
      <c r="AH8" s="68"/>
      <c r="AI8" s="68"/>
      <c r="AJ8" s="68"/>
      <c r="AK8" s="68"/>
      <c r="AL8" s="68"/>
      <c r="AM8" s="68"/>
      <c r="AN8" s="68"/>
      <c r="AO8" s="68"/>
      <c r="AP8" s="68"/>
      <c r="AQ8" s="68"/>
    </row>
    <row r="9" spans="5:43" ht="15.6" thickTop="1" thickBot="1" x14ac:dyDescent="0.35">
      <c r="E9" s="3"/>
      <c r="F9" s="4"/>
      <c r="G9" s="65"/>
      <c r="H9" s="65"/>
      <c r="I9" s="65"/>
      <c r="J9" s="65"/>
      <c r="K9" s="65"/>
      <c r="L9" s="65"/>
      <c r="M9" s="65"/>
      <c r="N9" s="65"/>
      <c r="O9" s="4"/>
      <c r="P9" s="4"/>
      <c r="Q9" s="5"/>
      <c r="R9" s="69"/>
      <c r="S9" s="69"/>
      <c r="T9" s="70"/>
      <c r="U9" s="70"/>
      <c r="V9" s="8"/>
      <c r="W9" s="8"/>
      <c r="X9" s="70"/>
      <c r="Y9" s="70"/>
      <c r="Z9" s="66"/>
      <c r="AA9" s="66"/>
      <c r="AB9" s="66"/>
      <c r="AC9" s="66"/>
      <c r="AD9" s="67"/>
      <c r="AE9" s="2"/>
      <c r="AH9" s="64"/>
      <c r="AI9" s="65"/>
      <c r="AJ9" s="65"/>
      <c r="AK9" s="65"/>
      <c r="AL9" s="65"/>
      <c r="AM9" s="65"/>
      <c r="AN9" s="65"/>
      <c r="AO9" s="66"/>
      <c r="AP9" s="66"/>
      <c r="AQ9" s="66"/>
    </row>
    <row r="10" spans="5:43" ht="15.6" thickTop="1" thickBot="1" x14ac:dyDescent="0.35">
      <c r="E10" s="9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0"/>
      <c r="R10" s="9"/>
      <c r="S10" s="8"/>
      <c r="T10" s="8"/>
      <c r="U10" s="8"/>
      <c r="V10" s="8"/>
      <c r="W10" s="8"/>
      <c r="X10" s="8"/>
      <c r="Y10" s="8"/>
      <c r="Z10" s="8"/>
      <c r="AA10" s="8"/>
      <c r="AB10" s="8"/>
      <c r="AC10" s="10"/>
      <c r="AD10" s="67"/>
      <c r="AE10" s="2"/>
      <c r="AH10" s="64"/>
      <c r="AI10" s="65"/>
      <c r="AJ10" s="65"/>
      <c r="AK10" s="65"/>
      <c r="AL10" s="65"/>
      <c r="AM10" s="65"/>
      <c r="AN10" s="65"/>
      <c r="AO10" s="66"/>
      <c r="AP10" s="66"/>
      <c r="AQ10" s="66"/>
    </row>
    <row r="11" spans="5:43" ht="15.6" thickTop="1" thickBot="1" x14ac:dyDescent="0.35">
      <c r="E11" s="11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6"/>
      <c r="AD11" s="71"/>
      <c r="AF11" s="17" t="str">
        <f t="shared" ref="AF11:AF16" si="0">CONCATENATE(Z11,";",AA11)</f>
        <v>;</v>
      </c>
      <c r="AH11" s="18"/>
      <c r="AI11" s="19"/>
      <c r="AJ11" s="19"/>
      <c r="AK11" s="19"/>
      <c r="AL11" s="19"/>
      <c r="AM11" s="19"/>
      <c r="AN11" s="19"/>
      <c r="AO11" s="19"/>
      <c r="AP11" s="19"/>
      <c r="AQ11" s="20"/>
    </row>
    <row r="12" spans="5:43" ht="15.6" thickTop="1" thickBot="1" x14ac:dyDescent="0.35">
      <c r="E12" s="21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3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6"/>
      <c r="AD12" s="71"/>
      <c r="AF12" s="24" t="str">
        <f t="shared" si="0"/>
        <v>;</v>
      </c>
      <c r="AH12" s="25"/>
      <c r="AI12" s="26"/>
      <c r="AJ12" s="26"/>
      <c r="AK12" s="26"/>
      <c r="AL12" s="26"/>
      <c r="AM12" s="27"/>
      <c r="AN12" s="26"/>
      <c r="AO12" s="26"/>
      <c r="AP12" s="26"/>
      <c r="AQ12" s="28"/>
    </row>
    <row r="13" spans="5:43" ht="15.6" thickTop="1" thickBot="1" x14ac:dyDescent="0.35">
      <c r="E13" s="2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3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6"/>
      <c r="AD13" s="71"/>
      <c r="AF13" s="24" t="str">
        <f t="shared" si="0"/>
        <v>;</v>
      </c>
      <c r="AH13" s="25"/>
      <c r="AI13" s="26"/>
      <c r="AJ13" s="26"/>
      <c r="AK13" s="26"/>
      <c r="AL13" s="26"/>
      <c r="AM13" s="27"/>
      <c r="AN13" s="26"/>
      <c r="AO13" s="26"/>
      <c r="AP13" s="26"/>
      <c r="AQ13" s="28"/>
    </row>
    <row r="14" spans="5:43" ht="15.6" thickTop="1" thickBot="1" x14ac:dyDescent="0.35">
      <c r="E14" s="21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3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6"/>
      <c r="AD14" s="71"/>
      <c r="AF14" s="24" t="str">
        <f t="shared" si="0"/>
        <v>;</v>
      </c>
      <c r="AH14" s="25"/>
      <c r="AI14" s="26"/>
      <c r="AJ14" s="26"/>
      <c r="AK14" s="26"/>
      <c r="AL14" s="26"/>
      <c r="AM14" s="27"/>
      <c r="AN14" s="26"/>
      <c r="AO14" s="26"/>
      <c r="AP14" s="26"/>
      <c r="AQ14" s="28"/>
    </row>
    <row r="15" spans="5:43" ht="15.6" thickTop="1" thickBot="1" x14ac:dyDescent="0.35">
      <c r="E15" s="21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3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6"/>
      <c r="AD15" s="71"/>
      <c r="AF15" s="24" t="str">
        <f t="shared" si="0"/>
        <v>;</v>
      </c>
      <c r="AH15" s="25"/>
      <c r="AI15" s="26"/>
      <c r="AJ15" s="26"/>
      <c r="AK15" s="26"/>
      <c r="AL15" s="26"/>
      <c r="AM15" s="27"/>
      <c r="AN15" s="26"/>
      <c r="AO15" s="26"/>
      <c r="AP15" s="26"/>
      <c r="AQ15" s="28"/>
    </row>
    <row r="16" spans="5:43" ht="15.6" thickTop="1" thickBot="1" x14ac:dyDescent="0.35">
      <c r="E16" s="29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1"/>
      <c r="R16" s="32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/>
      <c r="AF16" s="35" t="str">
        <f t="shared" si="0"/>
        <v>;</v>
      </c>
      <c r="AH16" s="36"/>
      <c r="AI16" s="37"/>
      <c r="AJ16" s="37"/>
      <c r="AK16" s="37"/>
      <c r="AL16" s="37"/>
      <c r="AM16" s="38"/>
      <c r="AN16" s="37"/>
      <c r="AO16" s="37"/>
      <c r="AP16" s="37"/>
      <c r="AQ16" s="39"/>
    </row>
    <row r="17" spans="15:29" ht="15.6" thickTop="1" thickBot="1" x14ac:dyDescent="0.35">
      <c r="O17" s="40"/>
      <c r="R17" s="41"/>
      <c r="S17" s="42"/>
      <c r="T17" s="42"/>
      <c r="U17" s="43"/>
      <c r="X17" s="44"/>
      <c r="Y17" s="44"/>
      <c r="AB17" s="45"/>
      <c r="AC17" s="45"/>
    </row>
    <row r="18" spans="15:29" ht="15" thickTop="1" x14ac:dyDescent="0.3">
      <c r="R18" s="72"/>
      <c r="S18" s="72"/>
      <c r="T18" s="73"/>
      <c r="U18" s="73"/>
    </row>
    <row r="19" spans="15:29" ht="15" thickBot="1" x14ac:dyDescent="0.35">
      <c r="R19" s="74"/>
      <c r="S19" s="74"/>
      <c r="T19" s="75"/>
      <c r="U19" s="75"/>
    </row>
    <row r="20" spans="15:29" ht="15.6" thickTop="1" thickBot="1" x14ac:dyDescent="0.35"/>
    <row r="21" spans="15:29" ht="15.6" thickTop="1" thickBot="1" x14ac:dyDescent="0.35">
      <c r="R21" s="46"/>
      <c r="S21" s="46"/>
    </row>
    <row r="22" spans="15:29" ht="15.6" thickTop="1" thickBot="1" x14ac:dyDescent="0.35">
      <c r="R22" s="46"/>
      <c r="S22" s="46"/>
    </row>
    <row r="23" spans="15:29" ht="15.6" thickTop="1" thickBot="1" x14ac:dyDescent="0.35"/>
    <row r="24" spans="15:29" ht="15.6" thickTop="1" thickBot="1" x14ac:dyDescent="0.35">
      <c r="R24" s="46"/>
      <c r="S24" s="47"/>
      <c r="T24" s="46"/>
      <c r="U24" s="48"/>
    </row>
    <row r="25" spans="15:29" ht="15" thickTop="1" x14ac:dyDescent="0.3"/>
  </sheetData>
  <mergeCells count="22">
    <mergeCell ref="AO9:AQ10"/>
    <mergeCell ref="AD11:AD16"/>
    <mergeCell ref="R18:S18"/>
    <mergeCell ref="T18:U18"/>
    <mergeCell ref="R19:S19"/>
    <mergeCell ref="T19:U19"/>
    <mergeCell ref="G9:I9"/>
    <mergeCell ref="J9:N9"/>
    <mergeCell ref="R9:S9"/>
    <mergeCell ref="T9:U9"/>
    <mergeCell ref="X9:Y9"/>
    <mergeCell ref="AH9:AH10"/>
    <mergeCell ref="R8:U8"/>
    <mergeCell ref="V8:W8"/>
    <mergeCell ref="X8:Y8"/>
    <mergeCell ref="Z8:AC9"/>
    <mergeCell ref="AD8:AD10"/>
    <mergeCell ref="AH8:AQ8"/>
    <mergeCell ref="AI9:AI10"/>
    <mergeCell ref="AJ9:AJ10"/>
    <mergeCell ref="AK9:AK10"/>
    <mergeCell ref="AL9:AN10"/>
  </mergeCell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workbookViewId="0"/>
  </sheetViews>
  <sheetFormatPr baseColWidth="10" defaultRowHeight="14.4" x14ac:dyDescent="0.3"/>
  <cols>
    <col min="1" max="1" width="5.5546875" customWidth="1"/>
    <col min="2" max="3" width="6.6640625" customWidth="1"/>
    <col min="4" max="11" width="11.5546875" customWidth="1"/>
    <col min="12" max="12" width="18.5546875" customWidth="1"/>
    <col min="13" max="13" width="5.44140625" customWidth="1"/>
    <col min="14" max="21" width="15.77734375" customWidth="1"/>
    <col min="22" max="22" width="23.109375" style="85" customWidth="1"/>
    <col min="23" max="23" width="5" style="85" customWidth="1"/>
    <col min="24" max="28" width="15" customWidth="1"/>
    <col min="29" max="29" width="11.5546875" customWidth="1"/>
    <col min="30" max="30" width="18" customWidth="1"/>
    <col min="31" max="33" width="5" customWidth="1"/>
    <col min="34" max="34" width="15" customWidth="1"/>
    <col min="35" max="35" width="5" customWidth="1"/>
    <col min="36" max="38" width="11.5546875" customWidth="1"/>
    <col min="39" max="39" width="5" customWidth="1"/>
    <col min="40" max="40" width="11.5546875" customWidth="1"/>
  </cols>
  <sheetData>
    <row r="1" spans="1:42" ht="19.8" customHeight="1" thickTop="1" thickBot="1" x14ac:dyDescent="0.3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76"/>
      <c r="N1" s="65"/>
      <c r="O1" s="65"/>
      <c r="P1" s="65"/>
      <c r="Q1" s="65"/>
      <c r="R1" s="65"/>
      <c r="S1" s="65"/>
      <c r="T1" s="66"/>
      <c r="U1" s="66"/>
      <c r="V1" s="77"/>
      <c r="W1" s="78"/>
      <c r="X1" s="109"/>
      <c r="Y1" s="109"/>
      <c r="Z1" s="109"/>
      <c r="AA1" s="109"/>
      <c r="AB1" s="67"/>
      <c r="AC1" s="2"/>
      <c r="AE1" s="79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</row>
    <row r="2" spans="1:42" ht="19.8" customHeight="1" thickTop="1" thickBot="1" x14ac:dyDescent="0.35">
      <c r="A2" s="80"/>
      <c r="B2" s="4"/>
      <c r="C2" s="4"/>
      <c r="D2" s="65"/>
      <c r="E2" s="65"/>
      <c r="F2" s="65"/>
      <c r="G2" s="65"/>
      <c r="H2" s="65"/>
      <c r="I2" s="65"/>
      <c r="J2" s="65"/>
      <c r="K2" s="65"/>
      <c r="L2" s="5"/>
      <c r="M2" s="6"/>
      <c r="N2" s="70"/>
      <c r="O2" s="70"/>
      <c r="P2" s="70"/>
      <c r="Q2" s="70"/>
      <c r="R2" s="7"/>
      <c r="S2" s="7"/>
      <c r="T2" s="110"/>
      <c r="U2" s="110"/>
      <c r="V2" s="77"/>
      <c r="W2" s="82"/>
      <c r="X2" s="109"/>
      <c r="Y2" s="109"/>
      <c r="Z2" s="109"/>
      <c r="AA2" s="109"/>
      <c r="AB2" s="67"/>
      <c r="AC2" s="2"/>
      <c r="AE2" s="83"/>
      <c r="AF2" s="64"/>
      <c r="AG2" s="65"/>
      <c r="AH2" s="65"/>
      <c r="AI2" s="65"/>
      <c r="AJ2" s="65"/>
      <c r="AK2" s="65"/>
      <c r="AL2" s="65"/>
      <c r="AM2" s="65"/>
      <c r="AN2" s="66"/>
      <c r="AO2" s="66"/>
      <c r="AP2" s="66"/>
    </row>
    <row r="3" spans="1:42" ht="19.8" customHeight="1" thickTop="1" thickBot="1" x14ac:dyDescent="0.35">
      <c r="A3" s="11"/>
      <c r="B3" s="8"/>
      <c r="C3" s="8"/>
      <c r="D3" s="8"/>
      <c r="E3" s="8"/>
      <c r="F3" s="8"/>
      <c r="G3" s="8"/>
      <c r="H3" s="8"/>
      <c r="I3" s="8"/>
      <c r="J3" s="8"/>
      <c r="K3" s="8"/>
      <c r="L3" s="10"/>
      <c r="M3" s="6"/>
      <c r="N3" s="7"/>
      <c r="O3" s="7"/>
      <c r="P3" s="7"/>
      <c r="Q3" s="7"/>
      <c r="R3" s="7"/>
      <c r="S3" s="7"/>
      <c r="T3" s="7"/>
      <c r="U3" s="84"/>
      <c r="V3" s="77"/>
      <c r="W3" s="82"/>
      <c r="X3" s="6"/>
      <c r="Y3" s="7"/>
      <c r="Z3" s="7"/>
      <c r="AA3" s="84"/>
      <c r="AB3" s="67"/>
      <c r="AC3" s="2"/>
      <c r="AE3" s="83"/>
      <c r="AF3" s="64"/>
      <c r="AG3" s="65"/>
      <c r="AH3" s="65"/>
      <c r="AI3" s="65"/>
      <c r="AJ3" s="65"/>
      <c r="AK3" s="65"/>
      <c r="AL3" s="65"/>
      <c r="AM3" s="65"/>
      <c r="AN3" s="66"/>
      <c r="AO3" s="66"/>
      <c r="AP3" s="66"/>
    </row>
    <row r="4" spans="1:42" ht="19.8" customHeight="1" thickTop="1" thickBot="1" x14ac:dyDescent="0.3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3"/>
      <c r="M4" s="55"/>
      <c r="N4" s="57"/>
      <c r="O4" s="57"/>
      <c r="P4" s="57"/>
      <c r="Q4" s="57"/>
      <c r="R4" s="57"/>
      <c r="S4" s="57"/>
      <c r="T4" s="57"/>
      <c r="U4" s="81"/>
      <c r="W4" s="83"/>
      <c r="X4" s="55"/>
      <c r="Y4" s="57"/>
      <c r="Z4" s="57"/>
      <c r="AA4" s="81"/>
      <c r="AB4" s="67"/>
      <c r="AD4" s="86"/>
      <c r="AE4" s="83"/>
      <c r="AF4" s="87"/>
      <c r="AG4" s="88"/>
      <c r="AH4" s="88"/>
      <c r="AI4" s="88"/>
      <c r="AJ4" s="88"/>
      <c r="AK4" s="88"/>
      <c r="AL4" s="88"/>
      <c r="AM4" s="88"/>
      <c r="AN4" s="88"/>
      <c r="AO4" s="88"/>
      <c r="AP4" s="89"/>
    </row>
    <row r="5" spans="1:42" ht="19.8" customHeight="1" thickTop="1" thickBot="1" x14ac:dyDescent="0.35">
      <c r="A5" s="55"/>
      <c r="B5" s="57"/>
      <c r="C5" s="57"/>
      <c r="D5" s="57"/>
      <c r="E5" s="57"/>
      <c r="F5" s="57"/>
      <c r="G5" s="57"/>
      <c r="H5" s="57"/>
      <c r="I5" s="57"/>
      <c r="J5" s="57"/>
      <c r="K5" s="57"/>
      <c r="L5" s="81"/>
      <c r="M5" s="55"/>
      <c r="N5" s="57"/>
      <c r="O5" s="57"/>
      <c r="P5" s="57"/>
      <c r="Q5" s="57"/>
      <c r="R5" s="57"/>
      <c r="S5" s="57"/>
      <c r="T5" s="57"/>
      <c r="U5" s="81"/>
      <c r="W5" s="83"/>
      <c r="X5" s="55"/>
      <c r="Y5" s="57"/>
      <c r="Z5" s="57"/>
      <c r="AA5" s="81"/>
      <c r="AB5" s="67"/>
      <c r="AD5" s="86"/>
      <c r="AE5" s="83"/>
      <c r="AF5" s="87"/>
      <c r="AG5" s="88"/>
      <c r="AH5" s="88"/>
      <c r="AI5" s="88"/>
      <c r="AJ5" s="88"/>
      <c r="AK5" s="90"/>
      <c r="AL5" s="88"/>
      <c r="AM5" s="88"/>
      <c r="AN5" s="88"/>
      <c r="AO5" s="88"/>
      <c r="AP5" s="89"/>
    </row>
    <row r="6" spans="1:42" ht="19.8" customHeight="1" thickTop="1" thickBot="1" x14ac:dyDescent="0.35">
      <c r="A6" s="55"/>
      <c r="B6" s="57"/>
      <c r="C6" s="57"/>
      <c r="D6" s="57"/>
      <c r="E6" s="57"/>
      <c r="F6" s="57"/>
      <c r="G6" s="57"/>
      <c r="H6" s="57"/>
      <c r="I6" s="57"/>
      <c r="J6" s="57"/>
      <c r="K6" s="57"/>
      <c r="L6" s="81"/>
      <c r="M6" s="55"/>
      <c r="N6" s="57"/>
      <c r="O6" s="57"/>
      <c r="P6" s="57"/>
      <c r="Q6" s="57"/>
      <c r="R6" s="57"/>
      <c r="S6" s="57"/>
      <c r="T6" s="57"/>
      <c r="U6" s="81"/>
      <c r="W6" s="83"/>
      <c r="X6" s="55"/>
      <c r="Y6" s="57"/>
      <c r="Z6" s="57"/>
      <c r="AA6" s="81"/>
      <c r="AB6" s="67"/>
      <c r="AD6" s="86"/>
      <c r="AE6" s="83"/>
      <c r="AF6" s="87"/>
      <c r="AG6" s="88"/>
      <c r="AH6" s="88"/>
      <c r="AI6" s="88"/>
      <c r="AJ6" s="88"/>
      <c r="AK6" s="90"/>
      <c r="AL6" s="88"/>
      <c r="AM6" s="88"/>
      <c r="AN6" s="88"/>
      <c r="AO6" s="88"/>
      <c r="AP6" s="89"/>
    </row>
    <row r="7" spans="1:42" ht="19.8" customHeight="1" thickTop="1" thickBot="1" x14ac:dyDescent="0.35">
      <c r="A7" s="55"/>
      <c r="B7" s="57"/>
      <c r="C7" s="57"/>
      <c r="D7" s="57"/>
      <c r="E7" s="57"/>
      <c r="F7" s="57"/>
      <c r="G7" s="57"/>
      <c r="H7" s="57"/>
      <c r="I7" s="57"/>
      <c r="J7" s="57"/>
      <c r="K7" s="57"/>
      <c r="L7" s="81"/>
      <c r="M7" s="55"/>
      <c r="N7" s="57"/>
      <c r="O7" s="57"/>
      <c r="P7" s="57"/>
      <c r="Q7" s="57"/>
      <c r="R7" s="57"/>
      <c r="S7" s="57"/>
      <c r="T7" s="57"/>
      <c r="U7" s="81"/>
      <c r="W7" s="83"/>
      <c r="X7" s="55"/>
      <c r="Y7" s="57"/>
      <c r="Z7" s="57"/>
      <c r="AA7" s="81"/>
      <c r="AB7" s="67"/>
      <c r="AD7" s="86"/>
      <c r="AE7" s="83"/>
      <c r="AF7" s="87"/>
      <c r="AG7" s="88"/>
      <c r="AH7" s="88"/>
      <c r="AI7" s="88"/>
      <c r="AJ7" s="88"/>
      <c r="AK7" s="90"/>
      <c r="AL7" s="88"/>
      <c r="AM7" s="88"/>
      <c r="AN7" s="88"/>
      <c r="AO7" s="88"/>
      <c r="AP7" s="89"/>
    </row>
    <row r="8" spans="1:42" ht="19.8" customHeight="1" thickTop="1" thickBot="1" x14ac:dyDescent="0.35">
      <c r="A8" s="55"/>
      <c r="B8" s="57"/>
      <c r="C8" s="57"/>
      <c r="D8" s="57"/>
      <c r="E8" s="57"/>
      <c r="F8" s="57"/>
      <c r="G8" s="57"/>
      <c r="H8" s="57"/>
      <c r="I8" s="57"/>
      <c r="J8" s="57"/>
      <c r="K8" s="57"/>
      <c r="L8" s="81"/>
      <c r="M8" s="55"/>
      <c r="N8" s="57"/>
      <c r="O8" s="57"/>
      <c r="P8" s="57"/>
      <c r="Q8" s="57"/>
      <c r="R8" s="57"/>
      <c r="S8" s="57"/>
      <c r="T8" s="57"/>
      <c r="U8" s="81"/>
      <c r="W8" s="83"/>
      <c r="X8" s="55"/>
      <c r="Y8" s="57"/>
      <c r="Z8" s="57"/>
      <c r="AA8" s="81"/>
      <c r="AB8" s="67"/>
      <c r="AD8" s="86"/>
      <c r="AE8" s="83"/>
      <c r="AF8" s="87"/>
      <c r="AG8" s="88"/>
      <c r="AH8" s="88"/>
      <c r="AI8" s="88"/>
      <c r="AJ8" s="88"/>
      <c r="AK8" s="90"/>
      <c r="AL8" s="88"/>
      <c r="AM8" s="88"/>
      <c r="AN8" s="88"/>
      <c r="AO8" s="88"/>
      <c r="AP8" s="89"/>
    </row>
    <row r="9" spans="1:42" ht="19.8" customHeight="1" thickTop="1" thickBot="1" x14ac:dyDescent="0.35">
      <c r="A9" s="91"/>
      <c r="B9" s="92"/>
      <c r="C9" s="92"/>
      <c r="D9" s="92"/>
      <c r="E9" s="92"/>
      <c r="F9" s="92"/>
      <c r="G9" s="92"/>
      <c r="H9" s="92"/>
      <c r="I9" s="92"/>
      <c r="J9" s="92"/>
      <c r="K9" s="92"/>
      <c r="L9" s="93"/>
      <c r="M9" s="91"/>
      <c r="N9" s="92"/>
      <c r="O9" s="92"/>
      <c r="P9" s="92"/>
      <c r="Q9" s="92"/>
      <c r="R9" s="92"/>
      <c r="S9" s="92"/>
      <c r="T9" s="92"/>
      <c r="U9" s="93"/>
      <c r="W9" s="94"/>
      <c r="X9" s="91"/>
      <c r="Y9" s="92"/>
      <c r="Z9" s="92"/>
      <c r="AA9" s="93"/>
      <c r="AB9" s="67"/>
      <c r="AD9" s="86"/>
      <c r="AE9" s="94"/>
      <c r="AF9" s="95"/>
      <c r="AG9" s="96"/>
      <c r="AH9" s="96"/>
      <c r="AI9" s="96"/>
      <c r="AJ9" s="96"/>
      <c r="AK9" s="97"/>
      <c r="AL9" s="96"/>
      <c r="AM9" s="96"/>
      <c r="AN9" s="96"/>
      <c r="AO9" s="96"/>
      <c r="AP9" s="98"/>
    </row>
    <row r="10" spans="1:42" ht="19.8" customHeight="1" thickTop="1" thickBot="1" x14ac:dyDescent="0.35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99"/>
      <c r="M10" s="85"/>
      <c r="N10" s="100"/>
      <c r="O10" s="101"/>
      <c r="P10" s="101"/>
      <c r="Q10" s="102"/>
      <c r="R10" s="85"/>
      <c r="S10" s="85"/>
      <c r="T10" s="103"/>
      <c r="U10" s="103"/>
      <c r="V10" s="104"/>
      <c r="W10" s="104"/>
      <c r="X10" s="52"/>
      <c r="Y10" s="85"/>
      <c r="Z10" s="105"/>
      <c r="AA10" s="106"/>
      <c r="AB10" s="85"/>
    </row>
    <row r="11" spans="1:42" ht="19.8" customHeight="1" thickTop="1" x14ac:dyDescent="0.3">
      <c r="M11" s="85"/>
      <c r="N11" s="69"/>
      <c r="O11" s="69"/>
      <c r="P11" s="110"/>
      <c r="Q11" s="110"/>
      <c r="R11" s="85"/>
      <c r="S11" s="85"/>
      <c r="T11" s="85"/>
      <c r="U11" s="85"/>
    </row>
    <row r="12" spans="1:42" ht="19.8" customHeight="1" thickBot="1" x14ac:dyDescent="0.35">
      <c r="M12" s="85"/>
      <c r="N12" s="111"/>
      <c r="O12" s="111"/>
      <c r="P12" s="112"/>
      <c r="Q12" s="112"/>
      <c r="R12" s="85"/>
      <c r="S12" s="85"/>
      <c r="T12" s="85"/>
      <c r="U12" s="85"/>
    </row>
    <row r="13" spans="1:42" ht="19.8" customHeight="1" thickTop="1" thickBot="1" x14ac:dyDescent="0.35">
      <c r="M13" s="85"/>
      <c r="N13" s="85"/>
      <c r="O13" s="85"/>
      <c r="P13" s="85"/>
      <c r="Q13" s="85"/>
      <c r="R13" s="85"/>
      <c r="S13" s="85"/>
      <c r="T13" s="85"/>
      <c r="U13" s="85"/>
    </row>
    <row r="14" spans="1:42" ht="19.8" customHeight="1" thickTop="1" thickBot="1" x14ac:dyDescent="0.35">
      <c r="M14" s="85"/>
      <c r="N14" s="52"/>
      <c r="O14" s="52"/>
      <c r="P14" s="85"/>
      <c r="Q14" s="85"/>
      <c r="R14" s="85"/>
      <c r="S14" s="85"/>
      <c r="T14" s="85"/>
      <c r="U14" s="85"/>
    </row>
    <row r="15" spans="1:42" ht="19.8" customHeight="1" thickTop="1" thickBot="1" x14ac:dyDescent="0.35">
      <c r="M15" s="85"/>
      <c r="N15" s="52"/>
      <c r="O15" s="52"/>
      <c r="P15" s="85"/>
      <c r="Q15" s="85"/>
      <c r="R15" s="85"/>
      <c r="S15" s="85"/>
      <c r="T15" s="85"/>
      <c r="U15" s="85"/>
    </row>
    <row r="16" spans="1:42" ht="19.8" customHeight="1" thickTop="1" thickBot="1" x14ac:dyDescent="0.35">
      <c r="M16" s="85"/>
      <c r="N16" s="85"/>
      <c r="O16" s="85"/>
      <c r="P16" s="85"/>
      <c r="Q16" s="85"/>
      <c r="R16" s="85"/>
      <c r="S16" s="85"/>
      <c r="T16" s="85"/>
      <c r="U16" s="85"/>
    </row>
    <row r="17" spans="13:21" ht="19.8" customHeight="1" thickTop="1" thickBot="1" x14ac:dyDescent="0.35">
      <c r="M17" s="85"/>
      <c r="N17" s="52"/>
      <c r="O17" s="107"/>
      <c r="P17" s="52"/>
      <c r="Q17" s="108"/>
      <c r="R17" s="85"/>
      <c r="S17" s="85"/>
      <c r="T17" s="85"/>
      <c r="U17" s="85"/>
    </row>
    <row r="18" spans="13:21" ht="19.8" customHeight="1" thickTop="1" x14ac:dyDescent="0.3">
      <c r="M18" s="85"/>
      <c r="N18" s="85"/>
      <c r="O18" s="85"/>
      <c r="P18" s="85"/>
      <c r="Q18" s="85"/>
      <c r="R18" s="85"/>
      <c r="S18" s="85"/>
      <c r="T18" s="85"/>
      <c r="U18" s="85"/>
    </row>
    <row r="19" spans="13:21" ht="22.65" customHeight="1" x14ac:dyDescent="0.3">
      <c r="M19" s="85"/>
      <c r="N19" s="85"/>
      <c r="O19" s="85"/>
      <c r="P19" s="85"/>
      <c r="Q19" s="85"/>
      <c r="R19" s="85"/>
      <c r="S19" s="85"/>
      <c r="T19" s="85"/>
      <c r="U19" s="85"/>
    </row>
  </sheetData>
  <mergeCells count="22">
    <mergeCell ref="AN2:AP3"/>
    <mergeCell ref="AB4:AB9"/>
    <mergeCell ref="N11:O11"/>
    <mergeCell ref="P11:Q11"/>
    <mergeCell ref="N12:O12"/>
    <mergeCell ref="P12:Q12"/>
    <mergeCell ref="AF1:AP1"/>
    <mergeCell ref="D2:F2"/>
    <mergeCell ref="G2:K2"/>
    <mergeCell ref="N2:O2"/>
    <mergeCell ref="P2:Q2"/>
    <mergeCell ref="T2:U2"/>
    <mergeCell ref="AF2:AF3"/>
    <mergeCell ref="AG2:AG3"/>
    <mergeCell ref="AH2:AH3"/>
    <mergeCell ref="AI2:AM3"/>
    <mergeCell ref="A1:L1"/>
    <mergeCell ref="N1:Q1"/>
    <mergeCell ref="R1:S1"/>
    <mergeCell ref="T1:U1"/>
    <mergeCell ref="X1:AA2"/>
    <mergeCell ref="AB1:AB3"/>
  </mergeCells>
  <pageMargins left="0.25" right="0.25" top="0.75" bottom="0.75" header="0.30000000000000004" footer="0.30000000000000004"/>
  <pageSetup paperSize="0" fitToWidth="0" fitToHeight="0" orientation="landscape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baseColWidth="10" defaultRowHeight="14.4" x14ac:dyDescent="0.3"/>
  <cols>
    <col min="1" max="2" width="5" customWidth="1"/>
    <col min="3" max="10" width="15" customWidth="1"/>
    <col min="11" max="11" width="11.5546875" customWidth="1"/>
  </cols>
  <sheetData>
    <row r="1" spans="1:10" ht="19.8" customHeight="1" thickTop="1" thickBot="1" x14ac:dyDescent="0.35">
      <c r="A1" s="64"/>
      <c r="B1" s="65"/>
      <c r="C1" s="65"/>
      <c r="D1" s="65"/>
      <c r="E1" s="65"/>
      <c r="F1" s="65"/>
      <c r="G1" s="65"/>
      <c r="H1" s="65"/>
      <c r="I1" s="65"/>
      <c r="J1" s="66"/>
    </row>
    <row r="2" spans="1:10" ht="19.8" customHeight="1" thickTop="1" x14ac:dyDescent="0.3">
      <c r="A2" s="64"/>
      <c r="B2" s="65"/>
      <c r="C2" s="65"/>
      <c r="D2" s="65"/>
      <c r="E2" s="65"/>
      <c r="F2" s="65"/>
      <c r="G2" s="65"/>
      <c r="H2" s="65"/>
      <c r="I2" s="65"/>
      <c r="J2" s="66"/>
    </row>
    <row r="3" spans="1:10" ht="19.8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3"/>
    </row>
    <row r="4" spans="1:10" ht="19.8" customHeight="1" x14ac:dyDescent="0.3">
      <c r="A4" s="11"/>
      <c r="B4" s="12"/>
      <c r="C4" s="12"/>
      <c r="D4" s="12"/>
      <c r="E4" s="12"/>
      <c r="F4" s="12"/>
      <c r="G4" s="12"/>
      <c r="H4" s="12"/>
      <c r="I4" s="12"/>
      <c r="J4" s="13"/>
    </row>
    <row r="5" spans="1:10" ht="19.8" customHeight="1" x14ac:dyDescent="0.3">
      <c r="A5" s="11"/>
      <c r="B5" s="12"/>
      <c r="C5" s="12"/>
      <c r="D5" s="12"/>
      <c r="E5" s="12"/>
      <c r="F5" s="12"/>
      <c r="G5" s="12"/>
      <c r="H5" s="12"/>
      <c r="I5" s="12"/>
      <c r="J5" s="13"/>
    </row>
    <row r="6" spans="1:10" ht="19.8" customHeight="1" x14ac:dyDescent="0.3">
      <c r="A6" s="11"/>
      <c r="B6" s="12"/>
      <c r="C6" s="12"/>
      <c r="D6" s="12"/>
      <c r="E6" s="12"/>
      <c r="F6" s="12"/>
      <c r="G6" s="12"/>
      <c r="H6" s="12"/>
      <c r="I6" s="12"/>
      <c r="J6" s="13"/>
    </row>
    <row r="7" spans="1:10" ht="19.8" customHeight="1" x14ac:dyDescent="0.3">
      <c r="A7" s="11"/>
      <c r="B7" s="12"/>
      <c r="C7" s="12"/>
      <c r="D7" s="12"/>
      <c r="E7" s="12"/>
      <c r="F7" s="12"/>
      <c r="G7" s="12"/>
      <c r="H7" s="12"/>
      <c r="I7" s="12"/>
      <c r="J7" s="13"/>
    </row>
    <row r="8" spans="1:10" ht="19.8" customHeight="1" x14ac:dyDescent="0.3">
      <c r="A8" s="11"/>
      <c r="B8" s="12"/>
      <c r="C8" s="12"/>
      <c r="D8" s="12"/>
      <c r="E8" s="12"/>
      <c r="F8" s="12"/>
      <c r="G8" s="12"/>
      <c r="H8" s="12"/>
      <c r="I8" s="12"/>
      <c r="J8" s="13"/>
    </row>
    <row r="9" spans="1:10" ht="19.8" customHeight="1" x14ac:dyDescent="0.3">
      <c r="A9" s="11"/>
      <c r="B9" s="12"/>
      <c r="C9" s="12"/>
      <c r="D9" s="12"/>
      <c r="E9" s="12"/>
      <c r="F9" s="12"/>
      <c r="G9" s="12"/>
      <c r="H9" s="12"/>
      <c r="I9" s="12"/>
      <c r="J9" s="13"/>
    </row>
    <row r="10" spans="1:10" ht="19.8" customHeight="1" x14ac:dyDescent="0.3">
      <c r="A10" s="11"/>
      <c r="B10" s="12"/>
      <c r="C10" s="12"/>
      <c r="D10" s="12"/>
      <c r="E10" s="12"/>
      <c r="F10" s="12"/>
      <c r="G10" s="12"/>
      <c r="H10" s="12"/>
      <c r="I10" s="12"/>
      <c r="J10" s="13"/>
    </row>
    <row r="11" spans="1:10" ht="19.8" customHeight="1" x14ac:dyDescent="0.3">
      <c r="A11" s="11"/>
      <c r="B11" s="12"/>
      <c r="C11" s="12"/>
      <c r="D11" s="12"/>
      <c r="E11" s="12"/>
      <c r="F11" s="12"/>
      <c r="G11" s="12"/>
      <c r="H11" s="12"/>
      <c r="I11" s="12"/>
      <c r="J11" s="13"/>
    </row>
    <row r="12" spans="1:10" ht="19.8" customHeight="1" thickBot="1" x14ac:dyDescent="0.35">
      <c r="A12" s="113"/>
      <c r="B12" s="114"/>
      <c r="C12" s="114"/>
      <c r="D12" s="114"/>
      <c r="E12" s="114"/>
      <c r="F12" s="114"/>
      <c r="G12" s="114"/>
      <c r="H12" s="114"/>
      <c r="I12" s="114"/>
      <c r="J12" s="115"/>
    </row>
    <row r="13" spans="1:10" ht="19.8" customHeight="1" thickTop="1" x14ac:dyDescent="0.3">
      <c r="A13" s="109"/>
      <c r="B13" s="109"/>
      <c r="C13" s="109"/>
      <c r="D13" s="109"/>
      <c r="E13" s="109"/>
      <c r="F13" s="109"/>
      <c r="G13" s="109"/>
      <c r="H13" s="109"/>
      <c r="I13" s="109"/>
      <c r="J13" s="109"/>
    </row>
    <row r="14" spans="1:10" ht="19.8" customHeight="1" x14ac:dyDescent="0.3">
      <c r="A14" s="116"/>
      <c r="B14" s="116"/>
      <c r="C14" s="116"/>
      <c r="D14" s="116"/>
      <c r="E14" s="116"/>
      <c r="F14" s="116"/>
      <c r="G14" s="116"/>
      <c r="H14" s="116"/>
      <c r="I14" s="116"/>
      <c r="J14" s="116"/>
    </row>
    <row r="15" spans="1:10" ht="19.8" customHeight="1" x14ac:dyDescent="0.3">
      <c r="A15" s="116"/>
      <c r="B15" s="116"/>
      <c r="C15" s="116"/>
      <c r="D15" s="116"/>
      <c r="E15" s="116"/>
      <c r="F15" s="116"/>
      <c r="G15" s="116"/>
      <c r="H15" s="116"/>
      <c r="I15" s="116"/>
      <c r="J15" s="116"/>
    </row>
    <row r="16" spans="1:10" ht="19.8" customHeight="1" x14ac:dyDescent="0.3">
      <c r="A16" s="116"/>
      <c r="B16" s="116"/>
      <c r="C16" s="116"/>
      <c r="D16" s="116"/>
      <c r="E16" s="116"/>
      <c r="F16" s="116"/>
      <c r="G16" s="116"/>
      <c r="H16" s="116"/>
      <c r="I16" s="116"/>
      <c r="J16" s="116"/>
    </row>
    <row r="17" spans="1:10" ht="19.8" customHeight="1" x14ac:dyDescent="0.3">
      <c r="A17" s="116"/>
      <c r="B17" s="116"/>
      <c r="C17" s="116"/>
      <c r="D17" s="116"/>
      <c r="E17" s="116"/>
      <c r="F17" s="116"/>
      <c r="G17" s="116"/>
      <c r="H17" s="116"/>
      <c r="I17" s="116"/>
      <c r="J17" s="116"/>
    </row>
    <row r="18" spans="1:10" ht="19.8" customHeight="1" x14ac:dyDescent="0.3">
      <c r="A18" s="116"/>
      <c r="B18" s="116"/>
      <c r="C18" s="116"/>
      <c r="D18" s="116"/>
      <c r="E18" s="116"/>
      <c r="F18" s="116"/>
      <c r="G18" s="116"/>
      <c r="H18" s="116"/>
      <c r="I18" s="116"/>
      <c r="J18" s="116"/>
    </row>
    <row r="19" spans="1:10" ht="19.8" customHeight="1" x14ac:dyDescent="0.3">
      <c r="A19" s="116"/>
      <c r="B19" s="116"/>
      <c r="C19" s="116"/>
      <c r="D19" s="116"/>
      <c r="E19" s="116"/>
      <c r="F19" s="116"/>
      <c r="G19" s="116"/>
      <c r="H19" s="116"/>
      <c r="I19" s="116"/>
      <c r="J19" s="116"/>
    </row>
    <row r="20" spans="1:10" ht="19.8" customHeight="1" x14ac:dyDescent="0.3">
      <c r="A20" s="116"/>
      <c r="B20" s="116"/>
      <c r="C20" s="116"/>
      <c r="D20" s="116"/>
      <c r="E20" s="116"/>
      <c r="F20" s="116"/>
      <c r="G20" s="116"/>
      <c r="H20" s="116"/>
      <c r="I20" s="116"/>
      <c r="J20" s="116"/>
    </row>
    <row r="21" spans="1:10" ht="19.8" customHeight="1" x14ac:dyDescent="0.3">
      <c r="A21" s="116"/>
      <c r="B21" s="116"/>
      <c r="C21" s="116"/>
      <c r="D21" s="116"/>
      <c r="E21" s="116"/>
      <c r="F21" s="116"/>
      <c r="G21" s="116"/>
      <c r="H21" s="116"/>
      <c r="I21" s="116"/>
      <c r="J21" s="116"/>
    </row>
    <row r="22" spans="1:10" ht="19.8" customHeight="1" x14ac:dyDescent="0.3">
      <c r="A22" s="116"/>
      <c r="B22" s="116"/>
      <c r="C22" s="116"/>
      <c r="D22" s="116"/>
      <c r="E22" s="116"/>
      <c r="F22" s="116"/>
      <c r="G22" s="116"/>
      <c r="H22" s="116"/>
      <c r="I22" s="116"/>
      <c r="J22" s="116"/>
    </row>
    <row r="23" spans="1:10" ht="19.8" customHeight="1" x14ac:dyDescent="0.3">
      <c r="A23" s="116"/>
      <c r="B23" s="116"/>
      <c r="C23" s="116"/>
      <c r="D23" s="116"/>
      <c r="E23" s="116"/>
      <c r="F23" s="116"/>
      <c r="G23" s="116"/>
      <c r="H23" s="116"/>
      <c r="I23" s="116"/>
      <c r="J23" s="116"/>
    </row>
    <row r="24" spans="1:10" ht="19.8" customHeight="1" x14ac:dyDescent="0.3">
      <c r="A24" s="116"/>
      <c r="B24" s="116"/>
      <c r="C24" s="116"/>
      <c r="D24" s="116"/>
      <c r="E24" s="116"/>
      <c r="F24" s="116"/>
      <c r="G24" s="116"/>
      <c r="H24" s="116"/>
      <c r="I24" s="116"/>
      <c r="J24" s="116"/>
    </row>
    <row r="25" spans="1:10" ht="19.8" customHeight="1" thickBot="1" x14ac:dyDescent="0.35">
      <c r="A25" s="117"/>
      <c r="B25" s="117"/>
      <c r="C25" s="117"/>
      <c r="D25" s="117"/>
      <c r="E25" s="117"/>
      <c r="F25" s="117"/>
      <c r="G25" s="117"/>
      <c r="H25" s="117"/>
      <c r="I25" s="117"/>
      <c r="J25" s="117"/>
    </row>
    <row r="26" spans="1:10" ht="19.8" customHeight="1" thickTop="1" x14ac:dyDescent="0.3"/>
    <row r="27" spans="1:10" ht="19.8" customHeight="1" x14ac:dyDescent="0.3"/>
    <row r="28" spans="1:10" ht="19.8" customHeight="1" x14ac:dyDescent="0.3"/>
    <row r="29" spans="1:10" ht="19.8" customHeight="1" x14ac:dyDescent="0.3"/>
  </sheetData>
  <mergeCells count="23">
    <mergeCell ref="A21:J21"/>
    <mergeCell ref="A22:J22"/>
    <mergeCell ref="A23:J23"/>
    <mergeCell ref="A24:J24"/>
    <mergeCell ref="A25:J25"/>
    <mergeCell ref="A15:J15"/>
    <mergeCell ref="A16:J16"/>
    <mergeCell ref="A17:J17"/>
    <mergeCell ref="A18:J18"/>
    <mergeCell ref="A19:J19"/>
    <mergeCell ref="A20:J20"/>
    <mergeCell ref="G1:G2"/>
    <mergeCell ref="H1:H2"/>
    <mergeCell ref="I1:I2"/>
    <mergeCell ref="J1:J2"/>
    <mergeCell ref="A13:J13"/>
    <mergeCell ref="A14:J14"/>
    <mergeCell ref="A1:A2"/>
    <mergeCell ref="B1:B2"/>
    <mergeCell ref="C1:C2"/>
    <mergeCell ref="D1:D2"/>
    <mergeCell ref="E1:E2"/>
    <mergeCell ref="F1:F2"/>
  </mergeCells>
  <pageMargins left="0.25" right="0.25" top="0.75" bottom="0.75" header="0.30000000000000004" footer="0.30000000000000004"/>
  <pageSetup paperSize="0" fitToWidth="0" fitToHeight="0" orientation="landscape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baseColWidth="10" defaultRowHeight="14.4" x14ac:dyDescent="0.3"/>
  <cols>
    <col min="1" max="2" width="5" customWidth="1"/>
    <col min="3" max="9" width="17.21875" customWidth="1"/>
    <col min="10" max="10" width="11.5546875" customWidth="1"/>
  </cols>
  <sheetData>
    <row r="1" spans="1:9" ht="19.8" customHeight="1" thickTop="1" thickBot="1" x14ac:dyDescent="0.35">
      <c r="A1" s="64"/>
      <c r="B1" s="65"/>
      <c r="C1" s="65"/>
      <c r="D1" s="65"/>
      <c r="E1" s="65"/>
      <c r="F1" s="65"/>
      <c r="G1" s="65"/>
      <c r="H1" s="65"/>
      <c r="I1" s="66"/>
    </row>
    <row r="2" spans="1:9" ht="19.8" customHeight="1" thickTop="1" x14ac:dyDescent="0.3">
      <c r="A2" s="64"/>
      <c r="B2" s="65"/>
      <c r="C2" s="65"/>
      <c r="D2" s="65"/>
      <c r="E2" s="65"/>
      <c r="F2" s="65"/>
      <c r="G2" s="65"/>
      <c r="H2" s="65"/>
      <c r="I2" s="66"/>
    </row>
    <row r="3" spans="1:9" ht="19.8" customHeight="1" x14ac:dyDescent="0.3">
      <c r="A3" s="11"/>
      <c r="B3" s="12"/>
      <c r="C3" s="12"/>
      <c r="D3" s="12"/>
      <c r="E3" s="12"/>
      <c r="F3" s="12"/>
      <c r="G3" s="12"/>
      <c r="H3" s="12"/>
      <c r="I3" s="13"/>
    </row>
    <row r="4" spans="1:9" ht="19.8" customHeight="1" x14ac:dyDescent="0.3">
      <c r="A4" s="11"/>
      <c r="B4" s="12"/>
      <c r="C4" s="12"/>
      <c r="D4" s="12"/>
      <c r="E4" s="12"/>
      <c r="F4" s="12"/>
      <c r="G4" s="12"/>
      <c r="H4" s="12"/>
      <c r="I4" s="13"/>
    </row>
    <row r="5" spans="1:9" ht="19.8" customHeight="1" x14ac:dyDescent="0.3">
      <c r="A5" s="11"/>
      <c r="B5" s="12"/>
      <c r="C5" s="12"/>
      <c r="D5" s="12"/>
      <c r="E5" s="12"/>
      <c r="F5" s="12"/>
      <c r="G5" s="12"/>
      <c r="H5" s="12"/>
      <c r="I5" s="13"/>
    </row>
    <row r="6" spans="1:9" ht="19.8" customHeight="1" x14ac:dyDescent="0.3">
      <c r="A6" s="11"/>
      <c r="B6" s="12"/>
      <c r="C6" s="12"/>
      <c r="D6" s="12"/>
      <c r="E6" s="12"/>
      <c r="F6" s="12"/>
      <c r="G6" s="12"/>
      <c r="H6" s="12"/>
      <c r="I6" s="13"/>
    </row>
    <row r="7" spans="1:9" ht="19.8" customHeight="1" x14ac:dyDescent="0.3">
      <c r="A7" s="11"/>
      <c r="B7" s="12"/>
      <c r="C7" s="12"/>
      <c r="D7" s="12"/>
      <c r="E7" s="12"/>
      <c r="F7" s="12"/>
      <c r="G7" s="12"/>
      <c r="H7" s="12"/>
      <c r="I7" s="13"/>
    </row>
    <row r="8" spans="1:9" ht="19.8" customHeight="1" x14ac:dyDescent="0.3">
      <c r="A8" s="11"/>
      <c r="B8" s="12"/>
      <c r="C8" s="12"/>
      <c r="D8" s="12"/>
      <c r="E8" s="12"/>
      <c r="F8" s="12"/>
      <c r="G8" s="12"/>
      <c r="H8" s="12"/>
      <c r="I8" s="13"/>
    </row>
    <row r="9" spans="1:9" ht="19.8" customHeight="1" x14ac:dyDescent="0.3">
      <c r="A9" s="11"/>
      <c r="B9" s="12"/>
      <c r="C9" s="12"/>
      <c r="D9" s="12"/>
      <c r="E9" s="12"/>
      <c r="F9" s="12"/>
      <c r="G9" s="12"/>
      <c r="H9" s="12"/>
      <c r="I9" s="13"/>
    </row>
    <row r="10" spans="1:9" ht="19.8" customHeight="1" x14ac:dyDescent="0.3">
      <c r="A10" s="11"/>
      <c r="B10" s="12"/>
      <c r="C10" s="12"/>
      <c r="D10" s="12"/>
      <c r="E10" s="12"/>
      <c r="F10" s="12"/>
      <c r="G10" s="12"/>
      <c r="H10" s="12"/>
      <c r="I10" s="13"/>
    </row>
    <row r="11" spans="1:9" ht="19.8" customHeight="1" x14ac:dyDescent="0.3">
      <c r="A11" s="11"/>
      <c r="B11" s="12"/>
      <c r="C11" s="12"/>
      <c r="D11" s="12"/>
      <c r="E11" s="12"/>
      <c r="F11" s="12"/>
      <c r="G11" s="12"/>
      <c r="H11" s="12"/>
      <c r="I11" s="13"/>
    </row>
    <row r="12" spans="1:9" ht="19.8" customHeight="1" thickBot="1" x14ac:dyDescent="0.35">
      <c r="A12" s="113"/>
      <c r="B12" s="114"/>
      <c r="C12" s="114"/>
      <c r="D12" s="114"/>
      <c r="E12" s="114"/>
      <c r="F12" s="114"/>
      <c r="G12" s="114"/>
      <c r="H12" s="114"/>
      <c r="I12" s="115"/>
    </row>
    <row r="13" spans="1:9" ht="19.8" customHeight="1" thickTop="1" x14ac:dyDescent="0.3">
      <c r="A13" s="109"/>
      <c r="B13" s="109"/>
      <c r="C13" s="109"/>
      <c r="D13" s="109"/>
      <c r="E13" s="109"/>
      <c r="F13" s="109"/>
      <c r="G13" s="109"/>
      <c r="H13" s="109"/>
      <c r="I13" s="109"/>
    </row>
    <row r="14" spans="1:9" ht="19.8" customHeight="1" x14ac:dyDescent="0.3">
      <c r="A14" s="116"/>
      <c r="B14" s="116"/>
      <c r="C14" s="116"/>
      <c r="D14" s="116"/>
      <c r="E14" s="116"/>
      <c r="F14" s="116"/>
      <c r="G14" s="116"/>
      <c r="H14" s="116"/>
      <c r="I14" s="116"/>
    </row>
    <row r="15" spans="1:9" ht="19.8" customHeight="1" x14ac:dyDescent="0.3">
      <c r="A15" s="116"/>
      <c r="B15" s="116"/>
      <c r="C15" s="116"/>
      <c r="D15" s="116"/>
      <c r="E15" s="116"/>
      <c r="F15" s="116"/>
      <c r="G15" s="116"/>
      <c r="H15" s="116"/>
      <c r="I15" s="116"/>
    </row>
    <row r="16" spans="1:9" ht="19.8" customHeight="1" x14ac:dyDescent="0.3">
      <c r="A16" s="116"/>
      <c r="B16" s="116"/>
      <c r="C16" s="116"/>
      <c r="D16" s="116"/>
      <c r="E16" s="116"/>
      <c r="F16" s="116"/>
      <c r="G16" s="116"/>
      <c r="H16" s="116"/>
      <c r="I16" s="116"/>
    </row>
    <row r="17" spans="1:9" ht="19.8" customHeight="1" x14ac:dyDescent="0.3">
      <c r="A17" s="116"/>
      <c r="B17" s="116"/>
      <c r="C17" s="116"/>
      <c r="D17" s="116"/>
      <c r="E17" s="116"/>
      <c r="F17" s="116"/>
      <c r="G17" s="116"/>
      <c r="H17" s="116"/>
      <c r="I17" s="116"/>
    </row>
    <row r="18" spans="1:9" ht="19.8" customHeight="1" x14ac:dyDescent="0.3">
      <c r="A18" s="116"/>
      <c r="B18" s="116"/>
      <c r="C18" s="116"/>
      <c r="D18" s="116"/>
      <c r="E18" s="116"/>
      <c r="F18" s="116"/>
      <c r="G18" s="116"/>
      <c r="H18" s="116"/>
      <c r="I18" s="116"/>
    </row>
    <row r="19" spans="1:9" ht="19.8" customHeight="1" x14ac:dyDescent="0.3">
      <c r="A19" s="116"/>
      <c r="B19" s="116"/>
      <c r="C19" s="116"/>
      <c r="D19" s="116"/>
      <c r="E19" s="116"/>
      <c r="F19" s="116"/>
      <c r="G19" s="116"/>
      <c r="H19" s="116"/>
      <c r="I19" s="116"/>
    </row>
    <row r="20" spans="1:9" ht="19.8" customHeight="1" x14ac:dyDescent="0.3">
      <c r="A20" s="116"/>
      <c r="B20" s="116"/>
      <c r="C20" s="116"/>
      <c r="D20" s="116"/>
      <c r="E20" s="116"/>
      <c r="F20" s="116"/>
      <c r="G20" s="116"/>
      <c r="H20" s="116"/>
      <c r="I20" s="116"/>
    </row>
    <row r="21" spans="1:9" ht="19.8" customHeight="1" x14ac:dyDescent="0.3">
      <c r="A21" s="116"/>
      <c r="B21" s="116"/>
      <c r="C21" s="116"/>
      <c r="D21" s="116"/>
      <c r="E21" s="116"/>
      <c r="F21" s="116"/>
      <c r="G21" s="116"/>
      <c r="H21" s="116"/>
      <c r="I21" s="116"/>
    </row>
    <row r="22" spans="1:9" ht="19.8" customHeight="1" x14ac:dyDescent="0.3">
      <c r="A22" s="116"/>
      <c r="B22" s="116"/>
      <c r="C22" s="116"/>
      <c r="D22" s="116"/>
      <c r="E22" s="116"/>
      <c r="F22" s="116"/>
      <c r="G22" s="116"/>
      <c r="H22" s="116"/>
      <c r="I22" s="116"/>
    </row>
    <row r="23" spans="1:9" ht="19.8" customHeight="1" x14ac:dyDescent="0.3">
      <c r="A23" s="116"/>
      <c r="B23" s="116"/>
      <c r="C23" s="116"/>
      <c r="D23" s="116"/>
      <c r="E23" s="116"/>
      <c r="F23" s="116"/>
      <c r="G23" s="116"/>
      <c r="H23" s="116"/>
      <c r="I23" s="116"/>
    </row>
    <row r="24" spans="1:9" ht="19.8" customHeight="1" x14ac:dyDescent="0.3">
      <c r="A24" s="116"/>
      <c r="B24" s="116"/>
      <c r="C24" s="116"/>
      <c r="D24" s="116"/>
      <c r="E24" s="116"/>
      <c r="F24" s="116"/>
      <c r="G24" s="116"/>
      <c r="H24" s="116"/>
      <c r="I24" s="116"/>
    </row>
    <row r="25" spans="1:9" ht="19.8" customHeight="1" thickBot="1" x14ac:dyDescent="0.35">
      <c r="A25" s="117"/>
      <c r="B25" s="117"/>
      <c r="C25" s="117"/>
      <c r="D25" s="117"/>
      <c r="E25" s="117"/>
      <c r="F25" s="117"/>
      <c r="G25" s="117"/>
      <c r="H25" s="117"/>
      <c r="I25" s="117"/>
    </row>
    <row r="26" spans="1:9" ht="15" thickTop="1" x14ac:dyDescent="0.3"/>
  </sheetData>
  <mergeCells count="22">
    <mergeCell ref="A22:I22"/>
    <mergeCell ref="A23:I23"/>
    <mergeCell ref="A24:I24"/>
    <mergeCell ref="A25:I25"/>
    <mergeCell ref="A16:I16"/>
    <mergeCell ref="A17:I17"/>
    <mergeCell ref="A18:I18"/>
    <mergeCell ref="A19:I19"/>
    <mergeCell ref="A20:I20"/>
    <mergeCell ref="A21:I21"/>
    <mergeCell ref="G1:G2"/>
    <mergeCell ref="H1:H2"/>
    <mergeCell ref="I1:I2"/>
    <mergeCell ref="A13:I13"/>
    <mergeCell ref="A14:I14"/>
    <mergeCell ref="A15:I15"/>
    <mergeCell ref="A1:A2"/>
    <mergeCell ref="B1:B2"/>
    <mergeCell ref="C1:C2"/>
    <mergeCell ref="D1:D2"/>
    <mergeCell ref="E1:E2"/>
    <mergeCell ref="F1:F2"/>
  </mergeCells>
  <pageMargins left="0.25" right="0.25" top="0.75" bottom="0.75" header="0.30000000000000004" footer="0.30000000000000004"/>
  <pageSetup paperSize="0" fitToWidth="0" fitToHeight="0" orientation="landscape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Rivera</dc:creator>
  <cp:lastModifiedBy>Ivan Rivera</cp:lastModifiedBy>
  <cp:lastPrinted>2023-05-12T20:03:52Z</cp:lastPrinted>
  <dcterms:created xsi:type="dcterms:W3CDTF">2023-05-01T01:05:48Z</dcterms:created>
  <dcterms:modified xsi:type="dcterms:W3CDTF">2023-05-21T04:55:41Z</dcterms:modified>
</cp:coreProperties>
</file>