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515" windowHeight="1335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8" i="1" l="1"/>
  <c r="F9" i="1" l="1"/>
  <c r="F10" i="1"/>
  <c r="F11" i="1"/>
  <c r="F12" i="1"/>
  <c r="F13" i="1"/>
  <c r="F14" i="1"/>
  <c r="F15" i="1"/>
  <c r="F16" i="1"/>
  <c r="F17" i="1"/>
  <c r="F18" i="1"/>
  <c r="F19" i="1"/>
  <c r="F20" i="1"/>
  <c r="F22" i="1"/>
  <c r="F21" i="1"/>
  <c r="E6" i="1"/>
  <c r="E22" i="1"/>
  <c r="E21" i="1"/>
  <c r="D7" i="1"/>
  <c r="E20" i="1" l="1"/>
  <c r="E18" i="1"/>
  <c r="E19" i="1"/>
  <c r="E17" i="1"/>
  <c r="E8" i="1"/>
  <c r="E12" i="1"/>
  <c r="E10" i="1"/>
  <c r="E11" i="1"/>
  <c r="E9" i="1"/>
  <c r="C23" i="1"/>
  <c r="L3" i="1"/>
  <c r="L2" i="1"/>
  <c r="C7" i="1" s="1"/>
  <c r="C5" i="1" s="1"/>
  <c r="C20" i="1" l="1"/>
  <c r="C16" i="1"/>
  <c r="C12" i="1"/>
</calcChain>
</file>

<file path=xl/sharedStrings.xml><?xml version="1.0" encoding="utf-8"?>
<sst xmlns="http://schemas.openxmlformats.org/spreadsheetml/2006/main" count="23" uniqueCount="17">
  <si>
    <t>Brian Omar Chávez Matul   201531087</t>
  </si>
  <si>
    <t>Est</t>
  </si>
  <si>
    <t>e%</t>
  </si>
  <si>
    <t>SA</t>
  </si>
  <si>
    <t>Des</t>
  </si>
  <si>
    <t>PC</t>
  </si>
  <si>
    <t>PT</t>
  </si>
  <si>
    <t>LS</t>
  </si>
  <si>
    <t>Db</t>
  </si>
  <si>
    <t>n/2</t>
  </si>
  <si>
    <t>Lso</t>
  </si>
  <si>
    <t>LSf</t>
  </si>
  <si>
    <t>LSo</t>
  </si>
  <si>
    <t>IN</t>
  </si>
  <si>
    <t xml:space="preserve">Vias Terrestres 1 </t>
  </si>
  <si>
    <t>Ing Luis Velasquez</t>
  </si>
  <si>
    <t>Viernes 21 de Octubre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</si>
</sst>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2" fillId="6" borderId="0" xfId="0" applyFont="1" applyFill="1" applyAlignment="1"/>
    <xf numFmtId="0" fontId="3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F20" sqref="F20"/>
    </sheetView>
  </sheetViews>
  <sheetFormatPr baseColWidth="10" defaultRowHeight="15" x14ac:dyDescent="0.25"/>
  <cols>
    <col min="1" max="1" width="4.5703125" customWidth="1"/>
    <col min="2" max="2" width="6.28515625" customWidth="1"/>
    <col min="3" max="3" width="9.28515625" customWidth="1"/>
    <col min="4" max="4" width="9" customWidth="1"/>
    <col min="5" max="6" width="9.140625" customWidth="1"/>
    <col min="7" max="7" width="7.85546875" customWidth="1"/>
    <col min="10" max="10" width="6.140625" customWidth="1"/>
    <col min="11" max="11" width="7.140625" customWidth="1"/>
    <col min="12" max="12" width="7.42578125" customWidth="1"/>
  </cols>
  <sheetData>
    <row r="1" spans="1:12" ht="33.75" customHeight="1" x14ac:dyDescent="0.7">
      <c r="A1" s="19" t="s">
        <v>0</v>
      </c>
      <c r="B1" s="19"/>
      <c r="C1" s="19"/>
      <c r="D1" s="19"/>
      <c r="E1" s="19"/>
      <c r="F1" s="19"/>
      <c r="G1" s="19"/>
      <c r="H1" s="18"/>
      <c r="I1" s="18"/>
      <c r="J1" s="18"/>
      <c r="K1" s="18"/>
      <c r="L1" t="s">
        <v>9</v>
      </c>
    </row>
    <row r="2" spans="1:12" x14ac:dyDescent="0.25">
      <c r="J2" s="1" t="s">
        <v>7</v>
      </c>
      <c r="K2" s="2">
        <v>47</v>
      </c>
      <c r="L2" s="2">
        <f>(K2/2)</f>
        <v>23.5</v>
      </c>
    </row>
    <row r="3" spans="1:12" x14ac:dyDescent="0.25">
      <c r="B3" s="3" t="s">
        <v>4</v>
      </c>
      <c r="C3" s="3"/>
      <c r="D3" s="3" t="s">
        <v>1</v>
      </c>
      <c r="E3" s="3" t="s">
        <v>2</v>
      </c>
      <c r="F3" s="3" t="s">
        <v>2</v>
      </c>
      <c r="G3" s="3" t="s">
        <v>3</v>
      </c>
      <c r="J3" s="1" t="s">
        <v>2</v>
      </c>
      <c r="K3" s="2">
        <v>9.3000000000000007</v>
      </c>
      <c r="L3" s="2">
        <f t="shared" ref="L3" si="0">(K3/2)</f>
        <v>4.6500000000000004</v>
      </c>
    </row>
    <row r="4" spans="1:12" x14ac:dyDescent="0.25">
      <c r="B4" s="4"/>
      <c r="C4" s="8"/>
      <c r="D4" s="8">
        <v>440</v>
      </c>
      <c r="E4" s="8">
        <v>-3</v>
      </c>
      <c r="F4" s="8">
        <v>-3</v>
      </c>
      <c r="G4" s="8"/>
      <c r="J4" s="1" t="s">
        <v>3</v>
      </c>
      <c r="K4" s="2">
        <v>1.1000000000000001</v>
      </c>
      <c r="L4" s="2"/>
    </row>
    <row r="5" spans="1:12" x14ac:dyDescent="0.25">
      <c r="B5" s="16" t="s">
        <v>8</v>
      </c>
      <c r="C5" s="17">
        <f>(C7-K5)</f>
        <v>449.03</v>
      </c>
      <c r="D5" s="17"/>
      <c r="E5" s="17">
        <v>-3</v>
      </c>
      <c r="F5" s="17">
        <v>-3</v>
      </c>
      <c r="G5" s="8"/>
      <c r="J5" s="1" t="s">
        <v>8</v>
      </c>
      <c r="K5" s="2">
        <v>30</v>
      </c>
      <c r="L5" s="2"/>
    </row>
    <row r="6" spans="1:12" x14ac:dyDescent="0.25">
      <c r="B6" s="16"/>
      <c r="C6" s="17"/>
      <c r="D6" s="17">
        <v>460</v>
      </c>
      <c r="E6" s="17">
        <f>(($K$6/$K$5)*(D6-$C$5))</f>
        <v>-1.0970000000000029</v>
      </c>
      <c r="F6" s="17">
        <v>-3</v>
      </c>
      <c r="G6" s="8"/>
      <c r="J6" s="1" t="s">
        <v>13</v>
      </c>
      <c r="K6" s="2">
        <v>-3</v>
      </c>
      <c r="L6" s="2"/>
    </row>
    <row r="7" spans="1:12" x14ac:dyDescent="0.25">
      <c r="B7" s="5" t="s">
        <v>10</v>
      </c>
      <c r="C7" s="9">
        <f>(D10-L2)</f>
        <v>479.03</v>
      </c>
      <c r="D7" s="9">
        <f>(C7-C5)</f>
        <v>30</v>
      </c>
      <c r="E7" s="10">
        <v>0</v>
      </c>
      <c r="F7" s="10">
        <v>-3</v>
      </c>
      <c r="G7" s="8"/>
    </row>
    <row r="8" spans="1:12" x14ac:dyDescent="0.25">
      <c r="B8" s="5"/>
      <c r="C8" s="9"/>
      <c r="D8" s="9">
        <v>480</v>
      </c>
      <c r="E8" s="10">
        <f>(($K$3/$K$2)*(D8-$C$7))</f>
        <v>0.19193617021277137</v>
      </c>
      <c r="F8" s="10">
        <f>((-1*E8)-3)</f>
        <v>-3.1919361702127715</v>
      </c>
      <c r="G8" s="8"/>
    </row>
    <row r="9" spans="1:12" x14ac:dyDescent="0.25">
      <c r="B9" s="5"/>
      <c r="C9" s="9"/>
      <c r="D9" s="9">
        <v>500</v>
      </c>
      <c r="E9" s="10">
        <f t="shared" ref="E9:E11" si="1">(($K$3/$K$2)*(D9-$C$7))</f>
        <v>4.14938297872341</v>
      </c>
      <c r="F9" s="10">
        <f t="shared" ref="F8:F20" si="2">(-1*E9)</f>
        <v>-4.14938297872341</v>
      </c>
      <c r="G9" s="8"/>
    </row>
    <row r="10" spans="1:12" x14ac:dyDescent="0.25">
      <c r="B10" s="6" t="s">
        <v>5</v>
      </c>
      <c r="C10" s="11"/>
      <c r="D10" s="11">
        <v>502.53</v>
      </c>
      <c r="E10" s="12">
        <f>(($K$3/$K$2)*(D10-$C$7))</f>
        <v>4.6500000000000004</v>
      </c>
      <c r="F10" s="12">
        <f t="shared" si="2"/>
        <v>-4.6500000000000004</v>
      </c>
      <c r="G10" s="8"/>
    </row>
    <row r="11" spans="1:12" x14ac:dyDescent="0.25">
      <c r="B11" s="5"/>
      <c r="C11" s="9"/>
      <c r="D11" s="9">
        <v>520</v>
      </c>
      <c r="E11" s="10">
        <f t="shared" si="1"/>
        <v>8.106829787234048</v>
      </c>
      <c r="F11" s="10">
        <f t="shared" si="2"/>
        <v>-8.106829787234048</v>
      </c>
      <c r="G11" s="8"/>
    </row>
    <row r="12" spans="1:12" x14ac:dyDescent="0.25">
      <c r="B12" s="5" t="s">
        <v>11</v>
      </c>
      <c r="C12" s="9">
        <f>(D10+L2)</f>
        <v>526.03</v>
      </c>
      <c r="D12" s="9"/>
      <c r="E12" s="10">
        <f>(($K$3/$K$2)*(C12-$C$7))</f>
        <v>9.3000000000000007</v>
      </c>
      <c r="F12" s="10">
        <f t="shared" si="2"/>
        <v>-9.3000000000000007</v>
      </c>
      <c r="G12" s="8"/>
    </row>
    <row r="13" spans="1:12" x14ac:dyDescent="0.25">
      <c r="B13" s="4"/>
      <c r="C13" s="8"/>
      <c r="D13" s="8">
        <v>540</v>
      </c>
      <c r="E13" s="13">
        <v>9.3000000000000007</v>
      </c>
      <c r="F13" s="13">
        <f t="shared" si="2"/>
        <v>-9.3000000000000007</v>
      </c>
      <c r="G13" s="8"/>
    </row>
    <row r="14" spans="1:12" x14ac:dyDescent="0.25">
      <c r="B14" s="4"/>
      <c r="C14" s="8"/>
      <c r="D14" s="8">
        <v>560</v>
      </c>
      <c r="E14" s="13">
        <v>9.3000000000000007</v>
      </c>
      <c r="F14" s="13">
        <f t="shared" si="2"/>
        <v>-9.3000000000000007</v>
      </c>
      <c r="G14" s="8"/>
    </row>
    <row r="15" spans="1:12" x14ac:dyDescent="0.25">
      <c r="B15" s="4"/>
      <c r="C15" s="8"/>
      <c r="D15" s="8">
        <v>580</v>
      </c>
      <c r="E15" s="13">
        <v>9.3000000000000007</v>
      </c>
      <c r="F15" s="13">
        <f t="shared" si="2"/>
        <v>-9.3000000000000007</v>
      </c>
      <c r="G15" s="8"/>
    </row>
    <row r="16" spans="1:12" x14ac:dyDescent="0.25">
      <c r="B16" s="7" t="s">
        <v>12</v>
      </c>
      <c r="C16" s="14">
        <f>(D18-L2)</f>
        <v>590.14</v>
      </c>
      <c r="D16" s="14"/>
      <c r="E16" s="15">
        <v>9.3000000000000007</v>
      </c>
      <c r="F16" s="15">
        <f t="shared" si="2"/>
        <v>-9.3000000000000007</v>
      </c>
      <c r="G16" s="8"/>
    </row>
    <row r="17" spans="1:7" x14ac:dyDescent="0.25">
      <c r="B17" s="7"/>
      <c r="C17" s="14"/>
      <c r="D17" s="14">
        <v>600</v>
      </c>
      <c r="E17" s="15">
        <f>(9.3-($K$3/$K$2)*(D17-$C$16))</f>
        <v>7.3489787234042527</v>
      </c>
      <c r="F17" s="15">
        <f t="shared" si="2"/>
        <v>-7.3489787234042527</v>
      </c>
      <c r="G17" s="8"/>
    </row>
    <row r="18" spans="1:7" x14ac:dyDescent="0.25">
      <c r="B18" s="6" t="s">
        <v>6</v>
      </c>
      <c r="C18" s="11"/>
      <c r="D18" s="11">
        <v>613.64</v>
      </c>
      <c r="E18" s="12">
        <f>(9.3-($K$3/$K$2)*(D18-$C$16))</f>
        <v>4.6500000000000004</v>
      </c>
      <c r="F18" s="12">
        <f t="shared" si="2"/>
        <v>-4.6500000000000004</v>
      </c>
      <c r="G18" s="8"/>
    </row>
    <row r="19" spans="1:7" x14ac:dyDescent="0.25">
      <c r="B19" s="7"/>
      <c r="C19" s="14"/>
      <c r="D19" s="14">
        <v>620</v>
      </c>
      <c r="E19" s="15">
        <f>(9.3-($K$3/$K$2)*(D19-$C$16))</f>
        <v>3.3915319148936147</v>
      </c>
      <c r="F19" s="15">
        <f t="shared" si="2"/>
        <v>-3.3915319148936147</v>
      </c>
      <c r="G19" s="8"/>
    </row>
    <row r="20" spans="1:7" x14ac:dyDescent="0.25">
      <c r="B20" s="7" t="s">
        <v>11</v>
      </c>
      <c r="C20" s="14">
        <f>(D18+L2)</f>
        <v>637.14</v>
      </c>
      <c r="D20" s="14"/>
      <c r="E20" s="15">
        <f>(9.3-($K$3/$K$2)*(C20-$C$16))</f>
        <v>0</v>
      </c>
      <c r="F20" s="15">
        <f t="shared" si="2"/>
        <v>0</v>
      </c>
      <c r="G20" s="8"/>
    </row>
    <row r="21" spans="1:7" x14ac:dyDescent="0.25">
      <c r="B21" s="16"/>
      <c r="C21" s="17"/>
      <c r="D21" s="17">
        <v>640</v>
      </c>
      <c r="E21" s="17">
        <f>(($K$6/$K$5)*(D21-$C$20))</f>
        <v>-0.28600000000000136</v>
      </c>
      <c r="F21" s="17">
        <f>E21</f>
        <v>-0.28600000000000136</v>
      </c>
      <c r="G21" s="8"/>
    </row>
    <row r="22" spans="1:7" x14ac:dyDescent="0.25">
      <c r="B22" s="16"/>
      <c r="C22" s="17"/>
      <c r="D22" s="17">
        <v>660</v>
      </c>
      <c r="E22" s="17">
        <f>(($K$6/$K$5)*(D22-$C$20))</f>
        <v>-2.2860000000000014</v>
      </c>
      <c r="F22" s="17">
        <f>E22</f>
        <v>-2.2860000000000014</v>
      </c>
      <c r="G22" s="8"/>
    </row>
    <row r="23" spans="1:7" x14ac:dyDescent="0.25">
      <c r="B23" s="16" t="s">
        <v>8</v>
      </c>
      <c r="C23" s="17">
        <f>(C20+K5)</f>
        <v>667.14</v>
      </c>
      <c r="D23" s="17"/>
      <c r="E23" s="17">
        <v>-3</v>
      </c>
      <c r="F23" s="17">
        <v>-3</v>
      </c>
      <c r="G23" s="8"/>
    </row>
    <row r="24" spans="1:7" x14ac:dyDescent="0.25">
      <c r="B24" s="4"/>
      <c r="C24" s="8"/>
      <c r="D24" s="8">
        <v>680</v>
      </c>
      <c r="E24" s="8">
        <v>-3</v>
      </c>
      <c r="F24" s="8">
        <v>-3</v>
      </c>
      <c r="G24" s="8"/>
    </row>
    <row r="25" spans="1:7" x14ac:dyDescent="0.25">
      <c r="B25" s="4"/>
      <c r="C25" s="8"/>
      <c r="D25" s="8">
        <v>700</v>
      </c>
      <c r="E25" s="8">
        <v>-3</v>
      </c>
      <c r="F25" s="8">
        <v>-3</v>
      </c>
      <c r="G25" s="8"/>
    </row>
    <row r="27" spans="1:7" x14ac:dyDescent="0.25">
      <c r="A27" t="s">
        <v>16</v>
      </c>
    </row>
    <row r="28" spans="1:7" x14ac:dyDescent="0.25">
      <c r="A28" t="s">
        <v>14</v>
      </c>
    </row>
    <row r="29" spans="1:7" x14ac:dyDescent="0.25">
      <c r="A29" t="s">
        <v>15</v>
      </c>
    </row>
  </sheetData>
  <mergeCells count="1">
    <mergeCell ref="A1:G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Store Miraflores</dc:creator>
  <cp:lastModifiedBy>Hp Store Miraflores</cp:lastModifiedBy>
  <dcterms:created xsi:type="dcterms:W3CDTF">2022-10-22T01:37:31Z</dcterms:created>
  <dcterms:modified xsi:type="dcterms:W3CDTF">2022-10-22T04:25:49Z</dcterms:modified>
</cp:coreProperties>
</file>