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Analisis Estructural\cross exel\"/>
    </mc:Choice>
  </mc:AlternateContent>
  <xr:revisionPtr revIDLastSave="0" documentId="13_ncr:1_{C60669AB-6877-41D9-BE97-CA1A184486DA}" xr6:coauthVersionLast="47" xr6:coauthVersionMax="47" xr10:uidLastSave="{00000000-0000-0000-0000-000000000000}"/>
  <bookViews>
    <workbookView xWindow="-108" yWindow="-108" windowWidth="23256" windowHeight="12576" xr2:uid="{C6662C7B-FB84-422B-8C7E-EDC12C964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56" i="1" l="1"/>
  <c r="AG56" i="1"/>
  <c r="AD57" i="1"/>
  <c r="AG57" i="1"/>
  <c r="AG58" i="1" s="1"/>
  <c r="AD59" i="1" s="1"/>
  <c r="AD60" i="1" s="1"/>
  <c r="AG61" i="1" s="1"/>
  <c r="AG62" i="1" s="1"/>
  <c r="AD63" i="1" s="1"/>
  <c r="AD58" i="1"/>
  <c r="AG59" i="1" s="1"/>
  <c r="AG60" i="1" s="1"/>
  <c r="AD61" i="1" s="1"/>
  <c r="W56" i="1"/>
  <c r="Z56" i="1"/>
  <c r="W57" i="1"/>
  <c r="Z57" i="1"/>
  <c r="W58" i="1"/>
  <c r="Z59" i="1" s="1"/>
  <c r="P56" i="1"/>
  <c r="S56" i="1"/>
  <c r="P57" i="1"/>
  <c r="S57" i="1"/>
  <c r="P58" i="1"/>
  <c r="S59" i="1" s="1"/>
  <c r="AD54" i="1"/>
  <c r="AG55" i="1" s="1"/>
  <c r="AG54" i="1"/>
  <c r="AD55" i="1" s="1"/>
  <c r="W54" i="1"/>
  <c r="Z54" i="1"/>
  <c r="W55" i="1" s="1"/>
  <c r="Z55" i="1"/>
  <c r="P54" i="1"/>
  <c r="S54" i="1"/>
  <c r="P55" i="1" s="1"/>
  <c r="S55" i="1"/>
  <c r="AD52" i="1"/>
  <c r="AG53" i="1" s="1"/>
  <c r="AG52" i="1"/>
  <c r="AD53" i="1" s="1"/>
  <c r="W52" i="1"/>
  <c r="Z52" i="1"/>
  <c r="W53" i="1" s="1"/>
  <c r="Z53" i="1"/>
  <c r="P52" i="1"/>
  <c r="S52" i="1"/>
  <c r="P53" i="1"/>
  <c r="S53" i="1"/>
  <c r="Z60" i="1" l="1"/>
  <c r="W61" i="1" s="1"/>
  <c r="Z58" i="1"/>
  <c r="W59" i="1" s="1"/>
  <c r="W60" i="1" s="1"/>
  <c r="Z61" i="1" s="1"/>
  <c r="S58" i="1"/>
  <c r="P59" i="1" s="1"/>
  <c r="P60" i="1" s="1"/>
  <c r="S61" i="1" s="1"/>
  <c r="Z62" i="1" l="1"/>
  <c r="W63" i="1" s="1"/>
  <c r="AD62" i="1"/>
  <c r="AG63" i="1" s="1"/>
  <c r="S60" i="1"/>
  <c r="P61" i="1" s="1"/>
  <c r="P62" i="1" s="1"/>
  <c r="S63" i="1" s="1"/>
  <c r="S62" i="1"/>
  <c r="P63" i="1" s="1"/>
  <c r="W62" i="1"/>
  <c r="Z63" i="1" s="1"/>
  <c r="CG9" i="1" l="1"/>
  <c r="CA9" i="1"/>
  <c r="BU9" i="1"/>
  <c r="AG34" i="1"/>
  <c r="CG8" i="1"/>
  <c r="CA8" i="1"/>
  <c r="P34" i="1" l="1"/>
  <c r="CJ9" i="1" l="1"/>
  <c r="CD9" i="1"/>
  <c r="Z40" i="1" s="1"/>
  <c r="Z49" i="1" s="1"/>
  <c r="BX9" i="1"/>
  <c r="CJ8" i="1"/>
  <c r="AG40" i="1" s="1"/>
  <c r="AG49" i="1" s="1"/>
  <c r="CD8" i="1"/>
  <c r="BU8" i="1"/>
  <c r="BX8" i="1" s="1"/>
  <c r="S40" i="1" s="1"/>
  <c r="S49" i="1" s="1"/>
  <c r="CM9" i="1"/>
  <c r="CP9" i="1" s="1"/>
  <c r="CM8" i="1"/>
  <c r="CP8" i="1" s="1"/>
  <c r="AD40" i="1" l="1"/>
  <c r="AD49" i="1" s="1"/>
  <c r="W40" i="1"/>
  <c r="W49" i="1" s="1"/>
  <c r="P40" i="1"/>
  <c r="P49" i="1" s="1"/>
  <c r="AG48" i="1" l="1"/>
  <c r="P48" i="1"/>
  <c r="W31" i="1"/>
  <c r="AD31" i="1"/>
  <c r="AK31" i="1"/>
  <c r="P31" i="1"/>
  <c r="AG50" i="1" l="1"/>
  <c r="P50" i="1"/>
  <c r="AD34" i="1"/>
  <c r="AD48" i="1" s="1"/>
  <c r="Z34" i="1"/>
  <c r="Z48" i="1" s="1"/>
  <c r="W34" i="1"/>
  <c r="W48" i="1" s="1"/>
  <c r="S34" i="1"/>
  <c r="S48" i="1" s="1"/>
  <c r="S50" i="1" l="1"/>
  <c r="P51" i="1" s="1"/>
  <c r="AD50" i="1"/>
  <c r="AG51" i="1" s="1"/>
  <c r="W50" i="1"/>
  <c r="Z50" i="1"/>
  <c r="S51" i="1"/>
  <c r="AD51" i="1"/>
  <c r="Z51" i="1" l="1"/>
  <c r="W51" i="1"/>
</calcChain>
</file>

<file path=xl/sharedStrings.xml><?xml version="1.0" encoding="utf-8"?>
<sst xmlns="http://schemas.openxmlformats.org/spreadsheetml/2006/main" count="92" uniqueCount="55">
  <si>
    <t>AB</t>
  </si>
  <si>
    <t>B</t>
  </si>
  <si>
    <t>BC</t>
  </si>
  <si>
    <t>CD</t>
  </si>
  <si>
    <t>DE</t>
  </si>
  <si>
    <t>Longitud</t>
  </si>
  <si>
    <t xml:space="preserve">Rigidez </t>
  </si>
  <si>
    <t>TRAMO</t>
  </si>
  <si>
    <t>Inercia</t>
  </si>
  <si>
    <t>Ingresar Datos</t>
  </si>
  <si>
    <t>Proceso</t>
  </si>
  <si>
    <t>Resultado</t>
  </si>
  <si>
    <t xml:space="preserve">Factores de Distribución </t>
  </si>
  <si>
    <t>Caso 1</t>
  </si>
  <si>
    <t>Caso 2</t>
  </si>
  <si>
    <t>BA</t>
  </si>
  <si>
    <t>CB</t>
  </si>
  <si>
    <t>DC</t>
  </si>
  <si>
    <t>Empotrado, Empotrado  o Empotrado Articulado</t>
  </si>
  <si>
    <t>Articulado, Articulado</t>
  </si>
  <si>
    <t>A</t>
  </si>
  <si>
    <t>C</t>
  </si>
  <si>
    <t>D</t>
  </si>
  <si>
    <t xml:space="preserve">Carga </t>
  </si>
  <si>
    <t>Uniformemente Distribuido</t>
  </si>
  <si>
    <t xml:space="preserve">Puntual Centrica </t>
  </si>
  <si>
    <t xml:space="preserve">Otro tipo </t>
  </si>
  <si>
    <t xml:space="preserve">EMPOTRADO - EMPOTRADO </t>
  </si>
  <si>
    <t>ED</t>
  </si>
  <si>
    <t>Uniforme distribuida</t>
  </si>
  <si>
    <t>Puntual céntrica</t>
  </si>
  <si>
    <t>Otro tipo</t>
  </si>
  <si>
    <t>Nodo</t>
  </si>
  <si>
    <t>Elemento</t>
  </si>
  <si>
    <t>F.D.</t>
  </si>
  <si>
    <t>M.F.</t>
  </si>
  <si>
    <t>1D</t>
  </si>
  <si>
    <t>1T</t>
  </si>
  <si>
    <t>2D</t>
  </si>
  <si>
    <t>2T</t>
  </si>
  <si>
    <t>3D</t>
  </si>
  <si>
    <t>3T</t>
  </si>
  <si>
    <t>4D</t>
  </si>
  <si>
    <t>4T</t>
  </si>
  <si>
    <t>5D</t>
  </si>
  <si>
    <t>5T</t>
  </si>
  <si>
    <t>6D</t>
  </si>
  <si>
    <t>6T</t>
  </si>
  <si>
    <t>7D</t>
  </si>
  <si>
    <t>7T</t>
  </si>
  <si>
    <t>8D</t>
  </si>
  <si>
    <t>8T</t>
  </si>
  <si>
    <t>9D</t>
  </si>
  <si>
    <t>9T</t>
  </si>
  <si>
    <t>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</si>
</sst>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I"/>
    <numFmt numFmtId="165" formatCode="0\m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4" fillId="0" borderId="0" xfId="0" applyFont="1"/>
    <xf numFmtId="0" fontId="3" fillId="0" borderId="0" xfId="0" applyFont="1"/>
    <xf numFmtId="0" fontId="7" fillId="0" borderId="0" xfId="0" applyFont="1"/>
    <xf numFmtId="0" fontId="6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0" borderId="13" xfId="0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8" xfId="0" applyFill="1" applyBorder="1"/>
    <xf numFmtId="0" fontId="0" fillId="6" borderId="11" xfId="0" applyFill="1" applyBorder="1"/>
    <xf numFmtId="0" fontId="0" fillId="0" borderId="0" xfId="0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4" xfId="0" applyFill="1" applyBorder="1"/>
    <xf numFmtId="0" fontId="0" fillId="0" borderId="15" xfId="0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/>
    <xf numFmtId="0" fontId="0" fillId="6" borderId="18" xfId="0" applyFill="1" applyBorder="1" applyAlignment="1">
      <alignment horizontal="center"/>
    </xf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30481</xdr:colOff>
      <xdr:row>3</xdr:row>
      <xdr:rowOff>129541</xdr:rowOff>
    </xdr:from>
    <xdr:ext cx="1333499" cy="411479"/>
    <xdr:pic>
      <xdr:nvPicPr>
        <xdr:cNvPr id="2" name="image1.png">
          <a:extLst>
            <a:ext uri="{FF2B5EF4-FFF2-40B4-BE49-F238E27FC236}">
              <a16:creationId xmlns:a16="http://schemas.microsoft.com/office/drawing/2014/main" id="{641A0932-457F-4BF8-AD79-99D3224942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59981" y="678181"/>
          <a:ext cx="1333499" cy="411479"/>
        </a:xfrm>
        <a:prstGeom prst="rect">
          <a:avLst/>
        </a:prstGeom>
        <a:noFill/>
      </xdr:spPr>
    </xdr:pic>
    <xdr:clientData fLocksWithSheet="0"/>
  </xdr:oneCellAnchor>
  <xdr:oneCellAnchor>
    <xdr:from>
      <xdr:col>52</xdr:col>
      <xdr:colOff>17482</xdr:colOff>
      <xdr:row>11</xdr:row>
      <xdr:rowOff>94131</xdr:rowOff>
    </xdr:from>
    <xdr:ext cx="1363979" cy="480059"/>
    <xdr:pic>
      <xdr:nvPicPr>
        <xdr:cNvPr id="3" name="image2.png">
          <a:extLst>
            <a:ext uri="{FF2B5EF4-FFF2-40B4-BE49-F238E27FC236}">
              <a16:creationId xmlns:a16="http://schemas.microsoft.com/office/drawing/2014/main" id="{7E101199-CEBE-47A2-B1BC-86DA0ACA350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53906" y="2066366"/>
          <a:ext cx="1363979" cy="480059"/>
        </a:xfrm>
        <a:prstGeom prst="rect">
          <a:avLst/>
        </a:prstGeom>
        <a:noFill/>
      </xdr:spPr>
    </xdr:pic>
    <xdr:clientData fLocksWithSheet="0"/>
  </xdr:oneCellAnchor>
  <xdr:oneCellAnchor>
    <xdr:from>
      <xdr:col>41</xdr:col>
      <xdr:colOff>116541</xdr:colOff>
      <xdr:row>12</xdr:row>
      <xdr:rowOff>33171</xdr:rowOff>
    </xdr:from>
    <xdr:ext cx="1458559" cy="480059"/>
    <xdr:pic>
      <xdr:nvPicPr>
        <xdr:cNvPr id="11" name="image2.png">
          <a:extLst>
            <a:ext uri="{FF2B5EF4-FFF2-40B4-BE49-F238E27FC236}">
              <a16:creationId xmlns:a16="http://schemas.microsoft.com/office/drawing/2014/main" id="{C7680F80-3B9D-42CC-8CC9-53D4D252309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flipH="1">
          <a:off x="7082117" y="2184700"/>
          <a:ext cx="1458559" cy="480059"/>
        </a:xfrm>
        <a:prstGeom prst="rect">
          <a:avLst/>
        </a:prstGeom>
        <a:noFill/>
      </xdr:spPr>
    </xdr:pic>
    <xdr:clientData fLocksWithSheet="0"/>
  </xdr:oneCellAnchor>
  <xdr:twoCellAnchor>
    <xdr:from>
      <xdr:col>14</xdr:col>
      <xdr:colOff>8964</xdr:colOff>
      <xdr:row>16</xdr:row>
      <xdr:rowOff>8965</xdr:rowOff>
    </xdr:from>
    <xdr:to>
      <xdr:col>36</xdr:col>
      <xdr:colOff>26893</xdr:colOff>
      <xdr:row>17</xdr:row>
      <xdr:rowOff>35859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1C80CF4C-A4A2-FB14-08FE-71DC02DA969A}"/>
            </a:ext>
          </a:extLst>
        </xdr:cNvPr>
        <xdr:cNvSpPr/>
      </xdr:nvSpPr>
      <xdr:spPr>
        <a:xfrm>
          <a:off x="2913529" y="2877671"/>
          <a:ext cx="4715435" cy="2061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20</xdr:col>
      <xdr:colOff>129541</xdr:colOff>
      <xdr:row>17</xdr:row>
      <xdr:rowOff>17929</xdr:rowOff>
    </xdr:from>
    <xdr:to>
      <xdr:col>22</xdr:col>
      <xdr:colOff>128196</xdr:colOff>
      <xdr:row>19</xdr:row>
      <xdr:rowOff>89647</xdr:rowOff>
    </xdr:to>
    <xdr:sp macro="" textlink="">
      <xdr:nvSpPr>
        <xdr:cNvPr id="14" name="Triángulo isósceles 13">
          <a:extLst>
            <a:ext uri="{FF2B5EF4-FFF2-40B4-BE49-F238E27FC236}">
              <a16:creationId xmlns:a16="http://schemas.microsoft.com/office/drawing/2014/main" id="{13329EF7-0D02-CDA0-586A-EC6E52E8F9F3}"/>
            </a:ext>
          </a:extLst>
        </xdr:cNvPr>
        <xdr:cNvSpPr/>
      </xdr:nvSpPr>
      <xdr:spPr>
        <a:xfrm>
          <a:off x="4325023" y="3065929"/>
          <a:ext cx="357244" cy="430306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27</xdr:col>
      <xdr:colOff>129541</xdr:colOff>
      <xdr:row>17</xdr:row>
      <xdr:rowOff>17930</xdr:rowOff>
    </xdr:from>
    <xdr:to>
      <xdr:col>29</xdr:col>
      <xdr:colOff>128196</xdr:colOff>
      <xdr:row>19</xdr:row>
      <xdr:rowOff>89648</xdr:rowOff>
    </xdr:to>
    <xdr:sp macro="" textlink="">
      <xdr:nvSpPr>
        <xdr:cNvPr id="15" name="Triángulo isósceles 14">
          <a:extLst>
            <a:ext uri="{FF2B5EF4-FFF2-40B4-BE49-F238E27FC236}">
              <a16:creationId xmlns:a16="http://schemas.microsoft.com/office/drawing/2014/main" id="{8DBCCD4E-9080-4897-BA73-6A5325BA91F6}"/>
            </a:ext>
          </a:extLst>
        </xdr:cNvPr>
        <xdr:cNvSpPr/>
      </xdr:nvSpPr>
      <xdr:spPr>
        <a:xfrm>
          <a:off x="5849023" y="3065930"/>
          <a:ext cx="357244" cy="430306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13</xdr:col>
      <xdr:colOff>129541</xdr:colOff>
      <xdr:row>17</xdr:row>
      <xdr:rowOff>35858</xdr:rowOff>
    </xdr:from>
    <xdr:to>
      <xdr:col>15</xdr:col>
      <xdr:colOff>128196</xdr:colOff>
      <xdr:row>19</xdr:row>
      <xdr:rowOff>107576</xdr:rowOff>
    </xdr:to>
    <xdr:sp macro="" textlink="">
      <xdr:nvSpPr>
        <xdr:cNvPr id="5" name="Triángulo isósceles 4">
          <a:extLst>
            <a:ext uri="{FF2B5EF4-FFF2-40B4-BE49-F238E27FC236}">
              <a16:creationId xmlns:a16="http://schemas.microsoft.com/office/drawing/2014/main" id="{C0EC2C4C-08E3-4C48-B70C-971A033FD942}"/>
            </a:ext>
          </a:extLst>
        </xdr:cNvPr>
        <xdr:cNvSpPr/>
      </xdr:nvSpPr>
      <xdr:spPr>
        <a:xfrm>
          <a:off x="2801023" y="3083858"/>
          <a:ext cx="357244" cy="430306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34</xdr:col>
      <xdr:colOff>129541</xdr:colOff>
      <xdr:row>17</xdr:row>
      <xdr:rowOff>1</xdr:rowOff>
    </xdr:from>
    <xdr:to>
      <xdr:col>36</xdr:col>
      <xdr:colOff>128196</xdr:colOff>
      <xdr:row>19</xdr:row>
      <xdr:rowOff>71719</xdr:rowOff>
    </xdr:to>
    <xdr:sp macro="" textlink="">
      <xdr:nvSpPr>
        <xdr:cNvPr id="6" name="Triángulo isósceles 5">
          <a:extLst>
            <a:ext uri="{FF2B5EF4-FFF2-40B4-BE49-F238E27FC236}">
              <a16:creationId xmlns:a16="http://schemas.microsoft.com/office/drawing/2014/main" id="{6041F4EE-F003-4397-9146-ADAA4E42A02D}"/>
            </a:ext>
          </a:extLst>
        </xdr:cNvPr>
        <xdr:cNvSpPr/>
      </xdr:nvSpPr>
      <xdr:spPr>
        <a:xfrm>
          <a:off x="7373023" y="3048001"/>
          <a:ext cx="357244" cy="430306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6CC2-052B-4F6A-8E07-927D87597AFB}">
  <dimension ref="A1:CR73"/>
  <sheetViews>
    <sheetView tabSelected="1" topLeftCell="A16" zoomScale="85" zoomScaleNormal="85" workbookViewId="0">
      <selection activeCell="W40" sqref="W40:Y40"/>
    </sheetView>
  </sheetViews>
  <sheetFormatPr baseColWidth="10" defaultRowHeight="14.4" x14ac:dyDescent="0.3"/>
  <cols>
    <col min="1" max="8" width="2.77734375" customWidth="1"/>
    <col min="9" max="14" width="3.33203125" customWidth="1"/>
    <col min="15" max="15" width="1.77734375" style="15" customWidth="1"/>
    <col min="16" max="20" width="3.33203125" customWidth="1"/>
    <col min="21" max="21" width="3.44140625" customWidth="1"/>
    <col min="22" max="22" width="1.77734375" style="15" customWidth="1"/>
    <col min="23" max="28" width="3.33203125" customWidth="1"/>
    <col min="29" max="29" width="1.77734375" style="15" customWidth="1"/>
    <col min="30" max="35" width="3.33203125" customWidth="1"/>
    <col min="36" max="36" width="1.77734375" style="15" customWidth="1"/>
    <col min="37" max="43" width="3.33203125" customWidth="1"/>
    <col min="44" max="119" width="2.77734375" customWidth="1"/>
  </cols>
  <sheetData>
    <row r="1" spans="8:96" x14ac:dyDescent="0.3">
      <c r="O1"/>
      <c r="V1"/>
      <c r="AC1"/>
      <c r="AJ1"/>
    </row>
    <row r="2" spans="8:96" x14ac:dyDescent="0.3">
      <c r="O2"/>
      <c r="V2"/>
      <c r="AC2"/>
      <c r="AJ2"/>
    </row>
    <row r="3" spans="8:96" x14ac:dyDescent="0.3">
      <c r="O3"/>
      <c r="V3"/>
      <c r="AC3"/>
      <c r="AJ3"/>
    </row>
    <row r="4" spans="8:96" x14ac:dyDescent="0.3">
      <c r="O4"/>
      <c r="V4"/>
      <c r="AC4"/>
      <c r="AJ4"/>
    </row>
    <row r="5" spans="8:96" x14ac:dyDescent="0.3">
      <c r="O5"/>
      <c r="V5"/>
      <c r="AC5"/>
      <c r="AJ5"/>
    </row>
    <row r="6" spans="8:96" x14ac:dyDescent="0.3">
      <c r="O6"/>
      <c r="V6"/>
      <c r="AC6"/>
      <c r="AJ6"/>
      <c r="BP6" s="45" t="s">
        <v>27</v>
      </c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</row>
    <row r="7" spans="8:96" x14ac:dyDescent="0.3">
      <c r="O7"/>
      <c r="V7"/>
      <c r="AC7"/>
      <c r="AJ7"/>
      <c r="BP7" s="47"/>
      <c r="BQ7" s="48"/>
      <c r="BR7" s="48"/>
      <c r="BS7" s="48"/>
      <c r="BT7" s="49"/>
      <c r="BU7" s="50" t="s">
        <v>0</v>
      </c>
      <c r="BV7" s="48"/>
      <c r="BW7" s="49"/>
      <c r="BX7" s="50" t="s">
        <v>15</v>
      </c>
      <c r="BY7" s="48"/>
      <c r="BZ7" s="49"/>
      <c r="CA7" s="50" t="s">
        <v>2</v>
      </c>
      <c r="CB7" s="48"/>
      <c r="CC7" s="49"/>
      <c r="CD7" s="50" t="s">
        <v>16</v>
      </c>
      <c r="CE7" s="48"/>
      <c r="CF7" s="49"/>
      <c r="CG7" s="50" t="s">
        <v>3</v>
      </c>
      <c r="CH7" s="48"/>
      <c r="CI7" s="49"/>
      <c r="CJ7" s="50" t="s">
        <v>17</v>
      </c>
      <c r="CK7" s="48"/>
      <c r="CL7" s="49"/>
      <c r="CM7" s="50" t="s">
        <v>4</v>
      </c>
      <c r="CN7" s="48"/>
      <c r="CO7" s="49"/>
      <c r="CP7" s="50" t="s">
        <v>28</v>
      </c>
      <c r="CQ7" s="48"/>
      <c r="CR7" s="49"/>
    </row>
    <row r="8" spans="8:96" x14ac:dyDescent="0.3">
      <c r="O8"/>
      <c r="Q8" t="s">
        <v>9</v>
      </c>
      <c r="V8"/>
      <c r="Y8" s="27"/>
      <c r="Z8" s="27"/>
      <c r="AA8" s="1"/>
      <c r="AC8"/>
      <c r="AG8" t="s">
        <v>13</v>
      </c>
      <c r="AJ8"/>
      <c r="AK8" t="s">
        <v>18</v>
      </c>
      <c r="BF8" t="s">
        <v>24</v>
      </c>
      <c r="BP8" s="54" t="s">
        <v>29</v>
      </c>
      <c r="BQ8" s="48"/>
      <c r="BR8" s="48"/>
      <c r="BS8" s="48"/>
      <c r="BT8" s="49"/>
      <c r="BU8" s="47">
        <f>-(P37*10*10/12)</f>
        <v>-83.333333333333329</v>
      </c>
      <c r="BV8" s="48"/>
      <c r="BW8" s="49"/>
      <c r="BX8" s="47">
        <f>-(BU8)</f>
        <v>83.333333333333329</v>
      </c>
      <c r="BY8" s="48"/>
      <c r="BZ8" s="49"/>
      <c r="CA8" s="47">
        <f>-(W37*10*10/12)</f>
        <v>-83.333333333333329</v>
      </c>
      <c r="CB8" s="48"/>
      <c r="CC8" s="49"/>
      <c r="CD8" s="47">
        <f>-(CA8)</f>
        <v>83.333333333333329</v>
      </c>
      <c r="CE8" s="48"/>
      <c r="CF8" s="49"/>
      <c r="CG8" s="47">
        <f>-(AD37*10*10/12)</f>
        <v>-83.333333333333329</v>
      </c>
      <c r="CH8" s="48"/>
      <c r="CI8" s="49"/>
      <c r="CJ8" s="47">
        <f>-(CG8)</f>
        <v>83.333333333333329</v>
      </c>
      <c r="CK8" s="48"/>
      <c r="CL8" s="49"/>
      <c r="CM8" s="47" t="e">
        <f>-(#REF!*#REF!*#REF!)/12</f>
        <v>#REF!</v>
      </c>
      <c r="CN8" s="48"/>
      <c r="CO8" s="49"/>
      <c r="CP8" s="47" t="e">
        <f>-(CM8)</f>
        <v>#REF!</v>
      </c>
      <c r="CQ8" s="48"/>
      <c r="CR8" s="49"/>
    </row>
    <row r="9" spans="8:96" x14ac:dyDescent="0.3">
      <c r="O9"/>
      <c r="Q9" s="27" t="s">
        <v>10</v>
      </c>
      <c r="R9" s="27"/>
      <c r="S9" s="27"/>
      <c r="T9" s="27"/>
      <c r="U9" s="27"/>
      <c r="V9" s="27"/>
      <c r="W9" s="27"/>
      <c r="Y9" s="27"/>
      <c r="Z9" s="27"/>
      <c r="AA9" s="1"/>
      <c r="AC9"/>
      <c r="AG9" t="s">
        <v>14</v>
      </c>
      <c r="AJ9"/>
      <c r="AK9" t="s">
        <v>19</v>
      </c>
      <c r="BF9" t="s">
        <v>25</v>
      </c>
      <c r="BP9" s="51" t="s">
        <v>30</v>
      </c>
      <c r="BQ9" s="48"/>
      <c r="BR9" s="48"/>
      <c r="BS9" s="48"/>
      <c r="BT9" s="49"/>
      <c r="BU9" s="47">
        <f>-(P37*4/8)</f>
        <v>-5</v>
      </c>
      <c r="BV9" s="48"/>
      <c r="BW9" s="49"/>
      <c r="BX9" s="47">
        <f>-(BU9)</f>
        <v>5</v>
      </c>
      <c r="BY9" s="52"/>
      <c r="BZ9" s="53"/>
      <c r="CA9" s="47">
        <f>-(W37*4/8)</f>
        <v>-5</v>
      </c>
      <c r="CB9" s="48"/>
      <c r="CC9" s="49"/>
      <c r="CD9" s="47">
        <f>-(CA9)</f>
        <v>5</v>
      </c>
      <c r="CE9" s="52"/>
      <c r="CF9" s="53"/>
      <c r="CG9" s="47">
        <f>-(AD37*4/8)</f>
        <v>-5</v>
      </c>
      <c r="CH9" s="48"/>
      <c r="CI9" s="49"/>
      <c r="CJ9" s="47">
        <f>-(CG9)</f>
        <v>5</v>
      </c>
      <c r="CK9" s="52"/>
      <c r="CL9" s="53"/>
      <c r="CM9" s="47" t="e">
        <f>-(#REF!*#REF!)/8</f>
        <v>#REF!</v>
      </c>
      <c r="CN9" s="48"/>
      <c r="CO9" s="49"/>
      <c r="CP9" s="47" t="e">
        <f>-(CM9)</f>
        <v>#REF!</v>
      </c>
      <c r="CQ9" s="48"/>
      <c r="CR9" s="49"/>
    </row>
    <row r="10" spans="8:96" x14ac:dyDescent="0.3">
      <c r="O10"/>
      <c r="Q10" s="27" t="s">
        <v>11</v>
      </c>
      <c r="R10" s="27"/>
      <c r="S10" s="27"/>
      <c r="T10" s="27"/>
      <c r="U10" s="27"/>
      <c r="V10" s="27"/>
      <c r="W10" s="27"/>
      <c r="Y10" s="27"/>
      <c r="Z10" s="27"/>
      <c r="AA10" s="1"/>
      <c r="AC10"/>
      <c r="AJ10"/>
      <c r="BF10" t="s">
        <v>26</v>
      </c>
      <c r="BP10" s="51" t="s">
        <v>31</v>
      </c>
      <c r="BQ10" s="48"/>
      <c r="BR10" s="48"/>
      <c r="BS10" s="48"/>
      <c r="BT10" s="49"/>
      <c r="BU10" s="55">
        <v>5</v>
      </c>
      <c r="BV10" s="48"/>
      <c r="BW10" s="49"/>
      <c r="BX10" s="55">
        <v>-5</v>
      </c>
      <c r="BY10" s="48"/>
      <c r="BZ10" s="49"/>
      <c r="CA10" s="55">
        <v>2.5</v>
      </c>
      <c r="CB10" s="48"/>
      <c r="CC10" s="49"/>
      <c r="CD10" s="55">
        <v>2.5</v>
      </c>
      <c r="CE10" s="48"/>
      <c r="CF10" s="49"/>
      <c r="CG10" s="55">
        <v>0</v>
      </c>
      <c r="CH10" s="48"/>
      <c r="CI10" s="49"/>
      <c r="CJ10" s="55">
        <v>0</v>
      </c>
      <c r="CK10" s="48"/>
      <c r="CL10" s="49"/>
      <c r="CM10" s="55">
        <v>0</v>
      </c>
      <c r="CN10" s="48"/>
      <c r="CO10" s="49"/>
      <c r="CP10" s="55">
        <v>0</v>
      </c>
      <c r="CQ10" s="48"/>
      <c r="CR10" s="49"/>
    </row>
    <row r="11" spans="8:96" x14ac:dyDescent="0.3">
      <c r="O11"/>
      <c r="V11"/>
      <c r="AC11"/>
      <c r="AJ11"/>
    </row>
    <row r="12" spans="8:96" ht="15" thickBot="1" x14ac:dyDescent="0.35">
      <c r="O12"/>
      <c r="V12"/>
      <c r="AC12"/>
      <c r="AJ12"/>
    </row>
    <row r="13" spans="8:96" ht="15" thickTop="1" x14ac:dyDescent="0.3">
      <c r="H13" s="68"/>
      <c r="I13" s="69"/>
      <c r="O13"/>
      <c r="V13"/>
      <c r="AC13"/>
      <c r="AJ13"/>
    </row>
    <row r="14" spans="8:96" x14ac:dyDescent="0.3">
      <c r="H14" s="70"/>
      <c r="I14" s="71"/>
      <c r="M14" s="67"/>
      <c r="O14"/>
      <c r="V14"/>
      <c r="AC14"/>
      <c r="AJ14"/>
    </row>
    <row r="15" spans="8:96" x14ac:dyDescent="0.3">
      <c r="H15" s="70"/>
      <c r="I15" s="71"/>
      <c r="M15" s="67"/>
      <c r="O15"/>
      <c r="V15"/>
      <c r="AC15"/>
      <c r="AJ15"/>
    </row>
    <row r="16" spans="8:96" ht="15" thickBot="1" x14ac:dyDescent="0.35">
      <c r="H16" s="72"/>
      <c r="I16" s="73"/>
      <c r="O16"/>
      <c r="V16"/>
      <c r="AC16"/>
      <c r="AJ16"/>
    </row>
    <row r="17" spans="1:96" ht="15" thickTop="1" x14ac:dyDescent="0.3">
      <c r="O17"/>
      <c r="V17"/>
      <c r="AC17"/>
      <c r="AJ17"/>
    </row>
    <row r="23" spans="1:96" x14ac:dyDescent="0.3">
      <c r="O23" s="21" t="s">
        <v>20</v>
      </c>
      <c r="V23" s="21" t="s">
        <v>1</v>
      </c>
      <c r="AC23" s="21" t="s">
        <v>21</v>
      </c>
      <c r="AJ23" s="21" t="s">
        <v>22</v>
      </c>
      <c r="BF23" t="s">
        <v>24</v>
      </c>
      <c r="BP23" s="12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x14ac:dyDescent="0.3">
      <c r="BP24" s="8"/>
      <c r="BQ24" s="9"/>
      <c r="BR24" s="9"/>
      <c r="BS24" s="9"/>
      <c r="BT24" s="9"/>
      <c r="BU24" s="12"/>
      <c r="BV24" s="9"/>
      <c r="BW24" s="9"/>
      <c r="BX24" s="12"/>
      <c r="BY24" s="9"/>
      <c r="BZ24" s="9"/>
      <c r="CA24" s="12"/>
      <c r="CB24" s="9"/>
      <c r="CC24" s="9"/>
      <c r="CD24" s="12"/>
      <c r="CE24" s="9"/>
      <c r="CF24" s="9"/>
      <c r="CG24" s="12"/>
      <c r="CH24" s="9"/>
      <c r="CI24" s="9"/>
      <c r="CJ24" s="12"/>
      <c r="CK24" s="9"/>
      <c r="CL24" s="9"/>
      <c r="CM24" s="12"/>
      <c r="CN24" s="9"/>
      <c r="CO24" s="9"/>
      <c r="CP24" s="12"/>
      <c r="CQ24" s="9"/>
      <c r="CR24" s="9"/>
    </row>
    <row r="25" spans="1:96" x14ac:dyDescent="0.3">
      <c r="O25" s="27" t="s">
        <v>7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BP25" s="13"/>
      <c r="BQ25" s="9"/>
      <c r="BR25" s="9"/>
      <c r="BS25" s="9"/>
      <c r="BT25" s="9"/>
      <c r="BU25" s="8"/>
      <c r="BV25" s="9"/>
      <c r="BW25" s="9"/>
      <c r="BX25" s="8"/>
      <c r="BY25" s="9"/>
      <c r="BZ25" s="9"/>
      <c r="CA25" s="8"/>
      <c r="CB25" s="9"/>
      <c r="CC25" s="9"/>
      <c r="CD25" s="8"/>
      <c r="CE25" s="9"/>
      <c r="CF25" s="9"/>
      <c r="CG25" s="8"/>
      <c r="CH25" s="9"/>
      <c r="CI25" s="9"/>
      <c r="CJ25" s="8"/>
      <c r="CK25" s="9"/>
      <c r="CL25" s="9"/>
      <c r="CM25" s="8"/>
      <c r="CN25" s="9"/>
      <c r="CO25" s="9"/>
      <c r="CP25" s="8"/>
      <c r="CQ25" s="9"/>
      <c r="CR25" s="9"/>
    </row>
    <row r="26" spans="1:96" x14ac:dyDescent="0.3">
      <c r="P26" s="27" t="s">
        <v>0</v>
      </c>
      <c r="Q26" s="27"/>
      <c r="R26" s="27"/>
      <c r="S26" s="27"/>
      <c r="T26" s="27"/>
      <c r="U26" s="27"/>
      <c r="V26" s="16"/>
      <c r="W26" s="27" t="s">
        <v>2</v>
      </c>
      <c r="X26" s="27"/>
      <c r="Y26" s="27"/>
      <c r="Z26" s="27"/>
      <c r="AA26" s="27"/>
      <c r="AB26" s="27"/>
      <c r="AC26" s="16"/>
      <c r="AD26" s="27" t="s">
        <v>3</v>
      </c>
      <c r="AE26" s="27"/>
      <c r="AF26" s="27"/>
      <c r="AG26" s="27"/>
      <c r="AH26" s="27"/>
      <c r="AI26" s="27"/>
      <c r="AJ26" s="16"/>
      <c r="AK26" s="27" t="s">
        <v>4</v>
      </c>
      <c r="AL26" s="27"/>
      <c r="AM26" s="27"/>
      <c r="AN26" s="27"/>
      <c r="AO26" s="27"/>
      <c r="AP26" s="27"/>
      <c r="BP26" s="11"/>
      <c r="BQ26" s="9"/>
      <c r="BR26" s="9"/>
      <c r="BS26" s="9"/>
      <c r="BT26" s="9"/>
      <c r="BU26" s="8"/>
      <c r="BV26" s="9"/>
      <c r="BW26" s="9"/>
      <c r="BX26" s="8"/>
      <c r="BY26" s="9"/>
      <c r="BZ26" s="9"/>
      <c r="CA26" s="8"/>
      <c r="CB26" s="9"/>
      <c r="CC26" s="9"/>
      <c r="CD26" s="8"/>
      <c r="CE26" s="9"/>
      <c r="CF26" s="9"/>
      <c r="CG26" s="8"/>
      <c r="CH26" s="9"/>
      <c r="CI26" s="9"/>
      <c r="CJ26" s="8"/>
      <c r="CK26" s="9"/>
      <c r="CL26" s="9"/>
      <c r="CM26" s="8"/>
      <c r="CN26" s="9"/>
      <c r="CO26" s="9"/>
      <c r="CP26" s="8"/>
      <c r="CQ26" s="9"/>
      <c r="CR26" s="9"/>
    </row>
    <row r="27" spans="1:96" x14ac:dyDescent="0.3">
      <c r="G27" s="42" t="s">
        <v>8</v>
      </c>
      <c r="H27" s="42"/>
      <c r="I27" s="42"/>
      <c r="J27" s="42"/>
      <c r="K27" s="42"/>
      <c r="L27" s="42"/>
      <c r="M27" s="42"/>
      <c r="N27" s="42"/>
      <c r="O27" s="16"/>
      <c r="P27" s="40">
        <v>1</v>
      </c>
      <c r="Q27" s="40"/>
      <c r="R27" s="40"/>
      <c r="S27" s="40"/>
      <c r="T27" s="40"/>
      <c r="U27" s="40"/>
      <c r="V27" s="18"/>
      <c r="W27" s="40">
        <v>1</v>
      </c>
      <c r="X27" s="40"/>
      <c r="Y27" s="40"/>
      <c r="Z27" s="40"/>
      <c r="AA27" s="40"/>
      <c r="AB27" s="40"/>
      <c r="AC27" s="18"/>
      <c r="AD27" s="40">
        <v>1</v>
      </c>
      <c r="AE27" s="40"/>
      <c r="AF27" s="40"/>
      <c r="AG27" s="40"/>
      <c r="AH27" s="40"/>
      <c r="AI27" s="2"/>
      <c r="AJ27" s="18"/>
      <c r="AK27" s="40">
        <v>0</v>
      </c>
      <c r="AL27" s="40"/>
      <c r="AM27" s="40"/>
      <c r="AN27" s="40"/>
      <c r="AO27" s="40"/>
      <c r="AP27" s="40"/>
      <c r="BP27" s="10"/>
      <c r="BQ27" s="9"/>
      <c r="BR27" s="9"/>
      <c r="BS27" s="9"/>
      <c r="BT27" s="9"/>
      <c r="BU27" s="8"/>
      <c r="BV27" s="9"/>
      <c r="BW27" s="9"/>
      <c r="BX27" s="8"/>
      <c r="BY27" s="9"/>
      <c r="BZ27" s="9"/>
      <c r="CA27" s="8"/>
      <c r="CB27" s="9"/>
      <c r="CC27" s="9"/>
      <c r="CD27" s="8"/>
      <c r="CE27" s="9"/>
      <c r="CF27" s="9"/>
      <c r="CG27" s="8"/>
      <c r="CH27" s="9"/>
      <c r="CI27" s="9"/>
      <c r="CJ27" s="8"/>
      <c r="CK27" s="9"/>
      <c r="CL27" s="9"/>
      <c r="CM27" s="8"/>
      <c r="CN27" s="9"/>
      <c r="CO27" s="9"/>
      <c r="CP27" s="8"/>
      <c r="CQ27" s="9"/>
      <c r="CR27" s="9"/>
    </row>
    <row r="28" spans="1:96" x14ac:dyDescent="0.3">
      <c r="G28" s="42" t="s">
        <v>5</v>
      </c>
      <c r="H28" s="42"/>
      <c r="I28" s="42"/>
      <c r="J28" s="42"/>
      <c r="K28" s="42"/>
      <c r="L28" s="42"/>
      <c r="M28" s="42"/>
      <c r="N28" s="42"/>
      <c r="O28" s="16"/>
      <c r="P28" s="41">
        <v>4</v>
      </c>
      <c r="Q28" s="41"/>
      <c r="R28" s="41"/>
      <c r="S28" s="41"/>
      <c r="T28" s="41"/>
      <c r="U28" s="41"/>
      <c r="V28" s="19"/>
      <c r="W28" s="41">
        <v>6</v>
      </c>
      <c r="X28" s="41"/>
      <c r="Y28" s="41"/>
      <c r="Z28" s="41"/>
      <c r="AA28" s="41"/>
      <c r="AB28" s="41"/>
      <c r="AC28" s="19"/>
      <c r="AD28" s="41">
        <v>4</v>
      </c>
      <c r="AE28" s="41"/>
      <c r="AF28" s="41"/>
      <c r="AG28" s="41"/>
      <c r="AH28" s="41"/>
      <c r="AI28" s="3"/>
      <c r="AJ28" s="19"/>
      <c r="AK28" s="41">
        <v>0</v>
      </c>
      <c r="AL28" s="41"/>
      <c r="AM28" s="41"/>
      <c r="AN28" s="41"/>
      <c r="AO28" s="41"/>
      <c r="AP28" s="41"/>
    </row>
    <row r="29" spans="1:96" x14ac:dyDescent="0.3">
      <c r="A29" s="4"/>
      <c r="B29" s="4"/>
      <c r="C29" s="4"/>
      <c r="D29" s="4"/>
      <c r="E29" s="4"/>
      <c r="F29" s="4"/>
      <c r="G29" s="4"/>
      <c r="H29" s="4"/>
      <c r="I29" s="4"/>
      <c r="J29" s="6"/>
      <c r="K29" s="6"/>
      <c r="L29" s="6"/>
      <c r="M29" s="6"/>
      <c r="N29" s="6"/>
      <c r="O29" s="16"/>
      <c r="P29" s="7"/>
      <c r="Q29" s="7"/>
      <c r="R29" s="7"/>
      <c r="S29" s="7"/>
      <c r="T29" s="7"/>
      <c r="U29" s="7"/>
      <c r="V29" s="19"/>
      <c r="W29" s="7"/>
      <c r="X29" s="7"/>
      <c r="Y29" s="7"/>
      <c r="Z29" s="7"/>
      <c r="AA29" s="7"/>
      <c r="AB29" s="7"/>
      <c r="AC29" s="19"/>
      <c r="AD29" s="7"/>
      <c r="AE29" s="7"/>
      <c r="AF29" s="7"/>
      <c r="AG29" s="7"/>
      <c r="AH29" s="7"/>
      <c r="AI29" s="7"/>
      <c r="AJ29" s="19"/>
      <c r="AK29" s="7"/>
      <c r="AL29" s="7"/>
      <c r="AM29" s="7"/>
      <c r="AN29" s="7"/>
      <c r="AO29" s="7"/>
      <c r="AP29" s="7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1:96" x14ac:dyDescent="0.3">
      <c r="G30" s="38" t="s">
        <v>6</v>
      </c>
      <c r="H30" s="38"/>
      <c r="I30" s="38"/>
      <c r="J30" s="38"/>
      <c r="K30" s="38"/>
      <c r="L30" s="38"/>
      <c r="M30" s="38"/>
      <c r="N30" s="38"/>
      <c r="O30" s="17"/>
      <c r="P30" s="27" t="s">
        <v>14</v>
      </c>
      <c r="Q30" s="27"/>
      <c r="R30" s="27"/>
      <c r="S30" s="27"/>
      <c r="T30" s="27"/>
      <c r="U30" s="27"/>
      <c r="V30" s="16"/>
      <c r="W30" s="27" t="s">
        <v>13</v>
      </c>
      <c r="X30" s="27"/>
      <c r="Y30" s="27"/>
      <c r="Z30" s="27"/>
      <c r="AA30" s="27"/>
      <c r="AB30" s="27"/>
      <c r="AC30" s="16"/>
      <c r="AD30" s="27" t="s">
        <v>14</v>
      </c>
      <c r="AE30" s="27"/>
      <c r="AF30" s="27"/>
      <c r="AG30" s="27"/>
      <c r="AH30" s="27"/>
      <c r="AI30" s="27"/>
      <c r="AJ30" s="16"/>
      <c r="AK30" s="27" t="s">
        <v>13</v>
      </c>
      <c r="AL30" s="27"/>
      <c r="AM30" s="27"/>
      <c r="AN30" s="27"/>
      <c r="AO30" s="27"/>
      <c r="AP30" s="27"/>
    </row>
    <row r="31" spans="1:96" x14ac:dyDescent="0.3">
      <c r="G31" s="38"/>
      <c r="H31" s="38"/>
      <c r="I31" s="38"/>
      <c r="J31" s="38"/>
      <c r="K31" s="38"/>
      <c r="L31" s="38"/>
      <c r="M31" s="38"/>
      <c r="N31" s="38"/>
      <c r="O31" s="17"/>
      <c r="P31" s="39">
        <f>IF(P30="Caso 1",IF(P28=0,0,P27/P28),IF(P28=0,0,(3/4)*P27/P28))</f>
        <v>0.1875</v>
      </c>
      <c r="Q31" s="39"/>
      <c r="R31" s="39"/>
      <c r="S31" s="39"/>
      <c r="T31" s="39"/>
      <c r="U31" s="39"/>
      <c r="V31" s="16"/>
      <c r="W31" s="39">
        <f t="shared" ref="W31" si="0">IF(W30="Caso 1",IF(W28=0,0,W27/W28),IF(W28=0,0,(3/4)*W27/W28))</f>
        <v>0.16666666666666666</v>
      </c>
      <c r="X31" s="39"/>
      <c r="Y31" s="39"/>
      <c r="Z31" s="39"/>
      <c r="AA31" s="39"/>
      <c r="AB31" s="39"/>
      <c r="AC31" s="16"/>
      <c r="AD31" s="39">
        <f t="shared" ref="AD31" si="1">IF(AD30="Caso 1",IF(AD28=0,0,AD27/AD28),IF(AD28=0,0,(3/4)*AD27/AD28))</f>
        <v>0.1875</v>
      </c>
      <c r="AE31" s="39"/>
      <c r="AF31" s="39"/>
      <c r="AG31" s="39"/>
      <c r="AH31" s="39"/>
      <c r="AI31" s="39"/>
      <c r="AJ31" s="16"/>
      <c r="AK31" s="39">
        <f t="shared" ref="AK31" si="2">IF(AK30="Caso 1",IF(AK28=0,0,AK27/AK28),IF(AK28=0,0,(3/4)*AK27/AK28))</f>
        <v>0</v>
      </c>
      <c r="AL31" s="39"/>
      <c r="AM31" s="39"/>
      <c r="AN31" s="39"/>
      <c r="AO31" s="39"/>
      <c r="AP31" s="39"/>
    </row>
    <row r="32" spans="1:96" x14ac:dyDescent="0.3">
      <c r="A32" s="4"/>
      <c r="B32" s="4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17"/>
      <c r="P32" s="6"/>
      <c r="Q32" s="6"/>
      <c r="R32" s="6"/>
      <c r="S32" s="6"/>
      <c r="T32" s="6"/>
      <c r="U32" s="6"/>
      <c r="V32" s="16"/>
      <c r="W32" s="6"/>
      <c r="X32" s="6"/>
      <c r="Y32" s="6"/>
      <c r="Z32" s="6"/>
      <c r="AA32" s="6"/>
      <c r="AB32" s="6"/>
      <c r="AC32" s="16"/>
      <c r="AD32" s="6"/>
      <c r="AE32" s="6"/>
      <c r="AF32" s="6"/>
      <c r="AG32" s="6"/>
      <c r="AH32" s="6"/>
      <c r="AI32" s="6"/>
      <c r="AJ32" s="16"/>
      <c r="AK32" s="6"/>
      <c r="AL32" s="6"/>
      <c r="AM32" s="6"/>
      <c r="AN32" s="6"/>
      <c r="AO32" s="6"/>
      <c r="AP32" s="6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1:63" x14ac:dyDescent="0.3">
      <c r="G33" s="38" t="s">
        <v>12</v>
      </c>
      <c r="H33" s="38"/>
      <c r="I33" s="38"/>
      <c r="J33" s="38"/>
      <c r="K33" s="38"/>
      <c r="L33" s="38"/>
      <c r="M33" s="38"/>
      <c r="N33" s="38"/>
      <c r="O33" s="17"/>
      <c r="P33" s="27" t="s">
        <v>0</v>
      </c>
      <c r="Q33" s="27"/>
      <c r="R33" s="27"/>
      <c r="S33" s="27" t="s">
        <v>15</v>
      </c>
      <c r="T33" s="27"/>
      <c r="U33" s="27"/>
      <c r="V33" s="16"/>
      <c r="W33" s="27" t="s">
        <v>2</v>
      </c>
      <c r="X33" s="27"/>
      <c r="Y33" s="27"/>
      <c r="Z33" s="27" t="s">
        <v>16</v>
      </c>
      <c r="AA33" s="27"/>
      <c r="AB33" s="27"/>
      <c r="AC33" s="16"/>
      <c r="AD33" s="27" t="s">
        <v>3</v>
      </c>
      <c r="AE33" s="27"/>
      <c r="AF33" s="27"/>
      <c r="AG33" s="27" t="s">
        <v>17</v>
      </c>
      <c r="AH33" s="27"/>
      <c r="AI33" s="27"/>
      <c r="AJ33" s="16"/>
      <c r="AK33" s="27"/>
      <c r="AL33" s="27"/>
      <c r="AM33" s="27"/>
      <c r="AN33" s="27"/>
      <c r="AO33" s="27"/>
      <c r="AP33" s="27"/>
    </row>
    <row r="34" spans="1:63" x14ac:dyDescent="0.3">
      <c r="G34" s="38"/>
      <c r="H34" s="38"/>
      <c r="I34" s="38"/>
      <c r="J34" s="38"/>
      <c r="K34" s="38"/>
      <c r="L34" s="38"/>
      <c r="M34" s="38"/>
      <c r="N34" s="38"/>
      <c r="O34" s="17"/>
      <c r="P34" s="27">
        <f>IF(P30="Caso 1",0,1)</f>
        <v>1</v>
      </c>
      <c r="Q34" s="27"/>
      <c r="R34" s="27"/>
      <c r="S34" s="27">
        <f>P31/(P31+W31)</f>
        <v>0.52941176470588236</v>
      </c>
      <c r="T34" s="27"/>
      <c r="U34" s="27"/>
      <c r="V34" s="16"/>
      <c r="W34" s="27">
        <f>W31/(W31+AD31)</f>
        <v>0.4705882352941177</v>
      </c>
      <c r="X34" s="27"/>
      <c r="Y34" s="27"/>
      <c r="Z34" s="27">
        <f>W31/(W31+AD31)</f>
        <v>0.4705882352941177</v>
      </c>
      <c r="AA34" s="27"/>
      <c r="AB34" s="27"/>
      <c r="AC34" s="16"/>
      <c r="AD34" s="27">
        <f>AD31/(W31+AD31)</f>
        <v>0.52941176470588236</v>
      </c>
      <c r="AE34" s="27"/>
      <c r="AF34" s="27"/>
      <c r="AG34" s="27">
        <f>IF(AD30="Caso 1",0,1)</f>
        <v>1</v>
      </c>
      <c r="AH34" s="27"/>
      <c r="AI34" s="27"/>
      <c r="AJ34" s="16"/>
      <c r="AK34" s="27"/>
      <c r="AL34" s="27"/>
      <c r="AM34" s="27"/>
    </row>
    <row r="35" spans="1:6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4"/>
      <c r="Q35" s="44"/>
      <c r="R35" s="44"/>
      <c r="S35" s="44"/>
      <c r="T35" s="44"/>
      <c r="U35" s="44"/>
      <c r="V35" s="16"/>
      <c r="W35" s="4"/>
      <c r="X35" s="4"/>
      <c r="Y35" s="4"/>
      <c r="Z35" s="4"/>
      <c r="AA35" s="4"/>
      <c r="AB35" s="4"/>
      <c r="AD35" s="4"/>
      <c r="AE35" s="4"/>
      <c r="AF35" s="4"/>
      <c r="AG35" s="4"/>
      <c r="AH35" s="4"/>
      <c r="AI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pans="1:63" x14ac:dyDescent="0.3">
      <c r="A36" s="4"/>
      <c r="B36" s="4"/>
      <c r="C36" s="4"/>
      <c r="D36" s="4"/>
      <c r="P36" s="27" t="s">
        <v>0</v>
      </c>
      <c r="Q36" s="27"/>
      <c r="R36" s="27"/>
      <c r="S36" s="27" t="s">
        <v>15</v>
      </c>
      <c r="T36" s="27"/>
      <c r="U36" s="27"/>
      <c r="V36" s="16"/>
      <c r="W36" s="27" t="s">
        <v>2</v>
      </c>
      <c r="X36" s="27"/>
      <c r="Y36" s="27"/>
      <c r="Z36" s="27" t="s">
        <v>16</v>
      </c>
      <c r="AA36" s="27"/>
      <c r="AB36" s="27"/>
      <c r="AC36" s="16"/>
      <c r="AD36" s="27" t="s">
        <v>3</v>
      </c>
      <c r="AE36" s="27"/>
      <c r="AF36" s="27"/>
      <c r="AG36" s="27" t="s">
        <v>17</v>
      </c>
      <c r="AH36" s="27"/>
      <c r="AI36" s="27"/>
      <c r="AJ36" s="16"/>
      <c r="AK36" s="1"/>
      <c r="AL36" s="1"/>
      <c r="AM36" s="1"/>
    </row>
    <row r="37" spans="1:63" x14ac:dyDescent="0.3">
      <c r="G37" s="27" t="s">
        <v>23</v>
      </c>
      <c r="H37" s="27"/>
      <c r="I37" s="27"/>
      <c r="J37" s="27"/>
      <c r="K37" s="27"/>
      <c r="L37" s="27"/>
      <c r="M37" s="27"/>
      <c r="N37" s="27"/>
      <c r="P37" s="43">
        <v>10</v>
      </c>
      <c r="Q37" s="43"/>
      <c r="R37" s="43"/>
      <c r="S37" s="43"/>
      <c r="T37" s="43"/>
      <c r="U37" s="43"/>
      <c r="V37" s="16"/>
      <c r="W37" s="43">
        <v>10</v>
      </c>
      <c r="X37" s="43"/>
      <c r="Y37" s="43"/>
      <c r="Z37" s="43"/>
      <c r="AA37" s="43"/>
      <c r="AB37" s="43"/>
      <c r="AC37" s="16"/>
      <c r="AD37" s="43">
        <v>10</v>
      </c>
      <c r="AE37" s="43"/>
      <c r="AF37" s="43"/>
      <c r="AG37" s="43"/>
      <c r="AH37" s="43"/>
      <c r="AI37" s="43"/>
      <c r="AJ37" s="16"/>
      <c r="AK37" s="43"/>
      <c r="AL37" s="43"/>
      <c r="AM37" s="43"/>
      <c r="AN37" s="43"/>
      <c r="AO37" s="43"/>
      <c r="AP37" s="43"/>
    </row>
    <row r="38" spans="1:63" ht="14.4" customHeight="1" x14ac:dyDescent="0.3">
      <c r="P38" s="35" t="s">
        <v>26</v>
      </c>
      <c r="Q38" s="35"/>
      <c r="R38" s="35"/>
      <c r="S38" s="35" t="s">
        <v>26</v>
      </c>
      <c r="T38" s="35"/>
      <c r="U38" s="35"/>
      <c r="V38" s="20"/>
      <c r="W38" s="35" t="s">
        <v>26</v>
      </c>
      <c r="X38" s="35"/>
      <c r="Y38" s="35"/>
      <c r="Z38" s="35" t="s">
        <v>26</v>
      </c>
      <c r="AA38" s="35"/>
      <c r="AB38" s="35"/>
      <c r="AC38" s="20"/>
      <c r="AD38" s="35" t="s">
        <v>25</v>
      </c>
      <c r="AE38" s="35"/>
      <c r="AF38" s="35"/>
      <c r="AG38" s="35" t="s">
        <v>25</v>
      </c>
      <c r="AH38" s="35"/>
      <c r="AI38" s="35"/>
      <c r="AJ38" s="20"/>
      <c r="AK38" s="14"/>
      <c r="AL38" s="14"/>
      <c r="AM38" s="14"/>
    </row>
    <row r="39" spans="1:63" x14ac:dyDescent="0.3">
      <c r="P39" s="35"/>
      <c r="Q39" s="35"/>
      <c r="R39" s="35"/>
      <c r="S39" s="35"/>
      <c r="T39" s="35"/>
      <c r="U39" s="35"/>
      <c r="V39" s="20"/>
      <c r="W39" s="35"/>
      <c r="X39" s="35"/>
      <c r="Y39" s="35"/>
      <c r="Z39" s="35"/>
      <c r="AA39" s="35"/>
      <c r="AB39" s="35"/>
      <c r="AC39" s="20"/>
      <c r="AD39" s="35"/>
      <c r="AE39" s="35"/>
      <c r="AF39" s="35"/>
      <c r="AG39" s="35"/>
      <c r="AH39" s="35"/>
      <c r="AI39" s="35"/>
      <c r="AJ39" s="20"/>
      <c r="AK39" s="14"/>
      <c r="AL39" s="14"/>
      <c r="AM39" s="14"/>
    </row>
    <row r="40" spans="1:63" x14ac:dyDescent="0.3">
      <c r="P40" s="27">
        <f>_xlfn.IFS(P38="Uniformemente Distribuido",BU8,P38="Puntual Centrica ",BU9,P38="Otro tipo ",BU10)</f>
        <v>5</v>
      </c>
      <c r="Q40" s="27"/>
      <c r="R40" s="27"/>
      <c r="S40" s="27">
        <f>_xlfn.IFS(S38="Uniformemente Distribuido",BX8,S38="Puntual Centrica ",BX9,S38="Otro tipo ",BX10)</f>
        <v>-5</v>
      </c>
      <c r="T40" s="27"/>
      <c r="U40" s="27"/>
      <c r="V40" s="16"/>
      <c r="W40" s="27">
        <f>_xlfn.IFS(W38="Uniformemente Distribuido",CA8,W38="Puntual Centrica ",CA9,W38="Otro tipo ",CA10)</f>
        <v>2.5</v>
      </c>
      <c r="X40" s="27"/>
      <c r="Y40" s="27"/>
      <c r="Z40" s="27">
        <f>_xlfn.IFS(Z38="Uniformemente Distribuido",CD8,Z38="Puntual Centrica ",CD9,Z38="Otro tipo ",CD10)</f>
        <v>2.5</v>
      </c>
      <c r="AA40" s="27"/>
      <c r="AB40" s="27"/>
      <c r="AC40" s="16"/>
      <c r="AD40" s="27">
        <f>_xlfn.IFS(AD38="Uniformemente Distribuido",CG8,AD38="Puntual Centrica ",CG9,AD38="Otro tipo ",CG10)</f>
        <v>-5</v>
      </c>
      <c r="AE40" s="27"/>
      <c r="AF40" s="27"/>
      <c r="AG40" s="27">
        <f>_xlfn.IFS(AG38="Uniformemente Distribuido",CJ8,AG38="Puntual Centrica ",CJ9,AG38="Otro tipo ",CJ10)</f>
        <v>5</v>
      </c>
      <c r="AH40" s="27"/>
      <c r="AI40" s="27"/>
      <c r="AJ40" s="16"/>
      <c r="AK40" s="1"/>
      <c r="AL40" s="1"/>
      <c r="AM40" s="1"/>
    </row>
    <row r="46" spans="1:63" ht="15" thickBot="1" x14ac:dyDescent="0.35">
      <c r="K46" t="s">
        <v>32</v>
      </c>
      <c r="O46" s="28" t="s">
        <v>20</v>
      </c>
      <c r="P46" s="29"/>
      <c r="Q46" s="29"/>
      <c r="R46" s="30"/>
      <c r="S46" s="31" t="s">
        <v>1</v>
      </c>
      <c r="T46" s="32"/>
      <c r="U46" s="32"/>
      <c r="V46" s="32"/>
      <c r="W46" s="32"/>
      <c r="X46" s="32"/>
      <c r="Y46" s="33"/>
      <c r="Z46" s="31" t="s">
        <v>21</v>
      </c>
      <c r="AA46" s="32"/>
      <c r="AB46" s="32"/>
      <c r="AC46" s="32"/>
      <c r="AD46" s="32"/>
      <c r="AE46" s="32"/>
      <c r="AF46" s="33"/>
      <c r="AG46" s="31" t="s">
        <v>22</v>
      </c>
      <c r="AH46" s="32"/>
      <c r="AI46" s="32"/>
      <c r="AJ46" s="33"/>
    </row>
    <row r="47" spans="1:63" x14ac:dyDescent="0.3">
      <c r="K47" t="s">
        <v>33</v>
      </c>
      <c r="O47" s="25"/>
      <c r="P47" s="36" t="s">
        <v>0</v>
      </c>
      <c r="Q47" s="37"/>
      <c r="R47" s="37"/>
      <c r="S47" s="37" t="s">
        <v>15</v>
      </c>
      <c r="T47" s="37"/>
      <c r="U47" s="37"/>
      <c r="V47" s="22"/>
      <c r="W47" s="37" t="s">
        <v>2</v>
      </c>
      <c r="X47" s="37"/>
      <c r="Y47" s="37"/>
      <c r="Z47" s="37" t="s">
        <v>16</v>
      </c>
      <c r="AA47" s="37"/>
      <c r="AB47" s="37"/>
      <c r="AC47" s="22"/>
      <c r="AD47" s="37" t="s">
        <v>3</v>
      </c>
      <c r="AE47" s="37"/>
      <c r="AF47" s="37"/>
      <c r="AG47" s="37" t="s">
        <v>17</v>
      </c>
      <c r="AH47" s="37"/>
      <c r="AI47" s="37"/>
      <c r="AJ47" s="23"/>
    </row>
    <row r="48" spans="1:63" x14ac:dyDescent="0.3">
      <c r="K48" t="s">
        <v>34</v>
      </c>
      <c r="O48" s="26"/>
      <c r="P48" s="34">
        <f>P34</f>
        <v>1</v>
      </c>
      <c r="Q48" s="27"/>
      <c r="R48" s="27"/>
      <c r="S48" s="27">
        <f>S34</f>
        <v>0.52941176470588236</v>
      </c>
      <c r="T48" s="27"/>
      <c r="U48" s="27"/>
      <c r="V48" s="16"/>
      <c r="W48" s="27">
        <f>W34</f>
        <v>0.4705882352941177</v>
      </c>
      <c r="X48" s="27"/>
      <c r="Y48" s="27"/>
      <c r="Z48" s="27">
        <f>Z34</f>
        <v>0.4705882352941177</v>
      </c>
      <c r="AA48" s="27"/>
      <c r="AB48" s="27"/>
      <c r="AC48" s="16"/>
      <c r="AD48" s="27">
        <f>AD34</f>
        <v>0.52941176470588236</v>
      </c>
      <c r="AE48" s="27"/>
      <c r="AF48" s="27"/>
      <c r="AG48" s="27">
        <f>AG34</f>
        <v>1</v>
      </c>
      <c r="AH48" s="27"/>
      <c r="AI48" s="27"/>
      <c r="AJ48" s="24"/>
    </row>
    <row r="49" spans="11:39" x14ac:dyDescent="0.3">
      <c r="K49" t="s">
        <v>35</v>
      </c>
      <c r="O49" s="26"/>
      <c r="P49" s="34">
        <f>P40</f>
        <v>5</v>
      </c>
      <c r="Q49" s="56"/>
      <c r="R49" s="56"/>
      <c r="S49" s="56">
        <f>S40</f>
        <v>-5</v>
      </c>
      <c r="T49" s="56"/>
      <c r="U49" s="56"/>
      <c r="V49" s="57"/>
      <c r="W49" s="56">
        <f>W40</f>
        <v>2.5</v>
      </c>
      <c r="X49" s="56"/>
      <c r="Y49" s="56"/>
      <c r="Z49" s="56">
        <f>Z40</f>
        <v>2.5</v>
      </c>
      <c r="AA49" s="56"/>
      <c r="AB49" s="56"/>
      <c r="AC49" s="57"/>
      <c r="AD49" s="56">
        <f>AD40</f>
        <v>-5</v>
      </c>
      <c r="AE49" s="56"/>
      <c r="AF49" s="56"/>
      <c r="AG49" s="56">
        <f>AG40</f>
        <v>5</v>
      </c>
      <c r="AH49" s="56"/>
      <c r="AI49" s="56"/>
      <c r="AJ49" s="24"/>
    </row>
    <row r="50" spans="11:39" x14ac:dyDescent="0.3">
      <c r="K50" t="s">
        <v>36</v>
      </c>
      <c r="O50" s="58"/>
      <c r="P50" s="32">
        <f>-SUM(P49)*$P$48</f>
        <v>-5</v>
      </c>
      <c r="Q50" s="32"/>
      <c r="R50" s="32"/>
      <c r="S50" s="32">
        <f>-SUM(S49:Y49)*$S$48</f>
        <v>1.3235294117647058</v>
      </c>
      <c r="T50" s="32"/>
      <c r="U50" s="32"/>
      <c r="V50" s="59"/>
      <c r="W50" s="32">
        <f>-SUM(S49:Y49)*$W$48</f>
        <v>1.1764705882352942</v>
      </c>
      <c r="X50" s="32"/>
      <c r="Y50" s="32"/>
      <c r="Z50" s="32">
        <f>-SUM(Z49:AF49)*$Z$48</f>
        <v>1.1764705882352942</v>
      </c>
      <c r="AA50" s="32"/>
      <c r="AB50" s="32"/>
      <c r="AC50" s="59"/>
      <c r="AD50" s="32">
        <f>-SUM(Z49:AF49)*$AD$48</f>
        <v>1.3235294117647058</v>
      </c>
      <c r="AE50" s="32"/>
      <c r="AF50" s="32"/>
      <c r="AG50" s="32">
        <f>-SUM(AG49)*$AG$48</f>
        <v>-5</v>
      </c>
      <c r="AH50" s="32"/>
      <c r="AI50" s="32"/>
      <c r="AJ50" s="60"/>
    </row>
    <row r="51" spans="11:39" x14ac:dyDescent="0.3">
      <c r="K51" t="s">
        <v>37</v>
      </c>
      <c r="O51" s="61"/>
      <c r="P51" s="62">
        <f>IF(P30= "CASO 1",0.5*S50,0*S50)</f>
        <v>0</v>
      </c>
      <c r="Q51" s="62"/>
      <c r="R51" s="62"/>
      <c r="S51" s="62">
        <f>0.5*P50</f>
        <v>-2.5</v>
      </c>
      <c r="T51" s="62"/>
      <c r="U51" s="62"/>
      <c r="V51" s="63"/>
      <c r="W51" s="62">
        <f>0.5*Z50</f>
        <v>0.58823529411764708</v>
      </c>
      <c r="X51" s="62"/>
      <c r="Y51" s="62"/>
      <c r="Z51" s="62">
        <f>0.5*W50</f>
        <v>0.58823529411764708</v>
      </c>
      <c r="AA51" s="62"/>
      <c r="AB51" s="62"/>
      <c r="AC51" s="63"/>
      <c r="AD51" s="62">
        <f>0.5*AG50</f>
        <v>-2.5</v>
      </c>
      <c r="AE51" s="62"/>
      <c r="AF51" s="62"/>
      <c r="AG51" s="62">
        <f>IF(AD30="Caso 1",0.5*AD50,0*AD50)</f>
        <v>0</v>
      </c>
      <c r="AH51" s="62"/>
      <c r="AI51" s="62"/>
      <c r="AJ51" s="64"/>
    </row>
    <row r="52" spans="11:39" x14ac:dyDescent="0.3">
      <c r="K52" t="s">
        <v>38</v>
      </c>
      <c r="O52" s="58"/>
      <c r="P52" s="32">
        <f>-SUM(P51)*$P$48</f>
        <v>0</v>
      </c>
      <c r="Q52" s="32"/>
      <c r="R52" s="32"/>
      <c r="S52" s="32">
        <f>-SUM(S51:Y51)*$S$48</f>
        <v>1.0121107266435985</v>
      </c>
      <c r="T52" s="32"/>
      <c r="U52" s="32"/>
      <c r="V52" s="59"/>
      <c r="W52" s="32">
        <f>-SUM(S51:Y51)*$W$48</f>
        <v>0.89965397923875434</v>
      </c>
      <c r="X52" s="32"/>
      <c r="Y52" s="32"/>
      <c r="Z52" s="32">
        <f>-SUM(Z51:AF51)*$Z$48</f>
        <v>0.89965397923875434</v>
      </c>
      <c r="AA52" s="32"/>
      <c r="AB52" s="32"/>
      <c r="AC52" s="59"/>
      <c r="AD52" s="32">
        <f>-SUM(Z51:AF51)*$AD$48</f>
        <v>1.0121107266435985</v>
      </c>
      <c r="AE52" s="32"/>
      <c r="AF52" s="32"/>
      <c r="AG52" s="32">
        <f>-SUM(AG51)*$AG$48</f>
        <v>0</v>
      </c>
      <c r="AH52" s="32"/>
      <c r="AI52" s="32"/>
      <c r="AJ52" s="60"/>
      <c r="AK52" s="27"/>
      <c r="AL52" s="27"/>
      <c r="AM52" s="27"/>
    </row>
    <row r="53" spans="11:39" x14ac:dyDescent="0.3">
      <c r="K53" t="s">
        <v>39</v>
      </c>
      <c r="O53" s="65"/>
      <c r="P53" s="62">
        <f>IF(P32= "CASO 1",0.5*S52,0*S52)</f>
        <v>0</v>
      </c>
      <c r="Q53" s="62"/>
      <c r="R53" s="62"/>
      <c r="S53" s="62">
        <f>0.5*P52</f>
        <v>0</v>
      </c>
      <c r="T53" s="62"/>
      <c r="U53" s="62"/>
      <c r="V53" s="57"/>
      <c r="W53" s="62">
        <f>0.5*Z52</f>
        <v>0.44982698961937717</v>
      </c>
      <c r="X53" s="62"/>
      <c r="Y53" s="62"/>
      <c r="Z53" s="62">
        <f>0.5*W52</f>
        <v>0.44982698961937717</v>
      </c>
      <c r="AA53" s="62"/>
      <c r="AB53" s="62"/>
      <c r="AC53" s="57"/>
      <c r="AD53" s="62">
        <f>0.5*AG52</f>
        <v>0</v>
      </c>
      <c r="AE53" s="62"/>
      <c r="AF53" s="62"/>
      <c r="AG53" s="62">
        <f>IF(AD32="Caso 1",0.5*AD52,0*AD52)</f>
        <v>0</v>
      </c>
      <c r="AH53" s="62"/>
      <c r="AI53" s="62"/>
      <c r="AJ53" s="66"/>
      <c r="AK53" s="27"/>
      <c r="AL53" s="27"/>
      <c r="AM53" s="27"/>
    </row>
    <row r="54" spans="11:39" x14ac:dyDescent="0.3">
      <c r="K54" t="s">
        <v>40</v>
      </c>
      <c r="O54" s="58"/>
      <c r="P54" s="32">
        <f>-SUM(P53)*$P$48</f>
        <v>0</v>
      </c>
      <c r="Q54" s="32"/>
      <c r="R54" s="32"/>
      <c r="S54" s="32">
        <f>-SUM(S53:Y53)*$S$48</f>
        <v>-0.23814370038672911</v>
      </c>
      <c r="T54" s="32"/>
      <c r="U54" s="32"/>
      <c r="V54" s="59"/>
      <c r="W54" s="32">
        <f>-SUM(S53:Y53)*$W$48</f>
        <v>-0.21168328923264809</v>
      </c>
      <c r="X54" s="32"/>
      <c r="Y54" s="32"/>
      <c r="Z54" s="32">
        <f>-SUM(Z53:AF53)*$Z$48</f>
        <v>-0.21168328923264809</v>
      </c>
      <c r="AA54" s="32"/>
      <c r="AB54" s="32"/>
      <c r="AC54" s="59"/>
      <c r="AD54" s="32">
        <f>-SUM(Z53:AF53)*$AD$48</f>
        <v>-0.23814370038672911</v>
      </c>
      <c r="AE54" s="32"/>
      <c r="AF54" s="32"/>
      <c r="AG54" s="32">
        <f>-SUM(AG53)*$AG$48</f>
        <v>0</v>
      </c>
      <c r="AH54" s="32"/>
      <c r="AI54" s="32"/>
      <c r="AJ54" s="60"/>
      <c r="AK54" s="27"/>
      <c r="AL54" s="27"/>
      <c r="AM54" s="27"/>
    </row>
    <row r="55" spans="11:39" x14ac:dyDescent="0.3">
      <c r="K55" t="s">
        <v>41</v>
      </c>
      <c r="O55" s="61"/>
      <c r="P55" s="62">
        <f>IF(P34= "CASO 1",0.5*S54,0*S54)</f>
        <v>0</v>
      </c>
      <c r="Q55" s="62"/>
      <c r="R55" s="62"/>
      <c r="S55" s="62">
        <f>0.5*P54</f>
        <v>0</v>
      </c>
      <c r="T55" s="62"/>
      <c r="U55" s="62"/>
      <c r="V55" s="63"/>
      <c r="W55" s="62">
        <f>0.5*Z54</f>
        <v>-0.10584164461632405</v>
      </c>
      <c r="X55" s="62"/>
      <c r="Y55" s="62"/>
      <c r="Z55" s="62">
        <f>0.5*W54</f>
        <v>-0.10584164461632405</v>
      </c>
      <c r="AA55" s="62"/>
      <c r="AB55" s="62"/>
      <c r="AC55" s="63"/>
      <c r="AD55" s="62">
        <f>0.5*AG54</f>
        <v>0</v>
      </c>
      <c r="AE55" s="62"/>
      <c r="AF55" s="62"/>
      <c r="AG55" s="62">
        <f>IF(AD34="Caso 1",0.5*AD54,0*AD54)</f>
        <v>0</v>
      </c>
      <c r="AH55" s="62"/>
      <c r="AI55" s="62"/>
      <c r="AJ55" s="64"/>
      <c r="AK55" s="27"/>
      <c r="AL55" s="27"/>
      <c r="AM55" s="27"/>
    </row>
    <row r="56" spans="11:39" x14ac:dyDescent="0.3">
      <c r="K56" t="s">
        <v>42</v>
      </c>
      <c r="O56" s="58"/>
      <c r="P56" s="32">
        <f t="shared" ref="P56:P63" si="3">-SUM(P55)*$P$48</f>
        <v>0</v>
      </c>
      <c r="Q56" s="32"/>
      <c r="R56" s="32"/>
      <c r="S56" s="32">
        <f t="shared" ref="S56:S63" si="4">-SUM(S55:Y55)*$S$48</f>
        <v>5.6033811855700964E-2</v>
      </c>
      <c r="T56" s="32"/>
      <c r="U56" s="32"/>
      <c r="V56" s="59"/>
      <c r="W56" s="32">
        <f t="shared" ref="W56:W63" si="5">-SUM(S55:Y55)*$W$48</f>
        <v>4.9807832760623089E-2</v>
      </c>
      <c r="X56" s="32"/>
      <c r="Y56" s="32"/>
      <c r="Z56" s="32">
        <f t="shared" ref="Z56:Z63" si="6">-SUM(Z55:AF55)*$Z$48</f>
        <v>4.9807832760623089E-2</v>
      </c>
      <c r="AA56" s="32"/>
      <c r="AB56" s="32"/>
      <c r="AC56" s="59"/>
      <c r="AD56" s="32">
        <f t="shared" ref="AD56:AD63" si="7">-SUM(Z55:AF55)*$AD$48</f>
        <v>5.6033811855700964E-2</v>
      </c>
      <c r="AE56" s="32"/>
      <c r="AF56" s="32"/>
      <c r="AG56" s="32">
        <f t="shared" ref="AG56:AG63" si="8">-SUM(AG55)*$AG$48</f>
        <v>0</v>
      </c>
      <c r="AH56" s="32"/>
      <c r="AI56" s="32"/>
      <c r="AJ56" s="60"/>
      <c r="AK56" s="27"/>
      <c r="AL56" s="27"/>
      <c r="AM56" s="27"/>
    </row>
    <row r="57" spans="11:39" x14ac:dyDescent="0.3">
      <c r="K57" t="s">
        <v>43</v>
      </c>
      <c r="O57" s="61"/>
      <c r="P57" s="62">
        <f t="shared" ref="P57" si="9">IF(P36= "CASO 1",0.5*S56,0*S56)</f>
        <v>0</v>
      </c>
      <c r="Q57" s="62"/>
      <c r="R57" s="62"/>
      <c r="S57" s="62">
        <f t="shared" ref="S57:S63" si="10">0.5*P56</f>
        <v>0</v>
      </c>
      <c r="T57" s="62"/>
      <c r="U57" s="62"/>
      <c r="V57" s="63"/>
      <c r="W57" s="62">
        <f t="shared" ref="W57:W63" si="11">0.5*Z56</f>
        <v>2.4903916380311544E-2</v>
      </c>
      <c r="X57" s="62"/>
      <c r="Y57" s="62"/>
      <c r="Z57" s="62">
        <f t="shared" ref="Z57:Z63" si="12">0.5*W56</f>
        <v>2.4903916380311544E-2</v>
      </c>
      <c r="AA57" s="62"/>
      <c r="AB57" s="62"/>
      <c r="AC57" s="63"/>
      <c r="AD57" s="62">
        <f t="shared" ref="AD57:AD63" si="13">0.5*AG56</f>
        <v>0</v>
      </c>
      <c r="AE57" s="62"/>
      <c r="AF57" s="62"/>
      <c r="AG57" s="62">
        <f t="shared" ref="AG57" si="14">IF(AD36="Caso 1",0.5*AD56,0*AD56)</f>
        <v>0</v>
      </c>
      <c r="AH57" s="62"/>
      <c r="AI57" s="62"/>
      <c r="AJ57" s="64"/>
      <c r="AK57" s="27"/>
      <c r="AL57" s="27"/>
      <c r="AM57" s="27"/>
    </row>
    <row r="58" spans="11:39" x14ac:dyDescent="0.3">
      <c r="K58" t="s">
        <v>44</v>
      </c>
      <c r="O58" s="58"/>
      <c r="P58" s="32">
        <f t="shared" ref="P58:P63" si="15">-SUM(P57)*$P$48</f>
        <v>0</v>
      </c>
      <c r="Q58" s="32"/>
      <c r="R58" s="32"/>
      <c r="S58" s="32">
        <f t="shared" ref="S58:S63" si="16">-SUM(S57:Y57)*$S$48</f>
        <v>-1.3184426318988465E-2</v>
      </c>
      <c r="T58" s="32"/>
      <c r="U58" s="32"/>
      <c r="V58" s="59"/>
      <c r="W58" s="32">
        <f t="shared" ref="W58:W63" si="17">-SUM(S57:Y57)*$W$48</f>
        <v>-1.1719490061323081E-2</v>
      </c>
      <c r="X58" s="32"/>
      <c r="Y58" s="32"/>
      <c r="Z58" s="32">
        <f t="shared" ref="Z58:Z63" si="18">-SUM(Z57:AF57)*$Z$48</f>
        <v>-1.1719490061323081E-2</v>
      </c>
      <c r="AA58" s="32"/>
      <c r="AB58" s="32"/>
      <c r="AC58" s="59"/>
      <c r="AD58" s="32">
        <f t="shared" ref="AD58:AD63" si="19">-SUM(Z57:AF57)*$AD$48</f>
        <v>-1.3184426318988465E-2</v>
      </c>
      <c r="AE58" s="32"/>
      <c r="AF58" s="32"/>
      <c r="AG58" s="32">
        <f t="shared" ref="AG58:AG63" si="20">-SUM(AG57)*$AG$48</f>
        <v>0</v>
      </c>
      <c r="AH58" s="32"/>
      <c r="AI58" s="32"/>
      <c r="AJ58" s="60"/>
      <c r="AK58" s="27"/>
      <c r="AL58" s="27"/>
      <c r="AM58" s="27"/>
    </row>
    <row r="59" spans="11:39" x14ac:dyDescent="0.3">
      <c r="K59" t="s">
        <v>45</v>
      </c>
      <c r="O59" s="61"/>
      <c r="P59" s="62">
        <f t="shared" ref="P59" si="21">IF(P38= "CASO 1",0.5*S58,0*S58)</f>
        <v>0</v>
      </c>
      <c r="Q59" s="62"/>
      <c r="R59" s="62"/>
      <c r="S59" s="62">
        <f t="shared" ref="S59:S63" si="22">0.5*P58</f>
        <v>0</v>
      </c>
      <c r="T59" s="62"/>
      <c r="U59" s="62"/>
      <c r="V59" s="63"/>
      <c r="W59" s="62">
        <f t="shared" ref="W59:W63" si="23">0.5*Z58</f>
        <v>-5.8597450306615406E-3</v>
      </c>
      <c r="X59" s="62"/>
      <c r="Y59" s="62"/>
      <c r="Z59" s="62">
        <f t="shared" ref="Z59:Z63" si="24">0.5*W58</f>
        <v>-5.8597450306615406E-3</v>
      </c>
      <c r="AA59" s="62"/>
      <c r="AB59" s="62"/>
      <c r="AC59" s="63"/>
      <c r="AD59" s="62">
        <f t="shared" ref="AD59:AD63" si="25">0.5*AG58</f>
        <v>0</v>
      </c>
      <c r="AE59" s="62"/>
      <c r="AF59" s="62"/>
      <c r="AG59" s="62">
        <f t="shared" ref="AG59" si="26">IF(AD38="Caso 1",0.5*AD58,0*AD58)</f>
        <v>0</v>
      </c>
      <c r="AH59" s="62"/>
      <c r="AI59" s="62"/>
      <c r="AJ59" s="64"/>
      <c r="AK59" s="27"/>
      <c r="AL59" s="27"/>
      <c r="AM59" s="27"/>
    </row>
    <row r="60" spans="11:39" x14ac:dyDescent="0.3">
      <c r="K60" t="s">
        <v>46</v>
      </c>
      <c r="O60" s="58"/>
      <c r="P60" s="32">
        <f t="shared" ref="P60:P63" si="27">-SUM(P59)*$P$48</f>
        <v>0</v>
      </c>
      <c r="Q60" s="32"/>
      <c r="R60" s="32"/>
      <c r="S60" s="32">
        <f t="shared" ref="S60:S63" si="28">-SUM(S59:Y59)*$S$48</f>
        <v>3.1022179574090509E-3</v>
      </c>
      <c r="T60" s="32"/>
      <c r="U60" s="32"/>
      <c r="V60" s="59"/>
      <c r="W60" s="32">
        <f t="shared" ref="W60:W63" si="29">-SUM(S59:Y59)*$W$48</f>
        <v>2.7575270732524901E-3</v>
      </c>
      <c r="X60" s="32"/>
      <c r="Y60" s="32"/>
      <c r="Z60" s="32">
        <f t="shared" ref="Z60:Z63" si="30">-SUM(Z59:AF59)*$Z$48</f>
        <v>2.7575270732524901E-3</v>
      </c>
      <c r="AA60" s="32"/>
      <c r="AB60" s="32"/>
      <c r="AC60" s="59"/>
      <c r="AD60" s="32">
        <f t="shared" ref="AD60:AD63" si="31">-SUM(Z59:AF59)*$AD$48</f>
        <v>3.1022179574090509E-3</v>
      </c>
      <c r="AE60" s="32"/>
      <c r="AF60" s="32"/>
      <c r="AG60" s="32">
        <f t="shared" ref="AG60:AG63" si="32">-SUM(AG59)*$AG$48</f>
        <v>0</v>
      </c>
      <c r="AH60" s="32"/>
      <c r="AI60" s="32"/>
      <c r="AJ60" s="60"/>
      <c r="AK60" s="27"/>
      <c r="AL60" s="27"/>
      <c r="AM60" s="27"/>
    </row>
    <row r="61" spans="11:39" x14ac:dyDescent="0.3">
      <c r="K61" t="s">
        <v>47</v>
      </c>
      <c r="O61" s="61"/>
      <c r="P61" s="62">
        <f t="shared" ref="P61" si="33">IF(P40= "CASO 1",0.5*S60,0*S60)</f>
        <v>0</v>
      </c>
      <c r="Q61" s="62"/>
      <c r="R61" s="62"/>
      <c r="S61" s="62">
        <f t="shared" ref="S61:S63" si="34">0.5*P60</f>
        <v>0</v>
      </c>
      <c r="T61" s="62"/>
      <c r="U61" s="62"/>
      <c r="V61" s="63"/>
      <c r="W61" s="62">
        <f t="shared" ref="W61:W63" si="35">0.5*Z60</f>
        <v>1.378763536626245E-3</v>
      </c>
      <c r="X61" s="62"/>
      <c r="Y61" s="62"/>
      <c r="Z61" s="62">
        <f t="shared" ref="Z61:Z63" si="36">0.5*W60</f>
        <v>1.378763536626245E-3</v>
      </c>
      <c r="AA61" s="62"/>
      <c r="AB61" s="62"/>
      <c r="AC61" s="63"/>
      <c r="AD61" s="62">
        <f t="shared" ref="AD61:AD63" si="37">0.5*AG60</f>
        <v>0</v>
      </c>
      <c r="AE61" s="62"/>
      <c r="AF61" s="62"/>
      <c r="AG61" s="62">
        <f t="shared" ref="AG61" si="38">IF(AD40="Caso 1",0.5*AD60,0*AD60)</f>
        <v>0</v>
      </c>
      <c r="AH61" s="62"/>
      <c r="AI61" s="62"/>
      <c r="AJ61" s="64"/>
      <c r="AK61" s="27"/>
      <c r="AL61" s="27"/>
      <c r="AM61" s="27"/>
    </row>
    <row r="62" spans="11:39" x14ac:dyDescent="0.3">
      <c r="K62" t="s">
        <v>48</v>
      </c>
      <c r="O62" s="58"/>
      <c r="P62" s="32">
        <f t="shared" ref="P62:P63" si="39">-SUM(P61)*$P$48</f>
        <v>0</v>
      </c>
      <c r="Q62" s="32"/>
      <c r="R62" s="32"/>
      <c r="S62" s="32">
        <f t="shared" ref="S62:S63" si="40">-SUM(S61:Y61)*$S$48</f>
        <v>-7.2993363703742389E-4</v>
      </c>
      <c r="T62" s="32"/>
      <c r="U62" s="32"/>
      <c r="V62" s="59"/>
      <c r="W62" s="32">
        <f t="shared" ref="W62:W63" si="41">-SUM(S61:Y61)*$W$48</f>
        <v>-6.4882989958882126E-4</v>
      </c>
      <c r="X62" s="32"/>
      <c r="Y62" s="32"/>
      <c r="Z62" s="32">
        <f t="shared" ref="Z62:Z63" si="42">-SUM(Z61:AF61)*$Z$48</f>
        <v>-6.4882989958882126E-4</v>
      </c>
      <c r="AA62" s="32"/>
      <c r="AB62" s="32"/>
      <c r="AC62" s="59"/>
      <c r="AD62" s="32">
        <f t="shared" ref="AD62:AD63" si="43">-SUM(Z61:AF61)*$AD$48</f>
        <v>-7.2993363703742389E-4</v>
      </c>
      <c r="AE62" s="32"/>
      <c r="AF62" s="32"/>
      <c r="AG62" s="32">
        <f t="shared" ref="AG62:AG63" si="44">-SUM(AG61)*$AG$48</f>
        <v>0</v>
      </c>
      <c r="AH62" s="32"/>
      <c r="AI62" s="32"/>
      <c r="AJ62" s="60"/>
      <c r="AK62" s="27"/>
      <c r="AL62" s="27"/>
      <c r="AM62" s="27"/>
    </row>
    <row r="63" spans="11:39" x14ac:dyDescent="0.3">
      <c r="K63" t="s">
        <v>49</v>
      </c>
      <c r="O63" s="61"/>
      <c r="P63" s="62">
        <f t="shared" ref="P63" si="45">IF(P42= "CASO 1",0.5*S62,0*S62)</f>
        <v>0</v>
      </c>
      <c r="Q63" s="62"/>
      <c r="R63" s="62"/>
      <c r="S63" s="62">
        <f t="shared" ref="S63" si="46">0.5*P62</f>
        <v>0</v>
      </c>
      <c r="T63" s="62"/>
      <c r="U63" s="62"/>
      <c r="V63" s="63"/>
      <c r="W63" s="62">
        <f t="shared" ref="W63" si="47">0.5*Z62</f>
        <v>-3.2441494979441063E-4</v>
      </c>
      <c r="X63" s="62"/>
      <c r="Y63" s="62"/>
      <c r="Z63" s="62">
        <f t="shared" ref="Z63" si="48">0.5*W62</f>
        <v>-3.2441494979441063E-4</v>
      </c>
      <c r="AA63" s="62"/>
      <c r="AB63" s="62"/>
      <c r="AC63" s="63"/>
      <c r="AD63" s="62">
        <f t="shared" ref="AD63" si="49">0.5*AG62</f>
        <v>0</v>
      </c>
      <c r="AE63" s="62"/>
      <c r="AF63" s="62"/>
      <c r="AG63" s="62">
        <f t="shared" ref="AG63" si="50">IF(AD42="Caso 1",0.5*AD62,0*AD62)</f>
        <v>0</v>
      </c>
      <c r="AH63" s="62"/>
      <c r="AI63" s="62"/>
      <c r="AJ63" s="64"/>
      <c r="AK63" s="27"/>
      <c r="AL63" s="27"/>
      <c r="AM63" s="27"/>
    </row>
    <row r="64" spans="11:39" x14ac:dyDescent="0.3">
      <c r="K64" t="s">
        <v>50</v>
      </c>
      <c r="P64" s="27"/>
      <c r="Q64" s="27"/>
      <c r="R64" s="27"/>
      <c r="S64" s="27"/>
      <c r="T64" s="27"/>
      <c r="U64" s="27"/>
      <c r="V64" s="16"/>
      <c r="W64" s="27"/>
      <c r="X64" s="27"/>
      <c r="Y64" s="27"/>
      <c r="Z64" s="27"/>
      <c r="AA64" s="27"/>
      <c r="AB64" s="27"/>
      <c r="AC64" s="16"/>
      <c r="AD64" s="27"/>
      <c r="AE64" s="27"/>
      <c r="AF64" s="27"/>
      <c r="AG64" s="27"/>
      <c r="AH64" s="27"/>
      <c r="AI64" s="27"/>
      <c r="AJ64" s="16"/>
      <c r="AK64" s="27"/>
      <c r="AL64" s="27"/>
      <c r="AM64" s="27"/>
    </row>
    <row r="65" spans="11:39" x14ac:dyDescent="0.3">
      <c r="K65" t="s">
        <v>51</v>
      </c>
      <c r="P65" s="27"/>
      <c r="Q65" s="27"/>
      <c r="R65" s="27"/>
      <c r="S65" s="27"/>
      <c r="T65" s="27"/>
      <c r="U65" s="27"/>
      <c r="V65" s="16"/>
      <c r="W65" s="27"/>
      <c r="X65" s="27"/>
      <c r="Y65" s="27"/>
      <c r="Z65" s="27"/>
      <c r="AA65" s="27"/>
      <c r="AB65" s="27"/>
      <c r="AC65" s="16"/>
      <c r="AD65" s="27"/>
      <c r="AE65" s="27"/>
      <c r="AF65" s="27"/>
      <c r="AG65" s="27"/>
      <c r="AH65" s="27"/>
      <c r="AI65" s="27"/>
      <c r="AJ65" s="16"/>
      <c r="AK65" s="27"/>
      <c r="AL65" s="27"/>
      <c r="AM65" s="27"/>
    </row>
    <row r="66" spans="11:39" x14ac:dyDescent="0.3">
      <c r="K66" t="s">
        <v>52</v>
      </c>
      <c r="P66" s="27"/>
      <c r="Q66" s="27"/>
      <c r="R66" s="27"/>
      <c r="S66" s="27"/>
      <c r="T66" s="27"/>
      <c r="U66" s="27"/>
      <c r="V66" s="16"/>
      <c r="W66" s="27"/>
      <c r="X66" s="27"/>
      <c r="Y66" s="27"/>
      <c r="Z66" s="27"/>
      <c r="AA66" s="27"/>
      <c r="AB66" s="27"/>
      <c r="AC66" s="16"/>
      <c r="AD66" s="27"/>
      <c r="AE66" s="27"/>
      <c r="AF66" s="27"/>
      <c r="AG66" s="27"/>
      <c r="AH66" s="27"/>
      <c r="AI66" s="27"/>
      <c r="AJ66" s="16"/>
      <c r="AK66" s="27"/>
      <c r="AL66" s="27"/>
      <c r="AM66" s="27"/>
    </row>
    <row r="67" spans="11:39" x14ac:dyDescent="0.3">
      <c r="K67" t="s">
        <v>53</v>
      </c>
      <c r="P67" s="27"/>
      <c r="Q67" s="27"/>
      <c r="R67" s="27"/>
      <c r="S67" s="27"/>
      <c r="T67" s="27"/>
      <c r="U67" s="27"/>
      <c r="V67" s="16"/>
      <c r="W67" s="27"/>
      <c r="X67" s="27"/>
      <c r="Y67" s="27"/>
      <c r="Z67" s="27"/>
      <c r="AA67" s="27"/>
      <c r="AB67" s="27"/>
      <c r="AC67" s="16"/>
      <c r="AD67" s="27"/>
      <c r="AE67" s="27"/>
      <c r="AF67" s="27"/>
      <c r="AG67" s="27"/>
      <c r="AH67" s="27"/>
      <c r="AI67" s="27"/>
      <c r="AJ67" s="16"/>
      <c r="AK67" s="27"/>
      <c r="AL67" s="27"/>
      <c r="AM67" s="27"/>
    </row>
    <row r="68" spans="11:39" x14ac:dyDescent="0.3">
      <c r="K68" t="s">
        <v>54</v>
      </c>
      <c r="P68" s="27"/>
      <c r="Q68" s="27"/>
      <c r="R68" s="27"/>
      <c r="S68" s="27"/>
      <c r="T68" s="27"/>
      <c r="U68" s="27"/>
      <c r="V68" s="16"/>
      <c r="W68" s="27"/>
      <c r="X68" s="27"/>
      <c r="Y68" s="27"/>
      <c r="Z68" s="27"/>
      <c r="AA68" s="27"/>
      <c r="AB68" s="27"/>
      <c r="AC68" s="16"/>
      <c r="AD68" s="27"/>
      <c r="AE68" s="27"/>
      <c r="AF68" s="27"/>
      <c r="AG68" s="27"/>
      <c r="AH68" s="27"/>
      <c r="AI68" s="27"/>
      <c r="AJ68" s="16"/>
      <c r="AK68" s="27"/>
      <c r="AL68" s="27"/>
      <c r="AM68" s="27"/>
    </row>
    <row r="69" spans="11:39" x14ac:dyDescent="0.3">
      <c r="S69" s="27"/>
      <c r="T69" s="27"/>
      <c r="U69" s="27"/>
      <c r="V69" s="16"/>
      <c r="W69" s="27"/>
      <c r="X69" s="27"/>
      <c r="Y69" s="27"/>
      <c r="Z69" s="27"/>
      <c r="AA69" s="27"/>
      <c r="AB69" s="27"/>
      <c r="AC69" s="16"/>
      <c r="AD69" s="27"/>
      <c r="AE69" s="27"/>
      <c r="AF69" s="27"/>
      <c r="AG69" s="27"/>
      <c r="AH69" s="27"/>
      <c r="AI69" s="27"/>
      <c r="AJ69" s="16"/>
      <c r="AK69" s="27"/>
      <c r="AL69" s="27"/>
      <c r="AM69" s="27"/>
    </row>
    <row r="70" spans="11:39" x14ac:dyDescent="0.3">
      <c r="S70" s="27"/>
      <c r="T70" s="27"/>
      <c r="U70" s="27"/>
      <c r="V70" s="16"/>
      <c r="W70" s="27"/>
      <c r="X70" s="27"/>
      <c r="Y70" s="27"/>
      <c r="Z70" s="27"/>
      <c r="AA70" s="27"/>
      <c r="AB70" s="27"/>
      <c r="AC70" s="16"/>
      <c r="AD70" s="27"/>
      <c r="AE70" s="27"/>
      <c r="AF70" s="27"/>
      <c r="AG70" s="27"/>
      <c r="AH70" s="27"/>
      <c r="AI70" s="27"/>
      <c r="AJ70" s="16"/>
      <c r="AK70" s="27"/>
      <c r="AL70" s="27"/>
      <c r="AM70" s="27"/>
    </row>
    <row r="71" spans="11:39" x14ac:dyDescent="0.3">
      <c r="S71" s="27"/>
      <c r="T71" s="27"/>
      <c r="U71" s="27"/>
      <c r="V71" s="16"/>
      <c r="W71" s="27"/>
      <c r="X71" s="27"/>
      <c r="Y71" s="27"/>
      <c r="Z71" s="27"/>
      <c r="AA71" s="27"/>
      <c r="AB71" s="27"/>
      <c r="AC71" s="16"/>
      <c r="AD71" s="27"/>
      <c r="AE71" s="27"/>
      <c r="AF71" s="27"/>
      <c r="AG71" s="27"/>
      <c r="AH71" s="27"/>
      <c r="AI71" s="27"/>
      <c r="AJ71" s="16"/>
      <c r="AK71" s="27"/>
      <c r="AL71" s="27"/>
      <c r="AM71" s="27"/>
    </row>
    <row r="72" spans="11:39" x14ac:dyDescent="0.3">
      <c r="S72" s="27"/>
      <c r="T72" s="27"/>
      <c r="U72" s="27"/>
      <c r="V72" s="16"/>
      <c r="W72" s="27"/>
      <c r="X72" s="27"/>
      <c r="Y72" s="27"/>
      <c r="Z72" s="27"/>
      <c r="AA72" s="27"/>
      <c r="AB72" s="27"/>
      <c r="AC72" s="16"/>
      <c r="AD72" s="27"/>
      <c r="AE72" s="27"/>
      <c r="AF72" s="27"/>
      <c r="AG72" s="27"/>
      <c r="AH72" s="27"/>
      <c r="AI72" s="27"/>
      <c r="AJ72" s="16"/>
      <c r="AK72" s="27"/>
      <c r="AL72" s="27"/>
      <c r="AM72" s="27"/>
    </row>
    <row r="73" spans="11:39" x14ac:dyDescent="0.3">
      <c r="S73" s="27"/>
      <c r="T73" s="27"/>
      <c r="U73" s="27"/>
      <c r="V73" s="16"/>
      <c r="W73" s="27"/>
      <c r="X73" s="27"/>
      <c r="Y73" s="27"/>
      <c r="Z73" s="27"/>
      <c r="AA73" s="27"/>
      <c r="AB73" s="27"/>
      <c r="AC73" s="16"/>
      <c r="AD73" s="27"/>
      <c r="AE73" s="27"/>
      <c r="AF73" s="27"/>
      <c r="AG73" s="27"/>
      <c r="AH73" s="27"/>
      <c r="AI73" s="27"/>
      <c r="AJ73" s="16"/>
      <c r="AK73" s="27"/>
      <c r="AL73" s="27"/>
      <c r="AM73" s="27"/>
    </row>
  </sheetData>
  <mergeCells count="288">
    <mergeCell ref="G37:N37"/>
    <mergeCell ref="S73:U73"/>
    <mergeCell ref="W73:Y73"/>
    <mergeCell ref="Z73:AB73"/>
    <mergeCell ref="AD73:AF73"/>
    <mergeCell ref="AG73:AI73"/>
    <mergeCell ref="AK73:AM73"/>
    <mergeCell ref="S72:U72"/>
    <mergeCell ref="W72:Y72"/>
    <mergeCell ref="Z72:AB72"/>
    <mergeCell ref="AD72:AF72"/>
    <mergeCell ref="AG72:AI72"/>
    <mergeCell ref="AK72:AM72"/>
    <mergeCell ref="S71:U71"/>
    <mergeCell ref="W71:Y71"/>
    <mergeCell ref="Z71:AB71"/>
    <mergeCell ref="AD71:AF71"/>
    <mergeCell ref="AG71:AI71"/>
    <mergeCell ref="AK71:AM71"/>
    <mergeCell ref="S70:U70"/>
    <mergeCell ref="W70:Y70"/>
    <mergeCell ref="Z70:AB70"/>
    <mergeCell ref="AD70:AF70"/>
    <mergeCell ref="AG70:AI70"/>
    <mergeCell ref="AK70:AM70"/>
    <mergeCell ref="S69:U69"/>
    <mergeCell ref="W69:Y69"/>
    <mergeCell ref="Z69:AB69"/>
    <mergeCell ref="AD69:AF69"/>
    <mergeCell ref="AG69:AI69"/>
    <mergeCell ref="AK69:AM69"/>
    <mergeCell ref="S68:U68"/>
    <mergeCell ref="W68:Y68"/>
    <mergeCell ref="Z68:AB68"/>
    <mergeCell ref="AD68:AF68"/>
    <mergeCell ref="AG68:AI68"/>
    <mergeCell ref="AK68:AM68"/>
    <mergeCell ref="S67:U67"/>
    <mergeCell ref="W67:Y67"/>
    <mergeCell ref="Z67:AB67"/>
    <mergeCell ref="AD67:AF67"/>
    <mergeCell ref="AG67:AI67"/>
    <mergeCell ref="AK67:AM67"/>
    <mergeCell ref="S66:U66"/>
    <mergeCell ref="W66:Y66"/>
    <mergeCell ref="Z66:AB66"/>
    <mergeCell ref="AD66:AF66"/>
    <mergeCell ref="AG66:AI66"/>
    <mergeCell ref="AK66:AM66"/>
    <mergeCell ref="S65:U65"/>
    <mergeCell ref="W65:Y65"/>
    <mergeCell ref="Z65:AB65"/>
    <mergeCell ref="AD65:AF65"/>
    <mergeCell ref="AG65:AI65"/>
    <mergeCell ref="AK65:AM65"/>
    <mergeCell ref="S64:U64"/>
    <mergeCell ref="W64:Y64"/>
    <mergeCell ref="Z64:AB64"/>
    <mergeCell ref="AD64:AF64"/>
    <mergeCell ref="AG64:AI64"/>
    <mergeCell ref="AK64:AM64"/>
    <mergeCell ref="S63:U63"/>
    <mergeCell ref="W63:Y63"/>
    <mergeCell ref="Z63:AB63"/>
    <mergeCell ref="AD63:AF63"/>
    <mergeCell ref="AG63:AI63"/>
    <mergeCell ref="AK63:AM63"/>
    <mergeCell ref="S62:U62"/>
    <mergeCell ref="W62:Y62"/>
    <mergeCell ref="Z62:AB62"/>
    <mergeCell ref="AD62:AF62"/>
    <mergeCell ref="AG62:AI62"/>
    <mergeCell ref="AK62:AM62"/>
    <mergeCell ref="S61:U61"/>
    <mergeCell ref="W61:Y61"/>
    <mergeCell ref="Z61:AB61"/>
    <mergeCell ref="AD61:AF61"/>
    <mergeCell ref="AG61:AI61"/>
    <mergeCell ref="AK61:AM61"/>
    <mergeCell ref="S60:U60"/>
    <mergeCell ref="W60:Y60"/>
    <mergeCell ref="Z60:AB60"/>
    <mergeCell ref="AD60:AF60"/>
    <mergeCell ref="AG60:AI60"/>
    <mergeCell ref="AK60:AM60"/>
    <mergeCell ref="S59:U59"/>
    <mergeCell ref="W59:Y59"/>
    <mergeCell ref="Z59:AB59"/>
    <mergeCell ref="AD59:AF59"/>
    <mergeCell ref="AG59:AI59"/>
    <mergeCell ref="AK59:AM59"/>
    <mergeCell ref="S58:U58"/>
    <mergeCell ref="W58:Y58"/>
    <mergeCell ref="Z58:AB58"/>
    <mergeCell ref="AD58:AF58"/>
    <mergeCell ref="AG58:AI58"/>
    <mergeCell ref="AK58:AM58"/>
    <mergeCell ref="S57:U57"/>
    <mergeCell ref="W57:Y57"/>
    <mergeCell ref="Z57:AB57"/>
    <mergeCell ref="AD57:AF57"/>
    <mergeCell ref="AG57:AI57"/>
    <mergeCell ref="AK57:AM57"/>
    <mergeCell ref="S56:U56"/>
    <mergeCell ref="W56:Y56"/>
    <mergeCell ref="Z56:AB56"/>
    <mergeCell ref="AD56:AF56"/>
    <mergeCell ref="AG56:AI56"/>
    <mergeCell ref="AK56:AM56"/>
    <mergeCell ref="AK53:AM53"/>
    <mergeCell ref="S52:U52"/>
    <mergeCell ref="W52:Y52"/>
    <mergeCell ref="Z52:AB52"/>
    <mergeCell ref="AD52:AF52"/>
    <mergeCell ref="AG52:AI52"/>
    <mergeCell ref="AK52:AM52"/>
    <mergeCell ref="S55:U55"/>
    <mergeCell ref="W55:Y55"/>
    <mergeCell ref="Z55:AB55"/>
    <mergeCell ref="AD55:AF55"/>
    <mergeCell ref="AG55:AI55"/>
    <mergeCell ref="AK55:AM55"/>
    <mergeCell ref="S54:U54"/>
    <mergeCell ref="W54:Y54"/>
    <mergeCell ref="Z54:AB54"/>
    <mergeCell ref="AD54:AF54"/>
    <mergeCell ref="AG54:AI54"/>
    <mergeCell ref="AK54:AM54"/>
    <mergeCell ref="Z51:AB51"/>
    <mergeCell ref="AD51:AF51"/>
    <mergeCell ref="AG51:AI51"/>
    <mergeCell ref="S50:U50"/>
    <mergeCell ref="W50:Y50"/>
    <mergeCell ref="Z50:AB50"/>
    <mergeCell ref="AD50:AF50"/>
    <mergeCell ref="AG50:AI50"/>
    <mergeCell ref="S53:U53"/>
    <mergeCell ref="W53:Y53"/>
    <mergeCell ref="Z53:AB53"/>
    <mergeCell ref="AD53:AF53"/>
    <mergeCell ref="AG53:AI53"/>
    <mergeCell ref="BU8:BW8"/>
    <mergeCell ref="BX8:BZ8"/>
    <mergeCell ref="CA8:CC8"/>
    <mergeCell ref="CD8:CF8"/>
    <mergeCell ref="CG8:CI8"/>
    <mergeCell ref="W36:Y36"/>
    <mergeCell ref="CP10:CR10"/>
    <mergeCell ref="CM9:CO9"/>
    <mergeCell ref="CP9:CR9"/>
    <mergeCell ref="BP10:BT10"/>
    <mergeCell ref="BU10:BW10"/>
    <mergeCell ref="BX10:BZ10"/>
    <mergeCell ref="CA10:CC10"/>
    <mergeCell ref="CD10:CF10"/>
    <mergeCell ref="CG10:CI10"/>
    <mergeCell ref="CJ10:CL10"/>
    <mergeCell ref="CM10:CO10"/>
    <mergeCell ref="AK28:AP28"/>
    <mergeCell ref="AK27:AP27"/>
    <mergeCell ref="AK30:AP30"/>
    <mergeCell ref="AD31:AI31"/>
    <mergeCell ref="AK31:AP31"/>
    <mergeCell ref="AD27:AH27"/>
    <mergeCell ref="AD28:AH28"/>
    <mergeCell ref="AK26:AP26"/>
    <mergeCell ref="AD30:AI30"/>
    <mergeCell ref="AK33:AP33"/>
    <mergeCell ref="BP6:CR6"/>
    <mergeCell ref="BP7:BT7"/>
    <mergeCell ref="BU7:BW7"/>
    <mergeCell ref="BX7:BZ7"/>
    <mergeCell ref="CA7:CC7"/>
    <mergeCell ref="CD7:CF7"/>
    <mergeCell ref="CG7:CI7"/>
    <mergeCell ref="CJ7:CL7"/>
    <mergeCell ref="CM7:CO7"/>
    <mergeCell ref="CP7:CR7"/>
    <mergeCell ref="CJ8:CL8"/>
    <mergeCell ref="CM8:CO8"/>
    <mergeCell ref="CP8:CR8"/>
    <mergeCell ref="BP9:BT9"/>
    <mergeCell ref="BU9:BW9"/>
    <mergeCell ref="BX9:BZ9"/>
    <mergeCell ref="CA9:CC9"/>
    <mergeCell ref="CD9:CF9"/>
    <mergeCell ref="CG9:CI9"/>
    <mergeCell ref="CJ9:CL9"/>
    <mergeCell ref="BP8:BT8"/>
    <mergeCell ref="G33:N34"/>
    <mergeCell ref="S34:U34"/>
    <mergeCell ref="W34:Y34"/>
    <mergeCell ref="Z34:AB34"/>
    <mergeCell ref="AD34:AF34"/>
    <mergeCell ref="W33:Y33"/>
    <mergeCell ref="Z33:AB33"/>
    <mergeCell ref="AD33:AF33"/>
    <mergeCell ref="AD26:AI26"/>
    <mergeCell ref="S33:U33"/>
    <mergeCell ref="P33:R33"/>
    <mergeCell ref="P34:R34"/>
    <mergeCell ref="G30:N31"/>
    <mergeCell ref="Y8:Z8"/>
    <mergeCell ref="Q9:W9"/>
    <mergeCell ref="Y9:Z9"/>
    <mergeCell ref="Q10:W10"/>
    <mergeCell ref="Y10:Z10"/>
    <mergeCell ref="P30:U30"/>
    <mergeCell ref="W30:AB30"/>
    <mergeCell ref="P31:U31"/>
    <mergeCell ref="W31:AB31"/>
    <mergeCell ref="P27:U27"/>
    <mergeCell ref="W27:AB27"/>
    <mergeCell ref="P28:U28"/>
    <mergeCell ref="W28:AB28"/>
    <mergeCell ref="P26:U26"/>
    <mergeCell ref="W26:AB26"/>
    <mergeCell ref="G27:N27"/>
    <mergeCell ref="G28:N28"/>
    <mergeCell ref="AG33:AI33"/>
    <mergeCell ref="AG34:AI34"/>
    <mergeCell ref="AK34:AM34"/>
    <mergeCell ref="P36:R36"/>
    <mergeCell ref="P38:R39"/>
    <mergeCell ref="P40:R40"/>
    <mergeCell ref="S36:U36"/>
    <mergeCell ref="Z36:AB36"/>
    <mergeCell ref="AD36:AF36"/>
    <mergeCell ref="AG36:AI36"/>
    <mergeCell ref="AD38:AF39"/>
    <mergeCell ref="Z38:AB39"/>
    <mergeCell ref="W38:Y39"/>
    <mergeCell ref="S38:U39"/>
    <mergeCell ref="AD40:AF40"/>
    <mergeCell ref="Z40:AB40"/>
    <mergeCell ref="AK37:AP37"/>
    <mergeCell ref="W37:AB37"/>
    <mergeCell ref="AD37:AI37"/>
    <mergeCell ref="P35:U35"/>
    <mergeCell ref="P37:U37"/>
    <mergeCell ref="P54:R54"/>
    <mergeCell ref="P55:R55"/>
    <mergeCell ref="AG38:AI39"/>
    <mergeCell ref="AG40:AI40"/>
    <mergeCell ref="P47:R47"/>
    <mergeCell ref="W47:Y47"/>
    <mergeCell ref="Z47:AB47"/>
    <mergeCell ref="AD47:AF47"/>
    <mergeCell ref="W40:Y40"/>
    <mergeCell ref="S40:U40"/>
    <mergeCell ref="S47:U47"/>
    <mergeCell ref="AG47:AI47"/>
    <mergeCell ref="S48:U48"/>
    <mergeCell ref="W48:Y48"/>
    <mergeCell ref="Z48:AB48"/>
    <mergeCell ref="AD48:AF48"/>
    <mergeCell ref="AG48:AI48"/>
    <mergeCell ref="W49:Y49"/>
    <mergeCell ref="Z49:AB49"/>
    <mergeCell ref="AD49:AF49"/>
    <mergeCell ref="S49:U49"/>
    <mergeCell ref="AG49:AI49"/>
    <mergeCell ref="S51:U51"/>
    <mergeCell ref="W51:Y51"/>
    <mergeCell ref="P65:R65"/>
    <mergeCell ref="P66:R66"/>
    <mergeCell ref="P67:R67"/>
    <mergeCell ref="P68:R68"/>
    <mergeCell ref="O25:AJ25"/>
    <mergeCell ref="O46:R46"/>
    <mergeCell ref="S46:Y46"/>
    <mergeCell ref="Z46:AF46"/>
    <mergeCell ref="AG46:AJ46"/>
    <mergeCell ref="P56:R56"/>
    <mergeCell ref="P57:R57"/>
    <mergeCell ref="P58:R58"/>
    <mergeCell ref="P59:R59"/>
    <mergeCell ref="P60:R60"/>
    <mergeCell ref="P61:R61"/>
    <mergeCell ref="P62:R62"/>
    <mergeCell ref="P63:R63"/>
    <mergeCell ref="P64:R64"/>
    <mergeCell ref="P48:R48"/>
    <mergeCell ref="P49:R49"/>
    <mergeCell ref="P50:R50"/>
    <mergeCell ref="P51:R51"/>
    <mergeCell ref="P52:R52"/>
    <mergeCell ref="P53:R53"/>
  </mergeCells>
  <phoneticPr fontId="1" type="noConversion"/>
  <dataValidations count="2">
    <dataValidation type="list" allowBlank="1" showInputMessage="1" showErrorMessage="1" sqref="P30:AD30 AK30" xr:uid="{484F2383-4C7E-4DE7-B7A9-0A682ED1CB3C}">
      <formula1>$AG$8:$AG$9</formula1>
    </dataValidation>
    <dataValidation type="list" allowBlank="1" showInputMessage="1" showErrorMessage="1" sqref="P38 S38 W38 AD38 Z38 AG38" xr:uid="{5F39840D-B103-4487-9C6A-9FD6866DBFED}">
      <formula1>$BF$8:$BF$10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2024-04-16T06:05:51Z</dcterms:created>
  <dcterms:modified xsi:type="dcterms:W3CDTF">2024-04-16T11:27:45Z</dcterms:modified>
</cp:coreProperties>
</file>