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Concreto Armado\"/>
    </mc:Choice>
  </mc:AlternateContent>
  <xr:revisionPtr revIDLastSave="0" documentId="13_ncr:1_{E3E0CF4A-C07D-4026-A627-B125EC343ED3}" xr6:coauthVersionLast="47" xr6:coauthVersionMax="47" xr10:uidLastSave="{00000000-0000-0000-0000-000000000000}"/>
  <bookViews>
    <workbookView xWindow="-108" yWindow="-108" windowWidth="23256" windowHeight="12576" xr2:uid="{F8D2F44F-0029-4B42-B618-8B069D1D7B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51" i="1"/>
  <c r="I49" i="1"/>
  <c r="G80" i="1" l="1"/>
  <c r="G73" i="1"/>
  <c r="F63" i="1"/>
  <c r="G84" i="1" s="1"/>
  <c r="F62" i="1"/>
  <c r="G75" i="1" s="1"/>
  <c r="F61" i="1"/>
  <c r="D61" i="1"/>
  <c r="G53" i="1"/>
  <c r="G51" i="1"/>
  <c r="G49" i="1"/>
  <c r="E43" i="1"/>
  <c r="H61" i="1" s="1"/>
  <c r="F35" i="1"/>
  <c r="D35" i="1"/>
  <c r="G82" i="1" l="1"/>
</calcChain>
</file>

<file path=xl/sharedStrings.xml><?xml version="1.0" encoding="utf-8"?>
<sst xmlns="http://schemas.openxmlformats.org/spreadsheetml/2006/main" count="80" uniqueCount="56">
  <si>
    <t>Marlon Ivan Carreto Rivera 201230088</t>
  </si>
  <si>
    <t xml:space="preserve">                 M-=</t>
  </si>
  <si>
    <t>b</t>
  </si>
  <si>
    <t>d</t>
  </si>
  <si>
    <t>h</t>
  </si>
  <si>
    <t>rec</t>
  </si>
  <si>
    <t>cm</t>
  </si>
  <si>
    <t>f´c</t>
  </si>
  <si>
    <t>fy</t>
  </si>
  <si>
    <t>PSI</t>
  </si>
  <si>
    <t>kg/cm2</t>
  </si>
  <si>
    <t xml:space="preserve">ACERO MINIMO </t>
  </si>
  <si>
    <t>cm2</t>
  </si>
  <si>
    <t>ACERO MAXIMO</t>
  </si>
  <si>
    <t>ASMIN=</t>
  </si>
  <si>
    <t>Փ</t>
  </si>
  <si>
    <t>Asmax</t>
  </si>
  <si>
    <t>ACERO POR FLEXION:</t>
  </si>
  <si>
    <t>Asflexión</t>
  </si>
  <si>
    <t xml:space="preserve">Asflexion </t>
  </si>
  <si>
    <t>Mu:</t>
  </si>
  <si>
    <t>=</t>
  </si>
  <si>
    <t>Asflexion</t>
  </si>
  <si>
    <t>CHEQUEO</t>
  </si>
  <si>
    <t>Asmin</t>
  </si>
  <si>
    <t>ARMADO DE CAMAS DE ACERO DE VIGAS</t>
  </si>
  <si>
    <t>AsCamaSuperior</t>
  </si>
  <si>
    <t xml:space="preserve">2 Varillas </t>
  </si>
  <si>
    <t>Asmin=</t>
  </si>
  <si>
    <t>1/3*As- =</t>
  </si>
  <si>
    <t>1/2*As- =</t>
  </si>
  <si>
    <t>1/2*As+ =</t>
  </si>
  <si>
    <t>AsCamaInferior</t>
  </si>
  <si>
    <t>(CS)</t>
  </si>
  <si>
    <t>(CI)</t>
  </si>
  <si>
    <t xml:space="preserve">DIAGRAMA DE ACEROS DE VIGA </t>
  </si>
  <si>
    <t>CS</t>
  </si>
  <si>
    <t>CI</t>
  </si>
  <si>
    <t>CALCULO DE VIGA</t>
  </si>
  <si>
    <t>L/3</t>
  </si>
  <si>
    <t>As5000kg-m</t>
  </si>
  <si>
    <t>As4000kg-m</t>
  </si>
  <si>
    <t>As6000kg-m</t>
  </si>
  <si>
    <t>kg-cm</t>
  </si>
  <si>
    <t>M-=5000kg-m</t>
  </si>
  <si>
    <t>M-=4000kg-m</t>
  </si>
  <si>
    <t>b- =6.88-1.81=</t>
  </si>
  <si>
    <t>5.07cm2</t>
  </si>
  <si>
    <t>b- = 5.45-1.81=</t>
  </si>
  <si>
    <t>3.34cm2</t>
  </si>
  <si>
    <t>b+ = 8.34-4.17=4.17cm2</t>
  </si>
  <si>
    <t>1.81cm2</t>
  </si>
  <si>
    <t>4.17cm2</t>
  </si>
  <si>
    <t>5000 kg-m</t>
  </si>
  <si>
    <t>M-=4000 kg-m</t>
  </si>
  <si>
    <t>M+= 6000 kg-m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</si>
</sst>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2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2" fillId="3" borderId="0" xfId="0" applyFont="1" applyFill="1"/>
    <xf numFmtId="0" fontId="5" fillId="3" borderId="0" xfId="0" applyFont="1" applyFill="1" applyAlignment="1">
      <alignment horizontal="left"/>
    </xf>
    <xf numFmtId="0" fontId="2" fillId="4" borderId="0" xfId="0" applyFont="1" applyFill="1"/>
    <xf numFmtId="12" fontId="2" fillId="0" borderId="0" xfId="0" applyNumberFormat="1" applyFont="1" applyAlignment="1">
      <alignment horizontal="center" vertical="center"/>
    </xf>
    <xf numFmtId="0" fontId="0" fillId="5" borderId="0" xfId="0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6</xdr:row>
      <xdr:rowOff>68580</xdr:rowOff>
    </xdr:from>
    <xdr:to>
      <xdr:col>9</xdr:col>
      <xdr:colOff>0</xdr:colOff>
      <xdr:row>9</xdr:row>
      <xdr:rowOff>22860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5FE1673-3721-C0A6-139B-E98250C108A7}"/>
            </a:ext>
          </a:extLst>
        </xdr:cNvPr>
        <xdr:cNvSpPr/>
      </xdr:nvSpPr>
      <xdr:spPr>
        <a:xfrm>
          <a:off x="2476500" y="1165860"/>
          <a:ext cx="4655820" cy="5029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91440</xdr:colOff>
      <xdr:row>12</xdr:row>
      <xdr:rowOff>144780</xdr:rowOff>
    </xdr:from>
    <xdr:to>
      <xdr:col>9</xdr:col>
      <xdr:colOff>30480</xdr:colOff>
      <xdr:row>12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B5BD72C-BDD8-A39F-5F64-E7E73063C82B}"/>
            </a:ext>
          </a:extLst>
        </xdr:cNvPr>
        <xdr:cNvCxnSpPr/>
      </xdr:nvCxnSpPr>
      <xdr:spPr>
        <a:xfrm flipV="1">
          <a:off x="2468880" y="2339340"/>
          <a:ext cx="46939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10</xdr:row>
      <xdr:rowOff>68580</xdr:rowOff>
    </xdr:from>
    <xdr:to>
      <xdr:col>9</xdr:col>
      <xdr:colOff>45720</xdr:colOff>
      <xdr:row>15</xdr:row>
      <xdr:rowOff>160020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C43FB92C-7A6D-0AD9-1955-F0D5A89AD856}"/>
            </a:ext>
          </a:extLst>
        </xdr:cNvPr>
        <xdr:cNvSpPr/>
      </xdr:nvSpPr>
      <xdr:spPr>
        <a:xfrm>
          <a:off x="2522220" y="1897380"/>
          <a:ext cx="4655820" cy="1005840"/>
        </a:xfrm>
        <a:custGeom>
          <a:avLst/>
          <a:gdLst>
            <a:gd name="connsiteX0" fmla="*/ 0 w 4655820"/>
            <a:gd name="connsiteY0" fmla="*/ 0 h 1333516"/>
            <a:gd name="connsiteX1" fmla="*/ 1615440 w 4655820"/>
            <a:gd name="connsiteY1" fmla="*/ 1333500 h 1333516"/>
            <a:gd name="connsiteX2" fmla="*/ 4655820 w 4655820"/>
            <a:gd name="connsiteY2" fmla="*/ 22860 h 13335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655820" h="1333516">
              <a:moveTo>
                <a:pt x="0" y="0"/>
              </a:moveTo>
              <a:cubicBezTo>
                <a:pt x="419735" y="664845"/>
                <a:pt x="839470" y="1329690"/>
                <a:pt x="1615440" y="1333500"/>
              </a:cubicBezTo>
              <a:cubicBezTo>
                <a:pt x="2391410" y="1337310"/>
                <a:pt x="3523615" y="680085"/>
                <a:pt x="4655820" y="2286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99060</xdr:colOff>
      <xdr:row>7</xdr:row>
      <xdr:rowOff>137160</xdr:rowOff>
    </xdr:from>
    <xdr:to>
      <xdr:col>3</xdr:col>
      <xdr:colOff>99060</xdr:colOff>
      <xdr:row>7</xdr:row>
      <xdr:rowOff>137160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3BB378F1-A74C-9321-A055-08A537A25A94}"/>
            </a:ext>
          </a:extLst>
        </xdr:cNvPr>
        <xdr:cNvCxnSpPr>
          <a:stCxn id="2" idx="1"/>
          <a:endCxn id="2" idx="1"/>
        </xdr:cNvCxnSpPr>
      </xdr:nvCxnSpPr>
      <xdr:spPr>
        <a:xfrm>
          <a:off x="2476500" y="1417320"/>
          <a:ext cx="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98612</xdr:colOff>
      <xdr:row>9</xdr:row>
      <xdr:rowOff>45720</xdr:rowOff>
    </xdr:from>
    <xdr:to>
      <xdr:col>3</xdr:col>
      <xdr:colOff>114300</xdr:colOff>
      <xdr:row>16</xdr:row>
      <xdr:rowOff>143435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12204AD9-ECB3-99EA-97BD-D85440EB166C}"/>
            </a:ext>
          </a:extLst>
        </xdr:cNvPr>
        <xdr:cNvCxnSpPr/>
      </xdr:nvCxnSpPr>
      <xdr:spPr>
        <a:xfrm flipH="1">
          <a:off x="2465294" y="1659367"/>
          <a:ext cx="15688" cy="1352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8965</xdr:colOff>
      <xdr:row>9</xdr:row>
      <xdr:rowOff>60960</xdr:rowOff>
    </xdr:from>
    <xdr:to>
      <xdr:col>9</xdr:col>
      <xdr:colOff>22860</xdr:colOff>
      <xdr:row>16</xdr:row>
      <xdr:rowOff>107576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E21D3971-34AE-4A90-B822-0BF113BBFC3D}"/>
            </a:ext>
          </a:extLst>
        </xdr:cNvPr>
        <xdr:cNvCxnSpPr/>
      </xdr:nvCxnSpPr>
      <xdr:spPr>
        <a:xfrm flipH="1">
          <a:off x="7109012" y="1674607"/>
          <a:ext cx="13895" cy="1301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340658</xdr:colOff>
      <xdr:row>32</xdr:row>
      <xdr:rowOff>411</xdr:rowOff>
    </xdr:from>
    <xdr:to>
      <xdr:col>13</xdr:col>
      <xdr:colOff>281980</xdr:colOff>
      <xdr:row>41</xdr:row>
      <xdr:rowOff>74550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3CFD51A2-A01D-F76B-6CEE-69F63C79B4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42" t="28809" r="42482" b="52729"/>
        <a:stretch/>
      </xdr:blipFill>
      <xdr:spPr>
        <a:xfrm>
          <a:off x="7655858" y="5976668"/>
          <a:ext cx="3119951" cy="1761425"/>
        </a:xfrm>
        <a:prstGeom prst="rect">
          <a:avLst/>
        </a:prstGeom>
      </xdr:spPr>
    </xdr:pic>
    <xdr:clientData/>
  </xdr:twoCellAnchor>
  <xdr:twoCellAnchor>
    <xdr:from>
      <xdr:col>4</xdr:col>
      <xdr:colOff>251011</xdr:colOff>
      <xdr:row>60</xdr:row>
      <xdr:rowOff>1</xdr:rowOff>
    </xdr:from>
    <xdr:to>
      <xdr:col>4</xdr:col>
      <xdr:colOff>591671</xdr:colOff>
      <xdr:row>62</xdr:row>
      <xdr:rowOff>2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9692208A-3C43-0BC6-2182-4C843BDDABA9}"/>
            </a:ext>
          </a:extLst>
        </xdr:cNvPr>
        <xdr:cNvSpPr txBox="1"/>
      </xdr:nvSpPr>
      <xdr:spPr>
        <a:xfrm>
          <a:off x="3406587" y="10757648"/>
          <a:ext cx="340660" cy="358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≤</a:t>
          </a:r>
          <a:endParaRPr lang="es-GT" sz="1800" b="1"/>
        </a:p>
      </xdr:txBody>
    </xdr:sp>
    <xdr:clientData/>
  </xdr:twoCellAnchor>
  <xdr:twoCellAnchor>
    <xdr:from>
      <xdr:col>6</xdr:col>
      <xdr:colOff>206187</xdr:colOff>
      <xdr:row>59</xdr:row>
      <xdr:rowOff>170330</xdr:rowOff>
    </xdr:from>
    <xdr:to>
      <xdr:col>6</xdr:col>
      <xdr:colOff>546847</xdr:colOff>
      <xdr:row>61</xdr:row>
      <xdr:rowOff>170331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1B38E77-66E0-433A-A70D-8FB924609873}"/>
            </a:ext>
          </a:extLst>
        </xdr:cNvPr>
        <xdr:cNvSpPr txBox="1"/>
      </xdr:nvSpPr>
      <xdr:spPr>
        <a:xfrm>
          <a:off x="4939552" y="10748683"/>
          <a:ext cx="340660" cy="358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≤</a:t>
          </a:r>
          <a:endParaRPr lang="es-GT" sz="1800" b="1"/>
        </a:p>
      </xdr:txBody>
    </xdr:sp>
    <xdr:clientData/>
  </xdr:twoCellAnchor>
  <xdr:twoCellAnchor>
    <xdr:from>
      <xdr:col>3</xdr:col>
      <xdr:colOff>573742</xdr:colOff>
      <xdr:row>93</xdr:row>
      <xdr:rowOff>107576</xdr:rowOff>
    </xdr:from>
    <xdr:to>
      <xdr:col>14</xdr:col>
      <xdr:colOff>152400</xdr:colOff>
      <xdr:row>93</xdr:row>
      <xdr:rowOff>107576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33C39D54-6C87-6FCC-A9CE-11E1239FDB18}"/>
            </a:ext>
          </a:extLst>
        </xdr:cNvPr>
        <xdr:cNvCxnSpPr/>
      </xdr:nvCxnSpPr>
      <xdr:spPr>
        <a:xfrm>
          <a:off x="2940424" y="17857694"/>
          <a:ext cx="825649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90</xdr:row>
      <xdr:rowOff>107577</xdr:rowOff>
    </xdr:from>
    <xdr:to>
      <xdr:col>7</xdr:col>
      <xdr:colOff>242047</xdr:colOff>
      <xdr:row>90</xdr:row>
      <xdr:rowOff>107577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1AFBE5C1-A4EC-FC3E-A0F3-544C0D22A18F}"/>
            </a:ext>
          </a:extLst>
        </xdr:cNvPr>
        <xdr:cNvCxnSpPr/>
      </xdr:nvCxnSpPr>
      <xdr:spPr>
        <a:xfrm>
          <a:off x="4733365" y="17319812"/>
          <a:ext cx="10309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609601</xdr:colOff>
      <xdr:row>90</xdr:row>
      <xdr:rowOff>98612</xdr:rowOff>
    </xdr:from>
    <xdr:to>
      <xdr:col>14</xdr:col>
      <xdr:colOff>62753</xdr:colOff>
      <xdr:row>90</xdr:row>
      <xdr:rowOff>98612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7DF209B1-5BE2-4953-92E6-23A1AE2CC958}"/>
            </a:ext>
          </a:extLst>
        </xdr:cNvPr>
        <xdr:cNvCxnSpPr/>
      </xdr:nvCxnSpPr>
      <xdr:spPr>
        <a:xfrm>
          <a:off x="10076330" y="17310847"/>
          <a:ext cx="10309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90</xdr:row>
      <xdr:rowOff>116541</xdr:rowOff>
    </xdr:from>
    <xdr:to>
      <xdr:col>5</xdr:col>
      <xdr:colOff>62753</xdr:colOff>
      <xdr:row>90</xdr:row>
      <xdr:rowOff>116541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E629C7CA-9AC8-4064-84CB-50C26C54704C}"/>
            </a:ext>
          </a:extLst>
        </xdr:cNvPr>
        <xdr:cNvCxnSpPr/>
      </xdr:nvCxnSpPr>
      <xdr:spPr>
        <a:xfrm flipH="1">
          <a:off x="2976282" y="17328776"/>
          <a:ext cx="103094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582705</xdr:colOff>
      <xdr:row>90</xdr:row>
      <xdr:rowOff>116541</xdr:rowOff>
    </xdr:from>
    <xdr:to>
      <xdr:col>12</xdr:col>
      <xdr:colOff>35859</xdr:colOff>
      <xdr:row>90</xdr:row>
      <xdr:rowOff>116541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B448A430-5108-4262-AA21-B8630559A2FF}"/>
            </a:ext>
          </a:extLst>
        </xdr:cNvPr>
        <xdr:cNvCxnSpPr/>
      </xdr:nvCxnSpPr>
      <xdr:spPr>
        <a:xfrm flipH="1">
          <a:off x="8471646" y="17328776"/>
          <a:ext cx="103094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573742</xdr:colOff>
      <xdr:row>94</xdr:row>
      <xdr:rowOff>98612</xdr:rowOff>
    </xdr:from>
    <xdr:to>
      <xdr:col>14</xdr:col>
      <xdr:colOff>188258</xdr:colOff>
      <xdr:row>94</xdr:row>
      <xdr:rowOff>107576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7332D7D3-B791-98DC-79BF-0C36FA547433}"/>
            </a:ext>
          </a:extLst>
        </xdr:cNvPr>
        <xdr:cNvCxnSpPr/>
      </xdr:nvCxnSpPr>
      <xdr:spPr>
        <a:xfrm flipV="1">
          <a:off x="2940424" y="18028024"/>
          <a:ext cx="8292352" cy="8964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663389</xdr:colOff>
      <xdr:row>101</xdr:row>
      <xdr:rowOff>107577</xdr:rowOff>
    </xdr:from>
    <xdr:to>
      <xdr:col>14</xdr:col>
      <xdr:colOff>277905</xdr:colOff>
      <xdr:row>101</xdr:row>
      <xdr:rowOff>116541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F48CD49B-4353-40F4-9FBD-F9DE501BD41A}"/>
            </a:ext>
          </a:extLst>
        </xdr:cNvPr>
        <xdr:cNvCxnSpPr/>
      </xdr:nvCxnSpPr>
      <xdr:spPr>
        <a:xfrm flipV="1">
          <a:off x="3030071" y="19292048"/>
          <a:ext cx="8292352" cy="8964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726142</xdr:colOff>
      <xdr:row>103</xdr:row>
      <xdr:rowOff>53788</xdr:rowOff>
    </xdr:from>
    <xdr:to>
      <xdr:col>14</xdr:col>
      <xdr:colOff>259976</xdr:colOff>
      <xdr:row>103</xdr:row>
      <xdr:rowOff>71717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FE6D44A-7989-03A7-92C6-D81E664BDBB2}"/>
            </a:ext>
          </a:extLst>
        </xdr:cNvPr>
        <xdr:cNvCxnSpPr/>
      </xdr:nvCxnSpPr>
      <xdr:spPr>
        <a:xfrm flipV="1">
          <a:off x="3092824" y="19596847"/>
          <a:ext cx="8211670" cy="17929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717176</xdr:colOff>
      <xdr:row>103</xdr:row>
      <xdr:rowOff>53788</xdr:rowOff>
    </xdr:from>
    <xdr:to>
      <xdr:col>3</xdr:col>
      <xdr:colOff>726142</xdr:colOff>
      <xdr:row>110</xdr:row>
      <xdr:rowOff>26894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A4D8613D-6472-4D02-AB9D-B11AD94AEF42}"/>
            </a:ext>
          </a:extLst>
        </xdr:cNvPr>
        <xdr:cNvCxnSpPr/>
      </xdr:nvCxnSpPr>
      <xdr:spPr>
        <a:xfrm>
          <a:off x="3083858" y="19596847"/>
          <a:ext cx="8966" cy="122816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242045</xdr:colOff>
      <xdr:row>103</xdr:row>
      <xdr:rowOff>44823</xdr:rowOff>
    </xdr:from>
    <xdr:to>
      <xdr:col>14</xdr:col>
      <xdr:colOff>251011</xdr:colOff>
      <xdr:row>110</xdr:row>
      <xdr:rowOff>17929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F514B731-719F-450B-B158-3AF88EB63556}"/>
            </a:ext>
          </a:extLst>
        </xdr:cNvPr>
        <xdr:cNvCxnSpPr/>
      </xdr:nvCxnSpPr>
      <xdr:spPr>
        <a:xfrm>
          <a:off x="11286563" y="19587882"/>
          <a:ext cx="8966" cy="122816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717177</xdr:colOff>
      <xdr:row>109</xdr:row>
      <xdr:rowOff>170329</xdr:rowOff>
    </xdr:from>
    <xdr:to>
      <xdr:col>8</xdr:col>
      <xdr:colOff>439271</xdr:colOff>
      <xdr:row>110</xdr:row>
      <xdr:rowOff>8965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20FBA219-1454-BD23-5CFF-BA6D006BC90D}"/>
            </a:ext>
          </a:extLst>
        </xdr:cNvPr>
        <xdr:cNvCxnSpPr/>
      </xdr:nvCxnSpPr>
      <xdr:spPr>
        <a:xfrm flipH="1">
          <a:off x="3083859" y="20789153"/>
          <a:ext cx="3666565" cy="179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259977</xdr:colOff>
      <xdr:row>110</xdr:row>
      <xdr:rowOff>8965</xdr:rowOff>
    </xdr:from>
    <xdr:to>
      <xdr:col>14</xdr:col>
      <xdr:colOff>295835</xdr:colOff>
      <xdr:row>110</xdr:row>
      <xdr:rowOff>17929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FE1ED195-68D9-48B7-BED3-464D9401B80A}"/>
            </a:ext>
          </a:extLst>
        </xdr:cNvPr>
        <xdr:cNvCxnSpPr/>
      </xdr:nvCxnSpPr>
      <xdr:spPr>
        <a:xfrm flipV="1">
          <a:off x="7360024" y="20807083"/>
          <a:ext cx="3980329" cy="896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681318</xdr:colOff>
      <xdr:row>109</xdr:row>
      <xdr:rowOff>8964</xdr:rowOff>
    </xdr:from>
    <xdr:to>
      <xdr:col>9</xdr:col>
      <xdr:colOff>152400</xdr:colOff>
      <xdr:row>111</xdr:row>
      <xdr:rowOff>0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F25FC518-9F63-0F33-DC41-368719A7070E}"/>
            </a:ext>
          </a:extLst>
        </xdr:cNvPr>
        <xdr:cNvSpPr txBox="1"/>
      </xdr:nvSpPr>
      <xdr:spPr>
        <a:xfrm>
          <a:off x="6992471" y="20627788"/>
          <a:ext cx="259976" cy="349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L</a:t>
          </a:r>
        </a:p>
      </xdr:txBody>
    </xdr:sp>
    <xdr:clientData/>
  </xdr:twoCellAnchor>
  <xdr:twoCellAnchor>
    <xdr:from>
      <xdr:col>8</xdr:col>
      <xdr:colOff>600634</xdr:colOff>
      <xdr:row>104</xdr:row>
      <xdr:rowOff>26894</xdr:rowOff>
    </xdr:from>
    <xdr:to>
      <xdr:col>9</xdr:col>
      <xdr:colOff>304800</xdr:colOff>
      <xdr:row>105</xdr:row>
      <xdr:rowOff>98612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981377CE-F9E8-48D6-95FD-4126D4E0D1E5}"/>
            </a:ext>
          </a:extLst>
        </xdr:cNvPr>
        <xdr:cNvSpPr txBox="1"/>
      </xdr:nvSpPr>
      <xdr:spPr>
        <a:xfrm>
          <a:off x="6911787" y="19749247"/>
          <a:ext cx="493060" cy="251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L/2</a:t>
          </a:r>
        </a:p>
      </xdr:txBody>
    </xdr:sp>
    <xdr:clientData/>
  </xdr:twoCellAnchor>
  <xdr:twoCellAnchor>
    <xdr:from>
      <xdr:col>8</xdr:col>
      <xdr:colOff>340658</xdr:colOff>
      <xdr:row>106</xdr:row>
      <xdr:rowOff>1</xdr:rowOff>
    </xdr:from>
    <xdr:to>
      <xdr:col>9</xdr:col>
      <xdr:colOff>636493</xdr:colOff>
      <xdr:row>107</xdr:row>
      <xdr:rowOff>71719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1021616F-AD71-924A-F775-76CBF3FA8A61}"/>
            </a:ext>
          </a:extLst>
        </xdr:cNvPr>
        <xdr:cNvSpPr txBox="1"/>
      </xdr:nvSpPr>
      <xdr:spPr>
        <a:xfrm>
          <a:off x="6651811" y="20080942"/>
          <a:ext cx="1084729" cy="251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M+=6000</a:t>
          </a:r>
          <a:r>
            <a:rPr lang="es-GT" sz="1100" b="1" baseline="0"/>
            <a:t> kg-m</a:t>
          </a:r>
          <a:endParaRPr lang="es-GT" sz="1100" b="1"/>
        </a:p>
      </xdr:txBody>
    </xdr:sp>
    <xdr:clientData/>
  </xdr:twoCellAnchor>
  <xdr:twoCellAnchor>
    <xdr:from>
      <xdr:col>7</xdr:col>
      <xdr:colOff>71717</xdr:colOff>
      <xdr:row>100</xdr:row>
      <xdr:rowOff>89647</xdr:rowOff>
    </xdr:from>
    <xdr:to>
      <xdr:col>11</xdr:col>
      <xdr:colOff>26894</xdr:colOff>
      <xdr:row>100</xdr:row>
      <xdr:rowOff>89648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D97007E2-3F2F-3AE0-D0D0-53F5075E9A6D}"/>
            </a:ext>
          </a:extLst>
        </xdr:cNvPr>
        <xdr:cNvCxnSpPr/>
      </xdr:nvCxnSpPr>
      <xdr:spPr>
        <a:xfrm>
          <a:off x="5593976" y="19112753"/>
          <a:ext cx="3110753" cy="1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71717</xdr:colOff>
      <xdr:row>100</xdr:row>
      <xdr:rowOff>80682</xdr:rowOff>
    </xdr:from>
    <xdr:to>
      <xdr:col>7</xdr:col>
      <xdr:colOff>98612</xdr:colOff>
      <xdr:row>104</xdr:row>
      <xdr:rowOff>152400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2BB06676-421D-4A8F-9C3C-23A775E98009}"/>
            </a:ext>
          </a:extLst>
        </xdr:cNvPr>
        <xdr:cNvCxnSpPr/>
      </xdr:nvCxnSpPr>
      <xdr:spPr>
        <a:xfrm flipH="1">
          <a:off x="5593976" y="19103788"/>
          <a:ext cx="26895" cy="806824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100</xdr:row>
      <xdr:rowOff>107577</xdr:rowOff>
    </xdr:from>
    <xdr:to>
      <xdr:col>11</xdr:col>
      <xdr:colOff>17929</xdr:colOff>
      <xdr:row>104</xdr:row>
      <xdr:rowOff>152400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5D15D09D-D51C-4523-ADD5-6CA0F2098D09}"/>
            </a:ext>
          </a:extLst>
        </xdr:cNvPr>
        <xdr:cNvCxnSpPr/>
      </xdr:nvCxnSpPr>
      <xdr:spPr>
        <a:xfrm>
          <a:off x="8677835" y="19112753"/>
          <a:ext cx="17929" cy="7620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</xdr:colOff>
      <xdr:row>104</xdr:row>
      <xdr:rowOff>152400</xdr:rowOff>
    </xdr:from>
    <xdr:to>
      <xdr:col>8</xdr:col>
      <xdr:colOff>600634</xdr:colOff>
      <xdr:row>104</xdr:row>
      <xdr:rowOff>161365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9CA59210-C286-5F44-3278-3BA8F4D44E15}"/>
            </a:ext>
          </a:extLst>
        </xdr:cNvPr>
        <xdr:cNvCxnSpPr>
          <a:stCxn id="63" idx="1"/>
        </xdr:cNvCxnSpPr>
      </xdr:nvCxnSpPr>
      <xdr:spPr>
        <a:xfrm flipH="1">
          <a:off x="5576047" y="19874753"/>
          <a:ext cx="1335740" cy="896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104</xdr:row>
      <xdr:rowOff>134470</xdr:rowOff>
    </xdr:from>
    <xdr:to>
      <xdr:col>11</xdr:col>
      <xdr:colOff>35860</xdr:colOff>
      <xdr:row>104</xdr:row>
      <xdr:rowOff>152400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F4CF7B21-F265-49F6-BB2F-8660FBFE05F8}"/>
            </a:ext>
          </a:extLst>
        </xdr:cNvPr>
        <xdr:cNvCxnSpPr>
          <a:stCxn id="63" idx="3"/>
        </xdr:cNvCxnSpPr>
      </xdr:nvCxnSpPr>
      <xdr:spPr>
        <a:xfrm flipV="1">
          <a:off x="7404847" y="19856823"/>
          <a:ext cx="1308848" cy="1793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</xdr:colOff>
      <xdr:row>6</xdr:row>
      <xdr:rowOff>71717</xdr:rowOff>
    </xdr:from>
    <xdr:to>
      <xdr:col>3</xdr:col>
      <xdr:colOff>430306</xdr:colOff>
      <xdr:row>7</xdr:row>
      <xdr:rowOff>135367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C27CFEE-D9E4-264C-F73B-9C5FA7F1D4D7}"/>
            </a:ext>
          </a:extLst>
        </xdr:cNvPr>
        <xdr:cNvCxnSpPr>
          <a:stCxn id="2" idx="1"/>
        </xdr:cNvCxnSpPr>
      </xdr:nvCxnSpPr>
      <xdr:spPr>
        <a:xfrm flipV="1">
          <a:off x="2465742" y="1147482"/>
          <a:ext cx="331246" cy="2429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125506</xdr:colOff>
      <xdr:row>6</xdr:row>
      <xdr:rowOff>89647</xdr:rowOff>
    </xdr:from>
    <xdr:to>
      <xdr:col>4</xdr:col>
      <xdr:colOff>71718</xdr:colOff>
      <xdr:row>9</xdr:row>
      <xdr:rowOff>44824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402A5C-8F11-4D1B-B4C4-66D60DFE944F}"/>
            </a:ext>
          </a:extLst>
        </xdr:cNvPr>
        <xdr:cNvCxnSpPr/>
      </xdr:nvCxnSpPr>
      <xdr:spPr>
        <a:xfrm flipV="1">
          <a:off x="2492188" y="1165412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502023</xdr:colOff>
      <xdr:row>6</xdr:row>
      <xdr:rowOff>71718</xdr:rowOff>
    </xdr:from>
    <xdr:to>
      <xdr:col>4</xdr:col>
      <xdr:colOff>448235</xdr:colOff>
      <xdr:row>9</xdr:row>
      <xdr:rowOff>26895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91A5A82-68E4-4AB1-8739-95CC0BAB73DD}"/>
            </a:ext>
          </a:extLst>
        </xdr:cNvPr>
        <xdr:cNvCxnSpPr/>
      </xdr:nvCxnSpPr>
      <xdr:spPr>
        <a:xfrm flipV="1">
          <a:off x="2868705" y="1147483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26894</xdr:colOff>
      <xdr:row>6</xdr:row>
      <xdr:rowOff>89648</xdr:rowOff>
    </xdr:from>
    <xdr:to>
      <xdr:col>4</xdr:col>
      <xdr:colOff>762000</xdr:colOff>
      <xdr:row>9</xdr:row>
      <xdr:rowOff>44825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6329DF69-73B3-4CE8-8287-7EA87DCF9524}"/>
            </a:ext>
          </a:extLst>
        </xdr:cNvPr>
        <xdr:cNvCxnSpPr/>
      </xdr:nvCxnSpPr>
      <xdr:spPr>
        <a:xfrm flipV="1">
          <a:off x="3182470" y="1165413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358588</xdr:colOff>
      <xdr:row>6</xdr:row>
      <xdr:rowOff>62754</xdr:rowOff>
    </xdr:from>
    <xdr:to>
      <xdr:col>5</xdr:col>
      <xdr:colOff>304799</xdr:colOff>
      <xdr:row>9</xdr:row>
      <xdr:rowOff>17931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9D7139B6-3F50-41C3-AB78-E9A7169B11B9}"/>
            </a:ext>
          </a:extLst>
        </xdr:cNvPr>
        <xdr:cNvCxnSpPr/>
      </xdr:nvCxnSpPr>
      <xdr:spPr>
        <a:xfrm flipV="1">
          <a:off x="3514164" y="1138519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627530</xdr:colOff>
      <xdr:row>6</xdr:row>
      <xdr:rowOff>80683</xdr:rowOff>
    </xdr:from>
    <xdr:to>
      <xdr:col>5</xdr:col>
      <xdr:colOff>573741</xdr:colOff>
      <xdr:row>9</xdr:row>
      <xdr:rowOff>35860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FE821369-8344-41C9-A283-880AE16B7897}"/>
            </a:ext>
          </a:extLst>
        </xdr:cNvPr>
        <xdr:cNvCxnSpPr/>
      </xdr:nvCxnSpPr>
      <xdr:spPr>
        <a:xfrm flipV="1">
          <a:off x="3783106" y="115644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161365</xdr:colOff>
      <xdr:row>6</xdr:row>
      <xdr:rowOff>80683</xdr:rowOff>
    </xdr:from>
    <xdr:to>
      <xdr:col>6</xdr:col>
      <xdr:colOff>107577</xdr:colOff>
      <xdr:row>9</xdr:row>
      <xdr:rowOff>35860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C338AEAB-A2BD-4309-B270-9CD5E91EF0B7}"/>
            </a:ext>
          </a:extLst>
        </xdr:cNvPr>
        <xdr:cNvCxnSpPr/>
      </xdr:nvCxnSpPr>
      <xdr:spPr>
        <a:xfrm flipV="1">
          <a:off x="4105836" y="115644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510988</xdr:colOff>
      <xdr:row>6</xdr:row>
      <xdr:rowOff>53789</xdr:rowOff>
    </xdr:from>
    <xdr:to>
      <xdr:col>6</xdr:col>
      <xdr:colOff>457200</xdr:colOff>
      <xdr:row>9</xdr:row>
      <xdr:rowOff>8966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BC921841-0D91-4750-AF44-952267237BE2}"/>
            </a:ext>
          </a:extLst>
        </xdr:cNvPr>
        <xdr:cNvCxnSpPr/>
      </xdr:nvCxnSpPr>
      <xdr:spPr>
        <a:xfrm flipV="1">
          <a:off x="4455459" y="1129554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62753</xdr:rowOff>
    </xdr:from>
    <xdr:to>
      <xdr:col>6</xdr:col>
      <xdr:colOff>735106</xdr:colOff>
      <xdr:row>9</xdr:row>
      <xdr:rowOff>17930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D25A7349-1935-4775-A0E0-F8FF2EE19E04}"/>
            </a:ext>
          </a:extLst>
        </xdr:cNvPr>
        <xdr:cNvCxnSpPr/>
      </xdr:nvCxnSpPr>
      <xdr:spPr>
        <a:xfrm flipV="1">
          <a:off x="4733365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259977</xdr:colOff>
      <xdr:row>6</xdr:row>
      <xdr:rowOff>80682</xdr:rowOff>
    </xdr:from>
    <xdr:to>
      <xdr:col>7</xdr:col>
      <xdr:colOff>206189</xdr:colOff>
      <xdr:row>9</xdr:row>
      <xdr:rowOff>35859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B9C3ECB7-1C20-4BEF-A6B0-3B32A455DA68}"/>
            </a:ext>
          </a:extLst>
        </xdr:cNvPr>
        <xdr:cNvCxnSpPr/>
      </xdr:nvCxnSpPr>
      <xdr:spPr>
        <a:xfrm flipV="1">
          <a:off x="4993342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537882</xdr:colOff>
      <xdr:row>6</xdr:row>
      <xdr:rowOff>62753</xdr:rowOff>
    </xdr:from>
    <xdr:to>
      <xdr:col>7</xdr:col>
      <xdr:colOff>484094</xdr:colOff>
      <xdr:row>9</xdr:row>
      <xdr:rowOff>17930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B8FDE2FB-F061-4374-AA6C-6EB5BC811151}"/>
            </a:ext>
          </a:extLst>
        </xdr:cNvPr>
        <xdr:cNvCxnSpPr/>
      </xdr:nvCxnSpPr>
      <xdr:spPr>
        <a:xfrm flipV="1">
          <a:off x="5271247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8965</xdr:colOff>
      <xdr:row>6</xdr:row>
      <xdr:rowOff>80682</xdr:rowOff>
    </xdr:from>
    <xdr:to>
      <xdr:col>7</xdr:col>
      <xdr:colOff>744071</xdr:colOff>
      <xdr:row>9</xdr:row>
      <xdr:rowOff>35859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4BE77B5C-495C-49A9-BEC8-A49EAA854FC3}"/>
            </a:ext>
          </a:extLst>
        </xdr:cNvPr>
        <xdr:cNvCxnSpPr/>
      </xdr:nvCxnSpPr>
      <xdr:spPr>
        <a:xfrm flipV="1">
          <a:off x="5531224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277905</xdr:colOff>
      <xdr:row>6</xdr:row>
      <xdr:rowOff>62753</xdr:rowOff>
    </xdr:from>
    <xdr:to>
      <xdr:col>8</xdr:col>
      <xdr:colOff>224117</xdr:colOff>
      <xdr:row>9</xdr:row>
      <xdr:rowOff>17930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85360BCB-46B8-4217-BEE7-CEF1D27EED99}"/>
            </a:ext>
          </a:extLst>
        </xdr:cNvPr>
        <xdr:cNvCxnSpPr/>
      </xdr:nvCxnSpPr>
      <xdr:spPr>
        <a:xfrm flipV="1">
          <a:off x="5800164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537882</xdr:colOff>
      <xdr:row>6</xdr:row>
      <xdr:rowOff>80682</xdr:rowOff>
    </xdr:from>
    <xdr:to>
      <xdr:col>8</xdr:col>
      <xdr:colOff>484094</xdr:colOff>
      <xdr:row>9</xdr:row>
      <xdr:rowOff>35859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30B3879B-EFCD-4304-B262-E0FF997442E6}"/>
            </a:ext>
          </a:extLst>
        </xdr:cNvPr>
        <xdr:cNvCxnSpPr/>
      </xdr:nvCxnSpPr>
      <xdr:spPr>
        <a:xfrm flipV="1">
          <a:off x="6060141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35858</xdr:colOff>
      <xdr:row>6</xdr:row>
      <xdr:rowOff>71717</xdr:rowOff>
    </xdr:from>
    <xdr:to>
      <xdr:col>8</xdr:col>
      <xdr:colOff>770964</xdr:colOff>
      <xdr:row>9</xdr:row>
      <xdr:rowOff>26894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B3CB7AD-28EA-40A9-BD28-D044DECE4C62}"/>
            </a:ext>
          </a:extLst>
        </xdr:cNvPr>
        <xdr:cNvCxnSpPr/>
      </xdr:nvCxnSpPr>
      <xdr:spPr>
        <a:xfrm flipV="1">
          <a:off x="6347011" y="1147482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360947</xdr:colOff>
      <xdr:row>7</xdr:row>
      <xdr:rowOff>137419</xdr:rowOff>
    </xdr:from>
    <xdr:to>
      <xdr:col>8</xdr:col>
      <xdr:colOff>792996</xdr:colOff>
      <xdr:row>9</xdr:row>
      <xdr:rowOff>32084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1F8BF7CA-585F-4369-B8CF-F11860777A56}"/>
            </a:ext>
          </a:extLst>
        </xdr:cNvPr>
        <xdr:cNvCxnSpPr>
          <a:endCxn id="2" idx="3"/>
        </xdr:cNvCxnSpPr>
      </xdr:nvCxnSpPr>
      <xdr:spPr>
        <a:xfrm flipV="1">
          <a:off x="6704920" y="1421195"/>
          <a:ext cx="432049" cy="2614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115614</xdr:colOff>
      <xdr:row>10</xdr:row>
      <xdr:rowOff>183931</xdr:rowOff>
    </xdr:from>
    <xdr:to>
      <xdr:col>3</xdr:col>
      <xdr:colOff>241738</xdr:colOff>
      <xdr:row>11</xdr:row>
      <xdr:rowOff>120869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87D83BEB-65FD-0B49-BE57-C42F500CBF89}"/>
            </a:ext>
          </a:extLst>
        </xdr:cNvPr>
        <xdr:cNvCxnSpPr/>
      </xdr:nvCxnSpPr>
      <xdr:spPr>
        <a:xfrm flipV="1">
          <a:off x="2496207" y="2023241"/>
          <a:ext cx="126124" cy="1208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110359</xdr:colOff>
      <xdr:row>11</xdr:row>
      <xdr:rowOff>89338</xdr:rowOff>
    </xdr:from>
    <xdr:to>
      <xdr:col>3</xdr:col>
      <xdr:colOff>283779</xdr:colOff>
      <xdr:row>12</xdr:row>
      <xdr:rowOff>78828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0F9C858E-15A0-435B-B384-29F4612F2127}"/>
            </a:ext>
          </a:extLst>
        </xdr:cNvPr>
        <xdr:cNvCxnSpPr/>
      </xdr:nvCxnSpPr>
      <xdr:spPr>
        <a:xfrm flipV="1">
          <a:off x="2490952" y="2112579"/>
          <a:ext cx="173420" cy="173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199698</xdr:colOff>
      <xdr:row>11</xdr:row>
      <xdr:rowOff>147145</xdr:rowOff>
    </xdr:from>
    <xdr:to>
      <xdr:col>3</xdr:col>
      <xdr:colOff>373118</xdr:colOff>
      <xdr:row>12</xdr:row>
      <xdr:rowOff>136635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FAE49E5A-A9DC-414E-86FA-3C86F98ECAC8}"/>
            </a:ext>
          </a:extLst>
        </xdr:cNvPr>
        <xdr:cNvCxnSpPr/>
      </xdr:nvCxnSpPr>
      <xdr:spPr>
        <a:xfrm flipV="1">
          <a:off x="2580291" y="2170386"/>
          <a:ext cx="173420" cy="173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656898</xdr:colOff>
      <xdr:row>12</xdr:row>
      <xdr:rowOff>157656</xdr:rowOff>
    </xdr:from>
    <xdr:to>
      <xdr:col>3</xdr:col>
      <xdr:colOff>783021</xdr:colOff>
      <xdr:row>13</xdr:row>
      <xdr:rowOff>99848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FFD758F6-1606-4025-894D-962B2619F46B}"/>
            </a:ext>
          </a:extLst>
        </xdr:cNvPr>
        <xdr:cNvCxnSpPr/>
      </xdr:nvCxnSpPr>
      <xdr:spPr>
        <a:xfrm flipV="1">
          <a:off x="3037491" y="2364828"/>
          <a:ext cx="126123" cy="126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751491</xdr:colOff>
      <xdr:row>12</xdr:row>
      <xdr:rowOff>173421</xdr:rowOff>
    </xdr:from>
    <xdr:to>
      <xdr:col>4</xdr:col>
      <xdr:colOff>105104</xdr:colOff>
      <xdr:row>13</xdr:row>
      <xdr:rowOff>141889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28E51D52-6BD8-4F6A-93AB-B5A675504173}"/>
            </a:ext>
          </a:extLst>
        </xdr:cNvPr>
        <xdr:cNvCxnSpPr/>
      </xdr:nvCxnSpPr>
      <xdr:spPr>
        <a:xfrm flipV="1">
          <a:off x="3132084" y="2380593"/>
          <a:ext cx="147144" cy="1523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31532</xdr:colOff>
      <xdr:row>13</xdr:row>
      <xdr:rowOff>5256</xdr:rowOff>
    </xdr:from>
    <xdr:to>
      <xdr:col>4</xdr:col>
      <xdr:colOff>241738</xdr:colOff>
      <xdr:row>14</xdr:row>
      <xdr:rowOff>36786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19576E0-7499-4B8E-B0B7-29F1C5776623}"/>
            </a:ext>
          </a:extLst>
        </xdr:cNvPr>
        <xdr:cNvCxnSpPr/>
      </xdr:nvCxnSpPr>
      <xdr:spPr>
        <a:xfrm flipV="1">
          <a:off x="3205656" y="2396359"/>
          <a:ext cx="210206" cy="2154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126125</xdr:colOff>
      <xdr:row>12</xdr:row>
      <xdr:rowOff>178676</xdr:rowOff>
    </xdr:from>
    <xdr:to>
      <xdr:col>4</xdr:col>
      <xdr:colOff>383628</xdr:colOff>
      <xdr:row>14</xdr:row>
      <xdr:rowOff>78827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66B8A8C9-E61D-48C0-8020-1EEF6D82A306}"/>
            </a:ext>
          </a:extLst>
        </xdr:cNvPr>
        <xdr:cNvCxnSpPr/>
      </xdr:nvCxnSpPr>
      <xdr:spPr>
        <a:xfrm flipV="1">
          <a:off x="3300249" y="2385848"/>
          <a:ext cx="257503" cy="268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225973</xdr:colOff>
      <xdr:row>12</xdr:row>
      <xdr:rowOff>178676</xdr:rowOff>
    </xdr:from>
    <xdr:to>
      <xdr:col>4</xdr:col>
      <xdr:colOff>515007</xdr:colOff>
      <xdr:row>14</xdr:row>
      <xdr:rowOff>126125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14335CF6-DB2B-432B-977F-70259DAEA257}"/>
            </a:ext>
          </a:extLst>
        </xdr:cNvPr>
        <xdr:cNvCxnSpPr/>
      </xdr:nvCxnSpPr>
      <xdr:spPr>
        <a:xfrm flipV="1">
          <a:off x="3400097" y="2385848"/>
          <a:ext cx="289034" cy="3153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320567</xdr:colOff>
      <xdr:row>12</xdr:row>
      <xdr:rowOff>173421</xdr:rowOff>
    </xdr:from>
    <xdr:to>
      <xdr:col>4</xdr:col>
      <xdr:colOff>641131</xdr:colOff>
      <xdr:row>15</xdr:row>
      <xdr:rowOff>5254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874E4154-DD5E-46A0-9CF5-A0410561E0D4}"/>
            </a:ext>
          </a:extLst>
        </xdr:cNvPr>
        <xdr:cNvCxnSpPr/>
      </xdr:nvCxnSpPr>
      <xdr:spPr>
        <a:xfrm flipV="1">
          <a:off x="3494691" y="2380593"/>
          <a:ext cx="320564" cy="3836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415160</xdr:colOff>
      <xdr:row>12</xdr:row>
      <xdr:rowOff>162911</xdr:rowOff>
    </xdr:from>
    <xdr:to>
      <xdr:col>5</xdr:col>
      <xdr:colOff>21021</xdr:colOff>
      <xdr:row>15</xdr:row>
      <xdr:rowOff>47295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AED36914-0E4A-4396-809D-3EFD01426918}"/>
            </a:ext>
          </a:extLst>
        </xdr:cNvPr>
        <xdr:cNvCxnSpPr/>
      </xdr:nvCxnSpPr>
      <xdr:spPr>
        <a:xfrm flipV="1">
          <a:off x="3589284" y="2370083"/>
          <a:ext cx="399392" cy="4361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551793</xdr:colOff>
      <xdr:row>12</xdr:row>
      <xdr:rowOff>157656</xdr:rowOff>
    </xdr:from>
    <xdr:to>
      <xdr:col>5</xdr:col>
      <xdr:colOff>199697</xdr:colOff>
      <xdr:row>15</xdr:row>
      <xdr:rowOff>84082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3CB4D253-8A1D-4257-9105-B3A54442BF5F}"/>
            </a:ext>
          </a:extLst>
        </xdr:cNvPr>
        <xdr:cNvCxnSpPr/>
      </xdr:nvCxnSpPr>
      <xdr:spPr>
        <a:xfrm flipV="1">
          <a:off x="3725917" y="2364828"/>
          <a:ext cx="441435" cy="4782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672662</xdr:colOff>
      <xdr:row>12</xdr:row>
      <xdr:rowOff>178676</xdr:rowOff>
    </xdr:from>
    <xdr:to>
      <xdr:col>5</xdr:col>
      <xdr:colOff>310055</xdr:colOff>
      <xdr:row>15</xdr:row>
      <xdr:rowOff>120868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85101A74-EE61-4A52-9514-20A4A20AFDC5}"/>
            </a:ext>
          </a:extLst>
        </xdr:cNvPr>
        <xdr:cNvCxnSpPr/>
      </xdr:nvCxnSpPr>
      <xdr:spPr>
        <a:xfrm flipV="1">
          <a:off x="3846786" y="2385848"/>
          <a:ext cx="430924" cy="4939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15766</xdr:colOff>
      <xdr:row>12</xdr:row>
      <xdr:rowOff>168166</xdr:rowOff>
    </xdr:from>
    <xdr:to>
      <xdr:col>5</xdr:col>
      <xdr:colOff>478221</xdr:colOff>
      <xdr:row>15</xdr:row>
      <xdr:rowOff>147144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E4D8F049-6F9E-4A86-8F3B-D9F15E157262}"/>
            </a:ext>
          </a:extLst>
        </xdr:cNvPr>
        <xdr:cNvCxnSpPr/>
      </xdr:nvCxnSpPr>
      <xdr:spPr>
        <a:xfrm flipV="1">
          <a:off x="3983421" y="2375338"/>
          <a:ext cx="462455" cy="5307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199697</xdr:colOff>
      <xdr:row>12</xdr:row>
      <xdr:rowOff>157656</xdr:rowOff>
    </xdr:from>
    <xdr:to>
      <xdr:col>5</xdr:col>
      <xdr:colOff>630621</xdr:colOff>
      <xdr:row>15</xdr:row>
      <xdr:rowOff>120868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9836CC18-B642-4F5B-8D7B-0AD8FADBF0C2}"/>
            </a:ext>
          </a:extLst>
        </xdr:cNvPr>
        <xdr:cNvCxnSpPr/>
      </xdr:nvCxnSpPr>
      <xdr:spPr>
        <a:xfrm flipV="1">
          <a:off x="4167352" y="2364828"/>
          <a:ext cx="430924" cy="5150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294290</xdr:colOff>
      <xdr:row>12</xdr:row>
      <xdr:rowOff>168166</xdr:rowOff>
    </xdr:from>
    <xdr:to>
      <xdr:col>6</xdr:col>
      <xdr:colOff>21021</xdr:colOff>
      <xdr:row>15</xdr:row>
      <xdr:rowOff>162909</xdr:rowOff>
    </xdr:to>
    <xdr:cxnSp macro="">
      <xdr:nvCxnSpPr>
        <xdr:cNvPr id="123" name="Conector recto 122">
          <a:extLst>
            <a:ext uri="{FF2B5EF4-FFF2-40B4-BE49-F238E27FC236}">
              <a16:creationId xmlns:a16="http://schemas.microsoft.com/office/drawing/2014/main" id="{BF565C46-5FCA-462C-9A7E-CBB2C8B12406}"/>
            </a:ext>
          </a:extLst>
        </xdr:cNvPr>
        <xdr:cNvCxnSpPr/>
      </xdr:nvCxnSpPr>
      <xdr:spPr>
        <a:xfrm flipV="1">
          <a:off x="4261945" y="2375338"/>
          <a:ext cx="520262" cy="5465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472966</xdr:colOff>
      <xdr:row>12</xdr:row>
      <xdr:rowOff>183931</xdr:rowOff>
    </xdr:from>
    <xdr:to>
      <xdr:col>6</xdr:col>
      <xdr:colOff>126124</xdr:colOff>
      <xdr:row>15</xdr:row>
      <xdr:rowOff>136634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F75823DF-8B3C-44B1-9071-D6D9C041ED69}"/>
            </a:ext>
          </a:extLst>
        </xdr:cNvPr>
        <xdr:cNvCxnSpPr/>
      </xdr:nvCxnSpPr>
      <xdr:spPr>
        <a:xfrm flipV="1">
          <a:off x="4440621" y="2391103"/>
          <a:ext cx="446689" cy="5044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672662</xdr:colOff>
      <xdr:row>12</xdr:row>
      <xdr:rowOff>173421</xdr:rowOff>
    </xdr:from>
    <xdr:to>
      <xdr:col>6</xdr:col>
      <xdr:colOff>273269</xdr:colOff>
      <xdr:row>15</xdr:row>
      <xdr:rowOff>99848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BE115BA4-C596-4A21-A380-ED7E4995B117}"/>
            </a:ext>
          </a:extLst>
        </xdr:cNvPr>
        <xdr:cNvCxnSpPr/>
      </xdr:nvCxnSpPr>
      <xdr:spPr>
        <a:xfrm flipV="1">
          <a:off x="4640317" y="2380593"/>
          <a:ext cx="394138" cy="478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26276</xdr:colOff>
      <xdr:row>13</xdr:row>
      <xdr:rowOff>5256</xdr:rowOff>
    </xdr:from>
    <xdr:to>
      <xdr:col>6</xdr:col>
      <xdr:colOff>409904</xdr:colOff>
      <xdr:row>15</xdr:row>
      <xdr:rowOff>57806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42D0F697-6E9E-4536-A12E-283F240CF6EE}"/>
            </a:ext>
          </a:extLst>
        </xdr:cNvPr>
        <xdr:cNvCxnSpPr/>
      </xdr:nvCxnSpPr>
      <xdr:spPr>
        <a:xfrm flipV="1">
          <a:off x="4787462" y="2396359"/>
          <a:ext cx="383628" cy="4204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194442</xdr:colOff>
      <xdr:row>13</xdr:row>
      <xdr:rowOff>5256</xdr:rowOff>
    </xdr:from>
    <xdr:to>
      <xdr:col>6</xdr:col>
      <xdr:colOff>546538</xdr:colOff>
      <xdr:row>15</xdr:row>
      <xdr:rowOff>42041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9C8DB619-8B20-463D-A2C4-9E0E04A48989}"/>
            </a:ext>
          </a:extLst>
        </xdr:cNvPr>
        <xdr:cNvCxnSpPr/>
      </xdr:nvCxnSpPr>
      <xdr:spPr>
        <a:xfrm flipV="1">
          <a:off x="4955628" y="2396359"/>
          <a:ext cx="352096" cy="4046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367862</xdr:colOff>
      <xdr:row>12</xdr:row>
      <xdr:rowOff>173421</xdr:rowOff>
    </xdr:from>
    <xdr:to>
      <xdr:col>6</xdr:col>
      <xdr:colOff>672662</xdr:colOff>
      <xdr:row>14</xdr:row>
      <xdr:rowOff>157656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993671BD-B2E0-46ED-AE5A-71BF178517D8}"/>
            </a:ext>
          </a:extLst>
        </xdr:cNvPr>
        <xdr:cNvCxnSpPr/>
      </xdr:nvCxnSpPr>
      <xdr:spPr>
        <a:xfrm flipV="1">
          <a:off x="5129048" y="2380593"/>
          <a:ext cx="304800" cy="352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562304</xdr:colOff>
      <xdr:row>12</xdr:row>
      <xdr:rowOff>178676</xdr:rowOff>
    </xdr:from>
    <xdr:to>
      <xdr:col>7</xdr:col>
      <xdr:colOff>15766</xdr:colOff>
      <xdr:row>14</xdr:row>
      <xdr:rowOff>110359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100455AE-CB2A-437F-9044-C4F2CF71B334}"/>
            </a:ext>
          </a:extLst>
        </xdr:cNvPr>
        <xdr:cNvCxnSpPr/>
      </xdr:nvCxnSpPr>
      <xdr:spPr>
        <a:xfrm flipV="1">
          <a:off x="5323490" y="2385848"/>
          <a:ext cx="246993" cy="299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777765</xdr:colOff>
      <xdr:row>12</xdr:row>
      <xdr:rowOff>162911</xdr:rowOff>
    </xdr:from>
    <xdr:to>
      <xdr:col>7</xdr:col>
      <xdr:colOff>136635</xdr:colOff>
      <xdr:row>14</xdr:row>
      <xdr:rowOff>21022</xdr:rowOff>
    </xdr:to>
    <xdr:cxnSp macro="">
      <xdr:nvCxnSpPr>
        <xdr:cNvPr id="266" name="Conector recto 265">
          <a:extLst>
            <a:ext uri="{FF2B5EF4-FFF2-40B4-BE49-F238E27FC236}">
              <a16:creationId xmlns:a16="http://schemas.microsoft.com/office/drawing/2014/main" id="{F59AACC6-35E8-40BA-AF6E-1EEB9026106D}"/>
            </a:ext>
          </a:extLst>
        </xdr:cNvPr>
        <xdr:cNvCxnSpPr/>
      </xdr:nvCxnSpPr>
      <xdr:spPr>
        <a:xfrm flipV="1">
          <a:off x="5538951" y="2370083"/>
          <a:ext cx="152401" cy="2259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178676</xdr:colOff>
      <xdr:row>12</xdr:row>
      <xdr:rowOff>173421</xdr:rowOff>
    </xdr:from>
    <xdr:to>
      <xdr:col>7</xdr:col>
      <xdr:colOff>283780</xdr:colOff>
      <xdr:row>13</xdr:row>
      <xdr:rowOff>157656</xdr:rowOff>
    </xdr:to>
    <xdr:cxnSp macro="">
      <xdr:nvCxnSpPr>
        <xdr:cNvPr id="267" name="Conector recto 266">
          <a:extLst>
            <a:ext uri="{FF2B5EF4-FFF2-40B4-BE49-F238E27FC236}">
              <a16:creationId xmlns:a16="http://schemas.microsoft.com/office/drawing/2014/main" id="{D468B330-CCFB-4D3C-8817-74B73B08786B}"/>
            </a:ext>
          </a:extLst>
        </xdr:cNvPr>
        <xdr:cNvCxnSpPr/>
      </xdr:nvCxnSpPr>
      <xdr:spPr>
        <a:xfrm flipV="1">
          <a:off x="5733393" y="2380593"/>
          <a:ext cx="105104" cy="168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47298</xdr:colOff>
      <xdr:row>11</xdr:row>
      <xdr:rowOff>136635</xdr:rowOff>
    </xdr:from>
    <xdr:to>
      <xdr:col>8</xdr:col>
      <xdr:colOff>252249</xdr:colOff>
      <xdr:row>12</xdr:row>
      <xdr:rowOff>173422</xdr:rowOff>
    </xdr:to>
    <xdr:cxnSp macro="">
      <xdr:nvCxnSpPr>
        <xdr:cNvPr id="272" name="Conector recto 271">
          <a:extLst>
            <a:ext uri="{FF2B5EF4-FFF2-40B4-BE49-F238E27FC236}">
              <a16:creationId xmlns:a16="http://schemas.microsoft.com/office/drawing/2014/main" id="{4345CF79-941A-4D47-9FD7-21D3262FC3B7}"/>
            </a:ext>
          </a:extLst>
        </xdr:cNvPr>
        <xdr:cNvCxnSpPr/>
      </xdr:nvCxnSpPr>
      <xdr:spPr>
        <a:xfrm flipV="1">
          <a:off x="6395546" y="2159876"/>
          <a:ext cx="204951" cy="2207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220718</xdr:colOff>
      <xdr:row>11</xdr:row>
      <xdr:rowOff>99849</xdr:rowOff>
    </xdr:from>
    <xdr:to>
      <xdr:col>8</xdr:col>
      <xdr:colOff>394138</xdr:colOff>
      <xdr:row>12</xdr:row>
      <xdr:rowOff>152400</xdr:rowOff>
    </xdr:to>
    <xdr:cxnSp macro="">
      <xdr:nvCxnSpPr>
        <xdr:cNvPr id="273" name="Conector recto 272">
          <a:extLst>
            <a:ext uri="{FF2B5EF4-FFF2-40B4-BE49-F238E27FC236}">
              <a16:creationId xmlns:a16="http://schemas.microsoft.com/office/drawing/2014/main" id="{87EB0CAB-15CE-44F2-B876-B0CAEC209AD5}"/>
            </a:ext>
          </a:extLst>
        </xdr:cNvPr>
        <xdr:cNvCxnSpPr/>
      </xdr:nvCxnSpPr>
      <xdr:spPr>
        <a:xfrm flipV="1">
          <a:off x="6568966" y="2123090"/>
          <a:ext cx="173420" cy="236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388883</xdr:colOff>
      <xdr:row>10</xdr:row>
      <xdr:rowOff>168166</xdr:rowOff>
    </xdr:from>
    <xdr:to>
      <xdr:col>8</xdr:col>
      <xdr:colOff>641131</xdr:colOff>
      <xdr:row>12</xdr:row>
      <xdr:rowOff>136635</xdr:rowOff>
    </xdr:to>
    <xdr:cxnSp macro="">
      <xdr:nvCxnSpPr>
        <xdr:cNvPr id="274" name="Conector recto 273">
          <a:extLst>
            <a:ext uri="{FF2B5EF4-FFF2-40B4-BE49-F238E27FC236}">
              <a16:creationId xmlns:a16="http://schemas.microsoft.com/office/drawing/2014/main" id="{958FDF2D-06AE-4B5A-BCE4-96AFED73EA3B}"/>
            </a:ext>
          </a:extLst>
        </xdr:cNvPr>
        <xdr:cNvCxnSpPr/>
      </xdr:nvCxnSpPr>
      <xdr:spPr>
        <a:xfrm flipV="1">
          <a:off x="6737131" y="2007476"/>
          <a:ext cx="252248" cy="3363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536028</xdr:colOff>
      <xdr:row>10</xdr:row>
      <xdr:rowOff>110360</xdr:rowOff>
    </xdr:from>
    <xdr:to>
      <xdr:col>8</xdr:col>
      <xdr:colOff>783022</xdr:colOff>
      <xdr:row>12</xdr:row>
      <xdr:rowOff>173421</xdr:rowOff>
    </xdr:to>
    <xdr:cxnSp macro="">
      <xdr:nvCxnSpPr>
        <xdr:cNvPr id="275" name="Conector recto 274">
          <a:extLst>
            <a:ext uri="{FF2B5EF4-FFF2-40B4-BE49-F238E27FC236}">
              <a16:creationId xmlns:a16="http://schemas.microsoft.com/office/drawing/2014/main" id="{759974C7-4315-46B3-9D89-66A7F8A3B660}"/>
            </a:ext>
          </a:extLst>
        </xdr:cNvPr>
        <xdr:cNvCxnSpPr/>
      </xdr:nvCxnSpPr>
      <xdr:spPr>
        <a:xfrm flipV="1">
          <a:off x="6884276" y="1949670"/>
          <a:ext cx="246994" cy="4309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245165</xdr:colOff>
      <xdr:row>89</xdr:row>
      <xdr:rowOff>86139</xdr:rowOff>
    </xdr:from>
    <xdr:to>
      <xdr:col>7</xdr:col>
      <xdr:colOff>251792</xdr:colOff>
      <xdr:row>94</xdr:row>
      <xdr:rowOff>125895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20E3BDBD-D422-A7C1-5162-76459ADCCBA5}"/>
            </a:ext>
          </a:extLst>
        </xdr:cNvPr>
        <xdr:cNvCxnSpPr/>
      </xdr:nvCxnSpPr>
      <xdr:spPr>
        <a:xfrm>
          <a:off x="5976730" y="16737496"/>
          <a:ext cx="6627" cy="9674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589721</xdr:colOff>
      <xdr:row>89</xdr:row>
      <xdr:rowOff>26505</xdr:rowOff>
    </xdr:from>
    <xdr:to>
      <xdr:col>3</xdr:col>
      <xdr:colOff>596348</xdr:colOff>
      <xdr:row>94</xdr:row>
      <xdr:rowOff>66261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2D979211-57CA-4279-84B2-D192857E81E6}"/>
            </a:ext>
          </a:extLst>
        </xdr:cNvPr>
        <xdr:cNvCxnSpPr/>
      </xdr:nvCxnSpPr>
      <xdr:spPr>
        <a:xfrm>
          <a:off x="2975112" y="16677862"/>
          <a:ext cx="6627" cy="9674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602973</xdr:colOff>
      <xdr:row>89</xdr:row>
      <xdr:rowOff>33130</xdr:rowOff>
    </xdr:from>
    <xdr:to>
      <xdr:col>10</xdr:col>
      <xdr:colOff>609600</xdr:colOff>
      <xdr:row>94</xdr:row>
      <xdr:rowOff>72886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AE83CC4B-09CD-4093-AE1A-2A20676B9B6F}"/>
            </a:ext>
          </a:extLst>
        </xdr:cNvPr>
        <xdr:cNvCxnSpPr/>
      </xdr:nvCxnSpPr>
      <xdr:spPr>
        <a:xfrm>
          <a:off x="8719930" y="16684487"/>
          <a:ext cx="6627" cy="9674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53009</xdr:colOff>
      <xdr:row>89</xdr:row>
      <xdr:rowOff>53008</xdr:rowOff>
    </xdr:from>
    <xdr:to>
      <xdr:col>14</xdr:col>
      <xdr:colOff>59636</xdr:colOff>
      <xdr:row>94</xdr:row>
      <xdr:rowOff>92764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41DF2A79-6816-4D37-8122-3D301216B7A0}"/>
            </a:ext>
          </a:extLst>
        </xdr:cNvPr>
        <xdr:cNvCxnSpPr/>
      </xdr:nvCxnSpPr>
      <xdr:spPr>
        <a:xfrm>
          <a:off x="11350487" y="16704365"/>
          <a:ext cx="6627" cy="96740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88</xdr:row>
      <xdr:rowOff>185530</xdr:rowOff>
    </xdr:from>
    <xdr:to>
      <xdr:col>3</xdr:col>
      <xdr:colOff>583096</xdr:colOff>
      <xdr:row>109</xdr:row>
      <xdr:rowOff>159026</xdr:rowOff>
    </xdr:to>
    <xdr:grpSp>
      <xdr:nvGrpSpPr>
        <xdr:cNvPr id="83" name="Grupo 82">
          <a:extLst>
            <a:ext uri="{FF2B5EF4-FFF2-40B4-BE49-F238E27FC236}">
              <a16:creationId xmlns:a16="http://schemas.microsoft.com/office/drawing/2014/main" id="{BE76F09E-4EF4-AB8A-7951-6F864D6EA26F}"/>
            </a:ext>
          </a:extLst>
        </xdr:cNvPr>
        <xdr:cNvGrpSpPr/>
      </xdr:nvGrpSpPr>
      <xdr:grpSpPr>
        <a:xfrm>
          <a:off x="2339788" y="16124777"/>
          <a:ext cx="609990" cy="3792461"/>
          <a:chOff x="2352261" y="16638104"/>
          <a:chExt cx="616226" cy="3909392"/>
        </a:xfrm>
      </xdr:grpSpPr>
      <xdr:cxnSp macro="">
        <xdr:nvCxnSpPr>
          <xdr:cNvPr id="58" name="Conector recto 57">
            <a:extLst>
              <a:ext uri="{FF2B5EF4-FFF2-40B4-BE49-F238E27FC236}">
                <a16:creationId xmlns:a16="http://schemas.microsoft.com/office/drawing/2014/main" id="{78DBA745-F3A3-F4A2-947A-2F0EF4F269F2}"/>
              </a:ext>
            </a:extLst>
          </xdr:cNvPr>
          <xdr:cNvCxnSpPr/>
        </xdr:nvCxnSpPr>
        <xdr:spPr>
          <a:xfrm>
            <a:off x="2683565" y="16638104"/>
            <a:ext cx="0" cy="1570383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62" name="Conector recto 61">
            <a:extLst>
              <a:ext uri="{FF2B5EF4-FFF2-40B4-BE49-F238E27FC236}">
                <a16:creationId xmlns:a16="http://schemas.microsoft.com/office/drawing/2014/main" id="{8EABFDCD-823C-75D8-9EEF-69C2C37F71A0}"/>
              </a:ext>
            </a:extLst>
          </xdr:cNvPr>
          <xdr:cNvCxnSpPr/>
        </xdr:nvCxnSpPr>
        <xdr:spPr>
          <a:xfrm flipH="1">
            <a:off x="2352261" y="18195235"/>
            <a:ext cx="311426" cy="20540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68" name="Conector recto 67">
            <a:extLst>
              <a:ext uri="{FF2B5EF4-FFF2-40B4-BE49-F238E27FC236}">
                <a16:creationId xmlns:a16="http://schemas.microsoft.com/office/drawing/2014/main" id="{340AF197-38FC-3274-2DD2-8A74A6C987C2}"/>
              </a:ext>
            </a:extLst>
          </xdr:cNvPr>
          <xdr:cNvCxnSpPr/>
        </xdr:nvCxnSpPr>
        <xdr:spPr>
          <a:xfrm>
            <a:off x="2352261" y="18407270"/>
            <a:ext cx="589722" cy="8613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Conector recto 74">
            <a:extLst>
              <a:ext uri="{FF2B5EF4-FFF2-40B4-BE49-F238E27FC236}">
                <a16:creationId xmlns:a16="http://schemas.microsoft.com/office/drawing/2014/main" id="{B3CEBABC-E8F7-F708-8696-038A4E5D4620}"/>
              </a:ext>
            </a:extLst>
          </xdr:cNvPr>
          <xdr:cNvCxnSpPr/>
        </xdr:nvCxnSpPr>
        <xdr:spPr>
          <a:xfrm flipH="1">
            <a:off x="2657061" y="18506661"/>
            <a:ext cx="311426" cy="2252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Conector recto 79">
            <a:extLst>
              <a:ext uri="{FF2B5EF4-FFF2-40B4-BE49-F238E27FC236}">
                <a16:creationId xmlns:a16="http://schemas.microsoft.com/office/drawing/2014/main" id="{131706EE-4E81-D424-6BFF-CB21E39E186E}"/>
              </a:ext>
            </a:extLst>
          </xdr:cNvPr>
          <xdr:cNvCxnSpPr/>
        </xdr:nvCxnSpPr>
        <xdr:spPr>
          <a:xfrm>
            <a:off x="2670313" y="18718696"/>
            <a:ext cx="6626" cy="182880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283028</xdr:colOff>
      <xdr:row>89</xdr:row>
      <xdr:rowOff>33130</xdr:rowOff>
    </xdr:from>
    <xdr:to>
      <xdr:col>15</xdr:col>
      <xdr:colOff>104124</xdr:colOff>
      <xdr:row>110</xdr:row>
      <xdr:rowOff>17512</xdr:rowOff>
    </xdr:to>
    <xdr:grpSp>
      <xdr:nvGrpSpPr>
        <xdr:cNvPr id="84" name="Grupo 83">
          <a:extLst>
            <a:ext uri="{FF2B5EF4-FFF2-40B4-BE49-F238E27FC236}">
              <a16:creationId xmlns:a16="http://schemas.microsoft.com/office/drawing/2014/main" id="{C730A667-5177-4D32-AFA8-8717ED0BB8CC}"/>
            </a:ext>
          </a:extLst>
        </xdr:cNvPr>
        <xdr:cNvGrpSpPr/>
      </xdr:nvGrpSpPr>
      <xdr:grpSpPr>
        <a:xfrm>
          <a:off x="11497875" y="16169601"/>
          <a:ext cx="609990" cy="3785417"/>
          <a:chOff x="2352261" y="16638104"/>
          <a:chExt cx="616226" cy="3909392"/>
        </a:xfrm>
      </xdr:grpSpPr>
      <xdr:cxnSp macro="">
        <xdr:nvCxnSpPr>
          <xdr:cNvPr id="85" name="Conector recto 84">
            <a:extLst>
              <a:ext uri="{FF2B5EF4-FFF2-40B4-BE49-F238E27FC236}">
                <a16:creationId xmlns:a16="http://schemas.microsoft.com/office/drawing/2014/main" id="{08B02E78-C016-E318-9DBF-F08EAD251B59}"/>
              </a:ext>
            </a:extLst>
          </xdr:cNvPr>
          <xdr:cNvCxnSpPr/>
        </xdr:nvCxnSpPr>
        <xdr:spPr>
          <a:xfrm>
            <a:off x="2683565" y="16638104"/>
            <a:ext cx="0" cy="1570383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86" name="Conector recto 85">
            <a:extLst>
              <a:ext uri="{FF2B5EF4-FFF2-40B4-BE49-F238E27FC236}">
                <a16:creationId xmlns:a16="http://schemas.microsoft.com/office/drawing/2014/main" id="{0FACBEEF-3C1F-E6F9-5E49-1D5F7760AF51}"/>
              </a:ext>
            </a:extLst>
          </xdr:cNvPr>
          <xdr:cNvCxnSpPr/>
        </xdr:nvCxnSpPr>
        <xdr:spPr>
          <a:xfrm flipH="1">
            <a:off x="2352261" y="18195235"/>
            <a:ext cx="311426" cy="20540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87" name="Conector recto 86">
            <a:extLst>
              <a:ext uri="{FF2B5EF4-FFF2-40B4-BE49-F238E27FC236}">
                <a16:creationId xmlns:a16="http://schemas.microsoft.com/office/drawing/2014/main" id="{4054C1EB-2193-1A3B-1324-E13AE5B3E766}"/>
              </a:ext>
            </a:extLst>
          </xdr:cNvPr>
          <xdr:cNvCxnSpPr/>
        </xdr:nvCxnSpPr>
        <xdr:spPr>
          <a:xfrm>
            <a:off x="2352261" y="18407270"/>
            <a:ext cx="589722" cy="8613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Conector recto 87">
            <a:extLst>
              <a:ext uri="{FF2B5EF4-FFF2-40B4-BE49-F238E27FC236}">
                <a16:creationId xmlns:a16="http://schemas.microsoft.com/office/drawing/2014/main" id="{7F11D7CB-6698-5A9D-5302-8CECC34E3824}"/>
              </a:ext>
            </a:extLst>
          </xdr:cNvPr>
          <xdr:cNvCxnSpPr/>
        </xdr:nvCxnSpPr>
        <xdr:spPr>
          <a:xfrm flipH="1">
            <a:off x="2657061" y="18506661"/>
            <a:ext cx="311426" cy="2252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92" name="Conector recto 91">
            <a:extLst>
              <a:ext uri="{FF2B5EF4-FFF2-40B4-BE49-F238E27FC236}">
                <a16:creationId xmlns:a16="http://schemas.microsoft.com/office/drawing/2014/main" id="{0BFBF421-E9E8-4CCC-25E3-41C2DEF84132}"/>
              </a:ext>
            </a:extLst>
          </xdr:cNvPr>
          <xdr:cNvCxnSpPr/>
        </xdr:nvCxnSpPr>
        <xdr:spPr>
          <a:xfrm>
            <a:off x="2670313" y="18718696"/>
            <a:ext cx="6626" cy="182880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D5B1-61BF-4940-B096-5C875678F8EB}">
  <dimension ref="D2:P102"/>
  <sheetViews>
    <sheetView tabSelected="1" topLeftCell="A52" zoomScale="85" zoomScaleNormal="85" workbookViewId="0">
      <selection activeCell="G18" sqref="G18"/>
    </sheetView>
  </sheetViews>
  <sheetFormatPr baseColWidth="10" defaultRowHeight="14.4" x14ac:dyDescent="0.3"/>
  <cols>
    <col min="4" max="4" width="14" customWidth="1"/>
  </cols>
  <sheetData>
    <row r="2" spans="4:10" ht="18" x14ac:dyDescent="0.35">
      <c r="D2" s="11"/>
      <c r="E2" s="12" t="s">
        <v>0</v>
      </c>
      <c r="F2" s="12"/>
      <c r="G2" s="11"/>
      <c r="H2" s="11"/>
      <c r="I2" s="11"/>
    </row>
    <row r="5" spans="4:10" ht="15.6" x14ac:dyDescent="0.3">
      <c r="D5" s="6"/>
      <c r="E5" s="6"/>
      <c r="F5" s="4" t="s">
        <v>38</v>
      </c>
      <c r="G5" s="4"/>
      <c r="H5" s="6"/>
      <c r="I5" s="6"/>
    </row>
    <row r="11" spans="4:10" x14ac:dyDescent="0.3">
      <c r="D11" t="s">
        <v>1</v>
      </c>
      <c r="E11" t="s">
        <v>53</v>
      </c>
    </row>
    <row r="12" spans="4:10" x14ac:dyDescent="0.3">
      <c r="J12" t="s">
        <v>54</v>
      </c>
    </row>
    <row r="17" spans="4:8" x14ac:dyDescent="0.3">
      <c r="F17" t="s">
        <v>55</v>
      </c>
    </row>
    <row r="20" spans="4:8" x14ac:dyDescent="0.3">
      <c r="D20" s="7" t="s">
        <v>20</v>
      </c>
      <c r="E20">
        <v>500000</v>
      </c>
      <c r="F20" t="s">
        <v>43</v>
      </c>
    </row>
    <row r="21" spans="4:8" x14ac:dyDescent="0.3">
      <c r="D21" s="7" t="s">
        <v>20</v>
      </c>
      <c r="E21">
        <v>400000</v>
      </c>
      <c r="F21" t="s">
        <v>43</v>
      </c>
    </row>
    <row r="22" spans="4:8" x14ac:dyDescent="0.3">
      <c r="D22" s="7" t="s">
        <v>20</v>
      </c>
      <c r="E22">
        <v>600000</v>
      </c>
      <c r="F22" t="s">
        <v>43</v>
      </c>
    </row>
    <row r="24" spans="4:8" x14ac:dyDescent="0.3">
      <c r="D24" s="7" t="s">
        <v>2</v>
      </c>
      <c r="E24">
        <v>25</v>
      </c>
      <c r="F24" t="s">
        <v>6</v>
      </c>
    </row>
    <row r="25" spans="4:8" x14ac:dyDescent="0.3">
      <c r="D25" s="7" t="s">
        <v>3</v>
      </c>
      <c r="E25">
        <v>30</v>
      </c>
      <c r="F25" t="s">
        <v>6</v>
      </c>
    </row>
    <row r="26" spans="4:8" x14ac:dyDescent="0.3">
      <c r="D26" s="7" t="s">
        <v>4</v>
      </c>
      <c r="E26">
        <v>30</v>
      </c>
      <c r="F26" t="s">
        <v>6</v>
      </c>
    </row>
    <row r="27" spans="4:8" x14ac:dyDescent="0.3">
      <c r="D27" s="7" t="s">
        <v>5</v>
      </c>
      <c r="E27">
        <v>5</v>
      </c>
      <c r="F27" t="s">
        <v>6</v>
      </c>
    </row>
    <row r="28" spans="4:8" x14ac:dyDescent="0.3">
      <c r="D28" s="7" t="s">
        <v>7</v>
      </c>
      <c r="E28">
        <v>5000</v>
      </c>
      <c r="F28" t="s">
        <v>9</v>
      </c>
      <c r="G28">
        <v>350</v>
      </c>
      <c r="H28" t="s">
        <v>10</v>
      </c>
    </row>
    <row r="29" spans="4:8" x14ac:dyDescent="0.3">
      <c r="D29" s="7" t="s">
        <v>8</v>
      </c>
      <c r="E29">
        <v>40000</v>
      </c>
      <c r="F29" t="s">
        <v>9</v>
      </c>
      <c r="G29">
        <v>2810</v>
      </c>
      <c r="H29" t="s">
        <v>10</v>
      </c>
    </row>
    <row r="30" spans="4:8" x14ac:dyDescent="0.3">
      <c r="D30" s="8" t="s">
        <v>15</v>
      </c>
      <c r="E30">
        <v>0.9</v>
      </c>
    </row>
    <row r="33" spans="4:9" ht="15.6" x14ac:dyDescent="0.3">
      <c r="D33" s="6"/>
      <c r="E33" s="6"/>
      <c r="F33" s="4" t="s">
        <v>11</v>
      </c>
      <c r="G33" s="4"/>
      <c r="H33" s="6"/>
      <c r="I33" s="6"/>
    </row>
    <row r="35" spans="4:9" x14ac:dyDescent="0.3">
      <c r="D35">
        <f>0.8*SQRT(G28)*E24*E25/G29</f>
        <v>3.9946520143494042</v>
      </c>
      <c r="F35">
        <f>14*E24*E25/G29</f>
        <v>3.7366548042704628</v>
      </c>
    </row>
    <row r="37" spans="4:9" x14ac:dyDescent="0.3">
      <c r="E37" s="7" t="s">
        <v>14</v>
      </c>
      <c r="F37" s="3">
        <v>4</v>
      </c>
      <c r="G37" s="3" t="s">
        <v>12</v>
      </c>
    </row>
    <row r="41" spans="4:9" ht="15.6" x14ac:dyDescent="0.3">
      <c r="D41" s="6"/>
      <c r="E41" s="6"/>
      <c r="F41" s="4" t="s">
        <v>13</v>
      </c>
      <c r="G41" s="6"/>
      <c r="H41" s="6"/>
      <c r="I41" s="6"/>
    </row>
    <row r="43" spans="4:9" x14ac:dyDescent="0.3">
      <c r="D43" s="7" t="s">
        <v>16</v>
      </c>
      <c r="E43" s="3">
        <f>(0.9*0.85*0.85*G28*6115*E24*E25)/(G29*(G29+6115))</f>
        <v>41.618994661921711</v>
      </c>
    </row>
    <row r="47" spans="4:9" ht="15.6" x14ac:dyDescent="0.3">
      <c r="D47" s="5"/>
      <c r="E47" s="4"/>
      <c r="F47" s="4" t="s">
        <v>17</v>
      </c>
      <c r="G47" s="4"/>
      <c r="H47" s="4"/>
      <c r="I47" s="4"/>
    </row>
    <row r="49" spans="4:10" x14ac:dyDescent="0.3">
      <c r="D49" t="s">
        <v>40</v>
      </c>
      <c r="F49" t="s">
        <v>18</v>
      </c>
      <c r="G49" s="3">
        <f>(0.85*$G$28*$E$24/$G$29)*($E$25+(SQRT(POWER($E$25,2)-$E$20/(0.425*$E$30*G$28*$E$24))))</f>
        <v>151.91876205183684</v>
      </c>
      <c r="H49" t="s">
        <v>21</v>
      </c>
      <c r="I49" s="3">
        <f>(0.85*$G$28*$E$24/$G$29)*($E$25-(SQRT(POWER($E$25,2)-$E$20/(0.425*$E$30*G$28*$E$24))))</f>
        <v>6.8890671296578496</v>
      </c>
      <c r="J49" t="s">
        <v>12</v>
      </c>
    </row>
    <row r="51" spans="4:10" x14ac:dyDescent="0.3">
      <c r="D51" t="s">
        <v>41</v>
      </c>
      <c r="F51" t="s">
        <v>19</v>
      </c>
      <c r="G51" s="3">
        <f>(0.85*$G$28*$E$24/$G$29)*($E$25+(SQRT(POWER($E$25,2)-E21/(0.425*$E$30*G$28*$E$24))))</f>
        <v>153.34793944949439</v>
      </c>
      <c r="H51" t="s">
        <v>21</v>
      </c>
      <c r="I51" s="3">
        <f>(0.85*$G$28*$E$24/$G$29)*($E$25-(SQRT(POWER($E$25,2)-E21/(0.425*$E$30*G$28*$E$24))))</f>
        <v>5.4598897320002919</v>
      </c>
      <c r="J51" t="s">
        <v>12</v>
      </c>
    </row>
    <row r="53" spans="4:10" x14ac:dyDescent="0.3">
      <c r="D53" t="s">
        <v>42</v>
      </c>
      <c r="F53" t="s">
        <v>22</v>
      </c>
      <c r="G53" s="3">
        <f>(0.85*$G$28*$E$24/$G$29)*($E$25+(SQRT(POWER($E$25,2)-E22/(0.425*$E$30*G$28*$E$24))))</f>
        <v>150.46084523300877</v>
      </c>
      <c r="H53" t="s">
        <v>21</v>
      </c>
      <c r="I53" s="3">
        <f>(0.85*$G$28*$E$24/$G$29)*($E$25-(SQRT(POWER($E$25,2)-E22/(0.425*$E$30*G$28*$E$24))))</f>
        <v>8.3469839484858976</v>
      </c>
      <c r="J53" t="s">
        <v>12</v>
      </c>
    </row>
    <row r="58" spans="4:10" ht="15.6" x14ac:dyDescent="0.3">
      <c r="D58" s="4"/>
      <c r="E58" s="4"/>
      <c r="F58" s="4" t="s">
        <v>23</v>
      </c>
      <c r="G58" s="4"/>
      <c r="H58" s="4"/>
      <c r="I58" s="4"/>
    </row>
    <row r="60" spans="4:10" x14ac:dyDescent="0.3">
      <c r="D60" s="9" t="s">
        <v>24</v>
      </c>
      <c r="F60" s="9" t="s">
        <v>22</v>
      </c>
      <c r="H60" s="9" t="s">
        <v>16</v>
      </c>
    </row>
    <row r="61" spans="4:10" x14ac:dyDescent="0.3">
      <c r="D61">
        <f>F37</f>
        <v>4</v>
      </c>
      <c r="F61">
        <f>I49</f>
        <v>6.8890671296578496</v>
      </c>
      <c r="H61">
        <f>E43</f>
        <v>41.618994661921711</v>
      </c>
    </row>
    <row r="62" spans="4:10" x14ac:dyDescent="0.3">
      <c r="F62">
        <f>I51</f>
        <v>5.4598897320002919</v>
      </c>
    </row>
    <row r="63" spans="4:10" x14ac:dyDescent="0.3">
      <c r="F63">
        <f>I53</f>
        <v>8.3469839484858976</v>
      </c>
    </row>
    <row r="68" spans="4:9" ht="15.6" x14ac:dyDescent="0.3">
      <c r="D68" s="4"/>
      <c r="E68" s="4" t="s">
        <v>25</v>
      </c>
      <c r="F68" s="4"/>
      <c r="G68" s="4"/>
      <c r="H68" s="4"/>
      <c r="I68" s="4"/>
    </row>
    <row r="71" spans="4:9" x14ac:dyDescent="0.3">
      <c r="D71" s="9" t="s">
        <v>26</v>
      </c>
      <c r="F71" t="s">
        <v>27</v>
      </c>
    </row>
    <row r="72" spans="4:9" x14ac:dyDescent="0.3">
      <c r="D72" s="9" t="s">
        <v>33</v>
      </c>
    </row>
    <row r="73" spans="4:9" x14ac:dyDescent="0.3">
      <c r="F73" t="s">
        <v>28</v>
      </c>
      <c r="G73" s="3">
        <f>F37</f>
        <v>4</v>
      </c>
      <c r="H73" s="3" t="s">
        <v>12</v>
      </c>
    </row>
    <row r="75" spans="4:9" x14ac:dyDescent="0.3">
      <c r="F75" t="s">
        <v>29</v>
      </c>
      <c r="G75" s="3">
        <f>F62/3</f>
        <v>1.8199632440000972</v>
      </c>
      <c r="H75" s="3" t="s">
        <v>12</v>
      </c>
    </row>
    <row r="78" spans="4:9" x14ac:dyDescent="0.3">
      <c r="D78" s="9" t="s">
        <v>32</v>
      </c>
      <c r="F78" t="s">
        <v>27</v>
      </c>
    </row>
    <row r="79" spans="4:9" x14ac:dyDescent="0.3">
      <c r="D79" s="9" t="s">
        <v>34</v>
      </c>
    </row>
    <row r="80" spans="4:9" x14ac:dyDescent="0.3">
      <c r="F80" t="s">
        <v>28</v>
      </c>
      <c r="G80" s="3">
        <f>F37</f>
        <v>4</v>
      </c>
      <c r="H80" s="3" t="s">
        <v>12</v>
      </c>
    </row>
    <row r="81" spans="5:16" x14ac:dyDescent="0.3">
      <c r="G81" s="3"/>
      <c r="H81" s="3"/>
    </row>
    <row r="82" spans="5:16" x14ac:dyDescent="0.3">
      <c r="F82" t="s">
        <v>30</v>
      </c>
      <c r="G82" s="3">
        <f>F62/2</f>
        <v>2.729944866000146</v>
      </c>
      <c r="H82" s="3" t="s">
        <v>12</v>
      </c>
    </row>
    <row r="83" spans="5:16" x14ac:dyDescent="0.3">
      <c r="G83" s="3"/>
      <c r="H83" s="3"/>
    </row>
    <row r="84" spans="5:16" x14ac:dyDescent="0.3">
      <c r="F84" t="s">
        <v>31</v>
      </c>
      <c r="G84" s="3">
        <f>F63/2</f>
        <v>4.1734919742429488</v>
      </c>
      <c r="H84" s="3" t="s">
        <v>12</v>
      </c>
    </row>
    <row r="89" spans="5:16" ht="15.6" x14ac:dyDescent="0.3">
      <c r="E89" s="4"/>
      <c r="F89" s="4"/>
      <c r="G89" s="4"/>
      <c r="H89" s="4" t="s">
        <v>35</v>
      </c>
      <c r="I89" s="4"/>
      <c r="J89" s="4"/>
      <c r="K89" s="4"/>
      <c r="L89" s="4"/>
      <c r="M89" s="4"/>
      <c r="N89" s="4"/>
    </row>
    <row r="91" spans="5:16" x14ac:dyDescent="0.3">
      <c r="E91" s="1"/>
      <c r="F91" s="10" t="s">
        <v>39</v>
      </c>
      <c r="G91" s="1"/>
      <c r="H91" s="1"/>
      <c r="I91" s="1"/>
      <c r="J91" s="1"/>
      <c r="K91" s="1"/>
      <c r="L91" s="1"/>
      <c r="M91" s="10" t="s">
        <v>39</v>
      </c>
      <c r="N91" s="1"/>
    </row>
    <row r="93" spans="5:16" x14ac:dyDescent="0.3">
      <c r="F93" s="3" t="s">
        <v>44</v>
      </c>
      <c r="M93" s="3" t="s">
        <v>45</v>
      </c>
    </row>
    <row r="95" spans="5:16" ht="15.6" x14ac:dyDescent="0.3">
      <c r="P95" s="2" t="s">
        <v>36</v>
      </c>
    </row>
    <row r="96" spans="5:16" x14ac:dyDescent="0.3">
      <c r="I96" s="3" t="s">
        <v>51</v>
      </c>
    </row>
    <row r="97" spans="5:16" x14ac:dyDescent="0.3">
      <c r="E97" s="3" t="s">
        <v>46</v>
      </c>
      <c r="M97" s="3" t="s">
        <v>48</v>
      </c>
    </row>
    <row r="98" spans="5:16" x14ac:dyDescent="0.3">
      <c r="E98" s="3" t="s">
        <v>47</v>
      </c>
      <c r="M98" s="3" t="s">
        <v>49</v>
      </c>
    </row>
    <row r="100" spans="5:16" x14ac:dyDescent="0.3">
      <c r="I100" s="3" t="s">
        <v>50</v>
      </c>
    </row>
    <row r="101" spans="5:16" x14ac:dyDescent="0.3">
      <c r="L101" s="3" t="s">
        <v>52</v>
      </c>
    </row>
    <row r="102" spans="5:16" ht="15.6" x14ac:dyDescent="0.3">
      <c r="P102" s="2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2024-02-28T18:19:36Z</dcterms:created>
  <dcterms:modified xsi:type="dcterms:W3CDTF">2024-03-06T16:33:20Z</dcterms:modified>
</cp:coreProperties>
</file>