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Topo2\Canchas GRUPO 4\"/>
    </mc:Choice>
  </mc:AlternateContent>
  <xr:revisionPtr revIDLastSave="0" documentId="13_ncr:1_{2C8C3DC4-EA4C-4BBF-9122-D2304BC2961E}" xr6:coauthVersionLast="47" xr6:coauthVersionMax="47" xr10:uidLastSave="{00000000-0000-0000-0000-000000000000}"/>
  <bookViews>
    <workbookView xWindow="-108" yWindow="-108" windowWidth="23256" windowHeight="12576" xr2:uid="{0E25576C-7AD2-4332-822E-47FD4A32AF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L8" i="1"/>
  <c r="L9" i="1"/>
  <c r="K8" i="1"/>
  <c r="K9" i="1"/>
  <c r="J8" i="1"/>
  <c r="J9" i="1"/>
  <c r="I8" i="1"/>
  <c r="I9" i="1"/>
  <c r="I7" i="1"/>
  <c r="H8" i="1"/>
  <c r="H9" i="1"/>
  <c r="G8" i="1"/>
  <c r="G9" i="1"/>
  <c r="G7" i="1"/>
  <c r="F8" i="1"/>
  <c r="F9" i="1"/>
  <c r="F7" i="1"/>
  <c r="L7" i="1"/>
  <c r="H7" i="1"/>
  <c r="L6" i="1"/>
  <c r="I6" i="1"/>
  <c r="H6" i="1"/>
  <c r="G6" i="1"/>
  <c r="F6" i="1"/>
  <c r="L5" i="1"/>
  <c r="I5" i="1"/>
  <c r="H5" i="1"/>
  <c r="G5" i="1"/>
  <c r="F5" i="1"/>
  <c r="L4" i="1"/>
  <c r="I4" i="1"/>
  <c r="H4" i="1"/>
  <c r="G4" i="1"/>
  <c r="F4" i="1"/>
  <c r="J7" i="1" l="1"/>
  <c r="K7" i="1" s="1"/>
  <c r="J5" i="1"/>
  <c r="K5" i="1" s="1"/>
  <c r="J6" i="1"/>
  <c r="K6" i="1" s="1"/>
  <c r="J4" i="1"/>
  <c r="K4" i="1" s="1"/>
</calcChain>
</file>

<file path=xl/sharedStrings.xml><?xml version="1.0" encoding="utf-8"?>
<sst xmlns="http://schemas.openxmlformats.org/spreadsheetml/2006/main" count="14" uniqueCount="14">
  <si>
    <t>EST</t>
  </si>
  <si>
    <t>PO</t>
  </si>
  <si>
    <t>COORDENADAS</t>
  </si>
  <si>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Arial"/>
        <family val="2"/>
      </rPr>
      <t>H</t>
    </r>
  </si>
  <si>
    <t>D</t>
  </si>
  <si>
    <t>CALCULO AZIMUT</t>
  </si>
  <si>
    <t>AZIMUT</t>
  </si>
  <si>
    <t>PLANTA X,Y</t>
  </si>
  <si>
    <t>X</t>
  </si>
  <si>
    <t>Y</t>
  </si>
  <si>
    <t>Z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</si>
  <si>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X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</si>
  <si>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Y</t>
    </r>
  </si>
  <si>
    <t>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</si>
</sst>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57DA-153F-496F-80BB-D12D428B42A1}">
  <dimension ref="A1:L10"/>
  <sheetViews>
    <sheetView tabSelected="1" workbookViewId="0">
      <selection activeCell="H13" sqref="H13"/>
    </sheetView>
  </sheetViews>
  <sheetFormatPr baseColWidth="10" defaultRowHeight="14.4" x14ac:dyDescent="0.3"/>
  <cols>
    <col min="11" max="11" width="16.6640625" customWidth="1"/>
    <col min="12" max="12" width="17" customWidth="1"/>
  </cols>
  <sheetData>
    <row r="1" spans="1:12" x14ac:dyDescent="0.3">
      <c r="A1" s="8" t="s">
        <v>0</v>
      </c>
      <c r="B1" s="8" t="s">
        <v>1</v>
      </c>
      <c r="C1" s="10" t="s">
        <v>2</v>
      </c>
      <c r="D1" s="11"/>
      <c r="E1" s="12"/>
      <c r="F1" s="13" t="s">
        <v>3</v>
      </c>
      <c r="G1" s="15" t="s">
        <v>4</v>
      </c>
      <c r="H1" s="17" t="s">
        <v>5</v>
      </c>
      <c r="I1" s="18"/>
      <c r="J1" s="19"/>
      <c r="K1" s="8" t="s">
        <v>6</v>
      </c>
      <c r="L1" s="9" t="s">
        <v>7</v>
      </c>
    </row>
    <row r="2" spans="1:12" x14ac:dyDescent="0.3">
      <c r="A2" s="8"/>
      <c r="B2" s="8"/>
      <c r="C2" s="1" t="s">
        <v>8</v>
      </c>
      <c r="D2" s="1" t="s">
        <v>9</v>
      </c>
      <c r="E2" s="1" t="s">
        <v>10</v>
      </c>
      <c r="F2" s="14"/>
      <c r="G2" s="16"/>
      <c r="H2" s="2" t="s">
        <v>11</v>
      </c>
      <c r="I2" s="2" t="s">
        <v>12</v>
      </c>
      <c r="J2" s="2" t="s">
        <v>13</v>
      </c>
      <c r="K2" s="8"/>
      <c r="L2" s="9"/>
    </row>
    <row r="3" spans="1:12" x14ac:dyDescent="0.3">
      <c r="A3" s="3"/>
      <c r="B3" s="3">
        <v>1</v>
      </c>
      <c r="C3">
        <v>48.901000000000003</v>
      </c>
      <c r="D3">
        <v>-103.52800000000001</v>
      </c>
      <c r="E3">
        <v>2391.027</v>
      </c>
      <c r="F3" s="4"/>
      <c r="G3" s="4"/>
      <c r="H3" s="4"/>
      <c r="I3" s="4"/>
      <c r="J3" s="3"/>
      <c r="K3" s="3"/>
      <c r="L3" s="3"/>
    </row>
    <row r="4" spans="1:12" x14ac:dyDescent="0.3">
      <c r="A4" s="3">
        <v>1</v>
      </c>
      <c r="B4" s="3">
        <v>2</v>
      </c>
      <c r="C4">
        <v>45.35</v>
      </c>
      <c r="D4">
        <v>-85.599000000000004</v>
      </c>
      <c r="E4">
        <v>2390.9110000000001</v>
      </c>
      <c r="F4" s="4">
        <f>DEGREES(ATAN(ABS(C4-C3)/ABS(D4-D3)))</f>
        <v>11.202959491795589</v>
      </c>
      <c r="G4" s="5">
        <f>ROUND(SQRT((C4-C3)^2+(D4-D3)^2),2)</f>
        <v>18.28</v>
      </c>
      <c r="H4" s="6">
        <f>C4-C3</f>
        <v>-3.5510000000000019</v>
      </c>
      <c r="I4" s="6">
        <f>D4-D3</f>
        <v>17.929000000000002</v>
      </c>
      <c r="J4" s="4">
        <f t="shared" ref="J4:J10" si="0">IF(AND(H4&gt;0,I4&gt;0),F4+0,IF(AND(H4&gt;0,I4&lt;0),180-F4,IF(AND(H4&lt;0,I4&lt;0),F4+180,IF(AND(H4&lt;0,I4&gt;0),360-F4,"NO"))))</f>
        <v>348.79704050820442</v>
      </c>
      <c r="K4" s="3" t="str">
        <f t="shared" ref="K4:K10" si="1">CONCATENATE(TEXT(TRUNC(J4,0),"00"),"°"," ",TEXT(TRUNC((J4-TRUNC(J4,0))*60,0),"00"),"'"," ",TEXT(((J4-TRUNC(J4,0))*60-TRUNC((J4-TRUNC(J4,0))*60,0))*60,"00.00"),"''")</f>
        <v>348° 47' 49.35''</v>
      </c>
      <c r="L4" s="3" t="str">
        <f>CONCATENATE(C3,",",D3,)</f>
        <v>48.901,-103.528</v>
      </c>
    </row>
    <row r="5" spans="1:12" x14ac:dyDescent="0.3">
      <c r="A5" s="3">
        <v>2</v>
      </c>
      <c r="B5" s="3">
        <v>3</v>
      </c>
      <c r="C5">
        <v>42.918999999999997</v>
      </c>
      <c r="D5">
        <v>-73.173000000000002</v>
      </c>
      <c r="E5">
        <v>2390.2060000000001</v>
      </c>
      <c r="F5" s="4">
        <f>DEGREES(ATAN(ABS(C5-C4)/ABS(D5-D4)))</f>
        <v>11.069430234982933</v>
      </c>
      <c r="G5" s="5">
        <f>ROUND(SQRT((C5-C4)^2+(D5-D4)^2),2)</f>
        <v>12.66</v>
      </c>
      <c r="H5" s="6">
        <f>C5-C4</f>
        <v>-2.4310000000000045</v>
      </c>
      <c r="I5" s="6">
        <f>D5-D4</f>
        <v>12.426000000000002</v>
      </c>
      <c r="J5" s="4">
        <f t="shared" si="0"/>
        <v>348.93056976501708</v>
      </c>
      <c r="K5" s="3" t="str">
        <f t="shared" si="1"/>
        <v>348° 55' 50.05''</v>
      </c>
      <c r="L5" s="3" t="str">
        <f>CONCATENATE(C4,",",D4,)</f>
        <v>45.35,-85.599</v>
      </c>
    </row>
    <row r="6" spans="1:12" x14ac:dyDescent="0.3">
      <c r="A6" s="3">
        <v>3</v>
      </c>
      <c r="B6" s="3">
        <v>4</v>
      </c>
      <c r="C6">
        <v>39.529000000000003</v>
      </c>
      <c r="D6">
        <v>-55.158000000000001</v>
      </c>
      <c r="E6">
        <v>2390.1840000000002</v>
      </c>
      <c r="F6" s="4">
        <f>DEGREES(ATAN(ABS(C6-C5)/ABS(D6-D5)))</f>
        <v>10.657095963178852</v>
      </c>
      <c r="G6" s="5">
        <f>ROUND(SQRT((C6-C5)^2+(D6-D5)^2),2)</f>
        <v>18.329999999999998</v>
      </c>
      <c r="H6" s="6">
        <f t="shared" ref="H6:I10" si="2">C6-C5</f>
        <v>-3.3899999999999935</v>
      </c>
      <c r="I6" s="6">
        <f t="shared" si="2"/>
        <v>18.015000000000001</v>
      </c>
      <c r="J6" s="4">
        <f t="shared" si="0"/>
        <v>349.34290403682115</v>
      </c>
      <c r="K6" s="3" t="str">
        <f t="shared" si="1"/>
        <v>349° 20' 34.45''</v>
      </c>
      <c r="L6" s="3" t="str">
        <f>CONCATENATE(C5,",",D5,)</f>
        <v>42.919,-73.173</v>
      </c>
    </row>
    <row r="7" spans="1:12" x14ac:dyDescent="0.3">
      <c r="A7" s="3">
        <v>4</v>
      </c>
      <c r="B7" s="3">
        <v>5</v>
      </c>
      <c r="C7">
        <v>9.8350000000000009</v>
      </c>
      <c r="D7">
        <v>-60.866</v>
      </c>
      <c r="E7">
        <v>2390.25</v>
      </c>
      <c r="F7" s="4">
        <f>DEGREES(ATAN(ABS(C7-C6)/ABS(D7-D6)))</f>
        <v>79.118910129100513</v>
      </c>
      <c r="G7" s="5">
        <f>ROUND(SQRT((C7-C6)^2+(D7-D6)^2),2)</f>
        <v>30.24</v>
      </c>
      <c r="H7" s="6">
        <f t="shared" si="2"/>
        <v>-29.694000000000003</v>
      </c>
      <c r="I7" s="6">
        <f t="shared" si="2"/>
        <v>-5.7079999999999984</v>
      </c>
      <c r="J7" s="4">
        <f t="shared" si="0"/>
        <v>259.11891012910053</v>
      </c>
      <c r="K7" s="3" t="str">
        <f t="shared" si="1"/>
        <v>259° 07' 08.08''</v>
      </c>
      <c r="L7" s="3" t="str">
        <f>CONCATENATE(C6,",",D6,)</f>
        <v>39.529,-55.158</v>
      </c>
    </row>
    <row r="8" spans="1:12" x14ac:dyDescent="0.3">
      <c r="A8" s="7">
        <v>5</v>
      </c>
      <c r="B8" s="7">
        <v>6</v>
      </c>
      <c r="C8">
        <v>13.272</v>
      </c>
      <c r="D8">
        <v>-78.861999999999995</v>
      </c>
      <c r="E8">
        <v>2390.1759999999999</v>
      </c>
      <c r="F8" s="4">
        <f t="shared" ref="F8:F10" si="3">DEGREES(ATAN(ABS(C8-C7)/ABS(D8-D7)))</f>
        <v>10.812531467155562</v>
      </c>
      <c r="G8" s="5">
        <f t="shared" ref="G8:G10" si="4">ROUND(SQRT((C8-C7)^2+(D8-D7)^2),2)</f>
        <v>18.32</v>
      </c>
      <c r="H8" s="6">
        <f t="shared" si="2"/>
        <v>3.4369999999999994</v>
      </c>
      <c r="I8" s="6">
        <f t="shared" si="2"/>
        <v>-17.995999999999995</v>
      </c>
      <c r="J8" s="4">
        <f t="shared" si="0"/>
        <v>169.18746853284443</v>
      </c>
      <c r="K8" s="3" t="str">
        <f t="shared" si="1"/>
        <v>169° 11' 14.89''</v>
      </c>
      <c r="L8" s="3" t="str">
        <f t="shared" ref="L8:L10" si="5">CONCATENATE(C7,",",D7,)</f>
        <v>9.835,-60.866</v>
      </c>
    </row>
    <row r="9" spans="1:12" x14ac:dyDescent="0.3">
      <c r="A9" s="7">
        <v>6</v>
      </c>
      <c r="B9" s="7">
        <v>7</v>
      </c>
      <c r="C9">
        <v>15.731</v>
      </c>
      <c r="D9">
        <v>-91.301000000000002</v>
      </c>
      <c r="E9">
        <v>2390.8850000000002</v>
      </c>
      <c r="F9" s="4">
        <f t="shared" si="3"/>
        <v>11.182321210876458</v>
      </c>
      <c r="G9" s="5">
        <f t="shared" si="4"/>
        <v>12.68</v>
      </c>
      <c r="H9" s="6">
        <f t="shared" si="2"/>
        <v>2.4589999999999996</v>
      </c>
      <c r="I9" s="6">
        <f t="shared" si="2"/>
        <v>-12.439000000000007</v>
      </c>
      <c r="J9" s="4">
        <f t="shared" si="0"/>
        <v>168.81767878912353</v>
      </c>
      <c r="K9" s="3" t="str">
        <f t="shared" si="1"/>
        <v>168° 49' 03.64''</v>
      </c>
      <c r="L9" s="3" t="str">
        <f t="shared" si="5"/>
        <v>13.272,-78.862</v>
      </c>
    </row>
    <row r="10" spans="1:12" x14ac:dyDescent="0.3">
      <c r="A10" s="20">
        <v>7</v>
      </c>
      <c r="B10" s="20">
        <v>1</v>
      </c>
      <c r="C10">
        <v>19.344999999999999</v>
      </c>
      <c r="D10">
        <v>-109.282</v>
      </c>
      <c r="E10">
        <v>2391.1729999999998</v>
      </c>
      <c r="F10" s="4">
        <f t="shared" si="3"/>
        <v>11.36445960580299</v>
      </c>
      <c r="G10" s="5">
        <f t="shared" si="4"/>
        <v>18.34</v>
      </c>
      <c r="H10" s="6">
        <f t="shared" si="2"/>
        <v>3.613999999999999</v>
      </c>
      <c r="I10" s="6">
        <f t="shared" si="2"/>
        <v>-17.980999999999995</v>
      </c>
      <c r="J10" s="4">
        <f t="shared" si="0"/>
        <v>168.63554039419702</v>
      </c>
      <c r="K10" s="3" t="str">
        <f t="shared" si="1"/>
        <v>168° 38' 07.95''</v>
      </c>
      <c r="L10" s="3" t="str">
        <f t="shared" si="5"/>
        <v>15.731,-91.301</v>
      </c>
    </row>
  </sheetData>
  <mergeCells count="8">
    <mergeCell ref="K1:K2"/>
    <mergeCell ref="L1:L2"/>
    <mergeCell ref="A1:A2"/>
    <mergeCell ref="B1:B2"/>
    <mergeCell ref="C1:E1"/>
    <mergeCell ref="F1:F2"/>
    <mergeCell ref="G1:G2"/>
    <mergeCell ref="H1:J1"/>
  </mergeCells>
  <conditionalFormatting sqref="H4:I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Marlon Ivan Carreto Rivera</cp:lastModifiedBy>
  <dcterms:created xsi:type="dcterms:W3CDTF">2024-02-18T20:20:30Z</dcterms:created>
  <dcterms:modified xsi:type="dcterms:W3CDTF">2024-03-03T22:56:30Z</dcterms:modified>
</cp:coreProperties>
</file>