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EC1C9A12-7AA8-4B2C-835E-3347CB793DF5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1" i="1"/>
  <c r="I49" i="1"/>
  <c r="G80" i="1" l="1"/>
  <c r="G73" i="1"/>
  <c r="F63" i="1"/>
  <c r="G84" i="1" s="1"/>
  <c r="G75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<sst xmlns="http://schemas.openxmlformats.org/spreadsheetml/2006/main" count="95" uniqueCount="59">
  <si>
    <t>Marlon Ivan Carreto Rivera 201230088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</si>
  <si>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</si>
  <si>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</si>
  <si>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</si>
  <si>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</si>
  <si>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</si>
  <si>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</si>
  <si>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</si>
  <si>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</si>
  <si>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</si>
  <si>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</si>
  <si>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</si>
  <si>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</si>
  <si>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</si>
  <si>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</si>
  <si>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</si>
  <si>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</si>
  <si>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</si>
  <si>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</si>
  <si>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 xml:space="preserve">Asflexion </t>
  </si>
  <si>
    <t>Mu:</t>
  </si>
  <si>
    <t>=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</si>
  <si>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</si>
  <si>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</si>
  <si>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</si>
  <si>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</si>
  <si>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</si>
  <si>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</si>
  <si>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</si>
  <si>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</si>
  <si>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</si>
  <si>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</si>
  <si>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</si>
  <si>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</si>
  <si>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</si>
  <si>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</si>
  <si>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CS</t>
  </si>
  <si>
    <t>CI</t>
  </si>
  <si>
    <t>CALCULO DE VIGA</t>
  </si>
  <si>
    <t>L/3</t>
  </si>
  <si>
    <t>As5000kg-m</t>
  </si>
  <si>
    <t>As4000kg-m</t>
  </si>
  <si>
    <t>As6000kg-m</t>
  </si>
  <si>
    <t>kg-cm</t>
  </si>
  <si>
    <t>M-=8238.89kg-m</t>
  </si>
  <si>
    <t>8238.89kg-m</t>
  </si>
  <si>
    <t>M+=4119.45 kg-m</t>
  </si>
  <si>
    <t xml:space="preserve"> </t>
  </si>
  <si>
    <t>M-</t>
  </si>
  <si>
    <t>M+</t>
  </si>
  <si>
    <t>4119.45 kg-m</t>
  </si>
  <si>
    <t xml:space="preserve">DIAGRAMA ARMADO EN VIGA </t>
  </si>
  <si>
    <t>b- =12-4=</t>
  </si>
  <si>
    <t>8cm2</t>
  </si>
  <si>
    <t>b+ =5.68-2.84=2.84cm2</t>
  </si>
  <si>
    <t>2.84cm2</t>
  </si>
  <si>
    <t>2#5</t>
  </si>
  <si>
    <t>4#5</t>
  </si>
  <si>
    <t>4#3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</si>
</sst>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617220</xdr:colOff>
      <xdr:row>134</xdr:row>
      <xdr:rowOff>167640</xdr:rowOff>
    </xdr:from>
    <xdr:to>
      <xdr:col>12</xdr:col>
      <xdr:colOff>624840</xdr:colOff>
      <xdr:row>143</xdr:row>
      <xdr:rowOff>38100</xdr:rowOff>
    </xdr:to>
    <xdr:cxnSp macro="">
      <xdr:nvCxnSpPr>
        <xdr:cNvPr id="286" name="Conector recto de flecha 285">
          <a:extLst>
            <a:ext uri="{FF2B5EF4-FFF2-40B4-BE49-F238E27FC236}">
              <a16:creationId xmlns:a16="http://schemas.microsoft.com/office/drawing/2014/main" id="{55088DB5-08F2-424E-BE4B-E053917A3402}"/>
            </a:ext>
          </a:extLst>
        </xdr:cNvPr>
        <xdr:cNvCxnSpPr/>
      </xdr:nvCxnSpPr>
      <xdr:spPr>
        <a:xfrm>
          <a:off x="10416540" y="2490216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135</xdr:row>
      <xdr:rowOff>0</xdr:rowOff>
    </xdr:from>
    <xdr:to>
      <xdr:col>9</xdr:col>
      <xdr:colOff>15240</xdr:colOff>
      <xdr:row>143</xdr:row>
      <xdr:rowOff>53340</xdr:rowOff>
    </xdr:to>
    <xdr:cxnSp macro="">
      <xdr:nvCxnSpPr>
        <xdr:cNvPr id="285" name="Conector recto de flecha 284">
          <a:extLst>
            <a:ext uri="{FF2B5EF4-FFF2-40B4-BE49-F238E27FC236}">
              <a16:creationId xmlns:a16="http://schemas.microsoft.com/office/drawing/2014/main" id="{BE4BA609-F188-471B-A9AC-845FBCE2CBDF}"/>
            </a:ext>
          </a:extLst>
        </xdr:cNvPr>
        <xdr:cNvCxnSpPr/>
      </xdr:nvCxnSpPr>
      <xdr:spPr>
        <a:xfrm>
          <a:off x="7429500" y="2491740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373380</xdr:colOff>
      <xdr:row>134</xdr:row>
      <xdr:rowOff>175260</xdr:rowOff>
    </xdr:from>
    <xdr:to>
      <xdr:col>5</xdr:col>
      <xdr:colOff>381000</xdr:colOff>
      <xdr:row>143</xdr:row>
      <xdr:rowOff>45720</xdr:rowOff>
    </xdr:to>
    <xdr:cxnSp macro="">
      <xdr:nvCxnSpPr>
        <xdr:cNvPr id="283" name="Conector recto de flecha 282">
          <a:extLst>
            <a:ext uri="{FF2B5EF4-FFF2-40B4-BE49-F238E27FC236}">
              <a16:creationId xmlns:a16="http://schemas.microsoft.com/office/drawing/2014/main" id="{3C9C8D54-3CC7-98CF-E04C-9A7CFF600588}"/>
            </a:ext>
          </a:extLst>
        </xdr:cNvPr>
        <xdr:cNvCxnSpPr/>
      </xdr:nvCxnSpPr>
      <xdr:spPr>
        <a:xfrm>
          <a:off x="4503420" y="2490978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958340"/>
          <a:ext cx="482346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457199</xdr:colOff>
      <xdr:row>30</xdr:row>
      <xdr:rowOff>81093</xdr:rowOff>
    </xdr:from>
    <xdr:to>
      <xdr:col>17</xdr:col>
      <xdr:colOff>784004</xdr:colOff>
      <xdr:row>39</xdr:row>
      <xdr:rowOff>173161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10551458" y="5531634"/>
          <a:ext cx="3096899" cy="1723645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L/2</a:t>
          </a:r>
        </a:p>
      </xdr:txBody>
    </xdr:sp>
    <xdr:clientData/>
  </xdr:twoCellAnchor>
  <xdr:twoCellAnchor>
    <xdr:from>
      <xdr:col>8</xdr:col>
      <xdr:colOff>340658</xdr:colOff>
      <xdr:row>106</xdr:row>
      <xdr:rowOff>1</xdr:rowOff>
    </xdr:from>
    <xdr:to>
      <xdr:col>10</xdr:col>
      <xdr:colOff>144780</xdr:colOff>
      <xdr:row>107</xdr:row>
      <xdr:rowOff>71719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970058" y="19568161"/>
          <a:ext cx="1389082" cy="254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M+=4119.45 kg-m</a:t>
          </a:r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245165</xdr:colOff>
      <xdr:row>89</xdr:row>
      <xdr:rowOff>86139</xdr:rowOff>
    </xdr:from>
    <xdr:to>
      <xdr:col>7</xdr:col>
      <xdr:colOff>251792</xdr:colOff>
      <xdr:row>94</xdr:row>
      <xdr:rowOff>125895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0E3BDBD-D422-A7C1-5162-76459ADCCBA5}"/>
            </a:ext>
          </a:extLst>
        </xdr:cNvPr>
        <xdr:cNvCxnSpPr/>
      </xdr:nvCxnSpPr>
      <xdr:spPr>
        <a:xfrm>
          <a:off x="5976730" y="16737496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589721</xdr:colOff>
      <xdr:row>89</xdr:row>
      <xdr:rowOff>26505</xdr:rowOff>
    </xdr:from>
    <xdr:to>
      <xdr:col>3</xdr:col>
      <xdr:colOff>596348</xdr:colOff>
      <xdr:row>94</xdr:row>
      <xdr:rowOff>66261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D979211-57CA-4279-84B2-D192857E81E6}"/>
            </a:ext>
          </a:extLst>
        </xdr:cNvPr>
        <xdr:cNvCxnSpPr/>
      </xdr:nvCxnSpPr>
      <xdr:spPr>
        <a:xfrm>
          <a:off x="2975112" y="16677862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602973</xdr:colOff>
      <xdr:row>89</xdr:row>
      <xdr:rowOff>33130</xdr:rowOff>
    </xdr:from>
    <xdr:to>
      <xdr:col>10</xdr:col>
      <xdr:colOff>609600</xdr:colOff>
      <xdr:row>94</xdr:row>
      <xdr:rowOff>72886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83CC4B-09CD-4093-AE1A-2A20676B9B6F}"/>
            </a:ext>
          </a:extLst>
        </xdr:cNvPr>
        <xdr:cNvCxnSpPr/>
      </xdr:nvCxnSpPr>
      <xdr:spPr>
        <a:xfrm>
          <a:off x="8719930" y="16684487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53009</xdr:colOff>
      <xdr:row>89</xdr:row>
      <xdr:rowOff>53008</xdr:rowOff>
    </xdr:from>
    <xdr:to>
      <xdr:col>14</xdr:col>
      <xdr:colOff>59636</xdr:colOff>
      <xdr:row>94</xdr:row>
      <xdr:rowOff>92764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1DF2A79-6816-4D37-8122-3D301216B7A0}"/>
            </a:ext>
          </a:extLst>
        </xdr:cNvPr>
        <xdr:cNvCxnSpPr/>
      </xdr:nvCxnSpPr>
      <xdr:spPr>
        <a:xfrm>
          <a:off x="11350487" y="16704365"/>
          <a:ext cx="6627" cy="96740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88</xdr:row>
      <xdr:rowOff>185530</xdr:rowOff>
    </xdr:from>
    <xdr:to>
      <xdr:col>3</xdr:col>
      <xdr:colOff>583096</xdr:colOff>
      <xdr:row>109</xdr:row>
      <xdr:rowOff>159026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BE76F09E-4EF4-AB8A-7951-6F864D6EA26F}"/>
            </a:ext>
          </a:extLst>
        </xdr:cNvPr>
        <xdr:cNvGrpSpPr/>
      </xdr:nvGrpSpPr>
      <xdr:grpSpPr>
        <a:xfrm>
          <a:off x="1905448" y="16124777"/>
          <a:ext cx="587130" cy="3792461"/>
          <a:chOff x="2352261" y="16638104"/>
          <a:chExt cx="616226" cy="3909392"/>
        </a:xfrm>
      </xdr:grpSpPr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78DBA745-F3A3-F4A2-947A-2F0EF4F269F2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8EABFDCD-823C-75D8-9EEF-69C2C37F71A0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Conector recto 67">
            <a:extLst>
              <a:ext uri="{FF2B5EF4-FFF2-40B4-BE49-F238E27FC236}">
                <a16:creationId xmlns:a16="http://schemas.microsoft.com/office/drawing/2014/main" id="{340AF197-38FC-3274-2DD2-8A74A6C987C2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Conector recto 74">
            <a:extLst>
              <a:ext uri="{FF2B5EF4-FFF2-40B4-BE49-F238E27FC236}">
                <a16:creationId xmlns:a16="http://schemas.microsoft.com/office/drawing/2014/main" id="{B3CEBABC-E8F7-F708-8696-038A4E5D4620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Conector recto 79">
            <a:extLst>
              <a:ext uri="{FF2B5EF4-FFF2-40B4-BE49-F238E27FC236}">
                <a16:creationId xmlns:a16="http://schemas.microsoft.com/office/drawing/2014/main" id="{131706EE-4E81-D424-6BFF-CB21E39E186E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89</xdr:row>
      <xdr:rowOff>33130</xdr:rowOff>
    </xdr:from>
    <xdr:to>
      <xdr:col>15</xdr:col>
      <xdr:colOff>104124</xdr:colOff>
      <xdr:row>110</xdr:row>
      <xdr:rowOff>17512</xdr:rowOff>
    </xdr:to>
    <xdr:grpSp>
      <xdr:nvGrpSpPr>
        <xdr:cNvPr id="84" name="Grupo 83">
          <a:extLst>
            <a:ext uri="{FF2B5EF4-FFF2-40B4-BE49-F238E27FC236}">
              <a16:creationId xmlns:a16="http://schemas.microsoft.com/office/drawing/2014/main" id="{C730A667-5177-4D32-AFA8-8717ED0BB8CC}"/>
            </a:ext>
          </a:extLst>
        </xdr:cNvPr>
        <xdr:cNvGrpSpPr/>
      </xdr:nvGrpSpPr>
      <xdr:grpSpPr>
        <a:xfrm>
          <a:off x="11166181" y="16169601"/>
          <a:ext cx="609990" cy="3785417"/>
          <a:chOff x="2352261" y="16638104"/>
          <a:chExt cx="616226" cy="3909392"/>
        </a:xfrm>
      </xdr:grpSpPr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08B02E78-C016-E318-9DBF-F08EAD251B59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6" name="Conector recto 85">
            <a:extLst>
              <a:ext uri="{FF2B5EF4-FFF2-40B4-BE49-F238E27FC236}">
                <a16:creationId xmlns:a16="http://schemas.microsoft.com/office/drawing/2014/main" id="{0FACBEEF-3C1F-E6F9-5E49-1D5F7760AF5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4054C1EB-2193-1A3B-1324-E13AE5B3E766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Conector recto 87">
            <a:extLst>
              <a:ext uri="{FF2B5EF4-FFF2-40B4-BE49-F238E27FC236}">
                <a16:creationId xmlns:a16="http://schemas.microsoft.com/office/drawing/2014/main" id="{7F11D7CB-6698-5A9D-5302-8CECC34E3824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0BFBF421-E9E8-4CCC-25E3-41C2DEF84132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573742</xdr:colOff>
      <xdr:row>122</xdr:row>
      <xdr:rowOff>107576</xdr:rowOff>
    </xdr:from>
    <xdr:to>
      <xdr:col>14</xdr:col>
      <xdr:colOff>152400</xdr:colOff>
      <xdr:row>122</xdr:row>
      <xdr:rowOff>107576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7D845F4-B756-4AD4-A3E6-2FB60EC65EB5}"/>
            </a:ext>
          </a:extLst>
        </xdr:cNvPr>
        <xdr:cNvCxnSpPr/>
      </xdr:nvCxnSpPr>
      <xdr:spPr>
        <a:xfrm>
          <a:off x="2951182" y="22617056"/>
          <a:ext cx="858549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123</xdr:row>
      <xdr:rowOff>98612</xdr:rowOff>
    </xdr:from>
    <xdr:to>
      <xdr:col>14</xdr:col>
      <xdr:colOff>188258</xdr:colOff>
      <xdr:row>123</xdr:row>
      <xdr:rowOff>107576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52A4AF93-5E8A-4C11-9BB5-3B4480D0DB4B}"/>
            </a:ext>
          </a:extLst>
        </xdr:cNvPr>
        <xdr:cNvCxnSpPr/>
      </xdr:nvCxnSpPr>
      <xdr:spPr>
        <a:xfrm flipV="1">
          <a:off x="2951182" y="17441732"/>
          <a:ext cx="8621356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133</xdr:row>
      <xdr:rowOff>107577</xdr:rowOff>
    </xdr:from>
    <xdr:to>
      <xdr:col>14</xdr:col>
      <xdr:colOff>277905</xdr:colOff>
      <xdr:row>133</xdr:row>
      <xdr:rowOff>116541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518DA79-29BE-4FA6-9FA5-B6D2C37C9F46}"/>
            </a:ext>
          </a:extLst>
        </xdr:cNvPr>
        <xdr:cNvCxnSpPr/>
      </xdr:nvCxnSpPr>
      <xdr:spPr>
        <a:xfrm flipV="1">
          <a:off x="3040829" y="18746097"/>
          <a:ext cx="8621356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118</xdr:row>
      <xdr:rowOff>2650</xdr:rowOff>
    </xdr:from>
    <xdr:to>
      <xdr:col>3</xdr:col>
      <xdr:colOff>583096</xdr:colOff>
      <xdr:row>141</xdr:row>
      <xdr:rowOff>159026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B89A2B28-4C1C-4EAF-AA35-93433B6BDF19}"/>
            </a:ext>
          </a:extLst>
        </xdr:cNvPr>
        <xdr:cNvGrpSpPr/>
      </xdr:nvGrpSpPr>
      <xdr:grpSpPr>
        <a:xfrm>
          <a:off x="1905448" y="21392438"/>
          <a:ext cx="587130" cy="4316000"/>
          <a:chOff x="2352261" y="16638104"/>
          <a:chExt cx="616226" cy="3909392"/>
        </a:xfrm>
      </xdr:grpSpPr>
      <xdr:cxnSp macro="">
        <xdr:nvCxnSpPr>
          <xdr:cNvPr id="98" name="Conector recto 97">
            <a:extLst>
              <a:ext uri="{FF2B5EF4-FFF2-40B4-BE49-F238E27FC236}">
                <a16:creationId xmlns:a16="http://schemas.microsoft.com/office/drawing/2014/main" id="{94A72F19-1540-4145-FB60-D17A78417298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D47C030D-B5F1-5961-4C65-69CC97CF7E04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A29C62E8-A7AC-5C33-4838-4BCCA6BBBF1A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Conector recto 100">
            <a:extLst>
              <a:ext uri="{FF2B5EF4-FFF2-40B4-BE49-F238E27FC236}">
                <a16:creationId xmlns:a16="http://schemas.microsoft.com/office/drawing/2014/main" id="{7F2F5512-2C7A-28E2-544E-5FC7FCB42AB7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Conector recto 101">
            <a:extLst>
              <a:ext uri="{FF2B5EF4-FFF2-40B4-BE49-F238E27FC236}">
                <a16:creationId xmlns:a16="http://schemas.microsoft.com/office/drawing/2014/main" id="{B099533D-D342-A401-96B8-E36398C6C6D9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118</xdr:row>
      <xdr:rowOff>33130</xdr:rowOff>
    </xdr:from>
    <xdr:to>
      <xdr:col>15</xdr:col>
      <xdr:colOff>104124</xdr:colOff>
      <xdr:row>142</xdr:row>
      <xdr:rowOff>17512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3310464E-AF70-4FE8-BA90-C0F735AF5EFA}"/>
            </a:ext>
          </a:extLst>
        </xdr:cNvPr>
        <xdr:cNvGrpSpPr/>
      </xdr:nvGrpSpPr>
      <xdr:grpSpPr>
        <a:xfrm>
          <a:off x="11166181" y="21422918"/>
          <a:ext cx="609990" cy="4323300"/>
          <a:chOff x="2352261" y="16638104"/>
          <a:chExt cx="616226" cy="3909392"/>
        </a:xfrm>
      </xdr:grpSpPr>
      <xdr:cxnSp macro="">
        <xdr:nvCxnSpPr>
          <xdr:cNvPr id="107" name="Conector recto 106">
            <a:extLst>
              <a:ext uri="{FF2B5EF4-FFF2-40B4-BE49-F238E27FC236}">
                <a16:creationId xmlns:a16="http://schemas.microsoft.com/office/drawing/2014/main" id="{43FBA65F-182D-CFB9-C842-656518CE9E63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Conector recto 107">
            <a:extLst>
              <a:ext uri="{FF2B5EF4-FFF2-40B4-BE49-F238E27FC236}">
                <a16:creationId xmlns:a16="http://schemas.microsoft.com/office/drawing/2014/main" id="{C5E7CF01-DD99-F06C-1183-A83F98A3E84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Conector recto 108">
            <a:extLst>
              <a:ext uri="{FF2B5EF4-FFF2-40B4-BE49-F238E27FC236}">
                <a16:creationId xmlns:a16="http://schemas.microsoft.com/office/drawing/2014/main" id="{8775F881-6FEB-57F6-9A04-6140325618B1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0" name="Conector recto 109">
            <a:extLst>
              <a:ext uri="{FF2B5EF4-FFF2-40B4-BE49-F238E27FC236}">
                <a16:creationId xmlns:a16="http://schemas.microsoft.com/office/drawing/2014/main" id="{0AA990D3-0657-555F-C126-A0CC3EC9ABFB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1" name="Conector recto 110">
            <a:extLst>
              <a:ext uri="{FF2B5EF4-FFF2-40B4-BE49-F238E27FC236}">
                <a16:creationId xmlns:a16="http://schemas.microsoft.com/office/drawing/2014/main" id="{DDD9817B-9885-4208-BD91-ECED78CC52D3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726142</xdr:colOff>
      <xdr:row>94</xdr:row>
      <xdr:rowOff>77096</xdr:rowOff>
    </xdr:from>
    <xdr:to>
      <xdr:col>14</xdr:col>
      <xdr:colOff>304800</xdr:colOff>
      <xdr:row>94</xdr:row>
      <xdr:rowOff>77096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9D12CAEB-296B-4D11-83B1-7277F79F1288}"/>
            </a:ext>
          </a:extLst>
        </xdr:cNvPr>
        <xdr:cNvCxnSpPr/>
      </xdr:nvCxnSpPr>
      <xdr:spPr>
        <a:xfrm>
          <a:off x="3103582" y="17420216"/>
          <a:ext cx="858549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124</xdr:row>
      <xdr:rowOff>60960</xdr:rowOff>
    </xdr:from>
    <xdr:to>
      <xdr:col>6</xdr:col>
      <xdr:colOff>903889</xdr:colOff>
      <xdr:row>124</xdr:row>
      <xdr:rowOff>63062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9B947029-EACF-4EBC-819B-E11445E6E931}"/>
            </a:ext>
          </a:extLst>
        </xdr:cNvPr>
        <xdr:cNvCxnSpPr/>
      </xdr:nvCxnSpPr>
      <xdr:spPr>
        <a:xfrm>
          <a:off x="2952093" y="23089126"/>
          <a:ext cx="2881148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396462</xdr:colOff>
      <xdr:row>124</xdr:row>
      <xdr:rowOff>53279</xdr:rowOff>
    </xdr:from>
    <xdr:to>
      <xdr:col>14</xdr:col>
      <xdr:colOff>107528</xdr:colOff>
      <xdr:row>124</xdr:row>
      <xdr:rowOff>55381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4CB27AA8-768C-4154-BA01-3298390C5269}"/>
            </a:ext>
          </a:extLst>
        </xdr:cNvPr>
        <xdr:cNvCxnSpPr/>
      </xdr:nvCxnSpPr>
      <xdr:spPr>
        <a:xfrm>
          <a:off x="8602616" y="22825356"/>
          <a:ext cx="2876297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676905</xdr:colOff>
      <xdr:row>134</xdr:row>
      <xdr:rowOff>91164</xdr:rowOff>
    </xdr:from>
    <xdr:to>
      <xdr:col>14</xdr:col>
      <xdr:colOff>255563</xdr:colOff>
      <xdr:row>134</xdr:row>
      <xdr:rowOff>91164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490F13C9-A914-4A56-991C-BBC3C3DCDB35}"/>
            </a:ext>
          </a:extLst>
        </xdr:cNvPr>
        <xdr:cNvCxnSpPr/>
      </xdr:nvCxnSpPr>
      <xdr:spPr>
        <a:xfrm>
          <a:off x="3050828" y="24697902"/>
          <a:ext cx="857612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841939</xdr:colOff>
      <xdr:row>132</xdr:row>
      <xdr:rowOff>94311</xdr:rowOff>
    </xdr:from>
    <xdr:to>
      <xdr:col>10</xdr:col>
      <xdr:colOff>429913</xdr:colOff>
      <xdr:row>132</xdr:row>
      <xdr:rowOff>96413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8B3F2560-6F5D-4DA5-AD26-9C8516B27E0D}"/>
            </a:ext>
          </a:extLst>
        </xdr:cNvPr>
        <xdr:cNvCxnSpPr/>
      </xdr:nvCxnSpPr>
      <xdr:spPr>
        <a:xfrm>
          <a:off x="5759770" y="24320049"/>
          <a:ext cx="2876297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184257</xdr:colOff>
      <xdr:row>144</xdr:row>
      <xdr:rowOff>11722</xdr:rowOff>
    </xdr:from>
    <xdr:to>
      <xdr:col>6</xdr:col>
      <xdr:colOff>676626</xdr:colOff>
      <xdr:row>155</xdr:row>
      <xdr:rowOff>23445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072E3060-F96E-EE8A-B721-24946788A588}"/>
            </a:ext>
          </a:extLst>
        </xdr:cNvPr>
        <xdr:cNvSpPr/>
      </xdr:nvSpPr>
      <xdr:spPr>
        <a:xfrm>
          <a:off x="3530431" y="26933513"/>
          <a:ext cx="2082630" cy="205255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643750</xdr:colOff>
      <xdr:row>144</xdr:row>
      <xdr:rowOff>10703</xdr:rowOff>
    </xdr:from>
    <xdr:to>
      <xdr:col>10</xdr:col>
      <xdr:colOff>340989</xdr:colOff>
      <xdr:row>155</xdr:row>
      <xdr:rowOff>22426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DDBA2D2B-DFD4-43B5-8047-BEBEA73B373D}"/>
            </a:ext>
          </a:extLst>
        </xdr:cNvPr>
        <xdr:cNvSpPr/>
      </xdr:nvSpPr>
      <xdr:spPr>
        <a:xfrm>
          <a:off x="6494585" y="26932494"/>
          <a:ext cx="2082630" cy="205255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458219</xdr:colOff>
      <xdr:row>144</xdr:row>
      <xdr:rowOff>4077</xdr:rowOff>
    </xdr:from>
    <xdr:to>
      <xdr:col>14</xdr:col>
      <xdr:colOff>155458</xdr:colOff>
      <xdr:row>155</xdr:row>
      <xdr:rowOff>15800</xdr:rowOff>
    </xdr:to>
    <xdr:sp macro="" textlink="">
      <xdr:nvSpPr>
        <xdr:cNvPr id="133" name="Rectángulo 132">
          <a:extLst>
            <a:ext uri="{FF2B5EF4-FFF2-40B4-BE49-F238E27FC236}">
              <a16:creationId xmlns:a16="http://schemas.microsoft.com/office/drawing/2014/main" id="{5A7B449C-A64D-4BA9-9A2C-90508833914E}"/>
            </a:ext>
          </a:extLst>
        </xdr:cNvPr>
        <xdr:cNvSpPr/>
      </xdr:nvSpPr>
      <xdr:spPr>
        <a:xfrm>
          <a:off x="9465059" y="26567397"/>
          <a:ext cx="2074679" cy="202340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336657</xdr:colOff>
      <xdr:row>144</xdr:row>
      <xdr:rowOff>164122</xdr:rowOff>
    </xdr:from>
    <xdr:to>
      <xdr:col>6</xdr:col>
      <xdr:colOff>496956</xdr:colOff>
      <xdr:row>154</xdr:row>
      <xdr:rowOff>46382</xdr:rowOff>
    </xdr:to>
    <xdr:sp macro="" textlink="">
      <xdr:nvSpPr>
        <xdr:cNvPr id="134" name="Rectángulo 133">
          <a:extLst>
            <a:ext uri="{FF2B5EF4-FFF2-40B4-BE49-F238E27FC236}">
              <a16:creationId xmlns:a16="http://schemas.microsoft.com/office/drawing/2014/main" id="{EC3CB223-CC93-46AB-B6E1-C211B0CF3994}"/>
            </a:ext>
          </a:extLst>
        </xdr:cNvPr>
        <xdr:cNvSpPr/>
      </xdr:nvSpPr>
      <xdr:spPr>
        <a:xfrm>
          <a:off x="3674217" y="26727442"/>
          <a:ext cx="1745259" cy="171106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604961</xdr:colOff>
      <xdr:row>145</xdr:row>
      <xdr:rowOff>181886</xdr:rowOff>
    </xdr:from>
    <xdr:to>
      <xdr:col>4</xdr:col>
      <xdr:colOff>691100</xdr:colOff>
      <xdr:row>146</xdr:row>
      <xdr:rowOff>91771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F20D8D2E-9BEF-B720-5189-0C4FF53BCEA2}"/>
            </a:ext>
          </a:extLst>
        </xdr:cNvPr>
        <xdr:cNvSpPr/>
      </xdr:nvSpPr>
      <xdr:spPr>
        <a:xfrm>
          <a:off x="3942521" y="26928086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353170</xdr:colOff>
      <xdr:row>145</xdr:row>
      <xdr:rowOff>175260</xdr:rowOff>
    </xdr:from>
    <xdr:to>
      <xdr:col>5</xdr:col>
      <xdr:colOff>439309</xdr:colOff>
      <xdr:row>146</xdr:row>
      <xdr:rowOff>85145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33657A19-210C-440B-A0C9-3BAC78B9842F}"/>
            </a:ext>
          </a:extLst>
        </xdr:cNvPr>
        <xdr:cNvSpPr/>
      </xdr:nvSpPr>
      <xdr:spPr>
        <a:xfrm>
          <a:off x="4483210" y="26921460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127882</xdr:colOff>
      <xdr:row>145</xdr:row>
      <xdr:rowOff>164659</xdr:rowOff>
    </xdr:from>
    <xdr:to>
      <xdr:col>6</xdr:col>
      <xdr:colOff>214021</xdr:colOff>
      <xdr:row>146</xdr:row>
      <xdr:rowOff>71893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87065A3A-375F-460D-8837-5123614B9EF1}"/>
            </a:ext>
          </a:extLst>
        </xdr:cNvPr>
        <xdr:cNvSpPr/>
      </xdr:nvSpPr>
      <xdr:spPr>
        <a:xfrm>
          <a:off x="5050402" y="26910859"/>
          <a:ext cx="86139" cy="901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618213</xdr:colOff>
      <xdr:row>147</xdr:row>
      <xdr:rowOff>5632</xdr:rowOff>
    </xdr:from>
    <xdr:to>
      <xdr:col>4</xdr:col>
      <xdr:colOff>704352</xdr:colOff>
      <xdr:row>147</xdr:row>
      <xdr:rowOff>98397</xdr:rowOff>
    </xdr:to>
    <xdr:sp macro="" textlink="">
      <xdr:nvSpPr>
        <xdr:cNvPr id="140" name="Elipse 139">
          <a:extLst>
            <a:ext uri="{FF2B5EF4-FFF2-40B4-BE49-F238E27FC236}">
              <a16:creationId xmlns:a16="http://schemas.microsoft.com/office/drawing/2014/main" id="{51402436-3B5E-4CAC-89F1-309F4DFEC5C7}"/>
            </a:ext>
          </a:extLst>
        </xdr:cNvPr>
        <xdr:cNvSpPr/>
      </xdr:nvSpPr>
      <xdr:spPr>
        <a:xfrm>
          <a:off x="3955773" y="27117592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366422</xdr:colOff>
      <xdr:row>146</xdr:row>
      <xdr:rowOff>181886</xdr:rowOff>
    </xdr:from>
    <xdr:to>
      <xdr:col>5</xdr:col>
      <xdr:colOff>452561</xdr:colOff>
      <xdr:row>147</xdr:row>
      <xdr:rowOff>91771</xdr:rowOff>
    </xdr:to>
    <xdr:sp macro="" textlink="">
      <xdr:nvSpPr>
        <xdr:cNvPr id="141" name="Elipse 140">
          <a:extLst>
            <a:ext uri="{FF2B5EF4-FFF2-40B4-BE49-F238E27FC236}">
              <a16:creationId xmlns:a16="http://schemas.microsoft.com/office/drawing/2014/main" id="{00EB20D1-A67D-43EB-AF6B-D15A22504846}"/>
            </a:ext>
          </a:extLst>
        </xdr:cNvPr>
        <xdr:cNvSpPr/>
      </xdr:nvSpPr>
      <xdr:spPr>
        <a:xfrm>
          <a:off x="4496462" y="27110966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141134</xdr:colOff>
      <xdr:row>146</xdr:row>
      <xdr:rowOff>171284</xdr:rowOff>
    </xdr:from>
    <xdr:to>
      <xdr:col>6</xdr:col>
      <xdr:colOff>227273</xdr:colOff>
      <xdr:row>147</xdr:row>
      <xdr:rowOff>78519</xdr:rowOff>
    </xdr:to>
    <xdr:sp macro="" textlink="">
      <xdr:nvSpPr>
        <xdr:cNvPr id="142" name="Elipse 141">
          <a:extLst>
            <a:ext uri="{FF2B5EF4-FFF2-40B4-BE49-F238E27FC236}">
              <a16:creationId xmlns:a16="http://schemas.microsoft.com/office/drawing/2014/main" id="{049EE3F5-BB66-43D4-AA21-9F0DF31C792B}"/>
            </a:ext>
          </a:extLst>
        </xdr:cNvPr>
        <xdr:cNvSpPr/>
      </xdr:nvSpPr>
      <xdr:spPr>
        <a:xfrm>
          <a:off x="5063654" y="27100364"/>
          <a:ext cx="86139" cy="9011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68580</xdr:colOff>
      <xdr:row>137</xdr:row>
      <xdr:rowOff>68580</xdr:rowOff>
    </xdr:from>
    <xdr:to>
      <xdr:col>5</xdr:col>
      <xdr:colOff>731520</xdr:colOff>
      <xdr:row>138</xdr:row>
      <xdr:rowOff>144780</xdr:rowOff>
    </xdr:to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3FD8521B-B1E8-4EF1-824C-3523BE387FD1}"/>
            </a:ext>
          </a:extLst>
        </xdr:cNvPr>
        <xdr:cNvSpPr txBox="1"/>
      </xdr:nvSpPr>
      <xdr:spPr>
        <a:xfrm>
          <a:off x="4198620" y="25351740"/>
          <a:ext cx="66294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5</xdr:col>
      <xdr:colOff>76200</xdr:colOff>
      <xdr:row>138</xdr:row>
      <xdr:rowOff>144780</xdr:rowOff>
    </xdr:from>
    <xdr:to>
      <xdr:col>5</xdr:col>
      <xdr:colOff>739140</xdr:colOff>
      <xdr:row>140</xdr:row>
      <xdr:rowOff>83820</xdr:rowOff>
    </xdr:to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18378043-491F-4B77-87C4-C8CD23BBF3D8}"/>
            </a:ext>
          </a:extLst>
        </xdr:cNvPr>
        <xdr:cNvSpPr txBox="1"/>
      </xdr:nvSpPr>
      <xdr:spPr>
        <a:xfrm>
          <a:off x="4206240" y="25610820"/>
          <a:ext cx="6629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M-</a:t>
          </a:r>
        </a:p>
      </xdr:txBody>
    </xdr:sp>
    <xdr:clientData/>
  </xdr:twoCellAnchor>
  <xdr:twoCellAnchor>
    <xdr:from>
      <xdr:col>4</xdr:col>
      <xdr:colOff>655320</xdr:colOff>
      <xdr:row>140</xdr:row>
      <xdr:rowOff>38100</xdr:rowOff>
    </xdr:from>
    <xdr:to>
      <xdr:col>6</xdr:col>
      <xdr:colOff>160020</xdr:colOff>
      <xdr:row>141</xdr:row>
      <xdr:rowOff>109818</xdr:rowOff>
    </xdr:to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78F0B4A-931B-4361-9C74-F7DD76B03A7C}"/>
            </a:ext>
          </a:extLst>
        </xdr:cNvPr>
        <xdr:cNvSpPr txBox="1"/>
      </xdr:nvSpPr>
      <xdr:spPr>
        <a:xfrm>
          <a:off x="3992880" y="25869900"/>
          <a:ext cx="108966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8238.89kg-m</a:t>
          </a:r>
        </a:p>
      </xdr:txBody>
    </xdr:sp>
    <xdr:clientData/>
  </xdr:twoCellAnchor>
  <xdr:twoCellAnchor>
    <xdr:from>
      <xdr:col>8</xdr:col>
      <xdr:colOff>457200</xdr:colOff>
      <xdr:row>137</xdr:row>
      <xdr:rowOff>7620</xdr:rowOff>
    </xdr:from>
    <xdr:to>
      <xdr:col>9</xdr:col>
      <xdr:colOff>327660</xdr:colOff>
      <xdr:row>138</xdr:row>
      <xdr:rowOff>79338</xdr:rowOff>
    </xdr:to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9E90C918-0EB0-418C-BDCA-58F5ED4ABDA0}"/>
            </a:ext>
          </a:extLst>
        </xdr:cNvPr>
        <xdr:cNvSpPr txBox="1"/>
      </xdr:nvSpPr>
      <xdr:spPr>
        <a:xfrm>
          <a:off x="7086600" y="25290780"/>
          <a:ext cx="66294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8</xdr:col>
      <xdr:colOff>464820</xdr:colOff>
      <xdr:row>138</xdr:row>
      <xdr:rowOff>83820</xdr:rowOff>
    </xdr:from>
    <xdr:to>
      <xdr:col>9</xdr:col>
      <xdr:colOff>335280</xdr:colOff>
      <xdr:row>139</xdr:row>
      <xdr:rowOff>155538</xdr:rowOff>
    </xdr:to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EB021433-3C14-4016-B1F5-703C1DBC70A0}"/>
            </a:ext>
          </a:extLst>
        </xdr:cNvPr>
        <xdr:cNvSpPr txBox="1"/>
      </xdr:nvSpPr>
      <xdr:spPr>
        <a:xfrm>
          <a:off x="7094220" y="25549860"/>
          <a:ext cx="66294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M+</a:t>
          </a:r>
        </a:p>
      </xdr:txBody>
    </xdr:sp>
    <xdr:clientData/>
  </xdr:twoCellAnchor>
  <xdr:twoCellAnchor>
    <xdr:from>
      <xdr:col>8</xdr:col>
      <xdr:colOff>251460</xdr:colOff>
      <xdr:row>139</xdr:row>
      <xdr:rowOff>160020</xdr:rowOff>
    </xdr:from>
    <xdr:to>
      <xdr:col>9</xdr:col>
      <xdr:colOff>548640</xdr:colOff>
      <xdr:row>141</xdr:row>
      <xdr:rowOff>48858</xdr:rowOff>
    </xdr:to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3E8685E6-004C-48BB-BE46-01693932F086}"/>
            </a:ext>
          </a:extLst>
        </xdr:cNvPr>
        <xdr:cNvSpPr txBox="1"/>
      </xdr:nvSpPr>
      <xdr:spPr>
        <a:xfrm>
          <a:off x="6880860" y="25808940"/>
          <a:ext cx="108966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4119.45 kg-m</a:t>
          </a:r>
        </a:p>
      </xdr:txBody>
    </xdr:sp>
    <xdr:clientData/>
  </xdr:twoCellAnchor>
  <xdr:twoCellAnchor>
    <xdr:from>
      <xdr:col>12</xdr:col>
      <xdr:colOff>289560</xdr:colOff>
      <xdr:row>137</xdr:row>
      <xdr:rowOff>45720</xdr:rowOff>
    </xdr:from>
    <xdr:to>
      <xdr:col>13</xdr:col>
      <xdr:colOff>160020</xdr:colOff>
      <xdr:row>138</xdr:row>
      <xdr:rowOff>175260</xdr:rowOff>
    </xdr:to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9FB3261D-B4CB-4326-879D-4FE42E07E217}"/>
            </a:ext>
          </a:extLst>
        </xdr:cNvPr>
        <xdr:cNvSpPr txBox="1"/>
      </xdr:nvSpPr>
      <xdr:spPr>
        <a:xfrm>
          <a:off x="10088880" y="25328880"/>
          <a:ext cx="66294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12</xdr:col>
      <xdr:colOff>297180</xdr:colOff>
      <xdr:row>138</xdr:row>
      <xdr:rowOff>121920</xdr:rowOff>
    </xdr:from>
    <xdr:to>
      <xdr:col>13</xdr:col>
      <xdr:colOff>167640</xdr:colOff>
      <xdr:row>140</xdr:row>
      <xdr:rowOff>76200</xdr:rowOff>
    </xdr:to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857FB1EC-17AD-4124-A785-1D20BCDD4975}"/>
            </a:ext>
          </a:extLst>
        </xdr:cNvPr>
        <xdr:cNvSpPr txBox="1"/>
      </xdr:nvSpPr>
      <xdr:spPr>
        <a:xfrm>
          <a:off x="10096500" y="25587960"/>
          <a:ext cx="66294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M-</a:t>
          </a:r>
        </a:p>
      </xdr:txBody>
    </xdr:sp>
    <xdr:clientData/>
  </xdr:twoCellAnchor>
  <xdr:twoCellAnchor>
    <xdr:from>
      <xdr:col>12</xdr:col>
      <xdr:colOff>83820</xdr:colOff>
      <xdr:row>140</xdr:row>
      <xdr:rowOff>15240</xdr:rowOff>
    </xdr:from>
    <xdr:to>
      <xdr:col>13</xdr:col>
      <xdr:colOff>381000</xdr:colOff>
      <xdr:row>141</xdr:row>
      <xdr:rowOff>86958</xdr:rowOff>
    </xdr:to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EFCEA025-DF9D-42BC-97C3-F24DF3CD551F}"/>
            </a:ext>
          </a:extLst>
        </xdr:cNvPr>
        <xdr:cNvSpPr txBox="1"/>
      </xdr:nvSpPr>
      <xdr:spPr>
        <a:xfrm>
          <a:off x="9883140" y="25847040"/>
          <a:ext cx="108966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8238.89kg-m</a:t>
          </a:r>
        </a:p>
      </xdr:txBody>
    </xdr:sp>
    <xdr:clientData/>
  </xdr:twoCellAnchor>
  <xdr:twoCellAnchor>
    <xdr:from>
      <xdr:col>5</xdr:col>
      <xdr:colOff>306177</xdr:colOff>
      <xdr:row>150</xdr:row>
      <xdr:rowOff>171742</xdr:rowOff>
    </xdr:from>
    <xdr:to>
      <xdr:col>5</xdr:col>
      <xdr:colOff>405568</xdr:colOff>
      <xdr:row>151</xdr:row>
      <xdr:rowOff>118734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57B31F38-5B41-40F0-BB21-C62CD311F6EA}"/>
            </a:ext>
          </a:extLst>
        </xdr:cNvPr>
        <xdr:cNvSpPr/>
      </xdr:nvSpPr>
      <xdr:spPr>
        <a:xfrm>
          <a:off x="4436217" y="2783234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485081</xdr:colOff>
      <xdr:row>150</xdr:row>
      <xdr:rowOff>171742</xdr:rowOff>
    </xdr:from>
    <xdr:to>
      <xdr:col>5</xdr:col>
      <xdr:colOff>584472</xdr:colOff>
      <xdr:row>151</xdr:row>
      <xdr:rowOff>118734</xdr:rowOff>
    </xdr:to>
    <xdr:sp macro="" textlink="">
      <xdr:nvSpPr>
        <xdr:cNvPr id="16" name="Triángulo isósceles 15">
          <a:extLst>
            <a:ext uri="{FF2B5EF4-FFF2-40B4-BE49-F238E27FC236}">
              <a16:creationId xmlns:a16="http://schemas.microsoft.com/office/drawing/2014/main" id="{E5E9AB8B-0E9A-42AF-BF34-86DB7D9B26F7}"/>
            </a:ext>
          </a:extLst>
        </xdr:cNvPr>
        <xdr:cNvSpPr/>
      </xdr:nvSpPr>
      <xdr:spPr>
        <a:xfrm>
          <a:off x="4615121" y="2783234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306177</xdr:colOff>
      <xdr:row>152</xdr:row>
      <xdr:rowOff>126022</xdr:rowOff>
    </xdr:from>
    <xdr:to>
      <xdr:col>5</xdr:col>
      <xdr:colOff>405568</xdr:colOff>
      <xdr:row>153</xdr:row>
      <xdr:rowOff>73014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5610E06-0ED2-4E26-BF8E-882D13249C08}"/>
            </a:ext>
          </a:extLst>
        </xdr:cNvPr>
        <xdr:cNvSpPr/>
      </xdr:nvSpPr>
      <xdr:spPr>
        <a:xfrm>
          <a:off x="4436217" y="2815238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485081</xdr:colOff>
      <xdr:row>152</xdr:row>
      <xdr:rowOff>126022</xdr:rowOff>
    </xdr:from>
    <xdr:to>
      <xdr:col>5</xdr:col>
      <xdr:colOff>584472</xdr:colOff>
      <xdr:row>153</xdr:row>
      <xdr:rowOff>73014</xdr:rowOff>
    </xdr:to>
    <xdr:sp macro="" textlink="">
      <xdr:nvSpPr>
        <xdr:cNvPr id="41" name="Triángulo isósceles 40">
          <a:extLst>
            <a:ext uri="{FF2B5EF4-FFF2-40B4-BE49-F238E27FC236}">
              <a16:creationId xmlns:a16="http://schemas.microsoft.com/office/drawing/2014/main" id="{942145E9-44AA-4953-97B8-422062F1AF77}"/>
            </a:ext>
          </a:extLst>
        </xdr:cNvPr>
        <xdr:cNvSpPr/>
      </xdr:nvSpPr>
      <xdr:spPr>
        <a:xfrm>
          <a:off x="4615121" y="2815238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172661</xdr:colOff>
      <xdr:row>150</xdr:row>
      <xdr:rowOff>164122</xdr:rowOff>
    </xdr:from>
    <xdr:to>
      <xdr:col>6</xdr:col>
      <xdr:colOff>272052</xdr:colOff>
      <xdr:row>151</xdr:row>
      <xdr:rowOff>111114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0433BE92-8A30-46F9-BE2C-70210E398495}"/>
            </a:ext>
          </a:extLst>
        </xdr:cNvPr>
        <xdr:cNvSpPr/>
      </xdr:nvSpPr>
      <xdr:spPr>
        <a:xfrm>
          <a:off x="5095181" y="2782472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172661</xdr:colOff>
      <xdr:row>152</xdr:row>
      <xdr:rowOff>118402</xdr:rowOff>
    </xdr:from>
    <xdr:to>
      <xdr:col>6</xdr:col>
      <xdr:colOff>272052</xdr:colOff>
      <xdr:row>153</xdr:row>
      <xdr:rowOff>65394</xdr:rowOff>
    </xdr:to>
    <xdr:sp macro="" textlink="">
      <xdr:nvSpPr>
        <xdr:cNvPr id="47" name="Triángulo isósceles 46">
          <a:extLst>
            <a:ext uri="{FF2B5EF4-FFF2-40B4-BE49-F238E27FC236}">
              <a16:creationId xmlns:a16="http://schemas.microsoft.com/office/drawing/2014/main" id="{F196DF9C-ED55-4CD0-9A89-18E46FE7392D}"/>
            </a:ext>
          </a:extLst>
        </xdr:cNvPr>
        <xdr:cNvSpPr/>
      </xdr:nvSpPr>
      <xdr:spPr>
        <a:xfrm>
          <a:off x="5095181" y="2814476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607001</xdr:colOff>
      <xdr:row>150</xdr:row>
      <xdr:rowOff>171742</xdr:rowOff>
    </xdr:from>
    <xdr:to>
      <xdr:col>4</xdr:col>
      <xdr:colOff>706392</xdr:colOff>
      <xdr:row>151</xdr:row>
      <xdr:rowOff>118734</xdr:rowOff>
    </xdr:to>
    <xdr:sp macro="" textlink="">
      <xdr:nvSpPr>
        <xdr:cNvPr id="48" name="Triángulo isósceles 47">
          <a:extLst>
            <a:ext uri="{FF2B5EF4-FFF2-40B4-BE49-F238E27FC236}">
              <a16:creationId xmlns:a16="http://schemas.microsoft.com/office/drawing/2014/main" id="{40CC81E0-6AED-4048-B133-6234CD155188}"/>
            </a:ext>
          </a:extLst>
        </xdr:cNvPr>
        <xdr:cNvSpPr/>
      </xdr:nvSpPr>
      <xdr:spPr>
        <a:xfrm>
          <a:off x="3944561" y="2783234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607001</xdr:colOff>
      <xdr:row>152</xdr:row>
      <xdr:rowOff>126022</xdr:rowOff>
    </xdr:from>
    <xdr:to>
      <xdr:col>4</xdr:col>
      <xdr:colOff>706392</xdr:colOff>
      <xdr:row>153</xdr:row>
      <xdr:rowOff>73014</xdr:rowOff>
    </xdr:to>
    <xdr:sp macro="" textlink="">
      <xdr:nvSpPr>
        <xdr:cNvPr id="49" name="Triángulo isósceles 48">
          <a:extLst>
            <a:ext uri="{FF2B5EF4-FFF2-40B4-BE49-F238E27FC236}">
              <a16:creationId xmlns:a16="http://schemas.microsoft.com/office/drawing/2014/main" id="{479F252F-ADB3-4A34-92E7-2D31D2E43CA6}"/>
            </a:ext>
          </a:extLst>
        </xdr:cNvPr>
        <xdr:cNvSpPr/>
      </xdr:nvSpPr>
      <xdr:spPr>
        <a:xfrm>
          <a:off x="3944561" y="28152382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38100</xdr:colOff>
      <xdr:row>144</xdr:row>
      <xdr:rowOff>152400</xdr:rowOff>
    </xdr:from>
    <xdr:to>
      <xdr:col>10</xdr:col>
      <xdr:colOff>198399</xdr:colOff>
      <xdr:row>154</xdr:row>
      <xdr:rowOff>27040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C9381230-C150-40FC-A382-61FE7D74109B}"/>
            </a:ext>
          </a:extLst>
        </xdr:cNvPr>
        <xdr:cNvSpPr/>
      </xdr:nvSpPr>
      <xdr:spPr>
        <a:xfrm>
          <a:off x="6705600" y="27622500"/>
          <a:ext cx="1760499" cy="17796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306404</xdr:colOff>
      <xdr:row>145</xdr:row>
      <xdr:rowOff>170164</xdr:rowOff>
    </xdr:from>
    <xdr:to>
      <xdr:col>8</xdr:col>
      <xdr:colOff>392543</xdr:colOff>
      <xdr:row>146</xdr:row>
      <xdr:rowOff>72429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43BC2B8B-5957-4D1B-BB99-60C45BA7C56F}"/>
            </a:ext>
          </a:extLst>
        </xdr:cNvPr>
        <xdr:cNvSpPr/>
      </xdr:nvSpPr>
      <xdr:spPr>
        <a:xfrm>
          <a:off x="6973904" y="27830764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621805</xdr:colOff>
      <xdr:row>145</xdr:row>
      <xdr:rowOff>152937</xdr:rowOff>
    </xdr:from>
    <xdr:to>
      <xdr:col>9</xdr:col>
      <xdr:colOff>707944</xdr:colOff>
      <xdr:row>146</xdr:row>
      <xdr:rowOff>52551</xdr:rowOff>
    </xdr:to>
    <xdr:sp macro="" textlink="">
      <xdr:nvSpPr>
        <xdr:cNvPr id="56" name="Elipse 55">
          <a:extLst>
            <a:ext uri="{FF2B5EF4-FFF2-40B4-BE49-F238E27FC236}">
              <a16:creationId xmlns:a16="http://schemas.microsoft.com/office/drawing/2014/main" id="{569A2E2D-4BDF-456E-9FD4-EB6A6225BACA}"/>
            </a:ext>
          </a:extLst>
        </xdr:cNvPr>
        <xdr:cNvSpPr/>
      </xdr:nvSpPr>
      <xdr:spPr>
        <a:xfrm>
          <a:off x="8089405" y="27813537"/>
          <a:ext cx="86139" cy="901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0</xdr:colOff>
      <xdr:row>152</xdr:row>
      <xdr:rowOff>106680</xdr:rowOff>
    </xdr:from>
    <xdr:to>
      <xdr:col>9</xdr:col>
      <xdr:colOff>107011</xdr:colOff>
      <xdr:row>153</xdr:row>
      <xdr:rowOff>53672</xdr:rowOff>
    </xdr:to>
    <xdr:sp macro="" textlink="">
      <xdr:nvSpPr>
        <xdr:cNvPr id="74" name="Triángulo isósceles 73">
          <a:extLst>
            <a:ext uri="{FF2B5EF4-FFF2-40B4-BE49-F238E27FC236}">
              <a16:creationId xmlns:a16="http://schemas.microsoft.com/office/drawing/2014/main" id="{DBA95F97-914B-4DB6-A46C-0EBD3E76BE7C}"/>
            </a:ext>
          </a:extLst>
        </xdr:cNvPr>
        <xdr:cNvSpPr/>
      </xdr:nvSpPr>
      <xdr:spPr>
        <a:xfrm>
          <a:off x="7467600" y="29100780"/>
          <a:ext cx="107011" cy="13749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186524</xdr:colOff>
      <xdr:row>152</xdr:row>
      <xdr:rowOff>106680</xdr:rowOff>
    </xdr:from>
    <xdr:to>
      <xdr:col>9</xdr:col>
      <xdr:colOff>285915</xdr:colOff>
      <xdr:row>153</xdr:row>
      <xdr:rowOff>53672</xdr:rowOff>
    </xdr:to>
    <xdr:sp macro="" textlink="">
      <xdr:nvSpPr>
        <xdr:cNvPr id="78" name="Triángulo isósceles 77">
          <a:extLst>
            <a:ext uri="{FF2B5EF4-FFF2-40B4-BE49-F238E27FC236}">
              <a16:creationId xmlns:a16="http://schemas.microsoft.com/office/drawing/2014/main" id="{58C236D8-54D6-46A5-A1FB-79923D040522}"/>
            </a:ext>
          </a:extLst>
        </xdr:cNvPr>
        <xdr:cNvSpPr/>
      </xdr:nvSpPr>
      <xdr:spPr>
        <a:xfrm>
          <a:off x="7654124" y="29100780"/>
          <a:ext cx="99391" cy="13749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618564</xdr:colOff>
      <xdr:row>144</xdr:row>
      <xdr:rowOff>154642</xdr:rowOff>
    </xdr:from>
    <xdr:to>
      <xdr:col>13</xdr:col>
      <xdr:colOff>778863</xdr:colOff>
      <xdr:row>154</xdr:row>
      <xdr:rowOff>36902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EC278973-AE21-4B60-A215-8FF94515D638}"/>
            </a:ext>
          </a:extLst>
        </xdr:cNvPr>
        <xdr:cNvSpPr/>
      </xdr:nvSpPr>
      <xdr:spPr>
        <a:xfrm>
          <a:off x="9592235" y="26241936"/>
          <a:ext cx="1738087" cy="16752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97974</xdr:colOff>
      <xdr:row>145</xdr:row>
      <xdr:rowOff>172406</xdr:rowOff>
    </xdr:from>
    <xdr:to>
      <xdr:col>12</xdr:col>
      <xdr:colOff>184113</xdr:colOff>
      <xdr:row>146</xdr:row>
      <xdr:rowOff>82291</xdr:rowOff>
    </xdr:to>
    <xdr:sp macro="" textlink="">
      <xdr:nvSpPr>
        <xdr:cNvPr id="115" name="Elipse 114">
          <a:extLst>
            <a:ext uri="{FF2B5EF4-FFF2-40B4-BE49-F238E27FC236}">
              <a16:creationId xmlns:a16="http://schemas.microsoft.com/office/drawing/2014/main" id="{CACFF982-8256-49B4-BF66-41510721D8E7}"/>
            </a:ext>
          </a:extLst>
        </xdr:cNvPr>
        <xdr:cNvSpPr/>
      </xdr:nvSpPr>
      <xdr:spPr>
        <a:xfrm>
          <a:off x="9860539" y="26438994"/>
          <a:ext cx="86139" cy="8917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635077</xdr:colOff>
      <xdr:row>145</xdr:row>
      <xdr:rowOff>165780</xdr:rowOff>
    </xdr:from>
    <xdr:to>
      <xdr:col>12</xdr:col>
      <xdr:colOff>721216</xdr:colOff>
      <xdr:row>146</xdr:row>
      <xdr:rowOff>75665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5632C5D0-A4BA-40F4-91B9-326C3C9C0A98}"/>
            </a:ext>
          </a:extLst>
        </xdr:cNvPr>
        <xdr:cNvSpPr/>
      </xdr:nvSpPr>
      <xdr:spPr>
        <a:xfrm>
          <a:off x="10397642" y="26432368"/>
          <a:ext cx="86139" cy="8917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409789</xdr:colOff>
      <xdr:row>145</xdr:row>
      <xdr:rowOff>155179</xdr:rowOff>
    </xdr:from>
    <xdr:to>
      <xdr:col>13</xdr:col>
      <xdr:colOff>495928</xdr:colOff>
      <xdr:row>146</xdr:row>
      <xdr:rowOff>62413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BBCF6995-D719-44D3-BAD9-AA3DD2E3B200}"/>
            </a:ext>
          </a:extLst>
        </xdr:cNvPr>
        <xdr:cNvSpPr/>
      </xdr:nvSpPr>
      <xdr:spPr>
        <a:xfrm>
          <a:off x="10961248" y="26421767"/>
          <a:ext cx="86139" cy="8652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111226</xdr:colOff>
      <xdr:row>146</xdr:row>
      <xdr:rowOff>175446</xdr:rowOff>
    </xdr:from>
    <xdr:to>
      <xdr:col>12</xdr:col>
      <xdr:colOff>197365</xdr:colOff>
      <xdr:row>147</xdr:row>
      <xdr:rowOff>88917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E9433BBC-6101-47AB-A83C-2E24610F9064}"/>
            </a:ext>
          </a:extLst>
        </xdr:cNvPr>
        <xdr:cNvSpPr/>
      </xdr:nvSpPr>
      <xdr:spPr>
        <a:xfrm>
          <a:off x="9873791" y="26621328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648329</xdr:colOff>
      <xdr:row>146</xdr:row>
      <xdr:rowOff>172406</xdr:rowOff>
    </xdr:from>
    <xdr:to>
      <xdr:col>12</xdr:col>
      <xdr:colOff>734468</xdr:colOff>
      <xdr:row>147</xdr:row>
      <xdr:rowOff>82291</xdr:rowOff>
    </xdr:to>
    <xdr:sp macro="" textlink="">
      <xdr:nvSpPr>
        <xdr:cNvPr id="130" name="Elipse 129">
          <a:extLst>
            <a:ext uri="{FF2B5EF4-FFF2-40B4-BE49-F238E27FC236}">
              <a16:creationId xmlns:a16="http://schemas.microsoft.com/office/drawing/2014/main" id="{82972079-25AC-48BC-8C5A-C054C7BD0D39}"/>
            </a:ext>
          </a:extLst>
        </xdr:cNvPr>
        <xdr:cNvSpPr/>
      </xdr:nvSpPr>
      <xdr:spPr>
        <a:xfrm>
          <a:off x="10410894" y="26618288"/>
          <a:ext cx="86139" cy="8917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423041</xdr:colOff>
      <xdr:row>146</xdr:row>
      <xdr:rowOff>161804</xdr:rowOff>
    </xdr:from>
    <xdr:to>
      <xdr:col>13</xdr:col>
      <xdr:colOff>509180</xdr:colOff>
      <xdr:row>147</xdr:row>
      <xdr:rowOff>69039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D01D0494-4C43-4D60-9394-0DBAA8CAC503}"/>
            </a:ext>
          </a:extLst>
        </xdr:cNvPr>
        <xdr:cNvSpPr/>
      </xdr:nvSpPr>
      <xdr:spPr>
        <a:xfrm>
          <a:off x="10974500" y="26607686"/>
          <a:ext cx="86139" cy="8652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588084</xdr:colOff>
      <xdr:row>152</xdr:row>
      <xdr:rowOff>116542</xdr:rowOff>
    </xdr:from>
    <xdr:to>
      <xdr:col>12</xdr:col>
      <xdr:colOff>687475</xdr:colOff>
      <xdr:row>153</xdr:row>
      <xdr:rowOff>63534</xdr:rowOff>
    </xdr:to>
    <xdr:sp macro="" textlink="">
      <xdr:nvSpPr>
        <xdr:cNvPr id="136" name="Triángulo isósceles 135">
          <a:extLst>
            <a:ext uri="{FF2B5EF4-FFF2-40B4-BE49-F238E27FC236}">
              <a16:creationId xmlns:a16="http://schemas.microsoft.com/office/drawing/2014/main" id="{BC7A3A3B-5525-4C65-95FD-3F7E0931D0BE}"/>
            </a:ext>
          </a:extLst>
        </xdr:cNvPr>
        <xdr:cNvSpPr/>
      </xdr:nvSpPr>
      <xdr:spPr>
        <a:xfrm>
          <a:off x="10350649" y="27638189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766988</xdr:colOff>
      <xdr:row>152</xdr:row>
      <xdr:rowOff>116542</xdr:rowOff>
    </xdr:from>
    <xdr:to>
      <xdr:col>13</xdr:col>
      <xdr:colOff>77485</xdr:colOff>
      <xdr:row>153</xdr:row>
      <xdr:rowOff>63534</xdr:rowOff>
    </xdr:to>
    <xdr:sp macro="" textlink="">
      <xdr:nvSpPr>
        <xdr:cNvPr id="144" name="Triángulo isósceles 143">
          <a:extLst>
            <a:ext uri="{FF2B5EF4-FFF2-40B4-BE49-F238E27FC236}">
              <a16:creationId xmlns:a16="http://schemas.microsoft.com/office/drawing/2014/main" id="{4F50F600-36D1-4206-949E-EA699FEA3362}"/>
            </a:ext>
          </a:extLst>
        </xdr:cNvPr>
        <xdr:cNvSpPr/>
      </xdr:nvSpPr>
      <xdr:spPr>
        <a:xfrm>
          <a:off x="10529553" y="27638189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454568</xdr:colOff>
      <xdr:row>150</xdr:row>
      <xdr:rowOff>154642</xdr:rowOff>
    </xdr:from>
    <xdr:to>
      <xdr:col>13</xdr:col>
      <xdr:colOff>553959</xdr:colOff>
      <xdr:row>151</xdr:row>
      <xdr:rowOff>101634</xdr:rowOff>
    </xdr:to>
    <xdr:sp macro="" textlink="">
      <xdr:nvSpPr>
        <xdr:cNvPr id="148" name="Triángulo isósceles 147">
          <a:extLst>
            <a:ext uri="{FF2B5EF4-FFF2-40B4-BE49-F238E27FC236}">
              <a16:creationId xmlns:a16="http://schemas.microsoft.com/office/drawing/2014/main" id="{E3A832AE-6042-405D-9C10-4EDB349E90F4}"/>
            </a:ext>
          </a:extLst>
        </xdr:cNvPr>
        <xdr:cNvSpPr/>
      </xdr:nvSpPr>
      <xdr:spPr>
        <a:xfrm>
          <a:off x="11006027" y="27317701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454568</xdr:colOff>
      <xdr:row>152</xdr:row>
      <xdr:rowOff>108922</xdr:rowOff>
    </xdr:from>
    <xdr:to>
      <xdr:col>13</xdr:col>
      <xdr:colOff>553959</xdr:colOff>
      <xdr:row>153</xdr:row>
      <xdr:rowOff>55914</xdr:rowOff>
    </xdr:to>
    <xdr:sp macro="" textlink="">
      <xdr:nvSpPr>
        <xdr:cNvPr id="159" name="Triángulo isósceles 158">
          <a:extLst>
            <a:ext uri="{FF2B5EF4-FFF2-40B4-BE49-F238E27FC236}">
              <a16:creationId xmlns:a16="http://schemas.microsoft.com/office/drawing/2014/main" id="{16F6AC1B-3639-4BE0-9155-09BF8B80CF12}"/>
            </a:ext>
          </a:extLst>
        </xdr:cNvPr>
        <xdr:cNvSpPr/>
      </xdr:nvSpPr>
      <xdr:spPr>
        <a:xfrm>
          <a:off x="11006027" y="27630569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100014</xdr:colOff>
      <xdr:row>150</xdr:row>
      <xdr:rowOff>162262</xdr:rowOff>
    </xdr:from>
    <xdr:to>
      <xdr:col>12</xdr:col>
      <xdr:colOff>199405</xdr:colOff>
      <xdr:row>151</xdr:row>
      <xdr:rowOff>109254</xdr:rowOff>
    </xdr:to>
    <xdr:sp macro="" textlink="">
      <xdr:nvSpPr>
        <xdr:cNvPr id="160" name="Triángulo isósceles 159">
          <a:extLst>
            <a:ext uri="{FF2B5EF4-FFF2-40B4-BE49-F238E27FC236}">
              <a16:creationId xmlns:a16="http://schemas.microsoft.com/office/drawing/2014/main" id="{7A773B18-A22C-4546-A7BA-32CDAE92D324}"/>
            </a:ext>
          </a:extLst>
        </xdr:cNvPr>
        <xdr:cNvSpPr/>
      </xdr:nvSpPr>
      <xdr:spPr>
        <a:xfrm>
          <a:off x="9862579" y="27325321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100014</xdr:colOff>
      <xdr:row>152</xdr:row>
      <xdr:rowOff>116542</xdr:rowOff>
    </xdr:from>
    <xdr:to>
      <xdr:col>12</xdr:col>
      <xdr:colOff>199405</xdr:colOff>
      <xdr:row>153</xdr:row>
      <xdr:rowOff>63534</xdr:rowOff>
    </xdr:to>
    <xdr:sp macro="" textlink="">
      <xdr:nvSpPr>
        <xdr:cNvPr id="161" name="Triángulo isósceles 160">
          <a:extLst>
            <a:ext uri="{FF2B5EF4-FFF2-40B4-BE49-F238E27FC236}">
              <a16:creationId xmlns:a16="http://schemas.microsoft.com/office/drawing/2014/main" id="{94386A42-0413-440A-B7BA-E1F6F6153C67}"/>
            </a:ext>
          </a:extLst>
        </xdr:cNvPr>
        <xdr:cNvSpPr/>
      </xdr:nvSpPr>
      <xdr:spPr>
        <a:xfrm>
          <a:off x="9862579" y="27638189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573741</xdr:colOff>
      <xdr:row>150</xdr:row>
      <xdr:rowOff>154642</xdr:rowOff>
    </xdr:from>
    <xdr:to>
      <xdr:col>12</xdr:col>
      <xdr:colOff>673132</xdr:colOff>
      <xdr:row>151</xdr:row>
      <xdr:rowOff>101634</xdr:rowOff>
    </xdr:to>
    <xdr:sp macro="" textlink="">
      <xdr:nvSpPr>
        <xdr:cNvPr id="162" name="Triángulo isósceles 161">
          <a:extLst>
            <a:ext uri="{FF2B5EF4-FFF2-40B4-BE49-F238E27FC236}">
              <a16:creationId xmlns:a16="http://schemas.microsoft.com/office/drawing/2014/main" id="{64CB97E8-F0C7-4BB8-82BE-15EA1F5DD564}"/>
            </a:ext>
          </a:extLst>
        </xdr:cNvPr>
        <xdr:cNvSpPr/>
      </xdr:nvSpPr>
      <xdr:spPr>
        <a:xfrm>
          <a:off x="10336306" y="27317701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752645</xdr:colOff>
      <xdr:row>150</xdr:row>
      <xdr:rowOff>154642</xdr:rowOff>
    </xdr:from>
    <xdr:to>
      <xdr:col>13</xdr:col>
      <xdr:colOff>63142</xdr:colOff>
      <xdr:row>151</xdr:row>
      <xdr:rowOff>101634</xdr:rowOff>
    </xdr:to>
    <xdr:sp macro="" textlink="">
      <xdr:nvSpPr>
        <xdr:cNvPr id="163" name="Triángulo isósceles 162">
          <a:extLst>
            <a:ext uri="{FF2B5EF4-FFF2-40B4-BE49-F238E27FC236}">
              <a16:creationId xmlns:a16="http://schemas.microsoft.com/office/drawing/2014/main" id="{3BA6E26A-EFA3-4F08-9AE8-1B8A570792E6}"/>
            </a:ext>
          </a:extLst>
        </xdr:cNvPr>
        <xdr:cNvSpPr/>
      </xdr:nvSpPr>
      <xdr:spPr>
        <a:xfrm>
          <a:off x="10515210" y="27317701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8965</xdr:colOff>
      <xdr:row>150</xdr:row>
      <xdr:rowOff>172571</xdr:rowOff>
    </xdr:from>
    <xdr:to>
      <xdr:col>9</xdr:col>
      <xdr:colOff>108356</xdr:colOff>
      <xdr:row>151</xdr:row>
      <xdr:rowOff>119563</xdr:rowOff>
    </xdr:to>
    <xdr:sp macro="" textlink="">
      <xdr:nvSpPr>
        <xdr:cNvPr id="164" name="Triángulo isósceles 163">
          <a:extLst>
            <a:ext uri="{FF2B5EF4-FFF2-40B4-BE49-F238E27FC236}">
              <a16:creationId xmlns:a16="http://schemas.microsoft.com/office/drawing/2014/main" id="{4E612319-B3C0-42C2-AE55-8BB38781E2F5}"/>
            </a:ext>
          </a:extLst>
        </xdr:cNvPr>
        <xdr:cNvSpPr/>
      </xdr:nvSpPr>
      <xdr:spPr>
        <a:xfrm>
          <a:off x="7404847" y="27335630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187869</xdr:colOff>
      <xdr:row>150</xdr:row>
      <xdr:rowOff>172571</xdr:rowOff>
    </xdr:from>
    <xdr:to>
      <xdr:col>9</xdr:col>
      <xdr:colOff>287260</xdr:colOff>
      <xdr:row>151</xdr:row>
      <xdr:rowOff>119563</xdr:rowOff>
    </xdr:to>
    <xdr:sp macro="" textlink="">
      <xdr:nvSpPr>
        <xdr:cNvPr id="165" name="Triángulo isósceles 164">
          <a:extLst>
            <a:ext uri="{FF2B5EF4-FFF2-40B4-BE49-F238E27FC236}">
              <a16:creationId xmlns:a16="http://schemas.microsoft.com/office/drawing/2014/main" id="{43BCD7C7-36F4-4BF6-9961-6F09FA3D755F}"/>
            </a:ext>
          </a:extLst>
        </xdr:cNvPr>
        <xdr:cNvSpPr/>
      </xdr:nvSpPr>
      <xdr:spPr>
        <a:xfrm>
          <a:off x="7583751" y="27335630"/>
          <a:ext cx="99391" cy="12628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34"/>
  <sheetViews>
    <sheetView showGridLines="0" tabSelected="1" topLeftCell="A100" zoomScale="85" zoomScaleNormal="85" workbookViewId="0">
      <selection activeCell="D117" sqref="D117:P156"/>
    </sheetView>
  </sheetViews>
  <sheetFormatPr baseColWidth="10" defaultRowHeight="14.4" x14ac:dyDescent="0.3"/>
  <cols>
    <col min="3" max="3" width="4.77734375" customWidth="1"/>
    <col min="4" max="4" width="14" customWidth="1"/>
    <col min="7" max="7" width="13.33203125" bestFit="1" customWidth="1"/>
    <col min="16" max="16" width="5.88671875" customWidth="1"/>
  </cols>
  <sheetData>
    <row r="2" spans="4:9" ht="18" x14ac:dyDescent="0.35">
      <c r="D2" s="11"/>
      <c r="E2" s="12" t="s">
        <v>0</v>
      </c>
      <c r="F2" s="12"/>
      <c r="G2" s="11"/>
      <c r="H2" s="11"/>
      <c r="I2" s="11"/>
    </row>
    <row r="5" spans="4:9" ht="15.6" x14ac:dyDescent="0.3">
      <c r="D5" s="6"/>
      <c r="E5" s="6"/>
      <c r="F5" s="4" t="s">
        <v>38</v>
      </c>
      <c r="G5" s="4"/>
      <c r="H5" s="6"/>
      <c r="I5" s="6"/>
    </row>
    <row r="11" spans="4:9" x14ac:dyDescent="0.3">
      <c r="D11" t="s">
        <v>1</v>
      </c>
      <c r="E11" t="s">
        <v>45</v>
      </c>
      <c r="H11" t="s">
        <v>44</v>
      </c>
    </row>
    <row r="17" spans="4:8" x14ac:dyDescent="0.3">
      <c r="F17" t="s">
        <v>46</v>
      </c>
    </row>
    <row r="20" spans="4:8" x14ac:dyDescent="0.3">
      <c r="D20" s="7" t="s">
        <v>20</v>
      </c>
      <c r="E20">
        <v>823889</v>
      </c>
      <c r="F20" t="s">
        <v>43</v>
      </c>
    </row>
    <row r="21" spans="4:8" x14ac:dyDescent="0.3">
      <c r="D21" s="7" t="s">
        <v>20</v>
      </c>
      <c r="E21">
        <v>823889</v>
      </c>
      <c r="F21" t="s">
        <v>43</v>
      </c>
    </row>
    <row r="22" spans="4:8" x14ac:dyDescent="0.3">
      <c r="D22" s="7" t="s">
        <v>20</v>
      </c>
      <c r="E22">
        <v>411945</v>
      </c>
      <c r="F22" t="s">
        <v>43</v>
      </c>
    </row>
    <row r="24" spans="4:8" x14ac:dyDescent="0.3">
      <c r="D24" s="7" t="s">
        <v>2</v>
      </c>
      <c r="E24">
        <v>25</v>
      </c>
      <c r="F24" t="s">
        <v>6</v>
      </c>
    </row>
    <row r="25" spans="4:8" x14ac:dyDescent="0.3">
      <c r="D25" s="7" t="s">
        <v>3</v>
      </c>
      <c r="E25">
        <v>30</v>
      </c>
      <c r="F25" t="s">
        <v>6</v>
      </c>
    </row>
    <row r="26" spans="4:8" x14ac:dyDescent="0.3">
      <c r="D26" s="7" t="s">
        <v>4</v>
      </c>
      <c r="E26">
        <v>35</v>
      </c>
      <c r="F26" t="s">
        <v>6</v>
      </c>
    </row>
    <row r="27" spans="4:8" x14ac:dyDescent="0.3">
      <c r="D27" s="7" t="s">
        <v>5</v>
      </c>
      <c r="E27">
        <v>5</v>
      </c>
      <c r="F27" t="s">
        <v>6</v>
      </c>
    </row>
    <row r="28" spans="4:8" x14ac:dyDescent="0.3">
      <c r="D28" s="7" t="s">
        <v>7</v>
      </c>
      <c r="E28">
        <v>4000</v>
      </c>
      <c r="F28" t="s">
        <v>9</v>
      </c>
      <c r="G28">
        <v>281</v>
      </c>
      <c r="H28" t="s">
        <v>10</v>
      </c>
    </row>
    <row r="29" spans="4:8" x14ac:dyDescent="0.3">
      <c r="D29" s="7" t="s">
        <v>8</v>
      </c>
      <c r="E29">
        <v>40000</v>
      </c>
      <c r="F29" t="s">
        <v>9</v>
      </c>
      <c r="G29">
        <v>2810</v>
      </c>
      <c r="H29" t="s">
        <v>10</v>
      </c>
    </row>
    <row r="30" spans="4:8" x14ac:dyDescent="0.3">
      <c r="D30" s="8" t="s">
        <v>15</v>
      </c>
      <c r="E30">
        <v>0.9</v>
      </c>
    </row>
    <row r="33" spans="4:9" ht="15.6" x14ac:dyDescent="0.3">
      <c r="D33" s="6"/>
      <c r="E33" s="6"/>
      <c r="F33" s="4" t="s">
        <v>11</v>
      </c>
      <c r="G33" s="4"/>
      <c r="H33" s="6"/>
      <c r="I33" s="6"/>
    </row>
    <row r="35" spans="4:9" x14ac:dyDescent="0.3">
      <c r="D35">
        <f>0.8*SQRT(G28)*E24*E25/G29</f>
        <v>3.5792999176313618</v>
      </c>
      <c r="F35">
        <f>14*E24*E25/G29</f>
        <v>3.7366548042704628</v>
      </c>
    </row>
    <row r="37" spans="4:9" x14ac:dyDescent="0.3">
      <c r="E37" s="7" t="s">
        <v>14</v>
      </c>
      <c r="F37" s="3">
        <v>4</v>
      </c>
      <c r="G37" s="3" t="s">
        <v>12</v>
      </c>
    </row>
    <row r="41" spans="4:9" ht="15.6" x14ac:dyDescent="0.3">
      <c r="D41" s="6"/>
      <c r="E41" s="6"/>
      <c r="F41" s="4" t="s">
        <v>13</v>
      </c>
      <c r="G41" s="6"/>
      <c r="H41" s="6"/>
      <c r="I41" s="6"/>
    </row>
    <row r="43" spans="4:9" x14ac:dyDescent="0.3">
      <c r="D43" s="7" t="s">
        <v>16</v>
      </c>
      <c r="E43" s="3">
        <f>(0.9*0.85*0.85*G28*6115*E24*E25)/(G29*(G29+6115))</f>
        <v>33.414107142857141</v>
      </c>
    </row>
    <row r="47" spans="4:9" ht="15.6" x14ac:dyDescent="0.3">
      <c r="D47" s="5"/>
      <c r="E47" s="4"/>
      <c r="F47" s="4" t="s">
        <v>17</v>
      </c>
      <c r="G47" s="4"/>
      <c r="H47" s="4"/>
      <c r="I47" s="4"/>
    </row>
    <row r="49" spans="4:10" x14ac:dyDescent="0.3">
      <c r="D49" t="s">
        <v>40</v>
      </c>
      <c r="F49" t="s">
        <v>18</v>
      </c>
      <c r="G49" s="15">
        <f>(0.85*$G$28*$E$24/$G$29)*($E$25+(SQRT(POWER($E$25,2)-$E$20/(0.425*$E$30*G$28*$E$24))))</f>
        <v>115.51400280081546</v>
      </c>
      <c r="H49" t="s">
        <v>21</v>
      </c>
      <c r="I49" s="3">
        <f>(0.85*$G$28*$E$24/$G$29)*($E$25-(SQRT(POWER($E$25,2)-$E$20/(0.425*$E$30*G$28*$E$24))))</f>
        <v>11.985997199184537</v>
      </c>
      <c r="J49" t="s">
        <v>12</v>
      </c>
    </row>
    <row r="51" spans="4:10" x14ac:dyDescent="0.3">
      <c r="D51" t="s">
        <v>41</v>
      </c>
      <c r="F51" t="s">
        <v>19</v>
      </c>
      <c r="G51" s="15">
        <f>(0.85*$G$28*$E$24/$G$29)*($E$25+(SQRT(POWER($E$25,2)-E21/(0.425*$E$30*G$28*$E$24))))</f>
        <v>115.51400280081546</v>
      </c>
      <c r="H51" t="s">
        <v>21</v>
      </c>
      <c r="I51" s="3">
        <f>(0.85*$G$28*$E$24/$G$29)*($E$25-(SQRT(POWER($E$25,2)-E21/(0.425*$E$30*G$28*$E$24))))</f>
        <v>11.985997199184537</v>
      </c>
      <c r="J51" t="s">
        <v>12</v>
      </c>
    </row>
    <row r="53" spans="4:10" x14ac:dyDescent="0.3">
      <c r="D53" t="s">
        <v>42</v>
      </c>
      <c r="F53" t="s">
        <v>22</v>
      </c>
      <c r="G53" s="15">
        <f>(0.85*$G$28*$E$24/$G$29)*($E$25+(SQRT(POWER($E$25,2)-E22/(0.425*$E$30*G$28*$E$24))))</f>
        <v>121.81708536450191</v>
      </c>
      <c r="H53" t="s">
        <v>21</v>
      </c>
      <c r="I53" s="3">
        <f>(0.85*$G$28*$E$24/$G$29)*($E$25-(SQRT(POWER($E$25,2)-E22/(0.425*$E$30*G$28*$E$24))))</f>
        <v>5.6829146354980988</v>
      </c>
      <c r="J53" t="s">
        <v>12</v>
      </c>
    </row>
    <row r="58" spans="4:10" ht="15.6" x14ac:dyDescent="0.3">
      <c r="D58" s="4"/>
      <c r="E58" s="4"/>
      <c r="F58" s="4" t="s">
        <v>23</v>
      </c>
      <c r="G58" s="4"/>
      <c r="H58" s="4"/>
      <c r="I58" s="4"/>
    </row>
    <row r="60" spans="4:10" x14ac:dyDescent="0.3">
      <c r="D60" s="9" t="s">
        <v>24</v>
      </c>
      <c r="F60" s="9" t="s">
        <v>22</v>
      </c>
      <c r="H60" s="9" t="s">
        <v>16</v>
      </c>
    </row>
    <row r="61" spans="4:10" x14ac:dyDescent="0.3">
      <c r="D61">
        <f>F37</f>
        <v>4</v>
      </c>
      <c r="F61" s="13">
        <v>12</v>
      </c>
      <c r="H61">
        <f>E43</f>
        <v>33.414107142857141</v>
      </c>
    </row>
    <row r="62" spans="4:10" x14ac:dyDescent="0.3">
      <c r="F62" s="13">
        <v>12</v>
      </c>
    </row>
    <row r="63" spans="4:10" x14ac:dyDescent="0.3">
      <c r="F63" s="13">
        <f>I53</f>
        <v>5.6829146354980988</v>
      </c>
    </row>
    <row r="68" spans="4:9" ht="15.6" x14ac:dyDescent="0.3">
      <c r="D68" s="4"/>
      <c r="E68" s="4" t="s">
        <v>25</v>
      </c>
      <c r="F68" s="4"/>
      <c r="G68" s="4"/>
      <c r="H68" s="4"/>
      <c r="I68" s="4"/>
    </row>
    <row r="71" spans="4:9" x14ac:dyDescent="0.3">
      <c r="D71" s="9" t="s">
        <v>26</v>
      </c>
      <c r="F71" t="s">
        <v>27</v>
      </c>
    </row>
    <row r="72" spans="4:9" x14ac:dyDescent="0.3">
      <c r="D72" s="9" t="s">
        <v>33</v>
      </c>
    </row>
    <row r="73" spans="4:9" x14ac:dyDescent="0.3">
      <c r="F73" t="s">
        <v>28</v>
      </c>
      <c r="G73" s="3">
        <f>F37</f>
        <v>4</v>
      </c>
      <c r="H73" s="3" t="s">
        <v>12</v>
      </c>
    </row>
    <row r="75" spans="4:9" x14ac:dyDescent="0.3">
      <c r="F75" t="s">
        <v>29</v>
      </c>
      <c r="G75" s="14">
        <f>F62/3</f>
        <v>4</v>
      </c>
      <c r="H75" s="3" t="s">
        <v>12</v>
      </c>
    </row>
    <row r="78" spans="4:9" x14ac:dyDescent="0.3">
      <c r="D78" s="9" t="s">
        <v>32</v>
      </c>
      <c r="F78" t="s">
        <v>27</v>
      </c>
    </row>
    <row r="79" spans="4:9" x14ac:dyDescent="0.3">
      <c r="D79" s="9" t="s">
        <v>34</v>
      </c>
    </row>
    <row r="80" spans="4:9" x14ac:dyDescent="0.3">
      <c r="F80" t="s">
        <v>28</v>
      </c>
      <c r="G80" s="3">
        <f>F37</f>
        <v>4</v>
      </c>
      <c r="H80" s="3" t="s">
        <v>12</v>
      </c>
    </row>
    <row r="81" spans="5:16" x14ac:dyDescent="0.3">
      <c r="G81" s="3"/>
      <c r="H81" s="3"/>
    </row>
    <row r="82" spans="5:16" x14ac:dyDescent="0.3">
      <c r="F82" t="s">
        <v>30</v>
      </c>
      <c r="G82" s="14">
        <f>F62/2</f>
        <v>6</v>
      </c>
      <c r="H82" s="3" t="s">
        <v>12</v>
      </c>
    </row>
    <row r="83" spans="5:16" x14ac:dyDescent="0.3">
      <c r="G83" s="3"/>
      <c r="H83" s="3"/>
    </row>
    <row r="84" spans="5:16" x14ac:dyDescent="0.3">
      <c r="F84" t="s">
        <v>31</v>
      </c>
      <c r="G84" s="14">
        <f>F63/2</f>
        <v>2.8414573177490494</v>
      </c>
      <c r="H84" s="3" t="s">
        <v>12</v>
      </c>
    </row>
    <row r="89" spans="5:16" ht="15.6" x14ac:dyDescent="0.3">
      <c r="E89" s="4"/>
      <c r="F89" s="4"/>
      <c r="G89" s="4"/>
      <c r="H89" s="4" t="s">
        <v>35</v>
      </c>
      <c r="I89" s="4"/>
      <c r="J89" s="4"/>
      <c r="K89" s="4"/>
      <c r="L89" s="4"/>
      <c r="M89" s="4"/>
      <c r="N89" s="4"/>
    </row>
    <row r="91" spans="5:16" x14ac:dyDescent="0.3">
      <c r="E91" s="1"/>
      <c r="F91" s="10" t="s">
        <v>39</v>
      </c>
      <c r="G91" s="1"/>
      <c r="H91" s="1"/>
      <c r="I91" s="1"/>
      <c r="J91" s="1"/>
      <c r="K91" s="1"/>
      <c r="L91" s="1"/>
      <c r="M91" s="10" t="s">
        <v>39</v>
      </c>
      <c r="N91" s="1"/>
    </row>
    <row r="93" spans="5:16" x14ac:dyDescent="0.3">
      <c r="F93" s="3" t="s">
        <v>44</v>
      </c>
      <c r="M93" s="3" t="s">
        <v>44</v>
      </c>
    </row>
    <row r="95" spans="5:16" ht="15.6" x14ac:dyDescent="0.3">
      <c r="I95" t="s">
        <v>47</v>
      </c>
      <c r="P95" s="2" t="s">
        <v>36</v>
      </c>
    </row>
    <row r="96" spans="5:16" x14ac:dyDescent="0.3">
      <c r="I96" s="3">
        <v>4</v>
      </c>
    </row>
    <row r="97" spans="5:16" x14ac:dyDescent="0.3">
      <c r="E97" s="3" t="s">
        <v>52</v>
      </c>
      <c r="M97" s="3" t="s">
        <v>52</v>
      </c>
    </row>
    <row r="98" spans="5:16" x14ac:dyDescent="0.3">
      <c r="E98" s="3" t="s">
        <v>53</v>
      </c>
      <c r="M98" s="3" t="s">
        <v>53</v>
      </c>
    </row>
    <row r="100" spans="5:16" x14ac:dyDescent="0.3">
      <c r="I100" s="3" t="s">
        <v>54</v>
      </c>
    </row>
    <row r="101" spans="5:16" x14ac:dyDescent="0.3">
      <c r="L101" s="3" t="s">
        <v>55</v>
      </c>
    </row>
    <row r="102" spans="5:16" ht="15.6" x14ac:dyDescent="0.3">
      <c r="P102" s="2" t="s">
        <v>37</v>
      </c>
    </row>
    <row r="118" spans="5:16" ht="15.6" x14ac:dyDescent="0.3">
      <c r="E118" s="4"/>
      <c r="F118" s="4"/>
      <c r="G118" s="4"/>
      <c r="H118" s="4" t="s">
        <v>51</v>
      </c>
      <c r="I118" s="4"/>
      <c r="J118" s="4"/>
      <c r="K118" s="4"/>
      <c r="L118" s="4"/>
      <c r="M118" s="4"/>
      <c r="N118" s="4"/>
    </row>
    <row r="120" spans="5:16" x14ac:dyDescent="0.3">
      <c r="E120" s="1"/>
      <c r="F120" s="10"/>
      <c r="G120" s="1"/>
      <c r="H120" s="1"/>
      <c r="I120" s="1"/>
      <c r="J120" s="1"/>
      <c r="K120" s="1"/>
      <c r="L120" s="1"/>
      <c r="M120" s="10"/>
      <c r="N120" s="1"/>
    </row>
    <row r="124" spans="5:16" ht="15.6" x14ac:dyDescent="0.3">
      <c r="I124" t="s">
        <v>47</v>
      </c>
      <c r="P124" s="2" t="s">
        <v>36</v>
      </c>
    </row>
    <row r="125" spans="5:16" x14ac:dyDescent="0.3">
      <c r="I125" s="16" t="s">
        <v>56</v>
      </c>
    </row>
    <row r="126" spans="5:16" x14ac:dyDescent="0.3">
      <c r="E126" s="16" t="s">
        <v>57</v>
      </c>
      <c r="I126" s="3"/>
      <c r="M126" s="16" t="s">
        <v>57</v>
      </c>
    </row>
    <row r="127" spans="5:16" x14ac:dyDescent="0.3">
      <c r="E127" s="16" t="s">
        <v>48</v>
      </c>
      <c r="M127" s="16" t="s">
        <v>48</v>
      </c>
    </row>
    <row r="128" spans="5:16" x14ac:dyDescent="0.3">
      <c r="E128" s="16" t="s">
        <v>45</v>
      </c>
      <c r="M128" s="16" t="s">
        <v>45</v>
      </c>
    </row>
    <row r="130" spans="9:16" x14ac:dyDescent="0.3">
      <c r="I130" s="16" t="s">
        <v>58</v>
      </c>
    </row>
    <row r="131" spans="9:16" x14ac:dyDescent="0.3">
      <c r="I131" s="17" t="s">
        <v>49</v>
      </c>
      <c r="L131" s="3"/>
    </row>
    <row r="132" spans="9:16" x14ac:dyDescent="0.3">
      <c r="I132" s="16" t="s">
        <v>50</v>
      </c>
      <c r="L132" s="3"/>
    </row>
    <row r="133" spans="9:16" x14ac:dyDescent="0.3">
      <c r="L133" s="16" t="s">
        <v>58</v>
      </c>
    </row>
    <row r="134" spans="9:16" ht="15.6" x14ac:dyDescent="0.3">
      <c r="P134" s="2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A64E-C108-44B3-A635-74D71005E825}">
  <dimension ref="A1"/>
  <sheetViews>
    <sheetView zoomScaleNormal="100" zoomScaleSheetLayoutView="145" workbookViewId="0">
      <selection activeCell="AR23" sqref="AR23"/>
    </sheetView>
  </sheetViews>
  <sheetFormatPr baseColWidth="10" defaultRowHeight="14.4" x14ac:dyDescent="0.3"/>
  <cols>
    <col min="1" max="46" width="1.77734375" customWidth="1"/>
  </cols>
  <sheetData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2024-05-02T05:47:32Z</dcterms:modified>
</cp:coreProperties>
</file>