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ivi\OneDrive\Desktop\"/>
    </mc:Choice>
  </mc:AlternateContent>
  <xr:revisionPtr revIDLastSave="0" documentId="13_ncr:1_{724CEC2E-228E-48C1-940C-ED2810E69D52}" xr6:coauthVersionLast="47" xr6:coauthVersionMax="47" xr10:uidLastSave="{00000000-0000-0000-0000-000000000000}"/>
  <bookViews>
    <workbookView xWindow="-108" yWindow="-108" windowWidth="23256" windowHeight="12576" xr2:uid="{D21C651E-1A95-4944-976E-CA8F209BFDF3}"/>
  </bookViews>
  <sheets>
    <sheet name="Datos" sheetId="1" r:id="rId1"/>
    <sheet name="Cálculo de Caudales" sheetId="2" r:id="rId2"/>
    <sheet name="Cálculo de Drenaje" sheetId="4" r:id="rId3"/>
    <sheet name="Relaciones Hidraúlicas" sheetId="3" r:id="rId4"/>
  </sheets>
  <definedNames>
    <definedName name="_xlnm.Print_Area" localSheetId="1">'Cálculo de Caudales'!$A$1:$S$28</definedName>
    <definedName name="_xlnm.Print_Area" localSheetId="2">'Cálculo de Drenaje'!$A$1:$Y$29</definedName>
    <definedName name="_xlnm.Print_Area" localSheetId="0">Datos!$A$1:$H$17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1" i="4"/>
  <c r="L12" i="4"/>
  <c r="L13" i="4"/>
  <c r="L14" i="4"/>
  <c r="L16" i="4"/>
  <c r="L19" i="4"/>
  <c r="L20" i="4"/>
  <c r="L21" i="4"/>
  <c r="K8" i="2"/>
  <c r="K9" i="2"/>
  <c r="K10" i="2"/>
  <c r="K14" i="2"/>
  <c r="K15" i="2"/>
  <c r="K16" i="2"/>
  <c r="K17" i="2"/>
  <c r="B26" i="2"/>
  <c r="C26" i="2" s="1"/>
  <c r="H40" i="1"/>
  <c r="H39" i="1"/>
  <c r="H37" i="1"/>
  <c r="H36" i="1"/>
  <c r="H35" i="1"/>
  <c r="H33" i="1"/>
  <c r="H32" i="1"/>
  <c r="H30" i="1"/>
  <c r="H29" i="1"/>
  <c r="H28" i="1"/>
  <c r="H26" i="1"/>
  <c r="K5" i="2"/>
  <c r="K6" i="2"/>
  <c r="K7" i="2"/>
  <c r="K12" i="2"/>
  <c r="K13" i="2"/>
  <c r="K18" i="2"/>
  <c r="K19" i="2"/>
  <c r="K20" i="2"/>
  <c r="K21" i="2"/>
  <c r="K22" i="2"/>
  <c r="K23" i="2"/>
  <c r="K24" i="2"/>
  <c r="K25" i="2"/>
  <c r="K26" i="2"/>
  <c r="K27" i="2"/>
  <c r="K28" i="2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  <c r="N7" i="4"/>
  <c r="N8" i="4"/>
  <c r="B7" i="4"/>
  <c r="C7" i="4" s="1"/>
  <c r="F7" i="4"/>
  <c r="G7" i="4" s="1"/>
  <c r="O7" i="4"/>
  <c r="P7" i="4"/>
  <c r="Q7" i="4"/>
  <c r="R7" i="4" s="1"/>
  <c r="B8" i="4"/>
  <c r="C8" i="4" s="1"/>
  <c r="D8" i="4"/>
  <c r="F8" i="4"/>
  <c r="G8" i="4" s="1"/>
  <c r="O8" i="4"/>
  <c r="P8" i="4"/>
  <c r="Q8" i="4"/>
  <c r="R8" i="4" s="1"/>
  <c r="B9" i="4"/>
  <c r="C9" i="4" s="1"/>
  <c r="F9" i="4"/>
  <c r="G9" i="4" s="1"/>
  <c r="O9" i="4"/>
  <c r="P9" i="4"/>
  <c r="Q9" i="4"/>
  <c r="B10" i="4"/>
  <c r="C10" i="4" s="1"/>
  <c r="F10" i="4"/>
  <c r="G10" i="4" s="1"/>
  <c r="O10" i="4"/>
  <c r="P10" i="4"/>
  <c r="Q10" i="4"/>
  <c r="B11" i="4"/>
  <c r="C11" i="4" s="1"/>
  <c r="F11" i="4"/>
  <c r="G11" i="4" s="1"/>
  <c r="O11" i="4"/>
  <c r="P11" i="4"/>
  <c r="Q11" i="4"/>
  <c r="B12" i="4"/>
  <c r="C12" i="4" s="1"/>
  <c r="D12" i="4"/>
  <c r="F12" i="4"/>
  <c r="G12" i="4" s="1"/>
  <c r="O12" i="4"/>
  <c r="P12" i="4"/>
  <c r="Q12" i="4"/>
  <c r="B13" i="4"/>
  <c r="C13" i="4" s="1"/>
  <c r="D13" i="4"/>
  <c r="F13" i="4"/>
  <c r="G13" i="4" s="1"/>
  <c r="O13" i="4"/>
  <c r="P13" i="4"/>
  <c r="Q13" i="4"/>
  <c r="B14" i="4"/>
  <c r="C14" i="4" s="1"/>
  <c r="D14" i="4"/>
  <c r="F14" i="4"/>
  <c r="G14" i="4" s="1"/>
  <c r="O14" i="4"/>
  <c r="P14" i="4"/>
  <c r="Q14" i="4"/>
  <c r="B15" i="4"/>
  <c r="C15" i="4" s="1"/>
  <c r="F15" i="4"/>
  <c r="G15" i="4" s="1"/>
  <c r="O15" i="4"/>
  <c r="P15" i="4"/>
  <c r="Q15" i="4"/>
  <c r="B16" i="4"/>
  <c r="C16" i="4" s="1"/>
  <c r="F16" i="4"/>
  <c r="G16" i="4" s="1"/>
  <c r="O16" i="4"/>
  <c r="P16" i="4"/>
  <c r="Q16" i="4"/>
  <c r="B17" i="4"/>
  <c r="C17" i="4" s="1"/>
  <c r="F17" i="4"/>
  <c r="G17" i="4" s="1"/>
  <c r="O17" i="4"/>
  <c r="P17" i="4"/>
  <c r="Q17" i="4"/>
  <c r="B18" i="4"/>
  <c r="C18" i="4" s="1"/>
  <c r="F18" i="4"/>
  <c r="G18" i="4" s="1"/>
  <c r="O18" i="4"/>
  <c r="P18" i="4"/>
  <c r="Q18" i="4"/>
  <c r="B19" i="4"/>
  <c r="C19" i="4" s="1"/>
  <c r="F19" i="4"/>
  <c r="G19" i="4" s="1"/>
  <c r="O19" i="4"/>
  <c r="P19" i="4"/>
  <c r="Q19" i="4"/>
  <c r="B20" i="4"/>
  <c r="C20" i="4" s="1"/>
  <c r="D20" i="4"/>
  <c r="F20" i="4"/>
  <c r="G20" i="4" s="1"/>
  <c r="O20" i="4"/>
  <c r="P20" i="4"/>
  <c r="Q20" i="4"/>
  <c r="B21" i="4"/>
  <c r="C21" i="4" s="1"/>
  <c r="D21" i="4"/>
  <c r="F21" i="4"/>
  <c r="G21" i="4" s="1"/>
  <c r="O21" i="4"/>
  <c r="P21" i="4"/>
  <c r="Q21" i="4"/>
  <c r="B22" i="4"/>
  <c r="C22" i="4" s="1"/>
  <c r="F22" i="4"/>
  <c r="G22" i="4" s="1"/>
  <c r="O22" i="4"/>
  <c r="P22" i="4"/>
  <c r="Q22" i="4"/>
  <c r="B23" i="4"/>
  <c r="C23" i="4" s="1"/>
  <c r="F23" i="4"/>
  <c r="G23" i="4" s="1"/>
  <c r="O23" i="4"/>
  <c r="P23" i="4"/>
  <c r="Q23" i="4"/>
  <c r="B24" i="4"/>
  <c r="C24" i="4" s="1"/>
  <c r="F24" i="4"/>
  <c r="G24" i="4" s="1"/>
  <c r="O24" i="4"/>
  <c r="P24" i="4"/>
  <c r="Q24" i="4"/>
  <c r="R24" i="4" s="1"/>
  <c r="B25" i="4"/>
  <c r="C25" i="4" s="1"/>
  <c r="F25" i="4"/>
  <c r="G25" i="4" s="1"/>
  <c r="O25" i="4"/>
  <c r="P25" i="4"/>
  <c r="Q25" i="4"/>
  <c r="R25" i="4" s="1"/>
  <c r="B26" i="4"/>
  <c r="C26" i="4" s="1"/>
  <c r="F26" i="4"/>
  <c r="G26" i="4" s="1"/>
  <c r="O26" i="4"/>
  <c r="P26" i="4"/>
  <c r="Q26" i="4"/>
  <c r="R26" i="4" s="1"/>
  <c r="B27" i="4"/>
  <c r="C27" i="4" s="1"/>
  <c r="F27" i="4"/>
  <c r="G27" i="4" s="1"/>
  <c r="O27" i="4"/>
  <c r="P27" i="4"/>
  <c r="Q27" i="4"/>
  <c r="R27" i="4"/>
  <c r="B28" i="4"/>
  <c r="C28" i="4" s="1"/>
  <c r="F28" i="4"/>
  <c r="G28" i="4" s="1"/>
  <c r="O28" i="4"/>
  <c r="P28" i="4"/>
  <c r="R28" i="4"/>
  <c r="B29" i="4"/>
  <c r="C29" i="4" s="1"/>
  <c r="F29" i="4"/>
  <c r="G29" i="4" s="1"/>
  <c r="O29" i="4"/>
  <c r="P29" i="4"/>
  <c r="R29" i="4"/>
  <c r="B6" i="2"/>
  <c r="C6" i="2" s="1"/>
  <c r="F6" i="2"/>
  <c r="I6" i="2"/>
  <c r="N6" i="2"/>
  <c r="P6" i="2"/>
  <c r="B7" i="2"/>
  <c r="C7" i="2" s="1"/>
  <c r="F7" i="2"/>
  <c r="I7" i="2"/>
  <c r="N7" i="2"/>
  <c r="P7" i="2"/>
  <c r="B8" i="2"/>
  <c r="C8" i="2" s="1"/>
  <c r="F8" i="2"/>
  <c r="I8" i="2"/>
  <c r="N8" i="2"/>
  <c r="P8" i="2"/>
  <c r="F9" i="2"/>
  <c r="I9" i="2"/>
  <c r="N9" i="2"/>
  <c r="P9" i="2"/>
  <c r="F10" i="2"/>
  <c r="I10" i="2"/>
  <c r="N10" i="2"/>
  <c r="P10" i="2"/>
  <c r="B11" i="2"/>
  <c r="C11" i="2" s="1"/>
  <c r="F11" i="2"/>
  <c r="I11" i="2"/>
  <c r="K11" i="2"/>
  <c r="N11" i="2"/>
  <c r="P11" i="2"/>
  <c r="F12" i="2"/>
  <c r="I12" i="2"/>
  <c r="N12" i="2"/>
  <c r="P12" i="2"/>
  <c r="F13" i="2"/>
  <c r="I13" i="2"/>
  <c r="N13" i="2"/>
  <c r="P13" i="2"/>
  <c r="F14" i="2"/>
  <c r="I14" i="2"/>
  <c r="N14" i="2"/>
  <c r="P14" i="2"/>
  <c r="B15" i="2"/>
  <c r="C15" i="2" s="1"/>
  <c r="F15" i="2"/>
  <c r="I15" i="2"/>
  <c r="N15" i="2"/>
  <c r="P15" i="2"/>
  <c r="B16" i="2"/>
  <c r="C16" i="2" s="1"/>
  <c r="F16" i="2"/>
  <c r="I16" i="2"/>
  <c r="N16" i="2"/>
  <c r="P16" i="2"/>
  <c r="F17" i="2"/>
  <c r="I17" i="2"/>
  <c r="N17" i="2"/>
  <c r="P17" i="2"/>
  <c r="B18" i="2"/>
  <c r="C18" i="2" s="1"/>
  <c r="F18" i="2"/>
  <c r="I18" i="2"/>
  <c r="N18" i="2"/>
  <c r="P18" i="2"/>
  <c r="F19" i="2"/>
  <c r="I19" i="2"/>
  <c r="N19" i="2"/>
  <c r="P19" i="2"/>
  <c r="F20" i="2"/>
  <c r="I20" i="2"/>
  <c r="N20" i="2"/>
  <c r="P20" i="2"/>
  <c r="F21" i="2"/>
  <c r="I21" i="2"/>
  <c r="N21" i="2"/>
  <c r="P21" i="2"/>
  <c r="B22" i="2"/>
  <c r="F22" i="2"/>
  <c r="I22" i="2"/>
  <c r="N22" i="2"/>
  <c r="P22" i="2"/>
  <c r="F23" i="2"/>
  <c r="I23" i="2"/>
  <c r="N23" i="2"/>
  <c r="P23" i="2"/>
  <c r="F24" i="2"/>
  <c r="I24" i="2"/>
  <c r="N24" i="2"/>
  <c r="P24" i="2"/>
  <c r="B25" i="2"/>
  <c r="C25" i="2" s="1"/>
  <c r="F25" i="2"/>
  <c r="I25" i="2"/>
  <c r="N25" i="2"/>
  <c r="P25" i="2"/>
  <c r="F26" i="2"/>
  <c r="I26" i="2"/>
  <c r="N26" i="2"/>
  <c r="P26" i="2"/>
  <c r="B27" i="2"/>
  <c r="C27" i="2" s="1"/>
  <c r="F27" i="2"/>
  <c r="I27" i="2"/>
  <c r="N27" i="2"/>
  <c r="P27" i="2"/>
  <c r="B28" i="2"/>
  <c r="C28" i="2" s="1"/>
  <c r="F28" i="2"/>
  <c r="I28" i="2"/>
  <c r="N28" i="2"/>
  <c r="P28" i="2"/>
  <c r="B10" i="2"/>
  <c r="C10" i="2" s="1"/>
  <c r="B9" i="2"/>
  <c r="C9" i="2" s="1"/>
  <c r="B12" i="2"/>
  <c r="C12" i="2" s="1"/>
  <c r="E21" i="4" l="1"/>
  <c r="E14" i="4"/>
  <c r="E12" i="4"/>
  <c r="E13" i="4"/>
  <c r="K20" i="4"/>
  <c r="M20" i="4" s="1"/>
  <c r="C22" i="2"/>
  <c r="K11" i="4"/>
  <c r="M11" i="4" s="1"/>
  <c r="K18" i="4"/>
  <c r="M18" i="4" s="1"/>
  <c r="K21" i="4"/>
  <c r="M21" i="4" s="1"/>
  <c r="K19" i="4"/>
  <c r="M19" i="4" s="1"/>
  <c r="K15" i="4"/>
  <c r="M15" i="4" s="1"/>
  <c r="K22" i="4"/>
  <c r="M22" i="4" s="1"/>
  <c r="E20" i="4"/>
  <c r="K26" i="4"/>
  <c r="M26" i="4" s="1"/>
  <c r="K24" i="4"/>
  <c r="M24" i="4" s="1"/>
  <c r="K13" i="4"/>
  <c r="M13" i="4" s="1"/>
  <c r="K23" i="4"/>
  <c r="M23" i="4" s="1"/>
  <c r="K14" i="4"/>
  <c r="M14" i="4" s="1"/>
  <c r="K17" i="4"/>
  <c r="M17" i="4" s="1"/>
  <c r="K12" i="4"/>
  <c r="M12" i="4" s="1"/>
  <c r="K16" i="4"/>
  <c r="M16" i="4" s="1"/>
  <c r="E8" i="4"/>
  <c r="K8" i="4"/>
  <c r="M8" i="4" s="1"/>
  <c r="R23" i="4"/>
  <c r="K10" i="4"/>
  <c r="M10" i="4" s="1"/>
  <c r="R21" i="4"/>
  <c r="K29" i="4"/>
  <c r="M29" i="4" s="1"/>
  <c r="K25" i="4"/>
  <c r="M25" i="4" s="1"/>
  <c r="R20" i="4"/>
  <c r="R9" i="4"/>
  <c r="R19" i="4"/>
  <c r="R18" i="4"/>
  <c r="R17" i="4"/>
  <c r="R16" i="4"/>
  <c r="R15" i="4"/>
  <c r="R14" i="4"/>
  <c r="R13" i="4"/>
  <c r="R12" i="4"/>
  <c r="R11" i="4"/>
  <c r="R10" i="4"/>
  <c r="R22" i="4"/>
  <c r="E9" i="4"/>
  <c r="K9" i="4"/>
  <c r="M9" i="4" s="1"/>
  <c r="K27" i="4"/>
  <c r="M27" i="4" s="1"/>
  <c r="K28" i="4"/>
  <c r="M28" i="4" s="1"/>
  <c r="K7" i="4"/>
  <c r="M7" i="4" s="1"/>
  <c r="B5" i="2"/>
  <c r="B24" i="2"/>
  <c r="C24" i="2" s="1"/>
  <c r="B23" i="2"/>
  <c r="C23" i="2" s="1"/>
  <c r="B21" i="2"/>
  <c r="C21" i="2" s="1"/>
  <c r="B20" i="2"/>
  <c r="C20" i="2" s="1"/>
  <c r="B19" i="2"/>
  <c r="C19" i="2" s="1"/>
  <c r="B17" i="2"/>
  <c r="C17" i="2" s="1"/>
  <c r="B14" i="2"/>
  <c r="C14" i="2" s="1"/>
  <c r="B13" i="2"/>
  <c r="C13" i="2" s="1"/>
  <c r="H21" i="4" l="1"/>
  <c r="I21" i="4" s="1"/>
  <c r="H14" i="4"/>
  <c r="I14" i="4" s="1"/>
  <c r="H12" i="4"/>
  <c r="I12" i="4" s="1"/>
  <c r="H20" i="4"/>
  <c r="I20" i="4" s="1"/>
  <c r="H13" i="4"/>
  <c r="I13" i="4" s="1"/>
  <c r="S20" i="4"/>
  <c r="T20" i="4" s="1"/>
  <c r="S18" i="4"/>
  <c r="T18" i="4" s="1"/>
  <c r="S25" i="4"/>
  <c r="T25" i="4" s="1"/>
  <c r="S17" i="4"/>
  <c r="T17" i="4" s="1"/>
  <c r="S11" i="4"/>
  <c r="T11" i="4" s="1"/>
  <c r="S10" i="4"/>
  <c r="T10" i="4" s="1"/>
  <c r="S15" i="4"/>
  <c r="T15" i="4" s="1"/>
  <c r="S13" i="4"/>
  <c r="T13" i="4" s="1"/>
  <c r="S12" i="4"/>
  <c r="T12" i="4" s="1"/>
  <c r="S21" i="4"/>
  <c r="T21" i="4" s="1"/>
  <c r="S19" i="4"/>
  <c r="T19" i="4" s="1"/>
  <c r="S16" i="4"/>
  <c r="T16" i="4" s="1"/>
  <c r="H8" i="4"/>
  <c r="S24" i="4"/>
  <c r="T24" i="4" s="1"/>
  <c r="S26" i="4"/>
  <c r="T26" i="4" s="1"/>
  <c r="S23" i="4"/>
  <c r="T23" i="4" s="1"/>
  <c r="S22" i="4"/>
  <c r="T22" i="4" s="1"/>
  <c r="S8" i="4"/>
  <c r="T8" i="4" s="1"/>
  <c r="S14" i="4"/>
  <c r="T14" i="4" s="1"/>
  <c r="S9" i="4"/>
  <c r="T9" i="4" s="1"/>
  <c r="S27" i="4"/>
  <c r="T27" i="4" s="1"/>
  <c r="S29" i="4"/>
  <c r="T29" i="4" s="1"/>
  <c r="S7" i="4"/>
  <c r="T7" i="4" s="1"/>
  <c r="H9" i="4"/>
  <c r="S28" i="4"/>
  <c r="T28" i="4" s="1"/>
  <c r="D6" i="4"/>
  <c r="F6" i="4"/>
  <c r="G6" i="4" s="1"/>
  <c r="B6" i="4"/>
  <c r="C6" i="4" s="1"/>
  <c r="I8" i="4" l="1"/>
  <c r="I9" i="4"/>
  <c r="E6" i="4"/>
  <c r="D11" i="1"/>
  <c r="E8" i="2" l="1"/>
  <c r="G8" i="2" s="1"/>
  <c r="H8" i="2" s="1"/>
  <c r="E7" i="2"/>
  <c r="G7" i="2" s="1"/>
  <c r="H7" i="2" s="1"/>
  <c r="D24" i="2"/>
  <c r="L24" i="2" s="1"/>
  <c r="M24" i="2" s="1"/>
  <c r="O24" i="2" s="1"/>
  <c r="D12" i="2"/>
  <c r="L12" i="2" s="1"/>
  <c r="M12" i="2" s="1"/>
  <c r="O12" i="2" s="1"/>
  <c r="D19" i="2"/>
  <c r="L19" i="2" s="1"/>
  <c r="M19" i="2" s="1"/>
  <c r="O19" i="2" s="1"/>
  <c r="E10" i="2"/>
  <c r="G10" i="2" s="1"/>
  <c r="H10" i="2" s="1"/>
  <c r="E13" i="2"/>
  <c r="G13" i="2" s="1"/>
  <c r="H13" i="2" s="1"/>
  <c r="E21" i="2"/>
  <c r="G21" i="2" s="1"/>
  <c r="H21" i="2" s="1"/>
  <c r="D10" i="2"/>
  <c r="L10" i="2" s="1"/>
  <c r="M10" i="2" s="1"/>
  <c r="O10" i="2" s="1"/>
  <c r="D13" i="2"/>
  <c r="L13" i="2" s="1"/>
  <c r="M13" i="2" s="1"/>
  <c r="O13" i="2" s="1"/>
  <c r="D11" i="2"/>
  <c r="L11" i="2" s="1"/>
  <c r="M11" i="2" s="1"/>
  <c r="O11" i="2" s="1"/>
  <c r="D17" i="2"/>
  <c r="L17" i="2" s="1"/>
  <c r="M17" i="2" s="1"/>
  <c r="O17" i="2" s="1"/>
  <c r="E25" i="2"/>
  <c r="G25" i="2" s="1"/>
  <c r="H25" i="2" s="1"/>
  <c r="E12" i="2"/>
  <c r="G12" i="2" s="1"/>
  <c r="H12" i="2" s="1"/>
  <c r="D26" i="2"/>
  <c r="L26" i="2" s="1"/>
  <c r="M26" i="2" s="1"/>
  <c r="O26" i="2" s="1"/>
  <c r="E27" i="2"/>
  <c r="G27" i="2" s="1"/>
  <c r="H27" i="2" s="1"/>
  <c r="D15" i="2"/>
  <c r="L15" i="2" s="1"/>
  <c r="M15" i="2" s="1"/>
  <c r="O15" i="2" s="1"/>
  <c r="E14" i="2"/>
  <c r="G14" i="2" s="1"/>
  <c r="H14" i="2" s="1"/>
  <c r="E15" i="2"/>
  <c r="G15" i="2" s="1"/>
  <c r="H15" i="2" s="1"/>
  <c r="D6" i="2"/>
  <c r="L6" i="2" s="1"/>
  <c r="M6" i="2" s="1"/>
  <c r="O6" i="2" s="1"/>
  <c r="E19" i="2"/>
  <c r="G19" i="2" s="1"/>
  <c r="H19" i="2" s="1"/>
  <c r="D23" i="2"/>
  <c r="L23" i="2" s="1"/>
  <c r="M23" i="2" s="1"/>
  <c r="O23" i="2" s="1"/>
  <c r="E16" i="2"/>
  <c r="G16" i="2" s="1"/>
  <c r="H16" i="2" s="1"/>
  <c r="D14" i="2"/>
  <c r="L14" i="2" s="1"/>
  <c r="M14" i="2" s="1"/>
  <c r="O14" i="2" s="1"/>
  <c r="E11" i="2"/>
  <c r="G11" i="2" s="1"/>
  <c r="H11" i="2" s="1"/>
  <c r="D22" i="2"/>
  <c r="L22" i="2" s="1"/>
  <c r="M22" i="2" s="1"/>
  <c r="O22" i="2" s="1"/>
  <c r="E23" i="2"/>
  <c r="G23" i="2" s="1"/>
  <c r="H23" i="2" s="1"/>
  <c r="D9" i="2"/>
  <c r="L9" i="2" s="1"/>
  <c r="M9" i="2" s="1"/>
  <c r="O9" i="2" s="1"/>
  <c r="D7" i="2"/>
  <c r="L7" i="2" s="1"/>
  <c r="M7" i="2" s="1"/>
  <c r="O7" i="2" s="1"/>
  <c r="D28" i="2"/>
  <c r="L28" i="2" s="1"/>
  <c r="M28" i="2" s="1"/>
  <c r="O28" i="2" s="1"/>
  <c r="D18" i="2"/>
  <c r="L18" i="2" s="1"/>
  <c r="M18" i="2" s="1"/>
  <c r="O18" i="2" s="1"/>
  <c r="D25" i="2"/>
  <c r="L25" i="2" s="1"/>
  <c r="M25" i="2" s="1"/>
  <c r="O25" i="2" s="1"/>
  <c r="E26" i="2"/>
  <c r="G26" i="2" s="1"/>
  <c r="H26" i="2" s="1"/>
  <c r="E17" i="2"/>
  <c r="G17" i="2" s="1"/>
  <c r="H17" i="2" s="1"/>
  <c r="D16" i="2"/>
  <c r="L16" i="2" s="1"/>
  <c r="M16" i="2" s="1"/>
  <c r="O16" i="2" s="1"/>
  <c r="E9" i="2"/>
  <c r="G9" i="2" s="1"/>
  <c r="H9" i="2" s="1"/>
  <c r="D20" i="2"/>
  <c r="L20" i="2" s="1"/>
  <c r="M20" i="2" s="1"/>
  <c r="O20" i="2" s="1"/>
  <c r="E28" i="2"/>
  <c r="G28" i="2" s="1"/>
  <c r="H28" i="2" s="1"/>
  <c r="D8" i="2"/>
  <c r="L8" i="2" s="1"/>
  <c r="M8" i="2" s="1"/>
  <c r="O8" i="2" s="1"/>
  <c r="E24" i="2"/>
  <c r="G24" i="2" s="1"/>
  <c r="H24" i="2" s="1"/>
  <c r="E18" i="2"/>
  <c r="G18" i="2" s="1"/>
  <c r="H18" i="2" s="1"/>
  <c r="E6" i="2"/>
  <c r="G6" i="2" s="1"/>
  <c r="H6" i="2" s="1"/>
  <c r="D21" i="2"/>
  <c r="L21" i="2" s="1"/>
  <c r="M21" i="2" s="1"/>
  <c r="O21" i="2" s="1"/>
  <c r="D27" i="2"/>
  <c r="L27" i="2" s="1"/>
  <c r="M27" i="2" s="1"/>
  <c r="O27" i="2" s="1"/>
  <c r="E20" i="2"/>
  <c r="G20" i="2" s="1"/>
  <c r="H20" i="2" s="1"/>
  <c r="E22" i="2"/>
  <c r="G22" i="2" s="1"/>
  <c r="H22" i="2" s="1"/>
  <c r="O6" i="4"/>
  <c r="P6" i="4"/>
  <c r="Q6" i="4"/>
  <c r="R6" i="4" s="1"/>
  <c r="J12" i="2" l="1"/>
  <c r="Q12" i="2"/>
  <c r="Q9" i="2"/>
  <c r="J9" i="2"/>
  <c r="J25" i="2"/>
  <c r="Q25" i="2"/>
  <c r="Q8" i="2"/>
  <c r="J8" i="2"/>
  <c r="Q22" i="2"/>
  <c r="J22" i="2"/>
  <c r="J16" i="2"/>
  <c r="Q16" i="2"/>
  <c r="Q11" i="2"/>
  <c r="J11" i="2"/>
  <c r="J20" i="2"/>
  <c r="Q20" i="2"/>
  <c r="J17" i="2"/>
  <c r="Q17" i="2"/>
  <c r="J19" i="2"/>
  <c r="Q19" i="2"/>
  <c r="Q6" i="2"/>
  <c r="J6" i="2"/>
  <c r="J21" i="2"/>
  <c r="Q21" i="2"/>
  <c r="Q18" i="2"/>
  <c r="J18" i="2"/>
  <c r="Q15" i="2"/>
  <c r="J15" i="2"/>
  <c r="Q13" i="2"/>
  <c r="J13" i="2"/>
  <c r="Q24" i="2"/>
  <c r="J24" i="2"/>
  <c r="Q14" i="2"/>
  <c r="J14" i="2"/>
  <c r="Q10" i="2"/>
  <c r="J10" i="2"/>
  <c r="J26" i="2"/>
  <c r="Q26" i="2"/>
  <c r="Q27" i="2"/>
  <c r="J27" i="2"/>
  <c r="J28" i="2"/>
  <c r="Q28" i="2"/>
  <c r="Q23" i="2"/>
  <c r="J23" i="2"/>
  <c r="Q7" i="2"/>
  <c r="J7" i="2"/>
  <c r="K6" i="4"/>
  <c r="L6" i="4" s="1"/>
  <c r="M6" i="4" s="1"/>
  <c r="R8" i="2" l="1"/>
  <c r="S8" i="2" s="1"/>
  <c r="J9" i="4" s="1"/>
  <c r="U9" i="4" s="1"/>
  <c r="V9" i="4" s="1"/>
  <c r="W9" i="4" s="1"/>
  <c r="R15" i="2"/>
  <c r="R25" i="2"/>
  <c r="R27" i="2"/>
  <c r="R13" i="2"/>
  <c r="S13" i="2" s="1"/>
  <c r="J14" i="4" s="1"/>
  <c r="U14" i="4" s="1"/>
  <c r="V14" i="4" s="1"/>
  <c r="W14" i="4" s="1"/>
  <c r="R23" i="2"/>
  <c r="R28" i="2"/>
  <c r="R24" i="2"/>
  <c r="R12" i="2"/>
  <c r="S12" i="2" s="1"/>
  <c r="J13" i="4" s="1"/>
  <c r="U13" i="4" s="1"/>
  <c r="V13" i="4" s="1"/>
  <c r="X13" i="4" s="1"/>
  <c r="Y13" i="4" s="1"/>
  <c r="R22" i="2"/>
  <c r="R16" i="2"/>
  <c r="R19" i="2"/>
  <c r="S19" i="2" s="1"/>
  <c r="J20" i="4" s="1"/>
  <c r="U20" i="4" s="1"/>
  <c r="V20" i="4" s="1"/>
  <c r="W20" i="4" s="1"/>
  <c r="R18" i="2"/>
  <c r="R7" i="2"/>
  <c r="S7" i="2" s="1"/>
  <c r="J8" i="4" s="1"/>
  <c r="U8" i="4" s="1"/>
  <c r="V8" i="4" s="1"/>
  <c r="W8" i="4" s="1"/>
  <c r="R9" i="2"/>
  <c r="R6" i="2"/>
  <c r="R17" i="2"/>
  <c r="R10" i="2"/>
  <c r="R20" i="2"/>
  <c r="S20" i="2" s="1"/>
  <c r="J21" i="4" s="1"/>
  <c r="U21" i="4" s="1"/>
  <c r="V21" i="4" s="1"/>
  <c r="W21" i="4" s="1"/>
  <c r="R14" i="2"/>
  <c r="R21" i="2"/>
  <c r="R11" i="2"/>
  <c r="S11" i="2" s="1"/>
  <c r="J12" i="4" s="1"/>
  <c r="U12" i="4" s="1"/>
  <c r="V12" i="4" s="1"/>
  <c r="W12" i="4" s="1"/>
  <c r="R26" i="2"/>
  <c r="H6" i="4"/>
  <c r="E7" i="4" s="1"/>
  <c r="S6" i="4"/>
  <c r="T6" i="4" s="1"/>
  <c r="S15" i="2" l="1"/>
  <c r="J16" i="4" s="1"/>
  <c r="U16" i="4" s="1"/>
  <c r="V16" i="4" s="1"/>
  <c r="X16" i="4" s="1"/>
  <c r="Y16" i="4" s="1"/>
  <c r="S14" i="2"/>
  <c r="J15" i="4" s="1"/>
  <c r="U15" i="4" s="1"/>
  <c r="V15" i="4" s="1"/>
  <c r="W15" i="4" s="1"/>
  <c r="X9" i="4"/>
  <c r="Y9" i="4" s="1"/>
  <c r="D7" i="4"/>
  <c r="H7" i="4"/>
  <c r="I7" i="4" s="1"/>
  <c r="X14" i="4"/>
  <c r="Y14" i="4" s="1"/>
  <c r="W13" i="4"/>
  <c r="S10" i="2"/>
  <c r="J11" i="4" s="1"/>
  <c r="U11" i="4" s="1"/>
  <c r="V11" i="4" s="1"/>
  <c r="W11" i="4" s="1"/>
  <c r="X20" i="4"/>
  <c r="Y20" i="4" s="1"/>
  <c r="S18" i="2"/>
  <c r="X21" i="4"/>
  <c r="Y21" i="4" s="1"/>
  <c r="X8" i="4"/>
  <c r="Y8" i="4" s="1"/>
  <c r="X12" i="4"/>
  <c r="Y12" i="4" s="1"/>
  <c r="I6" i="4"/>
  <c r="S22" i="2" l="1"/>
  <c r="J23" i="4" s="1"/>
  <c r="U23" i="4" s="1"/>
  <c r="V23" i="4" s="1"/>
  <c r="X23" i="4" s="1"/>
  <c r="Y23" i="4" s="1"/>
  <c r="S21" i="2"/>
  <c r="J22" i="4" s="1"/>
  <c r="U22" i="4" s="1"/>
  <c r="V22" i="4" s="1"/>
  <c r="W16" i="4"/>
  <c r="X15" i="4"/>
  <c r="Y15" i="4" s="1"/>
  <c r="X11" i="4"/>
  <c r="Y11" i="4" s="1"/>
  <c r="S17" i="2"/>
  <c r="S24" i="2" s="1"/>
  <c r="J19" i="4"/>
  <c r="U19" i="4" s="1"/>
  <c r="V19" i="4" s="1"/>
  <c r="K3" i="3"/>
  <c r="S25" i="2" l="1"/>
  <c r="J26" i="4" s="1"/>
  <c r="U26" i="4" s="1"/>
  <c r="V26" i="4" s="1"/>
  <c r="W23" i="4"/>
  <c r="X22" i="4"/>
  <c r="Y22" i="4" s="1"/>
  <c r="W22" i="4"/>
  <c r="J18" i="4"/>
  <c r="U18" i="4" s="1"/>
  <c r="V18" i="4" s="1"/>
  <c r="X18" i="4" s="1"/>
  <c r="Y18" i="4" s="1"/>
  <c r="W19" i="4"/>
  <c r="X19" i="4"/>
  <c r="Y19" i="4" s="1"/>
  <c r="J25" i="4"/>
  <c r="U25" i="4" s="1"/>
  <c r="V25" i="4" s="1"/>
  <c r="P5" i="2"/>
  <c r="N5" i="2"/>
  <c r="I5" i="2"/>
  <c r="F5" i="2"/>
  <c r="L4" i="3"/>
  <c r="J6" i="3"/>
  <c r="J5" i="3"/>
  <c r="A4" i="3"/>
  <c r="A3" i="3"/>
  <c r="S26" i="2" l="1"/>
  <c r="J27" i="4" s="1"/>
  <c r="U27" i="4" s="1"/>
  <c r="V27" i="4" s="1"/>
  <c r="W27" i="4" s="1"/>
  <c r="W18" i="4"/>
  <c r="W26" i="4"/>
  <c r="X26" i="4"/>
  <c r="Y26" i="4" s="1"/>
  <c r="W25" i="4"/>
  <c r="X25" i="4"/>
  <c r="Y25" i="4" s="1"/>
  <c r="D5" i="2"/>
  <c r="L5" i="2" s="1"/>
  <c r="M5" i="2" s="1"/>
  <c r="O5" i="2" s="1"/>
  <c r="C5" i="2"/>
  <c r="E5" i="2" s="1"/>
  <c r="G5" i="3"/>
  <c r="C5" i="3" s="1"/>
  <c r="G6" i="3"/>
  <c r="G7" i="3"/>
  <c r="C7" i="3" s="1"/>
  <c r="G8" i="3"/>
  <c r="G9" i="3"/>
  <c r="C9" i="3" s="1"/>
  <c r="G10" i="3"/>
  <c r="G11" i="3"/>
  <c r="C11" i="3" s="1"/>
  <c r="G12" i="3"/>
  <c r="G13" i="3"/>
  <c r="C13" i="3" s="1"/>
  <c r="G14" i="3"/>
  <c r="G15" i="3"/>
  <c r="C15" i="3" s="1"/>
  <c r="G16" i="3"/>
  <c r="G17" i="3"/>
  <c r="C17" i="3" s="1"/>
  <c r="G18" i="3"/>
  <c r="G19" i="3"/>
  <c r="C19" i="3" s="1"/>
  <c r="G20" i="3"/>
  <c r="G21" i="3"/>
  <c r="C21" i="3" s="1"/>
  <c r="G22" i="3"/>
  <c r="G23" i="3"/>
  <c r="C23" i="3" s="1"/>
  <c r="G24" i="3"/>
  <c r="G25" i="3"/>
  <c r="C25" i="3" s="1"/>
  <c r="G26" i="3"/>
  <c r="G27" i="3"/>
  <c r="C27" i="3" s="1"/>
  <c r="G28" i="3"/>
  <c r="G29" i="3"/>
  <c r="C29" i="3" s="1"/>
  <c r="G30" i="3"/>
  <c r="G31" i="3"/>
  <c r="C31" i="3" s="1"/>
  <c r="G32" i="3"/>
  <c r="G33" i="3"/>
  <c r="C33" i="3" s="1"/>
  <c r="G34" i="3"/>
  <c r="G35" i="3"/>
  <c r="C35" i="3" s="1"/>
  <c r="G36" i="3"/>
  <c r="G37" i="3"/>
  <c r="C37" i="3" s="1"/>
  <c r="G38" i="3"/>
  <c r="G39" i="3"/>
  <c r="C39" i="3" s="1"/>
  <c r="G40" i="3"/>
  <c r="G41" i="3"/>
  <c r="C41" i="3" s="1"/>
  <c r="G42" i="3"/>
  <c r="G43" i="3"/>
  <c r="C43" i="3" s="1"/>
  <c r="G44" i="3"/>
  <c r="G45" i="3"/>
  <c r="C45" i="3" s="1"/>
  <c r="G46" i="3"/>
  <c r="G47" i="3"/>
  <c r="C47" i="3" s="1"/>
  <c r="G48" i="3"/>
  <c r="G49" i="3"/>
  <c r="C49" i="3" s="1"/>
  <c r="G50" i="3"/>
  <c r="G51" i="3"/>
  <c r="C51" i="3" s="1"/>
  <c r="G52" i="3"/>
  <c r="G53" i="3"/>
  <c r="C53" i="3" s="1"/>
  <c r="G54" i="3"/>
  <c r="G55" i="3"/>
  <c r="C55" i="3" s="1"/>
  <c r="G56" i="3"/>
  <c r="G57" i="3"/>
  <c r="C57" i="3" s="1"/>
  <c r="G58" i="3"/>
  <c r="G59" i="3"/>
  <c r="C59" i="3" s="1"/>
  <c r="G60" i="3"/>
  <c r="G61" i="3"/>
  <c r="C61" i="3" s="1"/>
  <c r="G62" i="3"/>
  <c r="G63" i="3"/>
  <c r="C63" i="3" s="1"/>
  <c r="G64" i="3"/>
  <c r="G65" i="3"/>
  <c r="C65" i="3" s="1"/>
  <c r="G66" i="3"/>
  <c r="G67" i="3"/>
  <c r="C67" i="3" s="1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E176" i="3" s="1"/>
  <c r="G177" i="3"/>
  <c r="G178" i="3"/>
  <c r="E178" i="3" s="1"/>
  <c r="G179" i="3"/>
  <c r="G180" i="3"/>
  <c r="E180" i="3" s="1"/>
  <c r="G181" i="3"/>
  <c r="G182" i="3"/>
  <c r="E182" i="3" s="1"/>
  <c r="G183" i="3"/>
  <c r="G184" i="3"/>
  <c r="E184" i="3" s="1"/>
  <c r="G185" i="3"/>
  <c r="G186" i="3"/>
  <c r="E186" i="3" s="1"/>
  <c r="G187" i="3"/>
  <c r="G188" i="3"/>
  <c r="E188" i="3" s="1"/>
  <c r="G189" i="3"/>
  <c r="G190" i="3"/>
  <c r="E190" i="3" s="1"/>
  <c r="G191" i="3"/>
  <c r="G192" i="3"/>
  <c r="E192" i="3" s="1"/>
  <c r="G193" i="3"/>
  <c r="G194" i="3"/>
  <c r="E194" i="3" s="1"/>
  <c r="G195" i="3"/>
  <c r="G196" i="3"/>
  <c r="E196" i="3" s="1"/>
  <c r="G197" i="3"/>
  <c r="G198" i="3"/>
  <c r="E198" i="3" s="1"/>
  <c r="G199" i="3"/>
  <c r="G200" i="3"/>
  <c r="E200" i="3" s="1"/>
  <c r="G201" i="3"/>
  <c r="G202" i="3"/>
  <c r="E202" i="3" s="1"/>
  <c r="G203" i="3"/>
  <c r="G204" i="3"/>
  <c r="E204" i="3" s="1"/>
  <c r="G205" i="3"/>
  <c r="G206" i="3"/>
  <c r="E206" i="3" s="1"/>
  <c r="G207" i="3"/>
  <c r="G208" i="3"/>
  <c r="E208" i="3" s="1"/>
  <c r="G209" i="3"/>
  <c r="G210" i="3"/>
  <c r="E210" i="3" s="1"/>
  <c r="G211" i="3"/>
  <c r="G212" i="3"/>
  <c r="E212" i="3" s="1"/>
  <c r="G213" i="3"/>
  <c r="G214" i="3"/>
  <c r="E214" i="3" s="1"/>
  <c r="G215" i="3"/>
  <c r="G216" i="3"/>
  <c r="E216" i="3" s="1"/>
  <c r="G217" i="3"/>
  <c r="G218" i="3"/>
  <c r="E218" i="3" s="1"/>
  <c r="G219" i="3"/>
  <c r="G220" i="3"/>
  <c r="E220" i="3" s="1"/>
  <c r="G221" i="3"/>
  <c r="G222" i="3"/>
  <c r="E222" i="3" s="1"/>
  <c r="G223" i="3"/>
  <c r="G224" i="3"/>
  <c r="E224" i="3" s="1"/>
  <c r="G225" i="3"/>
  <c r="G226" i="3"/>
  <c r="E226" i="3" s="1"/>
  <c r="G227" i="3"/>
  <c r="G228" i="3"/>
  <c r="E228" i="3" s="1"/>
  <c r="G229" i="3"/>
  <c r="G230" i="3"/>
  <c r="E230" i="3" s="1"/>
  <c r="G231" i="3"/>
  <c r="G232" i="3"/>
  <c r="E232" i="3" s="1"/>
  <c r="G233" i="3"/>
  <c r="G234" i="3"/>
  <c r="E234" i="3" s="1"/>
  <c r="G235" i="3"/>
  <c r="G236" i="3"/>
  <c r="E236" i="3" s="1"/>
  <c r="G237" i="3"/>
  <c r="G238" i="3"/>
  <c r="E238" i="3" s="1"/>
  <c r="G239" i="3"/>
  <c r="G240" i="3"/>
  <c r="E240" i="3" s="1"/>
  <c r="G241" i="3"/>
  <c r="G242" i="3"/>
  <c r="E242" i="3" s="1"/>
  <c r="G243" i="3"/>
  <c r="G244" i="3"/>
  <c r="E244" i="3" s="1"/>
  <c r="G245" i="3"/>
  <c r="G246" i="3"/>
  <c r="E246" i="3" s="1"/>
  <c r="G247" i="3"/>
  <c r="G248" i="3"/>
  <c r="E248" i="3" s="1"/>
  <c r="G249" i="3"/>
  <c r="G250" i="3"/>
  <c r="E250" i="3" s="1"/>
  <c r="G251" i="3"/>
  <c r="G252" i="3"/>
  <c r="E252" i="3" s="1"/>
  <c r="G253" i="3"/>
  <c r="G254" i="3"/>
  <c r="H254" i="3" s="1"/>
  <c r="G255" i="3"/>
  <c r="G256" i="3"/>
  <c r="D256" i="3" s="1"/>
  <c r="G257" i="3"/>
  <c r="G258" i="3"/>
  <c r="H258" i="3" s="1"/>
  <c r="G259" i="3"/>
  <c r="G260" i="3"/>
  <c r="D260" i="3" s="1"/>
  <c r="G261" i="3"/>
  <c r="C262" i="3"/>
  <c r="G262" i="3"/>
  <c r="H262" i="3" s="1"/>
  <c r="G263" i="3"/>
  <c r="G264" i="3"/>
  <c r="D264" i="3" s="1"/>
  <c r="G265" i="3"/>
  <c r="G266" i="3"/>
  <c r="C266" i="3" s="1"/>
  <c r="G267" i="3"/>
  <c r="G268" i="3"/>
  <c r="E268" i="3" s="1"/>
  <c r="G269" i="3"/>
  <c r="G270" i="3"/>
  <c r="E270" i="3" s="1"/>
  <c r="G271" i="3"/>
  <c r="G272" i="3"/>
  <c r="E272" i="3" s="1"/>
  <c r="G273" i="3"/>
  <c r="G274" i="3"/>
  <c r="E274" i="3" s="1"/>
  <c r="G275" i="3"/>
  <c r="G276" i="3"/>
  <c r="E276" i="3" s="1"/>
  <c r="G277" i="3"/>
  <c r="G278" i="3"/>
  <c r="G279" i="3"/>
  <c r="G280" i="3"/>
  <c r="E280" i="3" s="1"/>
  <c r="G281" i="3"/>
  <c r="G282" i="3"/>
  <c r="E282" i="3" s="1"/>
  <c r="G283" i="3"/>
  <c r="G284" i="3"/>
  <c r="E284" i="3" s="1"/>
  <c r="G285" i="3"/>
  <c r="G286" i="3"/>
  <c r="G287" i="3"/>
  <c r="G288" i="3"/>
  <c r="E288" i="3" s="1"/>
  <c r="G289" i="3"/>
  <c r="G290" i="3"/>
  <c r="E290" i="3" s="1"/>
  <c r="G291" i="3"/>
  <c r="G292" i="3"/>
  <c r="E292" i="3" s="1"/>
  <c r="G293" i="3"/>
  <c r="G294" i="3"/>
  <c r="G295" i="3"/>
  <c r="G296" i="3"/>
  <c r="E296" i="3" s="1"/>
  <c r="G297" i="3"/>
  <c r="G298" i="3"/>
  <c r="E298" i="3" s="1"/>
  <c r="G299" i="3"/>
  <c r="G300" i="3"/>
  <c r="E300" i="3" s="1"/>
  <c r="G301" i="3"/>
  <c r="G302" i="3"/>
  <c r="C302" i="3" s="1"/>
  <c r="G303" i="3"/>
  <c r="C303" i="3" s="1"/>
  <c r="E304" i="3"/>
  <c r="G304" i="3"/>
  <c r="C304" i="3" s="1"/>
  <c r="G305" i="3"/>
  <c r="G306" i="3"/>
  <c r="C306" i="3" s="1"/>
  <c r="G307" i="3"/>
  <c r="G308" i="3"/>
  <c r="C308" i="3" s="1"/>
  <c r="G309" i="3"/>
  <c r="G310" i="3"/>
  <c r="C310" i="3" s="1"/>
  <c r="G311" i="3"/>
  <c r="G312" i="3"/>
  <c r="C312" i="3" s="1"/>
  <c r="G313" i="3"/>
  <c r="G314" i="3"/>
  <c r="H314" i="3" s="1"/>
  <c r="G315" i="3"/>
  <c r="G316" i="3"/>
  <c r="H316" i="3" s="1"/>
  <c r="G317" i="3"/>
  <c r="G318" i="3"/>
  <c r="H318" i="3" s="1"/>
  <c r="G319" i="3"/>
  <c r="G320" i="3"/>
  <c r="H320" i="3" s="1"/>
  <c r="G321" i="3"/>
  <c r="G322" i="3"/>
  <c r="H322" i="3" s="1"/>
  <c r="G323" i="3"/>
  <c r="G324" i="3"/>
  <c r="C324" i="3" s="1"/>
  <c r="G325" i="3"/>
  <c r="G326" i="3"/>
  <c r="C326" i="3" s="1"/>
  <c r="G327" i="3"/>
  <c r="G328" i="3"/>
  <c r="C328" i="3" s="1"/>
  <c r="G329" i="3"/>
  <c r="G330" i="3"/>
  <c r="C330" i="3" s="1"/>
  <c r="G331" i="3"/>
  <c r="G332" i="3"/>
  <c r="D332" i="3" s="1"/>
  <c r="G333" i="3"/>
  <c r="G334" i="3"/>
  <c r="C334" i="3" s="1"/>
  <c r="G335" i="3"/>
  <c r="G336" i="3"/>
  <c r="C336" i="3" s="1"/>
  <c r="G337" i="3"/>
  <c r="G338" i="3"/>
  <c r="C338" i="3" s="1"/>
  <c r="G339" i="3"/>
  <c r="G340" i="3"/>
  <c r="C340" i="3" s="1"/>
  <c r="G341" i="3"/>
  <c r="G342" i="3"/>
  <c r="C342" i="3" s="1"/>
  <c r="G343" i="3"/>
  <c r="G344" i="3"/>
  <c r="H344" i="3" s="1"/>
  <c r="G345" i="3"/>
  <c r="G346" i="3"/>
  <c r="C346" i="3" s="1"/>
  <c r="F346" i="3" s="1"/>
  <c r="A346" i="3" s="1"/>
  <c r="G347" i="3"/>
  <c r="G348" i="3"/>
  <c r="H348" i="3" s="1"/>
  <c r="G349" i="3"/>
  <c r="G350" i="3"/>
  <c r="D350" i="3" s="1"/>
  <c r="G351" i="3"/>
  <c r="C352" i="3"/>
  <c r="G352" i="3"/>
  <c r="D352" i="3" s="1"/>
  <c r="G353" i="3"/>
  <c r="G354" i="3"/>
  <c r="C354" i="3" s="1"/>
  <c r="G355" i="3"/>
  <c r="G356" i="3"/>
  <c r="C356" i="3" s="1"/>
  <c r="G357" i="3"/>
  <c r="G358" i="3"/>
  <c r="C358" i="3" s="1"/>
  <c r="G359" i="3"/>
  <c r="G360" i="3"/>
  <c r="C360" i="3" s="1"/>
  <c r="G361" i="3"/>
  <c r="G362" i="3"/>
  <c r="C362" i="3" s="1"/>
  <c r="H362" i="3"/>
  <c r="G363" i="3"/>
  <c r="G364" i="3"/>
  <c r="E364" i="3" s="1"/>
  <c r="G365" i="3"/>
  <c r="G366" i="3"/>
  <c r="C366" i="3" s="1"/>
  <c r="G367" i="3"/>
  <c r="E368" i="3"/>
  <c r="G368" i="3"/>
  <c r="H368" i="3" s="1"/>
  <c r="G369" i="3"/>
  <c r="G370" i="3"/>
  <c r="D370" i="3" s="1"/>
  <c r="G371" i="3"/>
  <c r="G372" i="3"/>
  <c r="C372" i="3" s="1"/>
  <c r="G373" i="3"/>
  <c r="G374" i="3"/>
  <c r="C374" i="3" s="1"/>
  <c r="G375" i="3"/>
  <c r="G376" i="3"/>
  <c r="C376" i="3" s="1"/>
  <c r="G377" i="3"/>
  <c r="G378" i="3"/>
  <c r="C378" i="3" s="1"/>
  <c r="G379" i="3"/>
  <c r="G380" i="3"/>
  <c r="C380" i="3" s="1"/>
  <c r="G381" i="3"/>
  <c r="G382" i="3"/>
  <c r="C382" i="3" s="1"/>
  <c r="G383" i="3"/>
  <c r="G384" i="3"/>
  <c r="C384" i="3" s="1"/>
  <c r="G385" i="3"/>
  <c r="G386" i="3"/>
  <c r="C386" i="3" s="1"/>
  <c r="G387" i="3"/>
  <c r="G388" i="3"/>
  <c r="C388" i="3" s="1"/>
  <c r="G389" i="3"/>
  <c r="G390" i="3"/>
  <c r="C390" i="3" s="1"/>
  <c r="G391" i="3"/>
  <c r="G392" i="3"/>
  <c r="C392" i="3" s="1"/>
  <c r="G393" i="3"/>
  <c r="G394" i="3"/>
  <c r="C394" i="3" s="1"/>
  <c r="G395" i="3"/>
  <c r="G396" i="3"/>
  <c r="C396" i="3" s="1"/>
  <c r="G397" i="3"/>
  <c r="G398" i="3"/>
  <c r="C398" i="3" s="1"/>
  <c r="G399" i="3"/>
  <c r="G400" i="3"/>
  <c r="C400" i="3" s="1"/>
  <c r="G401" i="3"/>
  <c r="G402" i="3"/>
  <c r="C402" i="3" s="1"/>
  <c r="G403" i="3"/>
  <c r="G404" i="3"/>
  <c r="C404" i="3" s="1"/>
  <c r="G405" i="3"/>
  <c r="G406" i="3"/>
  <c r="C406" i="3" s="1"/>
  <c r="G407" i="3"/>
  <c r="G408" i="3"/>
  <c r="C408" i="3" s="1"/>
  <c r="G409" i="3"/>
  <c r="E410" i="3"/>
  <c r="G410" i="3"/>
  <c r="C410" i="3" s="1"/>
  <c r="G411" i="3"/>
  <c r="G412" i="3"/>
  <c r="C412" i="3" s="1"/>
  <c r="G413" i="3"/>
  <c r="G414" i="3"/>
  <c r="C414" i="3" s="1"/>
  <c r="G415" i="3"/>
  <c r="G416" i="3"/>
  <c r="C416" i="3" s="1"/>
  <c r="G417" i="3"/>
  <c r="G418" i="3"/>
  <c r="C418" i="3" s="1"/>
  <c r="G419" i="3"/>
  <c r="G420" i="3"/>
  <c r="C420" i="3" s="1"/>
  <c r="G421" i="3"/>
  <c r="G422" i="3"/>
  <c r="C422" i="3" s="1"/>
  <c r="G423" i="3"/>
  <c r="G424" i="3"/>
  <c r="C424" i="3" s="1"/>
  <c r="G425" i="3"/>
  <c r="G426" i="3"/>
  <c r="C426" i="3" s="1"/>
  <c r="G427" i="3"/>
  <c r="G428" i="3"/>
  <c r="C428" i="3" s="1"/>
  <c r="G429" i="3"/>
  <c r="G430" i="3"/>
  <c r="C430" i="3" s="1"/>
  <c r="G431" i="3"/>
  <c r="G432" i="3"/>
  <c r="C432" i="3" s="1"/>
  <c r="G433" i="3"/>
  <c r="G434" i="3"/>
  <c r="C434" i="3" s="1"/>
  <c r="G435" i="3"/>
  <c r="G436" i="3"/>
  <c r="C436" i="3" s="1"/>
  <c r="G437" i="3"/>
  <c r="G438" i="3"/>
  <c r="C438" i="3" s="1"/>
  <c r="G439" i="3"/>
  <c r="G440" i="3"/>
  <c r="C440" i="3" s="1"/>
  <c r="G441" i="3"/>
  <c r="G442" i="3"/>
  <c r="C442" i="3" s="1"/>
  <c r="G443" i="3"/>
  <c r="G444" i="3"/>
  <c r="C444" i="3" s="1"/>
  <c r="G445" i="3"/>
  <c r="G446" i="3"/>
  <c r="C446" i="3" s="1"/>
  <c r="G447" i="3"/>
  <c r="G448" i="3"/>
  <c r="C448" i="3" s="1"/>
  <c r="G449" i="3"/>
  <c r="G450" i="3"/>
  <c r="G451" i="3"/>
  <c r="H451" i="3" s="1"/>
  <c r="G452" i="3"/>
  <c r="H452" i="3" s="1"/>
  <c r="G453" i="3"/>
  <c r="H453" i="3" s="1"/>
  <c r="G454" i="3"/>
  <c r="H454" i="3" s="1"/>
  <c r="G455" i="3"/>
  <c r="H455" i="3" s="1"/>
  <c r="D456" i="3"/>
  <c r="G456" i="3"/>
  <c r="E456" i="3" s="1"/>
  <c r="G457" i="3"/>
  <c r="H457" i="3" s="1"/>
  <c r="G458" i="3"/>
  <c r="H458" i="3" s="1"/>
  <c r="G459" i="3"/>
  <c r="H459" i="3" s="1"/>
  <c r="G460" i="3"/>
  <c r="H460" i="3" s="1"/>
  <c r="G461" i="3"/>
  <c r="H461" i="3" s="1"/>
  <c r="G462" i="3"/>
  <c r="H462" i="3" s="1"/>
  <c r="G463" i="3"/>
  <c r="H463" i="3" s="1"/>
  <c r="G464" i="3"/>
  <c r="C464" i="3" s="1"/>
  <c r="F464" i="3" s="1"/>
  <c r="A464" i="3" s="1"/>
  <c r="G465" i="3"/>
  <c r="C465" i="3" s="1"/>
  <c r="F465" i="3" s="1"/>
  <c r="A465" i="3" s="1"/>
  <c r="G466" i="3"/>
  <c r="C466" i="3" s="1"/>
  <c r="F466" i="3" s="1"/>
  <c r="A466" i="3" s="1"/>
  <c r="G467" i="3"/>
  <c r="C467" i="3" s="1"/>
  <c r="G468" i="3"/>
  <c r="C468" i="3" s="1"/>
  <c r="G469" i="3"/>
  <c r="H469" i="3" s="1"/>
  <c r="G470" i="3"/>
  <c r="C470" i="3" s="1"/>
  <c r="G471" i="3"/>
  <c r="D471" i="3" s="1"/>
  <c r="G472" i="3"/>
  <c r="C472" i="3" s="1"/>
  <c r="F472" i="3" s="1"/>
  <c r="A472" i="3" s="1"/>
  <c r="G473" i="3"/>
  <c r="H473" i="3" s="1"/>
  <c r="G474" i="3"/>
  <c r="C474" i="3" s="1"/>
  <c r="F474" i="3" s="1"/>
  <c r="A474" i="3" s="1"/>
  <c r="G475" i="3"/>
  <c r="H475" i="3" s="1"/>
  <c r="G476" i="3"/>
  <c r="C476" i="3" s="1"/>
  <c r="G477" i="3"/>
  <c r="C477" i="3" s="1"/>
  <c r="F477" i="3" s="1"/>
  <c r="A477" i="3" s="1"/>
  <c r="G478" i="3"/>
  <c r="C478" i="3" s="1"/>
  <c r="F478" i="3" s="1"/>
  <c r="A478" i="3" s="1"/>
  <c r="G479" i="3"/>
  <c r="E479" i="3" s="1"/>
  <c r="G480" i="3"/>
  <c r="C480" i="3" s="1"/>
  <c r="G481" i="3"/>
  <c r="H481" i="3" s="1"/>
  <c r="G482" i="3"/>
  <c r="C482" i="3" s="1"/>
  <c r="G483" i="3"/>
  <c r="D483" i="3" s="1"/>
  <c r="G484" i="3"/>
  <c r="C484" i="3" s="1"/>
  <c r="F484" i="3" s="1"/>
  <c r="A484" i="3" s="1"/>
  <c r="G485" i="3"/>
  <c r="D485" i="3" s="1"/>
  <c r="H485" i="3"/>
  <c r="G486" i="3"/>
  <c r="C486" i="3" s="1"/>
  <c r="G487" i="3"/>
  <c r="H487" i="3" s="1"/>
  <c r="G488" i="3"/>
  <c r="G489" i="3"/>
  <c r="D489" i="3" s="1"/>
  <c r="G490" i="3"/>
  <c r="C490" i="3" s="1"/>
  <c r="F490" i="3" s="1"/>
  <c r="A490" i="3" s="1"/>
  <c r="G491" i="3"/>
  <c r="H491" i="3" s="1"/>
  <c r="G492" i="3"/>
  <c r="C492" i="3" s="1"/>
  <c r="G493" i="3"/>
  <c r="H493" i="3" s="1"/>
  <c r="G494" i="3"/>
  <c r="C494" i="3" s="1"/>
  <c r="G495" i="3"/>
  <c r="H495" i="3" s="1"/>
  <c r="G496" i="3"/>
  <c r="C496" i="3" s="1"/>
  <c r="F496" i="3" s="1"/>
  <c r="A496" i="3" s="1"/>
  <c r="G497" i="3"/>
  <c r="C497" i="3" s="1"/>
  <c r="F497" i="3" s="1"/>
  <c r="A497" i="3" s="1"/>
  <c r="G498" i="3"/>
  <c r="C498" i="3" s="1"/>
  <c r="G499" i="3"/>
  <c r="C499" i="3" s="1"/>
  <c r="F499" i="3" s="1"/>
  <c r="A499" i="3" s="1"/>
  <c r="G500" i="3"/>
  <c r="C500" i="3" s="1"/>
  <c r="G501" i="3"/>
  <c r="H501" i="3" s="1"/>
  <c r="G502" i="3"/>
  <c r="C502" i="3" s="1"/>
  <c r="F502" i="3" s="1"/>
  <c r="A502" i="3" s="1"/>
  <c r="G503" i="3"/>
  <c r="H503" i="3" s="1"/>
  <c r="G504" i="3"/>
  <c r="C504" i="3" s="1"/>
  <c r="G505" i="3"/>
  <c r="D505" i="3" s="1"/>
  <c r="G506" i="3"/>
  <c r="H506" i="3" s="1"/>
  <c r="G507" i="3"/>
  <c r="E507" i="3" s="1"/>
  <c r="G508" i="3"/>
  <c r="C508" i="3" s="1"/>
  <c r="F508" i="3" s="1"/>
  <c r="A508" i="3" s="1"/>
  <c r="G509" i="3"/>
  <c r="H509" i="3" s="1"/>
  <c r="G510" i="3"/>
  <c r="G511" i="3"/>
  <c r="C511" i="3" s="1"/>
  <c r="F511" i="3" s="1"/>
  <c r="A511" i="3" s="1"/>
  <c r="G512" i="3"/>
  <c r="C512" i="3" s="1"/>
  <c r="G513" i="3"/>
  <c r="C513" i="3" s="1"/>
  <c r="G514" i="3"/>
  <c r="C514" i="3" s="1"/>
  <c r="F514" i="3" s="1"/>
  <c r="A514" i="3" s="1"/>
  <c r="G515" i="3"/>
  <c r="C515" i="3" s="1"/>
  <c r="G516" i="3"/>
  <c r="C516" i="3" s="1"/>
  <c r="G517" i="3"/>
  <c r="H517" i="3" s="1"/>
  <c r="G518" i="3"/>
  <c r="C518" i="3" s="1"/>
  <c r="G519" i="3"/>
  <c r="C519" i="3" s="1"/>
  <c r="G520" i="3"/>
  <c r="G521" i="3"/>
  <c r="D521" i="3" s="1"/>
  <c r="G522" i="3"/>
  <c r="C522" i="3" s="1"/>
  <c r="F522" i="3" s="1"/>
  <c r="A522" i="3" s="1"/>
  <c r="G523" i="3"/>
  <c r="G524" i="3"/>
  <c r="C524" i="3" s="1"/>
  <c r="G525" i="3"/>
  <c r="C525" i="3" s="1"/>
  <c r="F525" i="3" s="1"/>
  <c r="A525" i="3" s="1"/>
  <c r="G526" i="3"/>
  <c r="C526" i="3" s="1"/>
  <c r="F526" i="3" s="1"/>
  <c r="A526" i="3" s="1"/>
  <c r="G527" i="3"/>
  <c r="C527" i="3" s="1"/>
  <c r="G528" i="3"/>
  <c r="C528" i="3" s="1"/>
  <c r="F528" i="3" s="1"/>
  <c r="A528" i="3" s="1"/>
  <c r="G529" i="3"/>
  <c r="D529" i="3" s="1"/>
  <c r="G530" i="3"/>
  <c r="C530" i="3" s="1"/>
  <c r="F530" i="3" s="1"/>
  <c r="A530" i="3" s="1"/>
  <c r="G531" i="3"/>
  <c r="C531" i="3" s="1"/>
  <c r="G532" i="3"/>
  <c r="C532" i="3" s="1"/>
  <c r="F532" i="3" s="1"/>
  <c r="A532" i="3" s="1"/>
  <c r="G533" i="3"/>
  <c r="D533" i="3" s="1"/>
  <c r="G534" i="3"/>
  <c r="C534" i="3" s="1"/>
  <c r="G535" i="3"/>
  <c r="D535" i="3" s="1"/>
  <c r="G536" i="3"/>
  <c r="C536" i="3" s="1"/>
  <c r="F536" i="3" s="1"/>
  <c r="A536" i="3" s="1"/>
  <c r="G537" i="3"/>
  <c r="H537" i="3" s="1"/>
  <c r="G538" i="3"/>
  <c r="G539" i="3"/>
  <c r="D539" i="3" s="1"/>
  <c r="G540" i="3"/>
  <c r="C540" i="3" s="1"/>
  <c r="F540" i="3" s="1"/>
  <c r="A540" i="3" s="1"/>
  <c r="G541" i="3"/>
  <c r="H541" i="3" s="1"/>
  <c r="G542" i="3"/>
  <c r="C542" i="3" s="1"/>
  <c r="G543" i="3"/>
  <c r="D543" i="3" s="1"/>
  <c r="G544" i="3"/>
  <c r="C544" i="3" s="1"/>
  <c r="G545" i="3"/>
  <c r="D545" i="3" s="1"/>
  <c r="G546" i="3"/>
  <c r="C546" i="3" s="1"/>
  <c r="G547" i="3"/>
  <c r="D547" i="3" s="1"/>
  <c r="G548" i="3"/>
  <c r="C548" i="3" s="1"/>
  <c r="F548" i="3" s="1"/>
  <c r="A548" i="3" s="1"/>
  <c r="G549" i="3"/>
  <c r="D549" i="3" s="1"/>
  <c r="G550" i="3"/>
  <c r="C550" i="3" s="1"/>
  <c r="F550" i="3" s="1"/>
  <c r="A550" i="3" s="1"/>
  <c r="G551" i="3"/>
  <c r="D551" i="3" s="1"/>
  <c r="G552" i="3"/>
  <c r="C552" i="3" s="1"/>
  <c r="F552" i="3" s="1"/>
  <c r="A552" i="3" s="1"/>
  <c r="G553" i="3"/>
  <c r="D553" i="3" s="1"/>
  <c r="G554" i="3"/>
  <c r="C554" i="3" s="1"/>
  <c r="F554" i="3" s="1"/>
  <c r="A554" i="3" s="1"/>
  <c r="G555" i="3"/>
  <c r="D555" i="3" s="1"/>
  <c r="G556" i="3"/>
  <c r="C556" i="3" s="1"/>
  <c r="F556" i="3" s="1"/>
  <c r="A556" i="3" s="1"/>
  <c r="G557" i="3"/>
  <c r="D557" i="3" s="1"/>
  <c r="G558" i="3"/>
  <c r="C558" i="3" s="1"/>
  <c r="G559" i="3"/>
  <c r="D559" i="3" s="1"/>
  <c r="G560" i="3"/>
  <c r="C560" i="3" s="1"/>
  <c r="F560" i="3" s="1"/>
  <c r="A560" i="3" s="1"/>
  <c r="G561" i="3"/>
  <c r="E561" i="3" s="1"/>
  <c r="G562" i="3"/>
  <c r="C562" i="3" s="1"/>
  <c r="G563" i="3"/>
  <c r="H563" i="3" s="1"/>
  <c r="G564" i="3"/>
  <c r="C564" i="3" s="1"/>
  <c r="F564" i="3" s="1"/>
  <c r="A564" i="3" s="1"/>
  <c r="G565" i="3"/>
  <c r="D565" i="3" s="1"/>
  <c r="G566" i="3"/>
  <c r="C566" i="3" s="1"/>
  <c r="G567" i="3"/>
  <c r="H567" i="3" s="1"/>
  <c r="G568" i="3"/>
  <c r="C568" i="3" s="1"/>
  <c r="G569" i="3"/>
  <c r="D569" i="3" s="1"/>
  <c r="G570" i="3"/>
  <c r="C570" i="3" s="1"/>
  <c r="G571" i="3"/>
  <c r="D571" i="3" s="1"/>
  <c r="G572" i="3"/>
  <c r="G573" i="3"/>
  <c r="D573" i="3" s="1"/>
  <c r="H573" i="3"/>
  <c r="G574" i="3"/>
  <c r="C574" i="3" s="1"/>
  <c r="F574" i="3" s="1"/>
  <c r="A574" i="3" s="1"/>
  <c r="H574" i="3"/>
  <c r="G575" i="3"/>
  <c r="D575" i="3" s="1"/>
  <c r="G576" i="3"/>
  <c r="G577" i="3"/>
  <c r="D577" i="3" s="1"/>
  <c r="G578" i="3"/>
  <c r="C578" i="3" s="1"/>
  <c r="F578" i="3" s="1"/>
  <c r="A578" i="3" s="1"/>
  <c r="G579" i="3"/>
  <c r="D579" i="3" s="1"/>
  <c r="G580" i="3"/>
  <c r="G581" i="3"/>
  <c r="D581" i="3" s="1"/>
  <c r="G582" i="3"/>
  <c r="H582" i="3" s="1"/>
  <c r="G583" i="3"/>
  <c r="D583" i="3" s="1"/>
  <c r="G584" i="3"/>
  <c r="C584" i="3" s="1"/>
  <c r="F584" i="3" s="1"/>
  <c r="A584" i="3" s="1"/>
  <c r="G585" i="3"/>
  <c r="D585" i="3" s="1"/>
  <c r="G586" i="3"/>
  <c r="C586" i="3" s="1"/>
  <c r="G587" i="3"/>
  <c r="C587" i="3" s="1"/>
  <c r="G588" i="3"/>
  <c r="C588" i="3" s="1"/>
  <c r="F588" i="3" s="1"/>
  <c r="A588" i="3" s="1"/>
  <c r="G589" i="3"/>
  <c r="D589" i="3" s="1"/>
  <c r="G590" i="3"/>
  <c r="C590" i="3" s="1"/>
  <c r="G591" i="3"/>
  <c r="D591" i="3" s="1"/>
  <c r="G592" i="3"/>
  <c r="C592" i="3" s="1"/>
  <c r="G593" i="3"/>
  <c r="H593" i="3" s="1"/>
  <c r="G594" i="3"/>
  <c r="C594" i="3" s="1"/>
  <c r="G595" i="3"/>
  <c r="D595" i="3" s="1"/>
  <c r="G596" i="3"/>
  <c r="C596" i="3" s="1"/>
  <c r="F596" i="3" s="1"/>
  <c r="A596" i="3" s="1"/>
  <c r="E597" i="3"/>
  <c r="G597" i="3"/>
  <c r="D597" i="3" s="1"/>
  <c r="G598" i="3"/>
  <c r="C598" i="3" s="1"/>
  <c r="F598" i="3" s="1"/>
  <c r="A598" i="3" s="1"/>
  <c r="G599" i="3"/>
  <c r="D599" i="3" s="1"/>
  <c r="G600" i="3"/>
  <c r="C600" i="3" s="1"/>
  <c r="F600" i="3" s="1"/>
  <c r="A600" i="3" s="1"/>
  <c r="G601" i="3"/>
  <c r="D601" i="3" s="1"/>
  <c r="G602" i="3"/>
  <c r="C602" i="3" s="1"/>
  <c r="F602" i="3" s="1"/>
  <c r="A602" i="3" s="1"/>
  <c r="G603" i="3"/>
  <c r="D603" i="3" s="1"/>
  <c r="G604" i="3"/>
  <c r="C604" i="3" s="1"/>
  <c r="F604" i="3" s="1"/>
  <c r="A604" i="3" s="1"/>
  <c r="G605" i="3"/>
  <c r="D605" i="3" s="1"/>
  <c r="G606" i="3"/>
  <c r="G607" i="3"/>
  <c r="D607" i="3" s="1"/>
  <c r="G608" i="3"/>
  <c r="C608" i="3" s="1"/>
  <c r="F608" i="3" s="1"/>
  <c r="A608" i="3" s="1"/>
  <c r="G609" i="3"/>
  <c r="D609" i="3" s="1"/>
  <c r="G610" i="3"/>
  <c r="C610" i="3" s="1"/>
  <c r="G611" i="3"/>
  <c r="D611" i="3" s="1"/>
  <c r="G612" i="3"/>
  <c r="C612" i="3" s="1"/>
  <c r="F612" i="3" s="1"/>
  <c r="A612" i="3" s="1"/>
  <c r="G613" i="3"/>
  <c r="D613" i="3" s="1"/>
  <c r="G614" i="3"/>
  <c r="C614" i="3" s="1"/>
  <c r="G615" i="3"/>
  <c r="D615" i="3" s="1"/>
  <c r="G616" i="3"/>
  <c r="C616" i="3" s="1"/>
  <c r="G617" i="3"/>
  <c r="D617" i="3" s="1"/>
  <c r="G618" i="3"/>
  <c r="C618" i="3" s="1"/>
  <c r="G619" i="3"/>
  <c r="H619" i="3" s="1"/>
  <c r="G620" i="3"/>
  <c r="C620" i="3" s="1"/>
  <c r="F620" i="3" s="1"/>
  <c r="A620" i="3" s="1"/>
  <c r="G621" i="3"/>
  <c r="D621" i="3" s="1"/>
  <c r="G622" i="3"/>
  <c r="C622" i="3" s="1"/>
  <c r="F622" i="3" s="1"/>
  <c r="A622" i="3" s="1"/>
  <c r="G623" i="3"/>
  <c r="E623" i="3" s="1"/>
  <c r="G624" i="3"/>
  <c r="C624" i="3" s="1"/>
  <c r="F624" i="3" s="1"/>
  <c r="A624" i="3" s="1"/>
  <c r="G625" i="3"/>
  <c r="D625" i="3" s="1"/>
  <c r="G626" i="3"/>
  <c r="C626" i="3" s="1"/>
  <c r="F626" i="3" s="1"/>
  <c r="A626" i="3" s="1"/>
  <c r="G627" i="3"/>
  <c r="E627" i="3" s="1"/>
  <c r="G628" i="3"/>
  <c r="C628" i="3" s="1"/>
  <c r="F628" i="3" s="1"/>
  <c r="A628" i="3" s="1"/>
  <c r="G629" i="3"/>
  <c r="D629" i="3" s="1"/>
  <c r="G630" i="3"/>
  <c r="C630" i="3" s="1"/>
  <c r="G631" i="3"/>
  <c r="D631" i="3" s="1"/>
  <c r="G632" i="3"/>
  <c r="C632" i="3" s="1"/>
  <c r="F632" i="3" s="1"/>
  <c r="A632" i="3" s="1"/>
  <c r="G633" i="3"/>
  <c r="D633" i="3" s="1"/>
  <c r="G634" i="3"/>
  <c r="C634" i="3" s="1"/>
  <c r="G635" i="3"/>
  <c r="D635" i="3" s="1"/>
  <c r="G636" i="3"/>
  <c r="G637" i="3"/>
  <c r="D637" i="3" s="1"/>
  <c r="G638" i="3"/>
  <c r="H638" i="3" s="1"/>
  <c r="G639" i="3"/>
  <c r="D639" i="3" s="1"/>
  <c r="G640" i="3"/>
  <c r="C640" i="3" s="1"/>
  <c r="G641" i="3"/>
  <c r="D641" i="3" s="1"/>
  <c r="G642" i="3"/>
  <c r="C642" i="3" s="1"/>
  <c r="G643" i="3"/>
  <c r="D643" i="3" s="1"/>
  <c r="G644" i="3"/>
  <c r="C644" i="3" s="1"/>
  <c r="F644" i="3" s="1"/>
  <c r="A644" i="3" s="1"/>
  <c r="G645" i="3"/>
  <c r="H645" i="3" s="1"/>
  <c r="G646" i="3"/>
  <c r="C646" i="3" s="1"/>
  <c r="F646" i="3" s="1"/>
  <c r="A646" i="3" s="1"/>
  <c r="G647" i="3"/>
  <c r="E647" i="3" s="1"/>
  <c r="G648" i="3"/>
  <c r="C648" i="3" s="1"/>
  <c r="F648" i="3" s="1"/>
  <c r="A648" i="3" s="1"/>
  <c r="G649" i="3"/>
  <c r="H649" i="3" s="1"/>
  <c r="G650" i="3"/>
  <c r="C650" i="3" s="1"/>
  <c r="F650" i="3" s="1"/>
  <c r="A650" i="3" s="1"/>
  <c r="G651" i="3"/>
  <c r="C651" i="3" s="1"/>
  <c r="G652" i="3"/>
  <c r="C652" i="3" s="1"/>
  <c r="F652" i="3" s="1"/>
  <c r="A652" i="3" s="1"/>
  <c r="G653" i="3"/>
  <c r="H653" i="3" s="1"/>
  <c r="G654" i="3"/>
  <c r="C654" i="3" s="1"/>
  <c r="C655" i="3"/>
  <c r="G655" i="3"/>
  <c r="D655" i="3" s="1"/>
  <c r="G656" i="3"/>
  <c r="C656" i="3" s="1"/>
  <c r="F656" i="3" s="1"/>
  <c r="A656" i="3" s="1"/>
  <c r="G657" i="3"/>
  <c r="H657" i="3" s="1"/>
  <c r="G658" i="3"/>
  <c r="C658" i="3" s="1"/>
  <c r="G659" i="3"/>
  <c r="D659" i="3" s="1"/>
  <c r="G660" i="3"/>
  <c r="C660" i="3" s="1"/>
  <c r="F660" i="3" s="1"/>
  <c r="A660" i="3" s="1"/>
  <c r="G661" i="3"/>
  <c r="D661" i="3" s="1"/>
  <c r="G662" i="3"/>
  <c r="C662" i="3" s="1"/>
  <c r="G663" i="3"/>
  <c r="D663" i="3" s="1"/>
  <c r="G664" i="3"/>
  <c r="H664" i="3" s="1"/>
  <c r="G665" i="3"/>
  <c r="D665" i="3" s="1"/>
  <c r="G666" i="3"/>
  <c r="C666" i="3" s="1"/>
  <c r="G667" i="3"/>
  <c r="D667" i="3" s="1"/>
  <c r="G668" i="3"/>
  <c r="C668" i="3" s="1"/>
  <c r="F668" i="3" s="1"/>
  <c r="A668" i="3" s="1"/>
  <c r="G669" i="3"/>
  <c r="D669" i="3" s="1"/>
  <c r="G670" i="3"/>
  <c r="C670" i="3" s="1"/>
  <c r="F670" i="3" s="1"/>
  <c r="A670" i="3" s="1"/>
  <c r="G671" i="3"/>
  <c r="D671" i="3" s="1"/>
  <c r="G672" i="3"/>
  <c r="C672" i="3" s="1"/>
  <c r="F672" i="3" s="1"/>
  <c r="A672" i="3" s="1"/>
  <c r="G673" i="3"/>
  <c r="D673" i="3" s="1"/>
  <c r="G674" i="3"/>
  <c r="C674" i="3" s="1"/>
  <c r="F674" i="3" s="1"/>
  <c r="A674" i="3" s="1"/>
  <c r="G675" i="3"/>
  <c r="D675" i="3" s="1"/>
  <c r="G676" i="3"/>
  <c r="C676" i="3" s="1"/>
  <c r="F676" i="3" s="1"/>
  <c r="A676" i="3" s="1"/>
  <c r="G677" i="3"/>
  <c r="D677" i="3" s="1"/>
  <c r="G678" i="3"/>
  <c r="C678" i="3" s="1"/>
  <c r="G679" i="3"/>
  <c r="H679" i="3" s="1"/>
  <c r="G680" i="3"/>
  <c r="C680" i="3" s="1"/>
  <c r="F680" i="3" s="1"/>
  <c r="A680" i="3" s="1"/>
  <c r="G681" i="3"/>
  <c r="C681" i="3" s="1"/>
  <c r="G682" i="3"/>
  <c r="C682" i="3" s="1"/>
  <c r="G683" i="3"/>
  <c r="H683" i="3" s="1"/>
  <c r="G684" i="3"/>
  <c r="C684" i="3" s="1"/>
  <c r="F684" i="3" s="1"/>
  <c r="A684" i="3" s="1"/>
  <c r="G685" i="3"/>
  <c r="D685" i="3" s="1"/>
  <c r="G686" i="3"/>
  <c r="C686" i="3" s="1"/>
  <c r="G687" i="3"/>
  <c r="D687" i="3" s="1"/>
  <c r="G688" i="3"/>
  <c r="C688" i="3" s="1"/>
  <c r="G689" i="3"/>
  <c r="D689" i="3" s="1"/>
  <c r="G690" i="3"/>
  <c r="H690" i="3" s="1"/>
  <c r="G691" i="3"/>
  <c r="D691" i="3" s="1"/>
  <c r="G692" i="3"/>
  <c r="G693" i="3"/>
  <c r="D693" i="3" s="1"/>
  <c r="G694" i="3"/>
  <c r="C694" i="3" s="1"/>
  <c r="F694" i="3" s="1"/>
  <c r="A694" i="3" s="1"/>
  <c r="G695" i="3"/>
  <c r="D695" i="3" s="1"/>
  <c r="G696" i="3"/>
  <c r="G697" i="3"/>
  <c r="D697" i="3" s="1"/>
  <c r="G698" i="3"/>
  <c r="C698" i="3" s="1"/>
  <c r="F698" i="3" s="1"/>
  <c r="A698" i="3" s="1"/>
  <c r="G699" i="3"/>
  <c r="D699" i="3" s="1"/>
  <c r="G700" i="3"/>
  <c r="G701" i="3"/>
  <c r="D701" i="3" s="1"/>
  <c r="G702" i="3"/>
  <c r="C702" i="3" s="1"/>
  <c r="G703" i="3"/>
  <c r="D703" i="3" s="1"/>
  <c r="G704" i="3"/>
  <c r="C704" i="3" s="1"/>
  <c r="F704" i="3" s="1"/>
  <c r="A704" i="3" s="1"/>
  <c r="C705" i="3"/>
  <c r="G705" i="3"/>
  <c r="H705" i="3" s="1"/>
  <c r="G706" i="3"/>
  <c r="H706" i="3" s="1"/>
  <c r="G707" i="3"/>
  <c r="C707" i="3" s="1"/>
  <c r="G708" i="3"/>
  <c r="H708" i="3" s="1"/>
  <c r="G709" i="3"/>
  <c r="G710" i="3"/>
  <c r="H710" i="3" s="1"/>
  <c r="G711" i="3"/>
  <c r="H711" i="3" s="1"/>
  <c r="G712" i="3"/>
  <c r="H712" i="3" s="1"/>
  <c r="G713" i="3"/>
  <c r="G714" i="3"/>
  <c r="H714" i="3" s="1"/>
  <c r="G715" i="3"/>
  <c r="H715" i="3" s="1"/>
  <c r="G716" i="3"/>
  <c r="G717" i="3"/>
  <c r="C717" i="3" s="1"/>
  <c r="G718" i="3"/>
  <c r="H718" i="3" s="1"/>
  <c r="G719" i="3"/>
  <c r="H719" i="3" s="1"/>
  <c r="G720" i="3"/>
  <c r="G721" i="3"/>
  <c r="C721" i="3" s="1"/>
  <c r="G722" i="3"/>
  <c r="H722" i="3" s="1"/>
  <c r="G723" i="3"/>
  <c r="E723" i="3" s="1"/>
  <c r="G724" i="3"/>
  <c r="G725" i="3"/>
  <c r="E725" i="3" s="1"/>
  <c r="G726" i="3"/>
  <c r="H726" i="3" s="1"/>
  <c r="G727" i="3"/>
  <c r="E727" i="3" s="1"/>
  <c r="G728" i="3"/>
  <c r="H728" i="3" s="1"/>
  <c r="G729" i="3"/>
  <c r="H729" i="3" s="1"/>
  <c r="G730" i="3"/>
  <c r="H730" i="3" s="1"/>
  <c r="G731" i="3"/>
  <c r="C731" i="3" s="1"/>
  <c r="G732" i="3"/>
  <c r="H732" i="3"/>
  <c r="G733" i="3"/>
  <c r="G734" i="3"/>
  <c r="H734" i="3" s="1"/>
  <c r="G735" i="3"/>
  <c r="H735" i="3" s="1"/>
  <c r="G736" i="3"/>
  <c r="H736" i="3" s="1"/>
  <c r="G737" i="3"/>
  <c r="C737" i="3" s="1"/>
  <c r="G738" i="3"/>
  <c r="H738" i="3" s="1"/>
  <c r="G739" i="3"/>
  <c r="H739" i="3" s="1"/>
  <c r="G740" i="3"/>
  <c r="G741" i="3"/>
  <c r="G742" i="3"/>
  <c r="H742" i="3" s="1"/>
  <c r="G743" i="3"/>
  <c r="H743" i="3" s="1"/>
  <c r="G744" i="3"/>
  <c r="G745" i="3"/>
  <c r="C745" i="3" s="1"/>
  <c r="G746" i="3"/>
  <c r="H746" i="3" s="1"/>
  <c r="G747" i="3"/>
  <c r="H747" i="3" s="1"/>
  <c r="G748" i="3"/>
  <c r="G749" i="3"/>
  <c r="H749" i="3" s="1"/>
  <c r="G750" i="3"/>
  <c r="H750" i="3" s="1"/>
  <c r="G751" i="3"/>
  <c r="E751" i="3" s="1"/>
  <c r="G752" i="3"/>
  <c r="H752" i="3" s="1"/>
  <c r="G753" i="3"/>
  <c r="H753" i="3" s="1"/>
  <c r="G754" i="3"/>
  <c r="H754" i="3" s="1"/>
  <c r="G755" i="3"/>
  <c r="C755" i="3" s="1"/>
  <c r="G756" i="3"/>
  <c r="H756" i="3" s="1"/>
  <c r="G757" i="3"/>
  <c r="G758" i="3"/>
  <c r="H758" i="3" s="1"/>
  <c r="G759" i="3"/>
  <c r="H759" i="3" s="1"/>
  <c r="G760" i="3"/>
  <c r="H760" i="3" s="1"/>
  <c r="G761" i="3"/>
  <c r="C761" i="3" s="1"/>
  <c r="G762" i="3"/>
  <c r="H762" i="3" s="1"/>
  <c r="G763" i="3"/>
  <c r="H763" i="3" s="1"/>
  <c r="G764" i="3"/>
  <c r="G765" i="3"/>
  <c r="G766" i="3"/>
  <c r="H766" i="3" s="1"/>
  <c r="G767" i="3"/>
  <c r="H767" i="3" s="1"/>
  <c r="G768" i="3"/>
  <c r="G769" i="3"/>
  <c r="H769" i="3" s="1"/>
  <c r="G770" i="3"/>
  <c r="H770" i="3" s="1"/>
  <c r="G771" i="3"/>
  <c r="E771" i="3" s="1"/>
  <c r="H771" i="3"/>
  <c r="G772" i="3"/>
  <c r="G773" i="3"/>
  <c r="H773" i="3" s="1"/>
  <c r="G774" i="3"/>
  <c r="H774" i="3" s="1"/>
  <c r="G775" i="3"/>
  <c r="H775" i="3" s="1"/>
  <c r="G776" i="3"/>
  <c r="H776" i="3" s="1"/>
  <c r="G777" i="3"/>
  <c r="H777" i="3" s="1"/>
  <c r="G778" i="3"/>
  <c r="H778" i="3" s="1"/>
  <c r="G779" i="3"/>
  <c r="C779" i="3" s="1"/>
  <c r="G780" i="3"/>
  <c r="H780" i="3" s="1"/>
  <c r="G781" i="3"/>
  <c r="G782" i="3"/>
  <c r="H782" i="3" s="1"/>
  <c r="G783" i="3"/>
  <c r="H783" i="3" s="1"/>
  <c r="G784" i="3"/>
  <c r="H784" i="3" s="1"/>
  <c r="G785" i="3"/>
  <c r="G786" i="3"/>
  <c r="H786" i="3" s="1"/>
  <c r="G787" i="3"/>
  <c r="C787" i="3" s="1"/>
  <c r="G788" i="3"/>
  <c r="G789" i="3"/>
  <c r="C789" i="3" s="1"/>
  <c r="G790" i="3"/>
  <c r="H790" i="3" s="1"/>
  <c r="G791" i="3"/>
  <c r="C791" i="3" s="1"/>
  <c r="G792" i="3"/>
  <c r="D792" i="3" s="1"/>
  <c r="G793" i="3"/>
  <c r="C793" i="3" s="1"/>
  <c r="F793" i="3" s="1"/>
  <c r="A793" i="3" s="1"/>
  <c r="G794" i="3"/>
  <c r="E794" i="3" s="1"/>
  <c r="G795" i="3"/>
  <c r="C795" i="3" s="1"/>
  <c r="F795" i="3" s="1"/>
  <c r="A795" i="3" s="1"/>
  <c r="G796" i="3"/>
  <c r="C796" i="3" s="1"/>
  <c r="G797" i="3"/>
  <c r="C797" i="3" s="1"/>
  <c r="F797" i="3" s="1"/>
  <c r="A797" i="3" s="1"/>
  <c r="G798" i="3"/>
  <c r="E798" i="3" s="1"/>
  <c r="G799" i="3"/>
  <c r="C799" i="3" s="1"/>
  <c r="F799" i="3" s="1"/>
  <c r="A799" i="3" s="1"/>
  <c r="G800" i="3"/>
  <c r="C800" i="3" s="1"/>
  <c r="G801" i="3"/>
  <c r="C801" i="3" s="1"/>
  <c r="F801" i="3" s="1"/>
  <c r="A801" i="3" s="1"/>
  <c r="G802" i="3"/>
  <c r="C802" i="3" s="1"/>
  <c r="G803" i="3"/>
  <c r="C803" i="3" s="1"/>
  <c r="F803" i="3" s="1"/>
  <c r="A803" i="3" s="1"/>
  <c r="G804" i="3"/>
  <c r="C804" i="3" s="1"/>
  <c r="G805" i="3"/>
  <c r="C805" i="3" s="1"/>
  <c r="F805" i="3" s="1"/>
  <c r="A805" i="3" s="1"/>
  <c r="G806" i="3"/>
  <c r="C806" i="3" s="1"/>
  <c r="G807" i="3"/>
  <c r="C807" i="3" s="1"/>
  <c r="F807" i="3" s="1"/>
  <c r="A807" i="3" s="1"/>
  <c r="G808" i="3"/>
  <c r="G809" i="3"/>
  <c r="C809" i="3" s="1"/>
  <c r="F809" i="3" s="1"/>
  <c r="A809" i="3" s="1"/>
  <c r="G810" i="3"/>
  <c r="G811" i="3"/>
  <c r="C811" i="3" s="1"/>
  <c r="F811" i="3" s="1"/>
  <c r="A811" i="3" s="1"/>
  <c r="G812" i="3"/>
  <c r="C812" i="3" s="1"/>
  <c r="G813" i="3"/>
  <c r="G814" i="3"/>
  <c r="E814" i="3" s="1"/>
  <c r="G815" i="3"/>
  <c r="C815" i="3" s="1"/>
  <c r="F815" i="3" s="1"/>
  <c r="A815" i="3" s="1"/>
  <c r="G816" i="3"/>
  <c r="C816" i="3" s="1"/>
  <c r="G817" i="3"/>
  <c r="C817" i="3" s="1"/>
  <c r="F817" i="3" s="1"/>
  <c r="A817" i="3" s="1"/>
  <c r="G818" i="3"/>
  <c r="C818" i="3" s="1"/>
  <c r="G819" i="3"/>
  <c r="G820" i="3"/>
  <c r="G821" i="3"/>
  <c r="C821" i="3" s="1"/>
  <c r="F821" i="3" s="1"/>
  <c r="A821" i="3" s="1"/>
  <c r="G822" i="3"/>
  <c r="E822" i="3" s="1"/>
  <c r="G823" i="3"/>
  <c r="C823" i="3" s="1"/>
  <c r="F823" i="3" s="1"/>
  <c r="A823" i="3" s="1"/>
  <c r="G824" i="3"/>
  <c r="C824" i="3" s="1"/>
  <c r="G825" i="3"/>
  <c r="G826" i="3"/>
  <c r="G827" i="3"/>
  <c r="C827" i="3" s="1"/>
  <c r="F827" i="3" s="1"/>
  <c r="A827" i="3" s="1"/>
  <c r="G828" i="3"/>
  <c r="C828" i="3" s="1"/>
  <c r="G829" i="3"/>
  <c r="C829" i="3" s="1"/>
  <c r="F829" i="3" s="1"/>
  <c r="A829" i="3" s="1"/>
  <c r="G830" i="3"/>
  <c r="G831" i="3"/>
  <c r="C831" i="3" s="1"/>
  <c r="F831" i="3" s="1"/>
  <c r="A831" i="3" s="1"/>
  <c r="G832" i="3"/>
  <c r="E832" i="3" s="1"/>
  <c r="G833" i="3"/>
  <c r="C833" i="3" s="1"/>
  <c r="F833" i="3" s="1"/>
  <c r="A833" i="3" s="1"/>
  <c r="G834" i="3"/>
  <c r="G835" i="3"/>
  <c r="C835" i="3" s="1"/>
  <c r="F835" i="3" s="1"/>
  <c r="A835" i="3" s="1"/>
  <c r="G836" i="3"/>
  <c r="C836" i="3" s="1"/>
  <c r="G837" i="3"/>
  <c r="C837" i="3" s="1"/>
  <c r="F837" i="3" s="1"/>
  <c r="A837" i="3" s="1"/>
  <c r="G838" i="3"/>
  <c r="E838" i="3" s="1"/>
  <c r="G839" i="3"/>
  <c r="C839" i="3" s="1"/>
  <c r="F839" i="3" s="1"/>
  <c r="A839" i="3" s="1"/>
  <c r="G840" i="3"/>
  <c r="E840" i="3" s="1"/>
  <c r="G841" i="3"/>
  <c r="C841" i="3" s="1"/>
  <c r="F841" i="3" s="1"/>
  <c r="A841" i="3" s="1"/>
  <c r="G842" i="3"/>
  <c r="C842" i="3" s="1"/>
  <c r="G843" i="3"/>
  <c r="C843" i="3" s="1"/>
  <c r="F843" i="3" s="1"/>
  <c r="A843" i="3" s="1"/>
  <c r="G844" i="3"/>
  <c r="C844" i="3" s="1"/>
  <c r="G845" i="3"/>
  <c r="C845" i="3" s="1"/>
  <c r="F845" i="3" s="1"/>
  <c r="A845" i="3" s="1"/>
  <c r="G846" i="3"/>
  <c r="E846" i="3" s="1"/>
  <c r="G847" i="3"/>
  <c r="C847" i="3" s="1"/>
  <c r="F847" i="3" s="1"/>
  <c r="A847" i="3" s="1"/>
  <c r="G848" i="3"/>
  <c r="C848" i="3" s="1"/>
  <c r="G849" i="3"/>
  <c r="C849" i="3" s="1"/>
  <c r="F849" i="3" s="1"/>
  <c r="A849" i="3" s="1"/>
  <c r="G850" i="3"/>
  <c r="C850" i="3" s="1"/>
  <c r="G851" i="3"/>
  <c r="C851" i="3" s="1"/>
  <c r="F851" i="3" s="1"/>
  <c r="A851" i="3" s="1"/>
  <c r="G852" i="3"/>
  <c r="C852" i="3" s="1"/>
  <c r="G853" i="3"/>
  <c r="C853" i="3" s="1"/>
  <c r="F853" i="3" s="1"/>
  <c r="A853" i="3" s="1"/>
  <c r="G854" i="3"/>
  <c r="C854" i="3" s="1"/>
  <c r="G855" i="3"/>
  <c r="G856" i="3"/>
  <c r="E856" i="3" s="1"/>
  <c r="G857" i="3"/>
  <c r="C857" i="3" s="1"/>
  <c r="F857" i="3" s="1"/>
  <c r="A857" i="3" s="1"/>
  <c r="G858" i="3"/>
  <c r="G859" i="3"/>
  <c r="C859" i="3" s="1"/>
  <c r="F859" i="3" s="1"/>
  <c r="A859" i="3" s="1"/>
  <c r="G860" i="3"/>
  <c r="C860" i="3" s="1"/>
  <c r="G861" i="3"/>
  <c r="C861" i="3" s="1"/>
  <c r="F861" i="3" s="1"/>
  <c r="A861" i="3" s="1"/>
  <c r="G862" i="3"/>
  <c r="E862" i="3" s="1"/>
  <c r="G863" i="3"/>
  <c r="C863" i="3" s="1"/>
  <c r="F863" i="3" s="1"/>
  <c r="A863" i="3" s="1"/>
  <c r="G864" i="3"/>
  <c r="G865" i="3"/>
  <c r="C865" i="3" s="1"/>
  <c r="F865" i="3" s="1"/>
  <c r="A865" i="3" s="1"/>
  <c r="G866" i="3"/>
  <c r="E866" i="3" s="1"/>
  <c r="G867" i="3"/>
  <c r="C867" i="3" s="1"/>
  <c r="F867" i="3" s="1"/>
  <c r="A867" i="3" s="1"/>
  <c r="G868" i="3"/>
  <c r="C868" i="3" s="1"/>
  <c r="G869" i="3"/>
  <c r="C869" i="3" s="1"/>
  <c r="F869" i="3" s="1"/>
  <c r="A869" i="3" s="1"/>
  <c r="G870" i="3"/>
  <c r="E870" i="3" s="1"/>
  <c r="G871" i="3"/>
  <c r="C871" i="3" s="1"/>
  <c r="F871" i="3" s="1"/>
  <c r="A871" i="3" s="1"/>
  <c r="G872" i="3"/>
  <c r="E872" i="3" s="1"/>
  <c r="G873" i="3"/>
  <c r="C873" i="3" s="1"/>
  <c r="F873" i="3" s="1"/>
  <c r="A873" i="3" s="1"/>
  <c r="G874" i="3"/>
  <c r="E874" i="3" s="1"/>
  <c r="G875" i="3"/>
  <c r="C875" i="3" s="1"/>
  <c r="F875" i="3" s="1"/>
  <c r="A875" i="3" s="1"/>
  <c r="G876" i="3"/>
  <c r="C876" i="3" s="1"/>
  <c r="G877" i="3"/>
  <c r="C877" i="3" s="1"/>
  <c r="F877" i="3" s="1"/>
  <c r="A877" i="3" s="1"/>
  <c r="G878" i="3"/>
  <c r="E878" i="3" s="1"/>
  <c r="G879" i="3"/>
  <c r="C879" i="3" s="1"/>
  <c r="F879" i="3" s="1"/>
  <c r="A879" i="3" s="1"/>
  <c r="G880" i="3"/>
  <c r="E880" i="3" s="1"/>
  <c r="G881" i="3"/>
  <c r="C881" i="3" s="1"/>
  <c r="F881" i="3" s="1"/>
  <c r="A881" i="3" s="1"/>
  <c r="G882" i="3"/>
  <c r="G883" i="3"/>
  <c r="C883" i="3" s="1"/>
  <c r="F883" i="3" s="1"/>
  <c r="A883" i="3" s="1"/>
  <c r="G884" i="3"/>
  <c r="C884" i="3" s="1"/>
  <c r="G885" i="3"/>
  <c r="G886" i="3"/>
  <c r="E886" i="3" s="1"/>
  <c r="G887" i="3"/>
  <c r="C887" i="3" s="1"/>
  <c r="F887" i="3" s="1"/>
  <c r="A887" i="3" s="1"/>
  <c r="G888" i="3"/>
  <c r="G889" i="3"/>
  <c r="C889" i="3" s="1"/>
  <c r="F889" i="3" s="1"/>
  <c r="A889" i="3" s="1"/>
  <c r="G890" i="3"/>
  <c r="C890" i="3" s="1"/>
  <c r="G891" i="3"/>
  <c r="C891" i="3" s="1"/>
  <c r="F891" i="3" s="1"/>
  <c r="A891" i="3" s="1"/>
  <c r="G892" i="3"/>
  <c r="E892" i="3" s="1"/>
  <c r="G893" i="3"/>
  <c r="C893" i="3" s="1"/>
  <c r="F893" i="3" s="1"/>
  <c r="A893" i="3" s="1"/>
  <c r="G894" i="3"/>
  <c r="C894" i="3" s="1"/>
  <c r="G895" i="3"/>
  <c r="C895" i="3" s="1"/>
  <c r="F895" i="3" s="1"/>
  <c r="A895" i="3" s="1"/>
  <c r="G896" i="3"/>
  <c r="C896" i="3" s="1"/>
  <c r="G897" i="3"/>
  <c r="C897" i="3" s="1"/>
  <c r="F897" i="3" s="1"/>
  <c r="A897" i="3" s="1"/>
  <c r="G898" i="3"/>
  <c r="C898" i="3" s="1"/>
  <c r="G899" i="3"/>
  <c r="E899" i="3" s="1"/>
  <c r="G900" i="3"/>
  <c r="G901" i="3"/>
  <c r="C901" i="3" s="1"/>
  <c r="F901" i="3" s="1"/>
  <c r="A901" i="3" s="1"/>
  <c r="G902" i="3"/>
  <c r="C902" i="3" s="1"/>
  <c r="G903" i="3"/>
  <c r="C903" i="3" s="1"/>
  <c r="F903" i="3" s="1"/>
  <c r="A903" i="3" s="1"/>
  <c r="G904" i="3"/>
  <c r="C904" i="3" s="1"/>
  <c r="G905" i="3"/>
  <c r="E905" i="3" s="1"/>
  <c r="G906" i="3"/>
  <c r="C906" i="3" s="1"/>
  <c r="G907" i="3"/>
  <c r="C907" i="3" s="1"/>
  <c r="F907" i="3" s="1"/>
  <c r="A907" i="3" s="1"/>
  <c r="G908" i="3"/>
  <c r="C908" i="3" s="1"/>
  <c r="G909" i="3"/>
  <c r="C909" i="3" s="1"/>
  <c r="F909" i="3" s="1"/>
  <c r="A909" i="3" s="1"/>
  <c r="G910" i="3"/>
  <c r="C910" i="3" s="1"/>
  <c r="G911" i="3"/>
  <c r="C911" i="3" s="1"/>
  <c r="F911" i="3" s="1"/>
  <c r="A911" i="3" s="1"/>
  <c r="G912" i="3"/>
  <c r="C912" i="3" s="1"/>
  <c r="G913" i="3"/>
  <c r="E913" i="3" s="1"/>
  <c r="G914" i="3"/>
  <c r="C914" i="3" s="1"/>
  <c r="G915" i="3"/>
  <c r="C915" i="3" s="1"/>
  <c r="F915" i="3" s="1"/>
  <c r="A915" i="3" s="1"/>
  <c r="G916" i="3"/>
  <c r="C916" i="3" s="1"/>
  <c r="G917" i="3"/>
  <c r="C917" i="3" s="1"/>
  <c r="F917" i="3" s="1"/>
  <c r="A917" i="3" s="1"/>
  <c r="G918" i="3"/>
  <c r="C918" i="3" s="1"/>
  <c r="G919" i="3"/>
  <c r="C919" i="3" s="1"/>
  <c r="F919" i="3" s="1"/>
  <c r="A919" i="3" s="1"/>
  <c r="G920" i="3"/>
  <c r="C920" i="3" s="1"/>
  <c r="G921" i="3"/>
  <c r="E921" i="3" s="1"/>
  <c r="G922" i="3"/>
  <c r="C922" i="3" s="1"/>
  <c r="G923" i="3"/>
  <c r="C923" i="3" s="1"/>
  <c r="F923" i="3" s="1"/>
  <c r="A923" i="3" s="1"/>
  <c r="G924" i="3"/>
  <c r="C924" i="3" s="1"/>
  <c r="G925" i="3"/>
  <c r="C925" i="3" s="1"/>
  <c r="F925" i="3" s="1"/>
  <c r="A925" i="3" s="1"/>
  <c r="G926" i="3"/>
  <c r="C926" i="3" s="1"/>
  <c r="G927" i="3"/>
  <c r="E927" i="3" s="1"/>
  <c r="G928" i="3"/>
  <c r="C928" i="3" s="1"/>
  <c r="G929" i="3"/>
  <c r="C929" i="3" s="1"/>
  <c r="F929" i="3" s="1"/>
  <c r="A929" i="3" s="1"/>
  <c r="G930" i="3"/>
  <c r="C930" i="3" s="1"/>
  <c r="G931" i="3"/>
  <c r="C931" i="3" s="1"/>
  <c r="F931" i="3" s="1"/>
  <c r="A931" i="3" s="1"/>
  <c r="G932" i="3"/>
  <c r="C932" i="3" s="1"/>
  <c r="G933" i="3"/>
  <c r="E933" i="3" s="1"/>
  <c r="G934" i="3"/>
  <c r="E934" i="3" s="1"/>
  <c r="G935" i="3"/>
  <c r="C935" i="3" s="1"/>
  <c r="F935" i="3" s="1"/>
  <c r="A935" i="3" s="1"/>
  <c r="G936" i="3"/>
  <c r="C936" i="3" s="1"/>
  <c r="G937" i="3"/>
  <c r="C937" i="3" s="1"/>
  <c r="F937" i="3" s="1"/>
  <c r="A937" i="3" s="1"/>
  <c r="G938" i="3"/>
  <c r="C938" i="3" s="1"/>
  <c r="G939" i="3"/>
  <c r="E939" i="3" s="1"/>
  <c r="G940" i="3"/>
  <c r="C940" i="3" s="1"/>
  <c r="G941" i="3"/>
  <c r="C941" i="3" s="1"/>
  <c r="F941" i="3" s="1"/>
  <c r="A941" i="3" s="1"/>
  <c r="G942" i="3"/>
  <c r="C942" i="3" s="1"/>
  <c r="G943" i="3"/>
  <c r="E943" i="3" s="1"/>
  <c r="G944" i="3"/>
  <c r="C944" i="3" s="1"/>
  <c r="G945" i="3"/>
  <c r="C945" i="3" s="1"/>
  <c r="F945" i="3" s="1"/>
  <c r="A945" i="3" s="1"/>
  <c r="G946" i="3"/>
  <c r="C946" i="3" s="1"/>
  <c r="G947" i="3"/>
  <c r="C947" i="3" s="1"/>
  <c r="F947" i="3" s="1"/>
  <c r="A947" i="3" s="1"/>
  <c r="G948" i="3"/>
  <c r="C948" i="3" s="1"/>
  <c r="G949" i="3"/>
  <c r="E949" i="3" s="1"/>
  <c r="G950" i="3"/>
  <c r="C950" i="3" s="1"/>
  <c r="G951" i="3"/>
  <c r="C951" i="3" s="1"/>
  <c r="F951" i="3" s="1"/>
  <c r="A951" i="3" s="1"/>
  <c r="G952" i="3"/>
  <c r="E952" i="3" s="1"/>
  <c r="G953" i="3"/>
  <c r="E953" i="3" s="1"/>
  <c r="G954" i="3"/>
  <c r="C954" i="3" s="1"/>
  <c r="G955" i="3"/>
  <c r="C955" i="3" s="1"/>
  <c r="F955" i="3" s="1"/>
  <c r="A955" i="3" s="1"/>
  <c r="G956" i="3"/>
  <c r="C956" i="3" s="1"/>
  <c r="G957" i="3"/>
  <c r="C957" i="3" s="1"/>
  <c r="F957" i="3" s="1"/>
  <c r="A957" i="3" s="1"/>
  <c r="G958" i="3"/>
  <c r="C958" i="3" s="1"/>
  <c r="G959" i="3"/>
  <c r="C959" i="3" s="1"/>
  <c r="G960" i="3"/>
  <c r="C960" i="3" s="1"/>
  <c r="G961" i="3"/>
  <c r="E961" i="3" s="1"/>
  <c r="G962" i="3"/>
  <c r="C962" i="3" s="1"/>
  <c r="G963" i="3"/>
  <c r="C963" i="3" s="1"/>
  <c r="G964" i="3"/>
  <c r="C964" i="3" s="1"/>
  <c r="G965" i="3"/>
  <c r="G966" i="3"/>
  <c r="C966" i="3" s="1"/>
  <c r="G967" i="3"/>
  <c r="G968" i="3"/>
  <c r="C968" i="3" s="1"/>
  <c r="G969" i="3"/>
  <c r="G970" i="3"/>
  <c r="E970" i="3" s="1"/>
  <c r="G971" i="3"/>
  <c r="G972" i="3"/>
  <c r="C972" i="3" s="1"/>
  <c r="G973" i="3"/>
  <c r="G974" i="3"/>
  <c r="C974" i="3" s="1"/>
  <c r="G975" i="3"/>
  <c r="G976" i="3"/>
  <c r="C976" i="3" s="1"/>
  <c r="G977" i="3"/>
  <c r="G978" i="3"/>
  <c r="C978" i="3" s="1"/>
  <c r="G979" i="3"/>
  <c r="G980" i="3"/>
  <c r="C980" i="3" s="1"/>
  <c r="G981" i="3"/>
  <c r="G982" i="3"/>
  <c r="C982" i="3" s="1"/>
  <c r="G983" i="3"/>
  <c r="G984" i="3"/>
  <c r="C984" i="3" s="1"/>
  <c r="G985" i="3"/>
  <c r="G986" i="3"/>
  <c r="G987" i="3"/>
  <c r="G988" i="3"/>
  <c r="G989" i="3"/>
  <c r="G990" i="3"/>
  <c r="E990" i="3" s="1"/>
  <c r="G991" i="3"/>
  <c r="G992" i="3"/>
  <c r="C992" i="3" s="1"/>
  <c r="G993" i="3"/>
  <c r="G994" i="3"/>
  <c r="E994" i="3" s="1"/>
  <c r="G995" i="3"/>
  <c r="G996" i="3"/>
  <c r="G997" i="3"/>
  <c r="G998" i="3"/>
  <c r="C998" i="3" s="1"/>
  <c r="G999" i="3"/>
  <c r="G1000" i="3"/>
  <c r="C1000" i="3" s="1"/>
  <c r="G1001" i="3"/>
  <c r="G1002" i="3"/>
  <c r="C1002" i="3" s="1"/>
  <c r="G1003" i="3"/>
  <c r="G1004" i="3"/>
  <c r="C1004" i="3" s="1"/>
  <c r="X27" i="4" l="1"/>
  <c r="Y27" i="4" s="1"/>
  <c r="G5" i="2"/>
  <c r="H5" i="2" s="1"/>
  <c r="H677" i="3"/>
  <c r="H618" i="3"/>
  <c r="E801" i="3"/>
  <c r="C204" i="3"/>
  <c r="H694" i="3"/>
  <c r="H615" i="3"/>
  <c r="E807" i="3"/>
  <c r="E681" i="3"/>
  <c r="E671" i="3"/>
  <c r="E615" i="3"/>
  <c r="E595" i="3"/>
  <c r="C615" i="3"/>
  <c r="H602" i="3"/>
  <c r="E465" i="3"/>
  <c r="C878" i="3"/>
  <c r="C659" i="3"/>
  <c r="H648" i="3"/>
  <c r="C617" i="3"/>
  <c r="H599" i="3"/>
  <c r="F570" i="3"/>
  <c r="A570" i="3" s="1"/>
  <c r="E424" i="3"/>
  <c r="E677" i="3"/>
  <c r="H398" i="3"/>
  <c r="C874" i="3"/>
  <c r="E806" i="3"/>
  <c r="F586" i="3"/>
  <c r="A586" i="3" s="1"/>
  <c r="E430" i="3"/>
  <c r="E420" i="3"/>
  <c r="H386" i="3"/>
  <c r="E795" i="3"/>
  <c r="D519" i="3"/>
  <c r="C224" i="3"/>
  <c r="E873" i="3"/>
  <c r="E850" i="3"/>
  <c r="F614" i="3"/>
  <c r="A614" i="3" s="1"/>
  <c r="C603" i="3"/>
  <c r="D495" i="3"/>
  <c r="E747" i="3"/>
  <c r="C631" i="3"/>
  <c r="E964" i="3"/>
  <c r="H723" i="3"/>
  <c r="C691" i="3"/>
  <c r="C661" i="3"/>
  <c r="F562" i="3"/>
  <c r="A562" i="3" s="1"/>
  <c r="E539" i="3"/>
  <c r="F494" i="3"/>
  <c r="A494" i="3" s="1"/>
  <c r="H639" i="3"/>
  <c r="C641" i="3"/>
  <c r="H597" i="3"/>
  <c r="H529" i="3"/>
  <c r="E631" i="3"/>
  <c r="H620" i="3"/>
  <c r="H589" i="3"/>
  <c r="E360" i="3"/>
  <c r="C952" i="3"/>
  <c r="C597" i="3"/>
  <c r="D517" i="3"/>
  <c r="H703" i="3"/>
  <c r="C559" i="3"/>
  <c r="C517" i="3"/>
  <c r="F517" i="3" s="1"/>
  <c r="A517" i="3" s="1"/>
  <c r="H505" i="3"/>
  <c r="E495" i="3"/>
  <c r="F486" i="3"/>
  <c r="A486" i="3" s="1"/>
  <c r="C282" i="3"/>
  <c r="E837" i="3"/>
  <c r="E703" i="3"/>
  <c r="E324" i="3"/>
  <c r="C188" i="3"/>
  <c r="H791" i="3"/>
  <c r="H731" i="3"/>
  <c r="H672" i="3"/>
  <c r="E312" i="3"/>
  <c r="C290" i="3"/>
  <c r="F594" i="3"/>
  <c r="A594" i="3" s="1"/>
  <c r="C533" i="3"/>
  <c r="E418" i="3"/>
  <c r="C344" i="3"/>
  <c r="F344" i="3" s="1"/>
  <c r="A344" i="3" s="1"/>
  <c r="E791" i="3"/>
  <c r="H671" i="3"/>
  <c r="H661" i="3"/>
  <c r="E599" i="3"/>
  <c r="H470" i="3"/>
  <c r="E854" i="3"/>
  <c r="E779" i="3"/>
  <c r="E633" i="3"/>
  <c r="C599" i="3"/>
  <c r="H562" i="3"/>
  <c r="E406" i="3"/>
  <c r="E352" i="3"/>
  <c r="H342" i="3"/>
  <c r="E729" i="3"/>
  <c r="F702" i="3"/>
  <c r="A702" i="3" s="1"/>
  <c r="F678" i="3"/>
  <c r="A678" i="3" s="1"/>
  <c r="H654" i="3"/>
  <c r="H623" i="3"/>
  <c r="E617" i="3"/>
  <c r="C591" i="3"/>
  <c r="C575" i="3"/>
  <c r="H530" i="3"/>
  <c r="H515" i="3"/>
  <c r="H502" i="3"/>
  <c r="H472" i="3"/>
  <c r="E398" i="3"/>
  <c r="H378" i="3"/>
  <c r="E344" i="3"/>
  <c r="C856" i="3"/>
  <c r="E847" i="3"/>
  <c r="H727" i="3"/>
  <c r="E701" i="3"/>
  <c r="E693" i="3"/>
  <c r="C671" i="3"/>
  <c r="F630" i="3"/>
  <c r="A630" i="3" s="1"/>
  <c r="H609" i="3"/>
  <c r="D515" i="3"/>
  <c r="C507" i="3"/>
  <c r="F507" i="3" s="1"/>
  <c r="A507" i="3" s="1"/>
  <c r="E501" i="3"/>
  <c r="H494" i="3"/>
  <c r="C479" i="3"/>
  <c r="F479" i="3" s="1"/>
  <c r="A479" i="3" s="1"/>
  <c r="E396" i="3"/>
  <c r="H350" i="3"/>
  <c r="E916" i="3"/>
  <c r="H751" i="3"/>
  <c r="H676" i="3"/>
  <c r="H652" i="3"/>
  <c r="C609" i="3"/>
  <c r="H595" i="3"/>
  <c r="E589" i="3"/>
  <c r="E529" i="3"/>
  <c r="E519" i="3"/>
  <c r="H513" i="3"/>
  <c r="D501" i="3"/>
  <c r="H478" i="3"/>
  <c r="C190" i="3"/>
  <c r="H634" i="3"/>
  <c r="H627" i="3"/>
  <c r="E621" i="3"/>
  <c r="H608" i="3"/>
  <c r="C589" i="3"/>
  <c r="H579" i="3"/>
  <c r="H544" i="3"/>
  <c r="E412" i="3"/>
  <c r="E366" i="3"/>
  <c r="E358" i="3"/>
  <c r="E310" i="3"/>
  <c r="E992" i="3"/>
  <c r="E883" i="3"/>
  <c r="E835" i="3"/>
  <c r="E805" i="3"/>
  <c r="E513" i="3"/>
  <c r="E452" i="3"/>
  <c r="E394" i="3"/>
  <c r="E374" i="3"/>
  <c r="C892" i="3"/>
  <c r="E667" i="3"/>
  <c r="E651" i="3"/>
  <c r="H607" i="3"/>
  <c r="C579" i="3"/>
  <c r="H570" i="3"/>
  <c r="H553" i="3"/>
  <c r="F544" i="3"/>
  <c r="A544" i="3" s="1"/>
  <c r="D513" i="3"/>
  <c r="D493" i="3"/>
  <c r="F468" i="3"/>
  <c r="A468" i="3" s="1"/>
  <c r="C452" i="3"/>
  <c r="F452" i="3" s="1"/>
  <c r="A452" i="3" s="1"/>
  <c r="D266" i="3"/>
  <c r="E842" i="3"/>
  <c r="C769" i="3"/>
  <c r="H695" i="3"/>
  <c r="H688" i="3"/>
  <c r="E517" i="3"/>
  <c r="H504" i="3"/>
  <c r="H497" i="3"/>
  <c r="C493" i="3"/>
  <c r="F493" i="3" s="1"/>
  <c r="A493" i="3" s="1"/>
  <c r="C485" i="3"/>
  <c r="F485" i="3" s="1"/>
  <c r="A485" i="3" s="1"/>
  <c r="H428" i="3"/>
  <c r="E382" i="3"/>
  <c r="H346" i="3"/>
  <c r="E833" i="3"/>
  <c r="E458" i="3"/>
  <c r="C230" i="3"/>
  <c r="E802" i="3"/>
  <c r="C794" i="3"/>
  <c r="H721" i="3"/>
  <c r="C703" i="3"/>
  <c r="E695" i="3"/>
  <c r="H678" i="3"/>
  <c r="H624" i="3"/>
  <c r="H612" i="3"/>
  <c r="F504" i="3"/>
  <c r="A504" i="3" s="1"/>
  <c r="H496" i="3"/>
  <c r="F492" i="3"/>
  <c r="A492" i="3" s="1"/>
  <c r="D458" i="3"/>
  <c r="H336" i="3"/>
  <c r="D326" i="3"/>
  <c r="E306" i="3"/>
  <c r="C274" i="3"/>
  <c r="C473" i="3"/>
  <c r="F473" i="3" s="1"/>
  <c r="A473" i="3" s="1"/>
  <c r="E408" i="3"/>
  <c r="E370" i="3"/>
  <c r="C934" i="3"/>
  <c r="E815" i="3"/>
  <c r="C695" i="3"/>
  <c r="C677" i="3"/>
  <c r="F666" i="3"/>
  <c r="A666" i="3" s="1"/>
  <c r="E659" i="3"/>
  <c r="E641" i="3"/>
  <c r="H635" i="3"/>
  <c r="C621" i="3"/>
  <c r="E603" i="3"/>
  <c r="E593" i="3"/>
  <c r="E575" i="3"/>
  <c r="H569" i="3"/>
  <c r="H564" i="3"/>
  <c r="E559" i="3"/>
  <c r="H543" i="3"/>
  <c r="C539" i="3"/>
  <c r="E533" i="3"/>
  <c r="H521" i="3"/>
  <c r="H512" i="3"/>
  <c r="D507" i="3"/>
  <c r="E503" i="3"/>
  <c r="E493" i="3"/>
  <c r="C489" i="3"/>
  <c r="F489" i="3" s="1"/>
  <c r="A489" i="3" s="1"/>
  <c r="H483" i="3"/>
  <c r="D479" i="3"/>
  <c r="D473" i="3"/>
  <c r="H467" i="3"/>
  <c r="H464" i="3"/>
  <c r="C460" i="3"/>
  <c r="F460" i="3" s="1"/>
  <c r="A460" i="3" s="1"/>
  <c r="D334" i="3"/>
  <c r="C320" i="3"/>
  <c r="C276" i="3"/>
  <c r="C268" i="3"/>
  <c r="D262" i="3"/>
  <c r="H256" i="3"/>
  <c r="C240" i="3"/>
  <c r="C200" i="3"/>
  <c r="E871" i="3"/>
  <c r="E831" i="3"/>
  <c r="E799" i="3"/>
  <c r="E777" i="3"/>
  <c r="E665" i="3"/>
  <c r="E635" i="3"/>
  <c r="E625" i="3"/>
  <c r="E569" i="3"/>
  <c r="E543" i="3"/>
  <c r="F512" i="3"/>
  <c r="A512" i="3" s="1"/>
  <c r="C483" i="3"/>
  <c r="F483" i="3" s="1"/>
  <c r="A483" i="3" s="1"/>
  <c r="F467" i="3"/>
  <c r="A467" i="3" s="1"/>
  <c r="E454" i="3"/>
  <c r="E388" i="3"/>
  <c r="E340" i="3"/>
  <c r="C248" i="3"/>
  <c r="C208" i="3"/>
  <c r="C990" i="3"/>
  <c r="C970" i="3"/>
  <c r="E877" i="3"/>
  <c r="E863" i="3"/>
  <c r="E821" i="3"/>
  <c r="E753" i="3"/>
  <c r="H745" i="3"/>
  <c r="E705" i="3"/>
  <c r="H699" i="3"/>
  <c r="F686" i="3"/>
  <c r="A686" i="3" s="1"/>
  <c r="H675" i="3"/>
  <c r="H644" i="3"/>
  <c r="F640" i="3"/>
  <c r="A640" i="3" s="1"/>
  <c r="C635" i="3"/>
  <c r="C625" i="3"/>
  <c r="E591" i="3"/>
  <c r="E585" i="3"/>
  <c r="E579" i="3"/>
  <c r="C569" i="3"/>
  <c r="F558" i="3"/>
  <c r="A558" i="3" s="1"/>
  <c r="H548" i="3"/>
  <c r="C543" i="3"/>
  <c r="H536" i="3"/>
  <c r="H525" i="3"/>
  <c r="E515" i="3"/>
  <c r="H511" i="3"/>
  <c r="H482" i="3"/>
  <c r="E467" i="3"/>
  <c r="D454" i="3"/>
  <c r="E448" i="3"/>
  <c r="E402" i="3"/>
  <c r="H372" i="3"/>
  <c r="D346" i="3"/>
  <c r="D274" i="3"/>
  <c r="E266" i="3"/>
  <c r="H260" i="3"/>
  <c r="D467" i="3"/>
  <c r="C454" i="3"/>
  <c r="F454" i="3" s="1"/>
  <c r="A454" i="3" s="1"/>
  <c r="E869" i="3"/>
  <c r="E775" i="3"/>
  <c r="E685" i="3"/>
  <c r="E675" i="3"/>
  <c r="E669" i="3"/>
  <c r="H583" i="3"/>
  <c r="H578" i="3"/>
  <c r="E557" i="3"/>
  <c r="F542" i="3"/>
  <c r="A542" i="3" s="1"/>
  <c r="E525" i="3"/>
  <c r="E511" i="3"/>
  <c r="F482" i="3"/>
  <c r="A482" i="3" s="1"/>
  <c r="C471" i="3"/>
  <c r="E462" i="3"/>
  <c r="E436" i="3"/>
  <c r="E372" i="3"/>
  <c r="E338" i="3"/>
  <c r="D330" i="3"/>
  <c r="D324" i="3"/>
  <c r="E316" i="3"/>
  <c r="E254" i="3"/>
  <c r="C246" i="3"/>
  <c r="C216" i="3"/>
  <c r="C196" i="3"/>
  <c r="E875" i="3"/>
  <c r="E796" i="3"/>
  <c r="C685" i="3"/>
  <c r="C675" i="3"/>
  <c r="E643" i="3"/>
  <c r="E639" i="3"/>
  <c r="F634" i="3"/>
  <c r="A634" i="3" s="1"/>
  <c r="E629" i="3"/>
  <c r="E535" i="3"/>
  <c r="D525" i="3"/>
  <c r="D511" i="3"/>
  <c r="C505" i="3"/>
  <c r="F505" i="3" s="1"/>
  <c r="A505" i="3" s="1"/>
  <c r="C501" i="3"/>
  <c r="F501" i="3" s="1"/>
  <c r="A501" i="3" s="1"/>
  <c r="C495" i="3"/>
  <c r="F495" i="3" s="1"/>
  <c r="A495" i="3" s="1"/>
  <c r="E491" i="3"/>
  <c r="D462" i="3"/>
  <c r="C458" i="3"/>
  <c r="F458" i="3" s="1"/>
  <c r="A458" i="3" s="1"/>
  <c r="H416" i="3"/>
  <c r="E400" i="3"/>
  <c r="H392" i="3"/>
  <c r="E378" i="3"/>
  <c r="H356" i="3"/>
  <c r="E350" i="3"/>
  <c r="D316" i="3"/>
  <c r="H308" i="3"/>
  <c r="D254" i="3"/>
  <c r="C176" i="3"/>
  <c r="E881" i="3"/>
  <c r="E868" i="3"/>
  <c r="E861" i="3"/>
  <c r="E843" i="3"/>
  <c r="E818" i="3"/>
  <c r="H779" i="3"/>
  <c r="E697" i="3"/>
  <c r="E691" i="3"/>
  <c r="H684" i="3"/>
  <c r="H667" i="3"/>
  <c r="E655" i="3"/>
  <c r="C643" i="3"/>
  <c r="C639" i="3"/>
  <c r="H633" i="3"/>
  <c r="C629" i="3"/>
  <c r="H605" i="3"/>
  <c r="C595" i="3"/>
  <c r="E583" i="3"/>
  <c r="H577" i="3"/>
  <c r="H571" i="3"/>
  <c r="H566" i="3"/>
  <c r="F546" i="3"/>
  <c r="A546" i="3" s="1"/>
  <c r="E541" i="3"/>
  <c r="C535" i="3"/>
  <c r="E485" i="3"/>
  <c r="H465" i="3"/>
  <c r="C462" i="3"/>
  <c r="F462" i="3" s="1"/>
  <c r="A462" i="3" s="1"/>
  <c r="H384" i="3"/>
  <c r="D344" i="3"/>
  <c r="C316" i="3"/>
  <c r="F316" i="3" s="1"/>
  <c r="A316" i="3" s="1"/>
  <c r="C280" i="3"/>
  <c r="C254" i="3"/>
  <c r="F254" i="3" s="1"/>
  <c r="A254" i="3" s="1"/>
  <c r="E928" i="3"/>
  <c r="H642" i="3"/>
  <c r="C583" i="3"/>
  <c r="F583" i="3" s="1"/>
  <c r="A583" i="3" s="1"/>
  <c r="H540" i="3"/>
  <c r="H534" i="3"/>
  <c r="F524" i="3"/>
  <c r="A524" i="3" s="1"/>
  <c r="F500" i="3"/>
  <c r="A500" i="3" s="1"/>
  <c r="H489" i="3"/>
  <c r="H480" i="3"/>
  <c r="H474" i="3"/>
  <c r="F470" i="3"/>
  <c r="A470" i="3" s="1"/>
  <c r="D452" i="3"/>
  <c r="E328" i="3"/>
  <c r="C298" i="3"/>
  <c r="E258" i="3"/>
  <c r="H390" i="3"/>
  <c r="E384" i="3"/>
  <c r="E376" i="3"/>
  <c r="C370" i="3"/>
  <c r="E348" i="3"/>
  <c r="D328" i="3"/>
  <c r="C288" i="3"/>
  <c r="D258" i="3"/>
  <c r="C232" i="3"/>
  <c r="C184" i="3"/>
  <c r="H5" i="3"/>
  <c r="E879" i="3"/>
  <c r="E867" i="3"/>
  <c r="H725" i="3"/>
  <c r="E683" i="3"/>
  <c r="C667" i="3"/>
  <c r="H659" i="3"/>
  <c r="H641" i="3"/>
  <c r="C633" i="3"/>
  <c r="F610" i="3"/>
  <c r="A610" i="3" s="1"/>
  <c r="H603" i="3"/>
  <c r="H575" i="3"/>
  <c r="E565" i="3"/>
  <c r="H559" i="3"/>
  <c r="H533" i="3"/>
  <c r="C529" i="3"/>
  <c r="H522" i="3"/>
  <c r="E489" i="3"/>
  <c r="H484" i="3"/>
  <c r="F480" i="3"/>
  <c r="A480" i="3" s="1"/>
  <c r="D465" i="3"/>
  <c r="E460" i="3"/>
  <c r="C456" i="3"/>
  <c r="F456" i="3" s="1"/>
  <c r="A456" i="3" s="1"/>
  <c r="E442" i="3"/>
  <c r="E414" i="3"/>
  <c r="E354" i="3"/>
  <c r="D348" i="3"/>
  <c r="E320" i="3"/>
  <c r="C258" i="3"/>
  <c r="C222" i="3"/>
  <c r="C192" i="3"/>
  <c r="C565" i="3"/>
  <c r="E473" i="3"/>
  <c r="D460" i="3"/>
  <c r="E390" i="3"/>
  <c r="H374" i="3"/>
  <c r="C348" i="3"/>
  <c r="F348" i="3" s="1"/>
  <c r="A348" i="3" s="1"/>
  <c r="E334" i="3"/>
  <c r="H326" i="3"/>
  <c r="D320" i="3"/>
  <c r="C296" i="3"/>
  <c r="D268" i="3"/>
  <c r="E262" i="3"/>
  <c r="F662" i="3"/>
  <c r="A662" i="3" s="1"/>
  <c r="D619" i="3"/>
  <c r="C619" i="3"/>
  <c r="C820" i="3"/>
  <c r="E820" i="3"/>
  <c r="C696" i="3"/>
  <c r="F696" i="3" s="1"/>
  <c r="A696" i="3" s="1"/>
  <c r="H696" i="3"/>
  <c r="E898" i="3"/>
  <c r="C885" i="3"/>
  <c r="F885" i="3" s="1"/>
  <c r="A885" i="3" s="1"/>
  <c r="E885" i="3"/>
  <c r="E891" i="3"/>
  <c r="E853" i="3"/>
  <c r="E841" i="3"/>
  <c r="E827" i="3"/>
  <c r="H680" i="3"/>
  <c r="H662" i="3"/>
  <c r="H658" i="3"/>
  <c r="F654" i="3"/>
  <c r="A654" i="3" s="1"/>
  <c r="H601" i="3"/>
  <c r="D593" i="3"/>
  <c r="C593" i="3"/>
  <c r="C572" i="3"/>
  <c r="F572" i="3" s="1"/>
  <c r="A572" i="3" s="1"/>
  <c r="H572" i="3"/>
  <c r="H568" i="3"/>
  <c r="C549" i="3"/>
  <c r="F519" i="3"/>
  <c r="A519" i="3" s="1"/>
  <c r="H519" i="3"/>
  <c r="C503" i="3"/>
  <c r="F503" i="3" s="1"/>
  <c r="A503" i="3" s="1"/>
  <c r="D503" i="3"/>
  <c r="C491" i="3"/>
  <c r="F491" i="3" s="1"/>
  <c r="A491" i="3" s="1"/>
  <c r="H446" i="3"/>
  <c r="H422" i="3"/>
  <c r="E416" i="3"/>
  <c r="H380" i="3"/>
  <c r="C368" i="3"/>
  <c r="F368" i="3" s="1"/>
  <c r="A368" i="3" s="1"/>
  <c r="D368" i="3"/>
  <c r="C182" i="3"/>
  <c r="C767" i="3"/>
  <c r="E767" i="3"/>
  <c r="C700" i="3"/>
  <c r="F700" i="3" s="1"/>
  <c r="A700" i="3" s="1"/>
  <c r="H700" i="3"/>
  <c r="E446" i="3"/>
  <c r="C690" i="3"/>
  <c r="F690" i="3" s="1"/>
  <c r="A690" i="3" s="1"/>
  <c r="E890" i="3"/>
  <c r="E731" i="3"/>
  <c r="D679" i="3"/>
  <c r="C679" i="3"/>
  <c r="E679" i="3"/>
  <c r="C601" i="3"/>
  <c r="E587" i="3"/>
  <c r="E571" i="3"/>
  <c r="E553" i="3"/>
  <c r="F534" i="3"/>
  <c r="A534" i="3" s="1"/>
  <c r="E497" i="3"/>
  <c r="C481" i="3"/>
  <c r="F481" i="3" s="1"/>
  <c r="A481" i="3" s="1"/>
  <c r="D481" i="3"/>
  <c r="E332" i="3"/>
  <c r="E998" i="3"/>
  <c r="E910" i="3"/>
  <c r="E865" i="3"/>
  <c r="E851" i="3"/>
  <c r="E817" i="3"/>
  <c r="E699" i="3"/>
  <c r="D657" i="3"/>
  <c r="C657" i="3"/>
  <c r="F657" i="3" s="1"/>
  <c r="A657" i="3" s="1"/>
  <c r="C647" i="3"/>
  <c r="F642" i="3"/>
  <c r="A642" i="3" s="1"/>
  <c r="C638" i="3"/>
  <c r="F638" i="3" s="1"/>
  <c r="A638" i="3" s="1"/>
  <c r="C605" i="3"/>
  <c r="C582" i="3"/>
  <c r="F582" i="3" s="1"/>
  <c r="A582" i="3" s="1"/>
  <c r="C571" i="3"/>
  <c r="D567" i="3"/>
  <c r="C567" i="3"/>
  <c r="C553" i="3"/>
  <c r="C538" i="3"/>
  <c r="H538" i="3"/>
  <c r="D523" i="3"/>
  <c r="H523" i="3"/>
  <c r="C506" i="3"/>
  <c r="F506" i="3" s="1"/>
  <c r="A506" i="3" s="1"/>
  <c r="D497" i="3"/>
  <c r="E481" i="3"/>
  <c r="C475" i="3"/>
  <c r="F475" i="3" s="1"/>
  <c r="A475" i="3" s="1"/>
  <c r="D475" i="3"/>
  <c r="C463" i="3"/>
  <c r="F463" i="3" s="1"/>
  <c r="A463" i="3" s="1"/>
  <c r="D463" i="3"/>
  <c r="E463" i="3"/>
  <c r="C459" i="3"/>
  <c r="F459" i="3" s="1"/>
  <c r="A459" i="3" s="1"/>
  <c r="D459" i="3"/>
  <c r="E459" i="3"/>
  <c r="E392" i="3"/>
  <c r="C314" i="3"/>
  <c r="F314" i="3" s="1"/>
  <c r="A314" i="3" s="1"/>
  <c r="D314" i="3"/>
  <c r="E278" i="3"/>
  <c r="C278" i="3"/>
  <c r="E845" i="3"/>
  <c r="C719" i="3"/>
  <c r="E719" i="3"/>
  <c r="E619" i="3"/>
  <c r="E605" i="3"/>
  <c r="C576" i="3"/>
  <c r="F576" i="3" s="1"/>
  <c r="A576" i="3" s="1"/>
  <c r="H576" i="3"/>
  <c r="C455" i="3"/>
  <c r="F455" i="3" s="1"/>
  <c r="A455" i="3" s="1"/>
  <c r="D455" i="3"/>
  <c r="E455" i="3"/>
  <c r="E386" i="3"/>
  <c r="C206" i="3"/>
  <c r="E982" i="3"/>
  <c r="E946" i="3"/>
  <c r="E889" i="3"/>
  <c r="E857" i="3"/>
  <c r="E844" i="3"/>
  <c r="E823" i="3"/>
  <c r="E809" i="3"/>
  <c r="E803" i="3"/>
  <c r="E797" i="3"/>
  <c r="C699" i="3"/>
  <c r="F688" i="3"/>
  <c r="A688" i="3" s="1"/>
  <c r="H669" i="3"/>
  <c r="H665" i="3"/>
  <c r="E661" i="3"/>
  <c r="E657" i="3"/>
  <c r="D651" i="3"/>
  <c r="H651" i="3"/>
  <c r="H646" i="3"/>
  <c r="H628" i="3"/>
  <c r="D623" i="3"/>
  <c r="C623" i="3"/>
  <c r="E609" i="3"/>
  <c r="H586" i="3"/>
  <c r="E567" i="3"/>
  <c r="H557" i="3"/>
  <c r="H552" i="3"/>
  <c r="H542" i="3"/>
  <c r="F538" i="3"/>
  <c r="A538" i="3" s="1"/>
  <c r="E523" i="3"/>
  <c r="D451" i="3"/>
  <c r="C451" i="3"/>
  <c r="F451" i="3" s="1"/>
  <c r="A451" i="3" s="1"/>
  <c r="E451" i="3"/>
  <c r="E428" i="3"/>
  <c r="E314" i="3"/>
  <c r="C214" i="3"/>
  <c r="E976" i="3"/>
  <c r="C825" i="3"/>
  <c r="F825" i="3" s="1"/>
  <c r="A825" i="3" s="1"/>
  <c r="E825" i="3"/>
  <c r="D653" i="3"/>
  <c r="C653" i="3"/>
  <c r="E653" i="3"/>
  <c r="E839" i="3"/>
  <c r="C830" i="3"/>
  <c r="E830" i="3"/>
  <c r="E808" i="3"/>
  <c r="C808" i="3"/>
  <c r="F808" i="3" s="1"/>
  <c r="A808" i="3" s="1"/>
  <c r="H755" i="3"/>
  <c r="H707" i="3"/>
  <c r="H698" i="3"/>
  <c r="H687" i="3"/>
  <c r="D683" i="3"/>
  <c r="C683" i="3"/>
  <c r="H673" i="3"/>
  <c r="C636" i="3"/>
  <c r="F636" i="3" s="1"/>
  <c r="A636" i="3" s="1"/>
  <c r="H636" i="3"/>
  <c r="H632" i="3"/>
  <c r="H613" i="3"/>
  <c r="H590" i="3"/>
  <c r="C580" i="3"/>
  <c r="F580" i="3" s="1"/>
  <c r="A580" i="3" s="1"/>
  <c r="H580" i="3"/>
  <c r="D561" i="3"/>
  <c r="H561" i="3"/>
  <c r="H545" i="3"/>
  <c r="D527" i="3"/>
  <c r="E527" i="3"/>
  <c r="H527" i="3"/>
  <c r="C523" i="3"/>
  <c r="E475" i="3"/>
  <c r="H434" i="3"/>
  <c r="H404" i="3"/>
  <c r="C364" i="3"/>
  <c r="H364" i="3"/>
  <c r="E286" i="3"/>
  <c r="C286" i="3"/>
  <c r="C826" i="3"/>
  <c r="F826" i="3" s="1"/>
  <c r="A826" i="3" s="1"/>
  <c r="E826" i="3"/>
  <c r="E904" i="3"/>
  <c r="F658" i="3"/>
  <c r="A658" i="3" s="1"/>
  <c r="E601" i="3"/>
  <c r="D563" i="3"/>
  <c r="C563" i="3"/>
  <c r="E563" i="3"/>
  <c r="E380" i="3"/>
  <c r="C692" i="3"/>
  <c r="F692" i="3" s="1"/>
  <c r="A692" i="3" s="1"/>
  <c r="H692" i="3"/>
  <c r="D537" i="3"/>
  <c r="C537" i="3"/>
  <c r="E537" i="3"/>
  <c r="C510" i="3"/>
  <c r="F510" i="3" s="1"/>
  <c r="A510" i="3" s="1"/>
  <c r="H510" i="3"/>
  <c r="C488" i="3"/>
  <c r="F488" i="3" s="1"/>
  <c r="A488" i="3" s="1"/>
  <c r="H488" i="3"/>
  <c r="C318" i="3"/>
  <c r="F318" i="3" s="1"/>
  <c r="A318" i="3" s="1"/>
  <c r="D318" i="3"/>
  <c r="E940" i="3"/>
  <c r="E793" i="3"/>
  <c r="E958" i="3"/>
  <c r="E922" i="3"/>
  <c r="E887" i="3"/>
  <c r="C880" i="3"/>
  <c r="C855" i="3"/>
  <c r="F855" i="3" s="1"/>
  <c r="A855" i="3" s="1"/>
  <c r="E855" i="3"/>
  <c r="E849" i="3"/>
  <c r="E829" i="3"/>
  <c r="E755" i="3"/>
  <c r="C743" i="3"/>
  <c r="E743" i="3"/>
  <c r="E707" i="3"/>
  <c r="H702" i="3"/>
  <c r="H691" i="3"/>
  <c r="E687" i="3"/>
  <c r="E673" i="3"/>
  <c r="C669" i="3"/>
  <c r="F669" i="3" s="1"/>
  <c r="A669" i="3" s="1"/>
  <c r="C665" i="3"/>
  <c r="H650" i="3"/>
  <c r="D645" i="3"/>
  <c r="C645" i="3"/>
  <c r="E645" i="3"/>
  <c r="H631" i="3"/>
  <c r="D627" i="3"/>
  <c r="C627" i="3"/>
  <c r="E613" i="3"/>
  <c r="H594" i="3"/>
  <c r="F590" i="3"/>
  <c r="A590" i="3" s="1"/>
  <c r="C561" i="3"/>
  <c r="F561" i="3" s="1"/>
  <c r="A561" i="3" s="1"/>
  <c r="C557" i="3"/>
  <c r="E545" i="3"/>
  <c r="H526" i="3"/>
  <c r="H500" i="3"/>
  <c r="E434" i="3"/>
  <c r="H410" i="3"/>
  <c r="E404" i="3"/>
  <c r="E318" i="3"/>
  <c r="E294" i="3"/>
  <c r="C294" i="3"/>
  <c r="F294" i="3" s="1"/>
  <c r="A294" i="3" s="1"/>
  <c r="E859" i="3"/>
  <c r="E811" i="3"/>
  <c r="C832" i="3"/>
  <c r="F832" i="3" s="1"/>
  <c r="A832" i="3" s="1"/>
  <c r="C687" i="3"/>
  <c r="D681" i="3"/>
  <c r="H681" i="3"/>
  <c r="C673" i="3"/>
  <c r="H668" i="3"/>
  <c r="H616" i="3"/>
  <c r="C613" i="3"/>
  <c r="H598" i="3"/>
  <c r="H560" i="3"/>
  <c r="H556" i="3"/>
  <c r="H549" i="3"/>
  <c r="C545" i="3"/>
  <c r="D541" i="3"/>
  <c r="C541" i="3"/>
  <c r="D531" i="3"/>
  <c r="E531" i="3"/>
  <c r="H531" i="3"/>
  <c r="H516" i="3"/>
  <c r="C469" i="3"/>
  <c r="F469" i="3" s="1"/>
  <c r="A469" i="3" s="1"/>
  <c r="D469" i="3"/>
  <c r="E469" i="3"/>
  <c r="H440" i="3"/>
  <c r="C866" i="3"/>
  <c r="F866" i="3" s="1"/>
  <c r="A866" i="3" s="1"/>
  <c r="D647" i="3"/>
  <c r="H647" i="3"/>
  <c r="D587" i="3"/>
  <c r="H587" i="3"/>
  <c r="F568" i="3"/>
  <c r="A568" i="3" s="1"/>
  <c r="E422" i="3"/>
  <c r="C198" i="3"/>
  <c r="C813" i="3"/>
  <c r="F813" i="3" s="1"/>
  <c r="A813" i="3" s="1"/>
  <c r="E813" i="3"/>
  <c r="C664" i="3"/>
  <c r="F664" i="3" s="1"/>
  <c r="A664" i="3" s="1"/>
  <c r="C509" i="3"/>
  <c r="F509" i="3" s="1"/>
  <c r="A509" i="3" s="1"/>
  <c r="D509" i="3"/>
  <c r="E509" i="3"/>
  <c r="C487" i="3"/>
  <c r="F487" i="3" s="1"/>
  <c r="A487" i="3" s="1"/>
  <c r="D487" i="3"/>
  <c r="E487" i="3"/>
  <c r="C461" i="3"/>
  <c r="F461" i="3" s="1"/>
  <c r="A461" i="3" s="1"/>
  <c r="D461" i="3"/>
  <c r="E461" i="3"/>
  <c r="C457" i="3"/>
  <c r="F457" i="3" s="1"/>
  <c r="A457" i="3" s="1"/>
  <c r="D457" i="3"/>
  <c r="E457" i="3"/>
  <c r="C453" i="3"/>
  <c r="F453" i="3" s="1"/>
  <c r="A453" i="3" s="1"/>
  <c r="D453" i="3"/>
  <c r="E453" i="3"/>
  <c r="C322" i="3"/>
  <c r="F322" i="3" s="1"/>
  <c r="A322" i="3" s="1"/>
  <c r="D322" i="3"/>
  <c r="C332" i="3"/>
  <c r="H332" i="3"/>
  <c r="C272" i="3"/>
  <c r="F272" i="3" s="1"/>
  <c r="A272" i="3" s="1"/>
  <c r="C819" i="3"/>
  <c r="F819" i="3" s="1"/>
  <c r="A819" i="3" s="1"/>
  <c r="E819" i="3"/>
  <c r="D649" i="3"/>
  <c r="C649" i="3"/>
  <c r="E649" i="3"/>
  <c r="F616" i="3"/>
  <c r="A616" i="3" s="1"/>
  <c r="C606" i="3"/>
  <c r="F606" i="3" s="1"/>
  <c r="A606" i="3" s="1"/>
  <c r="H606" i="3"/>
  <c r="E549" i="3"/>
  <c r="C520" i="3"/>
  <c r="F520" i="3" s="1"/>
  <c r="A520" i="3" s="1"/>
  <c r="H520" i="3"/>
  <c r="F516" i="3"/>
  <c r="A516" i="3" s="1"/>
  <c r="D491" i="3"/>
  <c r="E440" i="3"/>
  <c r="E322" i="3"/>
  <c r="C238" i="3"/>
  <c r="H701" i="3"/>
  <c r="H697" i="3"/>
  <c r="H693" i="3"/>
  <c r="H686" i="3"/>
  <c r="H660" i="3"/>
  <c r="H630" i="3"/>
  <c r="H611" i="3"/>
  <c r="H604" i="3"/>
  <c r="H600" i="3"/>
  <c r="H596" i="3"/>
  <c r="H585" i="3"/>
  <c r="H555" i="3"/>
  <c r="H551" i="3"/>
  <c r="H547" i="3"/>
  <c r="H518" i="3"/>
  <c r="F515" i="3"/>
  <c r="A515" i="3" s="1"/>
  <c r="H499" i="3"/>
  <c r="H490" i="3"/>
  <c r="H477" i="3"/>
  <c r="H471" i="3"/>
  <c r="H466" i="3"/>
  <c r="H444" i="3"/>
  <c r="H438" i="3"/>
  <c r="H432" i="3"/>
  <c r="H426" i="3"/>
  <c r="H420" i="3"/>
  <c r="H414" i="3"/>
  <c r="H408" i="3"/>
  <c r="H402" i="3"/>
  <c r="H396" i="3"/>
  <c r="H689" i="3"/>
  <c r="H682" i="3"/>
  <c r="H663" i="3"/>
  <c r="H656" i="3"/>
  <c r="H637" i="3"/>
  <c r="H626" i="3"/>
  <c r="H622" i="3"/>
  <c r="H592" i="3"/>
  <c r="H581" i="3"/>
  <c r="E362" i="3"/>
  <c r="E356" i="3"/>
  <c r="E346" i="3"/>
  <c r="E342" i="3"/>
  <c r="E336" i="3"/>
  <c r="H330" i="3"/>
  <c r="E326" i="3"/>
  <c r="E308" i="3"/>
  <c r="D270" i="3"/>
  <c r="C252" i="3"/>
  <c r="C244" i="3"/>
  <c r="C236" i="3"/>
  <c r="C228" i="3"/>
  <c r="F228" i="3" s="1"/>
  <c r="A228" i="3" s="1"/>
  <c r="C220" i="3"/>
  <c r="C212" i="3"/>
  <c r="C180" i="3"/>
  <c r="E611" i="3"/>
  <c r="E555" i="3"/>
  <c r="E551" i="3"/>
  <c r="E547" i="3"/>
  <c r="F518" i="3"/>
  <c r="A518" i="3" s="1"/>
  <c r="E499" i="3"/>
  <c r="E477" i="3"/>
  <c r="F471" i="3"/>
  <c r="A471" i="3" s="1"/>
  <c r="E444" i="3"/>
  <c r="E438" i="3"/>
  <c r="E432" i="3"/>
  <c r="E426" i="3"/>
  <c r="C270" i="3"/>
  <c r="E264" i="3"/>
  <c r="E260" i="3"/>
  <c r="E256" i="3"/>
  <c r="C777" i="3"/>
  <c r="C753" i="3"/>
  <c r="F753" i="3" s="1"/>
  <c r="A753" i="3" s="1"/>
  <c r="C729" i="3"/>
  <c r="H704" i="3"/>
  <c r="C701" i="3"/>
  <c r="F701" i="3" s="1"/>
  <c r="A701" i="3" s="1"/>
  <c r="C697" i="3"/>
  <c r="C693" i="3"/>
  <c r="E689" i="3"/>
  <c r="H685" i="3"/>
  <c r="F682" i="3"/>
  <c r="A682" i="3" s="1"/>
  <c r="H674" i="3"/>
  <c r="H670" i="3"/>
  <c r="H666" i="3"/>
  <c r="E663" i="3"/>
  <c r="H655" i="3"/>
  <c r="H640" i="3"/>
  <c r="E637" i="3"/>
  <c r="H629" i="3"/>
  <c r="H625" i="3"/>
  <c r="H621" i="3"/>
  <c r="F618" i="3"/>
  <c r="A618" i="3" s="1"/>
  <c r="H614" i="3"/>
  <c r="C611" i="3"/>
  <c r="E607" i="3"/>
  <c r="F592" i="3"/>
  <c r="A592" i="3" s="1"/>
  <c r="H588" i="3"/>
  <c r="C585" i="3"/>
  <c r="E581" i="3"/>
  <c r="E577" i="3"/>
  <c r="E573" i="3"/>
  <c r="F566" i="3"/>
  <c r="A566" i="3" s="1"/>
  <c r="H558" i="3"/>
  <c r="C555" i="3"/>
  <c r="C551" i="3"/>
  <c r="C547" i="3"/>
  <c r="F547" i="3" s="1"/>
  <c r="A547" i="3" s="1"/>
  <c r="H539" i="3"/>
  <c r="H532" i="3"/>
  <c r="H528" i="3"/>
  <c r="E521" i="3"/>
  <c r="H508" i="3"/>
  <c r="E505" i="3"/>
  <c r="D499" i="3"/>
  <c r="H486" i="3"/>
  <c r="E483" i="3"/>
  <c r="D477" i="3"/>
  <c r="E471" i="3"/>
  <c r="H468" i="3"/>
  <c r="H366" i="3"/>
  <c r="H360" i="3"/>
  <c r="H354" i="3"/>
  <c r="C350" i="3"/>
  <c r="H340" i="3"/>
  <c r="H334" i="3"/>
  <c r="E330" i="3"/>
  <c r="H312" i="3"/>
  <c r="H306" i="3"/>
  <c r="C300" i="3"/>
  <c r="C292" i="3"/>
  <c r="C284" i="3"/>
  <c r="C689" i="3"/>
  <c r="C663" i="3"/>
  <c r="H643" i="3"/>
  <c r="C637" i="3"/>
  <c r="H617" i="3"/>
  <c r="H610" i="3"/>
  <c r="C607" i="3"/>
  <c r="H591" i="3"/>
  <c r="H584" i="3"/>
  <c r="C581" i="3"/>
  <c r="C577" i="3"/>
  <c r="C573" i="3"/>
  <c r="F573" i="3" s="1"/>
  <c r="A573" i="3" s="1"/>
  <c r="H565" i="3"/>
  <c r="H554" i="3"/>
  <c r="H550" i="3"/>
  <c r="H546" i="3"/>
  <c r="H535" i="3"/>
  <c r="H524" i="3"/>
  <c r="C521" i="3"/>
  <c r="H514" i="3"/>
  <c r="H492" i="3"/>
  <c r="H456" i="3"/>
  <c r="H448" i="3"/>
  <c r="H442" i="3"/>
  <c r="H436" i="3"/>
  <c r="H430" i="3"/>
  <c r="H424" i="3"/>
  <c r="H418" i="3"/>
  <c r="H412" i="3"/>
  <c r="H406" i="3"/>
  <c r="H400" i="3"/>
  <c r="H394" i="3"/>
  <c r="H388" i="3"/>
  <c r="H382" i="3"/>
  <c r="H376" i="3"/>
  <c r="H370" i="3"/>
  <c r="H324" i="3"/>
  <c r="F320" i="3"/>
  <c r="A320" i="3" s="1"/>
  <c r="C264" i="3"/>
  <c r="F264" i="3" s="1"/>
  <c r="A264" i="3" s="1"/>
  <c r="C260" i="3"/>
  <c r="F260" i="3" s="1"/>
  <c r="A260" i="3" s="1"/>
  <c r="C256" i="3"/>
  <c r="F256" i="3" s="1"/>
  <c r="A256" i="3" s="1"/>
  <c r="C250" i="3"/>
  <c r="F250" i="3" s="1"/>
  <c r="A250" i="3" s="1"/>
  <c r="C242" i="3"/>
  <c r="C234" i="3"/>
  <c r="C226" i="3"/>
  <c r="C218" i="3"/>
  <c r="C210" i="3"/>
  <c r="C202" i="3"/>
  <c r="F202" i="3" s="1"/>
  <c r="A202" i="3" s="1"/>
  <c r="C194" i="3"/>
  <c r="C186" i="3"/>
  <c r="C178" i="3"/>
  <c r="H507" i="3"/>
  <c r="H498" i="3"/>
  <c r="H479" i="3"/>
  <c r="H476" i="3"/>
  <c r="H328" i="3"/>
  <c r="F513" i="3"/>
  <c r="A513" i="3" s="1"/>
  <c r="F498" i="3"/>
  <c r="A498" i="3" s="1"/>
  <c r="F476" i="3"/>
  <c r="A476" i="3" s="1"/>
  <c r="H358" i="3"/>
  <c r="H352" i="3"/>
  <c r="H338" i="3"/>
  <c r="H310" i="3"/>
  <c r="H304" i="3"/>
  <c r="F262" i="3"/>
  <c r="A262" i="3" s="1"/>
  <c r="F258" i="3"/>
  <c r="A258" i="3" s="1"/>
  <c r="F266" i="3"/>
  <c r="A266" i="3" s="1"/>
  <c r="H1004" i="3"/>
  <c r="D1004" i="3"/>
  <c r="F1004" i="3"/>
  <c r="A1004" i="3" s="1"/>
  <c r="E985" i="3"/>
  <c r="C985" i="3"/>
  <c r="F985" i="3" s="1"/>
  <c r="A985" i="3" s="1"/>
  <c r="D985" i="3"/>
  <c r="H985" i="3"/>
  <c r="E1004" i="3"/>
  <c r="E999" i="3"/>
  <c r="C999" i="3"/>
  <c r="F999" i="3" s="1"/>
  <c r="A999" i="3" s="1"/>
  <c r="D999" i="3"/>
  <c r="H999" i="3"/>
  <c r="H994" i="3"/>
  <c r="D994" i="3"/>
  <c r="E979" i="3"/>
  <c r="C979" i="3"/>
  <c r="F979" i="3" s="1"/>
  <c r="A979" i="3" s="1"/>
  <c r="D979" i="3"/>
  <c r="H979" i="3"/>
  <c r="C973" i="3"/>
  <c r="F973" i="3" s="1"/>
  <c r="A973" i="3" s="1"/>
  <c r="D973" i="3"/>
  <c r="E973" i="3"/>
  <c r="H973" i="3"/>
  <c r="C967" i="3"/>
  <c r="F967" i="3" s="1"/>
  <c r="A967" i="3" s="1"/>
  <c r="D967" i="3"/>
  <c r="E967" i="3"/>
  <c r="H967" i="3"/>
  <c r="H870" i="3"/>
  <c r="D870" i="3"/>
  <c r="H846" i="3"/>
  <c r="D846" i="3"/>
  <c r="H822" i="3"/>
  <c r="D822" i="3"/>
  <c r="H798" i="3"/>
  <c r="D798" i="3"/>
  <c r="C772" i="3"/>
  <c r="F772" i="3" s="1"/>
  <c r="A772" i="3" s="1"/>
  <c r="D772" i="3"/>
  <c r="E772" i="3"/>
  <c r="H772" i="3"/>
  <c r="C744" i="3"/>
  <c r="F744" i="3" s="1"/>
  <c r="A744" i="3" s="1"/>
  <c r="D744" i="3"/>
  <c r="E744" i="3"/>
  <c r="H744" i="3"/>
  <c r="H900" i="3"/>
  <c r="D900" i="3"/>
  <c r="E989" i="3"/>
  <c r="C989" i="3"/>
  <c r="F989" i="3" s="1"/>
  <c r="A989" i="3" s="1"/>
  <c r="D989" i="3"/>
  <c r="H989" i="3"/>
  <c r="H984" i="3"/>
  <c r="D984" i="3"/>
  <c r="F984" i="3"/>
  <c r="A984" i="3" s="1"/>
  <c r="H978" i="3"/>
  <c r="D978" i="3"/>
  <c r="F978" i="3"/>
  <c r="A978" i="3" s="1"/>
  <c r="H972" i="3"/>
  <c r="D972" i="3"/>
  <c r="F972" i="3"/>
  <c r="A972" i="3" s="1"/>
  <c r="H966" i="3"/>
  <c r="D966" i="3"/>
  <c r="F966" i="3"/>
  <c r="A966" i="3" s="1"/>
  <c r="H960" i="3"/>
  <c r="D960" i="3"/>
  <c r="F960" i="3"/>
  <c r="A960" i="3" s="1"/>
  <c r="H954" i="3"/>
  <c r="D954" i="3"/>
  <c r="F954" i="3"/>
  <c r="A954" i="3" s="1"/>
  <c r="H948" i="3"/>
  <c r="D948" i="3"/>
  <c r="F948" i="3"/>
  <c r="A948" i="3" s="1"/>
  <c r="H942" i="3"/>
  <c r="D942" i="3"/>
  <c r="F942" i="3"/>
  <c r="A942" i="3" s="1"/>
  <c r="H936" i="3"/>
  <c r="D936" i="3"/>
  <c r="F936" i="3"/>
  <c r="A936" i="3" s="1"/>
  <c r="H930" i="3"/>
  <c r="D930" i="3"/>
  <c r="F930" i="3"/>
  <c r="A930" i="3" s="1"/>
  <c r="H924" i="3"/>
  <c r="D924" i="3"/>
  <c r="F924" i="3"/>
  <c r="A924" i="3" s="1"/>
  <c r="H918" i="3"/>
  <c r="D918" i="3"/>
  <c r="F918" i="3"/>
  <c r="A918" i="3" s="1"/>
  <c r="H912" i="3"/>
  <c r="D912" i="3"/>
  <c r="F912" i="3"/>
  <c r="A912" i="3" s="1"/>
  <c r="H906" i="3"/>
  <c r="D906" i="3"/>
  <c r="F906" i="3"/>
  <c r="A906" i="3" s="1"/>
  <c r="H894" i="3"/>
  <c r="D894" i="3"/>
  <c r="F894" i="3"/>
  <c r="A894" i="3" s="1"/>
  <c r="H884" i="3"/>
  <c r="D884" i="3"/>
  <c r="F884" i="3"/>
  <c r="A884" i="3" s="1"/>
  <c r="H860" i="3"/>
  <c r="D860" i="3"/>
  <c r="F860" i="3"/>
  <c r="A860" i="3" s="1"/>
  <c r="H836" i="3"/>
  <c r="D836" i="3"/>
  <c r="F836" i="3"/>
  <c r="A836" i="3" s="1"/>
  <c r="H812" i="3"/>
  <c r="D812" i="3"/>
  <c r="F812" i="3"/>
  <c r="A812" i="3" s="1"/>
  <c r="C788" i="3"/>
  <c r="F788" i="3" s="1"/>
  <c r="A788" i="3" s="1"/>
  <c r="D788" i="3"/>
  <c r="E788" i="3"/>
  <c r="H788" i="3"/>
  <c r="C716" i="3"/>
  <c r="F716" i="3" s="1"/>
  <c r="A716" i="3" s="1"/>
  <c r="D716" i="3"/>
  <c r="E716" i="3"/>
  <c r="H716" i="3"/>
  <c r="C1003" i="3"/>
  <c r="F1003" i="3" s="1"/>
  <c r="A1003" i="3" s="1"/>
  <c r="E1003" i="3"/>
  <c r="D1003" i="3"/>
  <c r="H1003" i="3"/>
  <c r="H998" i="3"/>
  <c r="D998" i="3"/>
  <c r="F998" i="3"/>
  <c r="A998" i="3" s="1"/>
  <c r="C994" i="3"/>
  <c r="F994" i="3" s="1"/>
  <c r="A994" i="3" s="1"/>
  <c r="E984" i="3"/>
  <c r="E978" i="3"/>
  <c r="E972" i="3"/>
  <c r="E966" i="3"/>
  <c r="E960" i="3"/>
  <c r="E954" i="3"/>
  <c r="E948" i="3"/>
  <c r="E942" i="3"/>
  <c r="E936" i="3"/>
  <c r="E930" i="3"/>
  <c r="E924" i="3"/>
  <c r="E918" i="3"/>
  <c r="E912" i="3"/>
  <c r="E906" i="3"/>
  <c r="E900" i="3"/>
  <c r="E894" i="3"/>
  <c r="E884" i="3"/>
  <c r="H874" i="3"/>
  <c r="D874" i="3"/>
  <c r="F874" i="3"/>
  <c r="A874" i="3" s="1"/>
  <c r="C870" i="3"/>
  <c r="F870" i="3" s="1"/>
  <c r="A870" i="3" s="1"/>
  <c r="E860" i="3"/>
  <c r="H850" i="3"/>
  <c r="D850" i="3"/>
  <c r="F850" i="3"/>
  <c r="A850" i="3" s="1"/>
  <c r="C846" i="3"/>
  <c r="F846" i="3" s="1"/>
  <c r="A846" i="3" s="1"/>
  <c r="E836" i="3"/>
  <c r="H826" i="3"/>
  <c r="D826" i="3"/>
  <c r="C822" i="3"/>
  <c r="F822" i="3" s="1"/>
  <c r="A822" i="3" s="1"/>
  <c r="E812" i="3"/>
  <c r="H802" i="3"/>
  <c r="D802" i="3"/>
  <c r="F802" i="3"/>
  <c r="A802" i="3" s="1"/>
  <c r="C798" i="3"/>
  <c r="F798" i="3" s="1"/>
  <c r="A798" i="3" s="1"/>
  <c r="D781" i="3"/>
  <c r="C781" i="3"/>
  <c r="F781" i="3" s="1"/>
  <c r="A781" i="3" s="1"/>
  <c r="E781" i="3"/>
  <c r="H781" i="3"/>
  <c r="D737" i="3"/>
  <c r="F737" i="3"/>
  <c r="A737" i="3" s="1"/>
  <c r="E737" i="3"/>
  <c r="H737" i="3"/>
  <c r="D709" i="3"/>
  <c r="C709" i="3"/>
  <c r="F709" i="3" s="1"/>
  <c r="A709" i="3" s="1"/>
  <c r="E709" i="3"/>
  <c r="H709" i="3"/>
  <c r="H988" i="3"/>
  <c r="D988" i="3"/>
  <c r="H888" i="3"/>
  <c r="D888" i="3"/>
  <c r="H864" i="3"/>
  <c r="D864" i="3"/>
  <c r="D765" i="3"/>
  <c r="H765" i="3"/>
  <c r="E765" i="3"/>
  <c r="E988" i="3"/>
  <c r="C983" i="3"/>
  <c r="F983" i="3" s="1"/>
  <c r="A983" i="3" s="1"/>
  <c r="E983" i="3"/>
  <c r="D983" i="3"/>
  <c r="H983" i="3"/>
  <c r="C977" i="3"/>
  <c r="F977" i="3" s="1"/>
  <c r="A977" i="3" s="1"/>
  <c r="D977" i="3"/>
  <c r="E977" i="3"/>
  <c r="H977" i="3"/>
  <c r="E971" i="3"/>
  <c r="C971" i="3"/>
  <c r="F971" i="3" s="1"/>
  <c r="A971" i="3" s="1"/>
  <c r="D971" i="3"/>
  <c r="H971" i="3"/>
  <c r="C965" i="3"/>
  <c r="F965" i="3" s="1"/>
  <c r="A965" i="3" s="1"/>
  <c r="D965" i="3"/>
  <c r="E965" i="3"/>
  <c r="H965" i="3"/>
  <c r="E888" i="3"/>
  <c r="H878" i="3"/>
  <c r="D878" i="3"/>
  <c r="F878" i="3"/>
  <c r="A878" i="3" s="1"/>
  <c r="E864" i="3"/>
  <c r="H854" i="3"/>
  <c r="D854" i="3"/>
  <c r="F854" i="3"/>
  <c r="A854" i="3" s="1"/>
  <c r="H830" i="3"/>
  <c r="D830" i="3"/>
  <c r="F830" i="3"/>
  <c r="A830" i="3" s="1"/>
  <c r="E816" i="3"/>
  <c r="H806" i="3"/>
  <c r="D806" i="3"/>
  <c r="F806" i="3"/>
  <c r="A806" i="3" s="1"/>
  <c r="C765" i="3"/>
  <c r="F765" i="3" s="1"/>
  <c r="A765" i="3" s="1"/>
  <c r="C748" i="3"/>
  <c r="F748" i="3" s="1"/>
  <c r="A748" i="3" s="1"/>
  <c r="D748" i="3"/>
  <c r="E748" i="3"/>
  <c r="H748" i="3"/>
  <c r="C720" i="3"/>
  <c r="F720" i="3" s="1"/>
  <c r="A720" i="3" s="1"/>
  <c r="D720" i="3"/>
  <c r="E720" i="3"/>
  <c r="H720" i="3"/>
  <c r="H840" i="3"/>
  <c r="D840" i="3"/>
  <c r="E792" i="3"/>
  <c r="H792" i="3"/>
  <c r="C792" i="3"/>
  <c r="F792" i="3" s="1"/>
  <c r="A792" i="3" s="1"/>
  <c r="H1002" i="3"/>
  <c r="D1002" i="3"/>
  <c r="F1002" i="3"/>
  <c r="A1002" i="3" s="1"/>
  <c r="E1002" i="3"/>
  <c r="C997" i="3"/>
  <c r="F997" i="3" s="1"/>
  <c r="A997" i="3" s="1"/>
  <c r="D997" i="3"/>
  <c r="E997" i="3"/>
  <c r="H997" i="3"/>
  <c r="H992" i="3"/>
  <c r="D992" i="3"/>
  <c r="F992" i="3"/>
  <c r="A992" i="3" s="1"/>
  <c r="C988" i="3"/>
  <c r="F988" i="3" s="1"/>
  <c r="A988" i="3" s="1"/>
  <c r="H982" i="3"/>
  <c r="D982" i="3"/>
  <c r="F982" i="3"/>
  <c r="A982" i="3" s="1"/>
  <c r="H976" i="3"/>
  <c r="D976" i="3"/>
  <c r="F976" i="3"/>
  <c r="A976" i="3" s="1"/>
  <c r="H970" i="3"/>
  <c r="D970" i="3"/>
  <c r="F970" i="3"/>
  <c r="A970" i="3" s="1"/>
  <c r="H964" i="3"/>
  <c r="D964" i="3"/>
  <c r="F964" i="3"/>
  <c r="A964" i="3" s="1"/>
  <c r="H958" i="3"/>
  <c r="D958" i="3"/>
  <c r="F958" i="3"/>
  <c r="A958" i="3" s="1"/>
  <c r="H952" i="3"/>
  <c r="D952" i="3"/>
  <c r="F952" i="3"/>
  <c r="A952" i="3" s="1"/>
  <c r="H946" i="3"/>
  <c r="D946" i="3"/>
  <c r="F946" i="3"/>
  <c r="A946" i="3" s="1"/>
  <c r="H940" i="3"/>
  <c r="D940" i="3"/>
  <c r="F940" i="3"/>
  <c r="A940" i="3" s="1"/>
  <c r="H934" i="3"/>
  <c r="D934" i="3"/>
  <c r="F934" i="3"/>
  <c r="A934" i="3" s="1"/>
  <c r="H928" i="3"/>
  <c r="D928" i="3"/>
  <c r="F928" i="3"/>
  <c r="A928" i="3" s="1"/>
  <c r="H922" i="3"/>
  <c r="D922" i="3"/>
  <c r="F922" i="3"/>
  <c r="A922" i="3" s="1"/>
  <c r="H916" i="3"/>
  <c r="D916" i="3"/>
  <c r="F916" i="3"/>
  <c r="A916" i="3" s="1"/>
  <c r="H910" i="3"/>
  <c r="D910" i="3"/>
  <c r="F910" i="3"/>
  <c r="A910" i="3" s="1"/>
  <c r="H904" i="3"/>
  <c r="D904" i="3"/>
  <c r="F904" i="3"/>
  <c r="A904" i="3" s="1"/>
  <c r="H898" i="3"/>
  <c r="D898" i="3"/>
  <c r="F898" i="3"/>
  <c r="A898" i="3" s="1"/>
  <c r="H892" i="3"/>
  <c r="D892" i="3"/>
  <c r="F892" i="3"/>
  <c r="A892" i="3" s="1"/>
  <c r="C888" i="3"/>
  <c r="F888" i="3" s="1"/>
  <c r="A888" i="3" s="1"/>
  <c r="H868" i="3"/>
  <c r="D868" i="3"/>
  <c r="F868" i="3"/>
  <c r="A868" i="3" s="1"/>
  <c r="C864" i="3"/>
  <c r="F864" i="3" s="1"/>
  <c r="A864" i="3" s="1"/>
  <c r="H844" i="3"/>
  <c r="D844" i="3"/>
  <c r="F844" i="3"/>
  <c r="A844" i="3" s="1"/>
  <c r="C840" i="3"/>
  <c r="F840" i="3" s="1"/>
  <c r="A840" i="3" s="1"/>
  <c r="H820" i="3"/>
  <c r="D820" i="3"/>
  <c r="F820" i="3"/>
  <c r="A820" i="3" s="1"/>
  <c r="H796" i="3"/>
  <c r="D796" i="3"/>
  <c r="F796" i="3"/>
  <c r="A796" i="3" s="1"/>
  <c r="C764" i="3"/>
  <c r="F764" i="3" s="1"/>
  <c r="A764" i="3" s="1"/>
  <c r="D764" i="3"/>
  <c r="E764" i="3"/>
  <c r="H764" i="3"/>
  <c r="H882" i="3"/>
  <c r="D882" i="3"/>
  <c r="H858" i="3"/>
  <c r="D858" i="3"/>
  <c r="H810" i="3"/>
  <c r="D810" i="3"/>
  <c r="D785" i="3"/>
  <c r="E785" i="3"/>
  <c r="H785" i="3"/>
  <c r="D757" i="3"/>
  <c r="C757" i="3"/>
  <c r="F757" i="3" s="1"/>
  <c r="A757" i="3" s="1"/>
  <c r="E757" i="3"/>
  <c r="H757" i="3"/>
  <c r="D713" i="3"/>
  <c r="E713" i="3"/>
  <c r="H713" i="3"/>
  <c r="C987" i="3"/>
  <c r="F987" i="3" s="1"/>
  <c r="A987" i="3" s="1"/>
  <c r="D987" i="3"/>
  <c r="E987" i="3"/>
  <c r="H987" i="3"/>
  <c r="H834" i="3"/>
  <c r="D834" i="3"/>
  <c r="C1001" i="3"/>
  <c r="F1001" i="3" s="1"/>
  <c r="A1001" i="3" s="1"/>
  <c r="D1001" i="3"/>
  <c r="E1001" i="3"/>
  <c r="H1001" i="3"/>
  <c r="C785" i="3"/>
  <c r="F785" i="3" s="1"/>
  <c r="A785" i="3" s="1"/>
  <c r="D741" i="3"/>
  <c r="H741" i="3"/>
  <c r="E741" i="3"/>
  <c r="C713" i="3"/>
  <c r="F713" i="3" s="1"/>
  <c r="A713" i="3" s="1"/>
  <c r="H816" i="3"/>
  <c r="D816" i="3"/>
  <c r="F816" i="3"/>
  <c r="A816" i="3" s="1"/>
  <c r="H996" i="3"/>
  <c r="D996" i="3"/>
  <c r="E834" i="3"/>
  <c r="E810" i="3"/>
  <c r="C991" i="3"/>
  <c r="F991" i="3" s="1"/>
  <c r="A991" i="3" s="1"/>
  <c r="D991" i="3"/>
  <c r="E991" i="3"/>
  <c r="H991" i="3"/>
  <c r="C975" i="3"/>
  <c r="F975" i="3" s="1"/>
  <c r="A975" i="3" s="1"/>
  <c r="E975" i="3"/>
  <c r="D975" i="3"/>
  <c r="H975" i="3"/>
  <c r="C969" i="3"/>
  <c r="F969" i="3" s="1"/>
  <c r="A969" i="3" s="1"/>
  <c r="E969" i="3"/>
  <c r="D969" i="3"/>
  <c r="H969" i="3"/>
  <c r="H886" i="3"/>
  <c r="D886" i="3"/>
  <c r="C882" i="3"/>
  <c r="F882" i="3" s="1"/>
  <c r="A882" i="3" s="1"/>
  <c r="H862" i="3"/>
  <c r="D862" i="3"/>
  <c r="C858" i="3"/>
  <c r="F858" i="3" s="1"/>
  <c r="A858" i="3" s="1"/>
  <c r="E848" i="3"/>
  <c r="H838" i="3"/>
  <c r="D838" i="3"/>
  <c r="C834" i="3"/>
  <c r="F834" i="3" s="1"/>
  <c r="A834" i="3" s="1"/>
  <c r="E824" i="3"/>
  <c r="H814" i="3"/>
  <c r="D814" i="3"/>
  <c r="C810" i="3"/>
  <c r="F810" i="3" s="1"/>
  <c r="A810" i="3" s="1"/>
  <c r="E800" i="3"/>
  <c r="C768" i="3"/>
  <c r="F768" i="3" s="1"/>
  <c r="A768" i="3" s="1"/>
  <c r="D768" i="3"/>
  <c r="E768" i="3"/>
  <c r="H768" i="3"/>
  <c r="C741" i="3"/>
  <c r="F741" i="3" s="1"/>
  <c r="A741" i="3" s="1"/>
  <c r="C724" i="3"/>
  <c r="F724" i="3" s="1"/>
  <c r="A724" i="3" s="1"/>
  <c r="D724" i="3"/>
  <c r="E724" i="3"/>
  <c r="H724" i="3"/>
  <c r="C993" i="3"/>
  <c r="F993" i="3" s="1"/>
  <c r="A993" i="3" s="1"/>
  <c r="E993" i="3"/>
  <c r="D993" i="3"/>
  <c r="H993" i="3"/>
  <c r="H872" i="3"/>
  <c r="D872" i="3"/>
  <c r="H986" i="3"/>
  <c r="D986" i="3"/>
  <c r="H1000" i="3"/>
  <c r="D1000" i="3"/>
  <c r="F1000" i="3"/>
  <c r="A1000" i="3" s="1"/>
  <c r="H980" i="3"/>
  <c r="D980" i="3"/>
  <c r="F980" i="3"/>
  <c r="A980" i="3" s="1"/>
  <c r="H968" i="3"/>
  <c r="D968" i="3"/>
  <c r="F968" i="3"/>
  <c r="A968" i="3" s="1"/>
  <c r="H956" i="3"/>
  <c r="D956" i="3"/>
  <c r="F956" i="3"/>
  <c r="A956" i="3" s="1"/>
  <c r="H944" i="3"/>
  <c r="D944" i="3"/>
  <c r="F944" i="3"/>
  <c r="A944" i="3" s="1"/>
  <c r="H932" i="3"/>
  <c r="D932" i="3"/>
  <c r="F932" i="3"/>
  <c r="A932" i="3" s="1"/>
  <c r="H920" i="3"/>
  <c r="D920" i="3"/>
  <c r="F920" i="3"/>
  <c r="A920" i="3" s="1"/>
  <c r="H908" i="3"/>
  <c r="D908" i="3"/>
  <c r="F908" i="3"/>
  <c r="A908" i="3" s="1"/>
  <c r="H902" i="3"/>
  <c r="D902" i="3"/>
  <c r="F902" i="3"/>
  <c r="A902" i="3" s="1"/>
  <c r="H896" i="3"/>
  <c r="D896" i="3"/>
  <c r="F896" i="3"/>
  <c r="A896" i="3" s="1"/>
  <c r="H876" i="3"/>
  <c r="D876" i="3"/>
  <c r="F876" i="3"/>
  <c r="A876" i="3" s="1"/>
  <c r="C872" i="3"/>
  <c r="F872" i="3" s="1"/>
  <c r="A872" i="3" s="1"/>
  <c r="H852" i="3"/>
  <c r="D852" i="3"/>
  <c r="F852" i="3"/>
  <c r="A852" i="3" s="1"/>
  <c r="H828" i="3"/>
  <c r="D828" i="3"/>
  <c r="F828" i="3"/>
  <c r="A828" i="3" s="1"/>
  <c r="H804" i="3"/>
  <c r="D804" i="3"/>
  <c r="F804" i="3"/>
  <c r="A804" i="3" s="1"/>
  <c r="C740" i="3"/>
  <c r="F740" i="3" s="1"/>
  <c r="A740" i="3" s="1"/>
  <c r="D740" i="3"/>
  <c r="E740" i="3"/>
  <c r="H740" i="3"/>
  <c r="C900" i="3"/>
  <c r="F900" i="3" s="1"/>
  <c r="A900" i="3" s="1"/>
  <c r="E882" i="3"/>
  <c r="E858" i="3"/>
  <c r="H848" i="3"/>
  <c r="D848" i="3"/>
  <c r="F848" i="3"/>
  <c r="A848" i="3" s="1"/>
  <c r="H824" i="3"/>
  <c r="D824" i="3"/>
  <c r="F824" i="3"/>
  <c r="A824" i="3" s="1"/>
  <c r="H800" i="3"/>
  <c r="D800" i="3"/>
  <c r="F800" i="3"/>
  <c r="A800" i="3" s="1"/>
  <c r="E996" i="3"/>
  <c r="C981" i="3"/>
  <c r="F981" i="3" s="1"/>
  <c r="A981" i="3" s="1"/>
  <c r="D981" i="3"/>
  <c r="E981" i="3"/>
  <c r="H981" i="3"/>
  <c r="C996" i="3"/>
  <c r="F996" i="3" s="1"/>
  <c r="A996" i="3" s="1"/>
  <c r="E986" i="3"/>
  <c r="H974" i="3"/>
  <c r="D974" i="3"/>
  <c r="F974" i="3"/>
  <c r="A974" i="3" s="1"/>
  <c r="H962" i="3"/>
  <c r="D962" i="3"/>
  <c r="F962" i="3"/>
  <c r="A962" i="3" s="1"/>
  <c r="H950" i="3"/>
  <c r="D950" i="3"/>
  <c r="F950" i="3"/>
  <c r="A950" i="3" s="1"/>
  <c r="H938" i="3"/>
  <c r="D938" i="3"/>
  <c r="F938" i="3"/>
  <c r="A938" i="3" s="1"/>
  <c r="H926" i="3"/>
  <c r="D926" i="3"/>
  <c r="F926" i="3"/>
  <c r="A926" i="3" s="1"/>
  <c r="H914" i="3"/>
  <c r="D914" i="3"/>
  <c r="F914" i="3"/>
  <c r="A914" i="3" s="1"/>
  <c r="E1000" i="3"/>
  <c r="E995" i="3"/>
  <c r="C995" i="3"/>
  <c r="F995" i="3" s="1"/>
  <c r="A995" i="3" s="1"/>
  <c r="D995" i="3"/>
  <c r="H995" i="3"/>
  <c r="H990" i="3"/>
  <c r="D990" i="3"/>
  <c r="F990" i="3"/>
  <c r="A990" i="3" s="1"/>
  <c r="C986" i="3"/>
  <c r="F986" i="3" s="1"/>
  <c r="A986" i="3" s="1"/>
  <c r="E980" i="3"/>
  <c r="E974" i="3"/>
  <c r="E968" i="3"/>
  <c r="E962" i="3"/>
  <c r="E956" i="3"/>
  <c r="E950" i="3"/>
  <c r="E944" i="3"/>
  <c r="E938" i="3"/>
  <c r="E932" i="3"/>
  <c r="E926" i="3"/>
  <c r="E920" i="3"/>
  <c r="E914" i="3"/>
  <c r="E908" i="3"/>
  <c r="E902" i="3"/>
  <c r="E896" i="3"/>
  <c r="H890" i="3"/>
  <c r="D890" i="3"/>
  <c r="F890" i="3"/>
  <c r="A890" i="3" s="1"/>
  <c r="C886" i="3"/>
  <c r="F886" i="3" s="1"/>
  <c r="A886" i="3" s="1"/>
  <c r="E876" i="3"/>
  <c r="H866" i="3"/>
  <c r="D866" i="3"/>
  <c r="C862" i="3"/>
  <c r="F862" i="3" s="1"/>
  <c r="A862" i="3" s="1"/>
  <c r="E852" i="3"/>
  <c r="H842" i="3"/>
  <c r="D842" i="3"/>
  <c r="F842" i="3"/>
  <c r="A842" i="3" s="1"/>
  <c r="C838" i="3"/>
  <c r="F838" i="3" s="1"/>
  <c r="A838" i="3" s="1"/>
  <c r="E828" i="3"/>
  <c r="H818" i="3"/>
  <c r="D818" i="3"/>
  <c r="F818" i="3"/>
  <c r="A818" i="3" s="1"/>
  <c r="C814" i="3"/>
  <c r="F814" i="3" s="1"/>
  <c r="A814" i="3" s="1"/>
  <c r="E804" i="3"/>
  <c r="H794" i="3"/>
  <c r="D794" i="3"/>
  <c r="F794" i="3"/>
  <c r="A794" i="3" s="1"/>
  <c r="D761" i="3"/>
  <c r="F761" i="3"/>
  <c r="A761" i="3" s="1"/>
  <c r="E761" i="3"/>
  <c r="H761" i="3"/>
  <c r="D733" i="3"/>
  <c r="C733" i="3"/>
  <c r="F733" i="3" s="1"/>
  <c r="A733" i="3" s="1"/>
  <c r="E733" i="3"/>
  <c r="H733" i="3"/>
  <c r="H880" i="3"/>
  <c r="D880" i="3"/>
  <c r="F880" i="3"/>
  <c r="A880" i="3" s="1"/>
  <c r="H856" i="3"/>
  <c r="D856" i="3"/>
  <c r="F856" i="3"/>
  <c r="A856" i="3" s="1"/>
  <c r="H832" i="3"/>
  <c r="D832" i="3"/>
  <c r="H808" i="3"/>
  <c r="D808" i="3"/>
  <c r="D789" i="3"/>
  <c r="F789" i="3"/>
  <c r="A789" i="3" s="1"/>
  <c r="H789" i="3"/>
  <c r="E789" i="3"/>
  <c r="D717" i="3"/>
  <c r="F717" i="3"/>
  <c r="A717" i="3" s="1"/>
  <c r="H717" i="3"/>
  <c r="E717" i="3"/>
  <c r="C782" i="3"/>
  <c r="F782" i="3" s="1"/>
  <c r="A782" i="3" s="1"/>
  <c r="D782" i="3"/>
  <c r="E782" i="3"/>
  <c r="D775" i="3"/>
  <c r="C758" i="3"/>
  <c r="F758" i="3" s="1"/>
  <c r="A758" i="3" s="1"/>
  <c r="D758" i="3"/>
  <c r="E758" i="3"/>
  <c r="D751" i="3"/>
  <c r="C734" i="3"/>
  <c r="F734" i="3" s="1"/>
  <c r="A734" i="3" s="1"/>
  <c r="D734" i="3"/>
  <c r="E734" i="3"/>
  <c r="D727" i="3"/>
  <c r="C710" i="3"/>
  <c r="F710" i="3" s="1"/>
  <c r="A710" i="3" s="1"/>
  <c r="D710" i="3"/>
  <c r="E710" i="3"/>
  <c r="C778" i="3"/>
  <c r="F778" i="3" s="1"/>
  <c r="A778" i="3" s="1"/>
  <c r="D778" i="3"/>
  <c r="E778" i="3"/>
  <c r="C775" i="3"/>
  <c r="F775" i="3" s="1"/>
  <c r="A775" i="3" s="1"/>
  <c r="D771" i="3"/>
  <c r="C754" i="3"/>
  <c r="F754" i="3" s="1"/>
  <c r="A754" i="3" s="1"/>
  <c r="D754" i="3"/>
  <c r="E754" i="3"/>
  <c r="C751" i="3"/>
  <c r="F751" i="3" s="1"/>
  <c r="A751" i="3" s="1"/>
  <c r="D747" i="3"/>
  <c r="C730" i="3"/>
  <c r="F730" i="3" s="1"/>
  <c r="A730" i="3" s="1"/>
  <c r="D730" i="3"/>
  <c r="E730" i="3"/>
  <c r="C727" i="3"/>
  <c r="F727" i="3" s="1"/>
  <c r="A727" i="3" s="1"/>
  <c r="D723" i="3"/>
  <c r="C706" i="3"/>
  <c r="F706" i="3" s="1"/>
  <c r="A706" i="3" s="1"/>
  <c r="D706" i="3"/>
  <c r="E706" i="3"/>
  <c r="C450" i="3"/>
  <c r="F450" i="3" s="1"/>
  <c r="A450" i="3" s="1"/>
  <c r="D450" i="3"/>
  <c r="E450" i="3"/>
  <c r="H450" i="3"/>
  <c r="H449" i="3"/>
  <c r="C449" i="3"/>
  <c r="F449" i="3" s="1"/>
  <c r="A449" i="3" s="1"/>
  <c r="D449" i="3"/>
  <c r="E449" i="3"/>
  <c r="H443" i="3"/>
  <c r="C443" i="3"/>
  <c r="F443" i="3" s="1"/>
  <c r="A443" i="3" s="1"/>
  <c r="D443" i="3"/>
  <c r="E443" i="3"/>
  <c r="H437" i="3"/>
  <c r="C437" i="3"/>
  <c r="F437" i="3" s="1"/>
  <c r="A437" i="3" s="1"/>
  <c r="D437" i="3"/>
  <c r="E437" i="3"/>
  <c r="H431" i="3"/>
  <c r="C431" i="3"/>
  <c r="F431" i="3" s="1"/>
  <c r="A431" i="3" s="1"/>
  <c r="D431" i="3"/>
  <c r="E431" i="3"/>
  <c r="H425" i="3"/>
  <c r="C425" i="3"/>
  <c r="F425" i="3" s="1"/>
  <c r="A425" i="3" s="1"/>
  <c r="D425" i="3"/>
  <c r="E425" i="3"/>
  <c r="H419" i="3"/>
  <c r="C419" i="3"/>
  <c r="F419" i="3" s="1"/>
  <c r="A419" i="3" s="1"/>
  <c r="D419" i="3"/>
  <c r="E419" i="3"/>
  <c r="H413" i="3"/>
  <c r="C413" i="3"/>
  <c r="F413" i="3" s="1"/>
  <c r="A413" i="3" s="1"/>
  <c r="D413" i="3"/>
  <c r="E413" i="3"/>
  <c r="H407" i="3"/>
  <c r="C407" i="3"/>
  <c r="F407" i="3" s="1"/>
  <c r="A407" i="3" s="1"/>
  <c r="D407" i="3"/>
  <c r="E407" i="3"/>
  <c r="H401" i="3"/>
  <c r="C401" i="3"/>
  <c r="F401" i="3" s="1"/>
  <c r="A401" i="3" s="1"/>
  <c r="D401" i="3"/>
  <c r="E401" i="3"/>
  <c r="H395" i="3"/>
  <c r="C395" i="3"/>
  <c r="F395" i="3" s="1"/>
  <c r="A395" i="3" s="1"/>
  <c r="D395" i="3"/>
  <c r="E395" i="3"/>
  <c r="H389" i="3"/>
  <c r="C389" i="3"/>
  <c r="F389" i="3" s="1"/>
  <c r="A389" i="3" s="1"/>
  <c r="D389" i="3"/>
  <c r="E389" i="3"/>
  <c r="H383" i="3"/>
  <c r="C383" i="3"/>
  <c r="F383" i="3" s="1"/>
  <c r="A383" i="3" s="1"/>
  <c r="D383" i="3"/>
  <c r="E383" i="3"/>
  <c r="H377" i="3"/>
  <c r="C377" i="3"/>
  <c r="F377" i="3" s="1"/>
  <c r="A377" i="3" s="1"/>
  <c r="D377" i="3"/>
  <c r="E377" i="3"/>
  <c r="H371" i="3"/>
  <c r="C371" i="3"/>
  <c r="F371" i="3" s="1"/>
  <c r="A371" i="3" s="1"/>
  <c r="D371" i="3"/>
  <c r="E371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D791" i="3"/>
  <c r="F791" i="3"/>
  <c r="A791" i="3" s="1"/>
  <c r="C774" i="3"/>
  <c r="F774" i="3" s="1"/>
  <c r="A774" i="3" s="1"/>
  <c r="D774" i="3"/>
  <c r="E774" i="3"/>
  <c r="C771" i="3"/>
  <c r="F771" i="3" s="1"/>
  <c r="A771" i="3" s="1"/>
  <c r="D767" i="3"/>
  <c r="F767" i="3"/>
  <c r="A767" i="3" s="1"/>
  <c r="C750" i="3"/>
  <c r="F750" i="3" s="1"/>
  <c r="A750" i="3" s="1"/>
  <c r="D750" i="3"/>
  <c r="E750" i="3"/>
  <c r="C747" i="3"/>
  <c r="F747" i="3" s="1"/>
  <c r="A747" i="3" s="1"/>
  <c r="D743" i="3"/>
  <c r="F743" i="3"/>
  <c r="A743" i="3" s="1"/>
  <c r="C726" i="3"/>
  <c r="F726" i="3" s="1"/>
  <c r="A726" i="3" s="1"/>
  <c r="D726" i="3"/>
  <c r="E726" i="3"/>
  <c r="C723" i="3"/>
  <c r="F723" i="3" s="1"/>
  <c r="A723" i="3" s="1"/>
  <c r="D719" i="3"/>
  <c r="F719" i="3"/>
  <c r="A719" i="3" s="1"/>
  <c r="H787" i="3"/>
  <c r="C784" i="3"/>
  <c r="F784" i="3" s="1"/>
  <c r="A784" i="3" s="1"/>
  <c r="D784" i="3"/>
  <c r="E784" i="3"/>
  <c r="D777" i="3"/>
  <c r="F777" i="3"/>
  <c r="A777" i="3" s="1"/>
  <c r="C760" i="3"/>
  <c r="F760" i="3" s="1"/>
  <c r="A760" i="3" s="1"/>
  <c r="D760" i="3"/>
  <c r="E760" i="3"/>
  <c r="D753" i="3"/>
  <c r="C736" i="3"/>
  <c r="F736" i="3" s="1"/>
  <c r="A736" i="3" s="1"/>
  <c r="D736" i="3"/>
  <c r="E736" i="3"/>
  <c r="D729" i="3"/>
  <c r="F729" i="3"/>
  <c r="A729" i="3" s="1"/>
  <c r="C712" i="3"/>
  <c r="F712" i="3" s="1"/>
  <c r="A712" i="3" s="1"/>
  <c r="D712" i="3"/>
  <c r="E712" i="3"/>
  <c r="D705" i="3"/>
  <c r="F705" i="3"/>
  <c r="A705" i="3" s="1"/>
  <c r="C770" i="3"/>
  <c r="F770" i="3" s="1"/>
  <c r="A770" i="3" s="1"/>
  <c r="D770" i="3"/>
  <c r="E770" i="3"/>
  <c r="D763" i="3"/>
  <c r="C746" i="3"/>
  <c r="F746" i="3" s="1"/>
  <c r="A746" i="3" s="1"/>
  <c r="D746" i="3"/>
  <c r="E746" i="3"/>
  <c r="D739" i="3"/>
  <c r="C722" i="3"/>
  <c r="F722" i="3" s="1"/>
  <c r="A722" i="3" s="1"/>
  <c r="D722" i="3"/>
  <c r="E722" i="3"/>
  <c r="D715" i="3"/>
  <c r="F959" i="3"/>
  <c r="A959" i="3" s="1"/>
  <c r="E955" i="3"/>
  <c r="E945" i="3"/>
  <c r="E935" i="3"/>
  <c r="E925" i="3"/>
  <c r="E917" i="3"/>
  <c r="E907" i="3"/>
  <c r="E897" i="3"/>
  <c r="E787" i="3"/>
  <c r="D773" i="3"/>
  <c r="E763" i="3"/>
  <c r="C756" i="3"/>
  <c r="F756" i="3" s="1"/>
  <c r="A756" i="3" s="1"/>
  <c r="D756" i="3"/>
  <c r="E756" i="3"/>
  <c r="D749" i="3"/>
  <c r="E739" i="3"/>
  <c r="C732" i="3"/>
  <c r="F732" i="3" s="1"/>
  <c r="A732" i="3" s="1"/>
  <c r="D732" i="3"/>
  <c r="E732" i="3"/>
  <c r="E715" i="3"/>
  <c r="C708" i="3"/>
  <c r="F708" i="3" s="1"/>
  <c r="A708" i="3" s="1"/>
  <c r="D708" i="3"/>
  <c r="E708" i="3"/>
  <c r="F963" i="3"/>
  <c r="A963" i="3" s="1"/>
  <c r="E959" i="3"/>
  <c r="E947" i="3"/>
  <c r="E937" i="3"/>
  <c r="E929" i="3"/>
  <c r="E919" i="3"/>
  <c r="E911" i="3"/>
  <c r="E903" i="3"/>
  <c r="C780" i="3"/>
  <c r="F780" i="3" s="1"/>
  <c r="A780" i="3" s="1"/>
  <c r="D780" i="3"/>
  <c r="E780" i="3"/>
  <c r="D963" i="3"/>
  <c r="D961" i="3"/>
  <c r="D959" i="3"/>
  <c r="D957" i="3"/>
  <c r="D955" i="3"/>
  <c r="D953" i="3"/>
  <c r="D951" i="3"/>
  <c r="D949" i="3"/>
  <c r="D947" i="3"/>
  <c r="D945" i="3"/>
  <c r="D943" i="3"/>
  <c r="D941" i="3"/>
  <c r="D939" i="3"/>
  <c r="D937" i="3"/>
  <c r="D935" i="3"/>
  <c r="D933" i="3"/>
  <c r="D931" i="3"/>
  <c r="D929" i="3"/>
  <c r="D927" i="3"/>
  <c r="D925" i="3"/>
  <c r="D923" i="3"/>
  <c r="D921" i="3"/>
  <c r="D919" i="3"/>
  <c r="D917" i="3"/>
  <c r="D915" i="3"/>
  <c r="D913" i="3"/>
  <c r="D911" i="3"/>
  <c r="D909" i="3"/>
  <c r="D907" i="3"/>
  <c r="D905" i="3"/>
  <c r="D903" i="3"/>
  <c r="D901" i="3"/>
  <c r="D899" i="3"/>
  <c r="D897" i="3"/>
  <c r="D895" i="3"/>
  <c r="D893" i="3"/>
  <c r="D891" i="3"/>
  <c r="D889" i="3"/>
  <c r="D887" i="3"/>
  <c r="D885" i="3"/>
  <c r="D883" i="3"/>
  <c r="D881" i="3"/>
  <c r="D879" i="3"/>
  <c r="D877" i="3"/>
  <c r="D875" i="3"/>
  <c r="D873" i="3"/>
  <c r="D871" i="3"/>
  <c r="D869" i="3"/>
  <c r="D867" i="3"/>
  <c r="D865" i="3"/>
  <c r="D863" i="3"/>
  <c r="D861" i="3"/>
  <c r="D859" i="3"/>
  <c r="D857" i="3"/>
  <c r="D855" i="3"/>
  <c r="D853" i="3"/>
  <c r="D851" i="3"/>
  <c r="D849" i="3"/>
  <c r="D847" i="3"/>
  <c r="D845" i="3"/>
  <c r="D843" i="3"/>
  <c r="D841" i="3"/>
  <c r="D839" i="3"/>
  <c r="D837" i="3"/>
  <c r="D835" i="3"/>
  <c r="D833" i="3"/>
  <c r="D831" i="3"/>
  <c r="D829" i="3"/>
  <c r="D827" i="3"/>
  <c r="D825" i="3"/>
  <c r="D823" i="3"/>
  <c r="D821" i="3"/>
  <c r="D819" i="3"/>
  <c r="D817" i="3"/>
  <c r="D815" i="3"/>
  <c r="D813" i="3"/>
  <c r="D811" i="3"/>
  <c r="D809" i="3"/>
  <c r="D807" i="3"/>
  <c r="D805" i="3"/>
  <c r="D803" i="3"/>
  <c r="D801" i="3"/>
  <c r="D799" i="3"/>
  <c r="D797" i="3"/>
  <c r="D795" i="3"/>
  <c r="D793" i="3"/>
  <c r="C790" i="3"/>
  <c r="F790" i="3" s="1"/>
  <c r="A790" i="3" s="1"/>
  <c r="D790" i="3"/>
  <c r="E790" i="3"/>
  <c r="D783" i="3"/>
  <c r="E773" i="3"/>
  <c r="C766" i="3"/>
  <c r="F766" i="3" s="1"/>
  <c r="A766" i="3" s="1"/>
  <c r="D766" i="3"/>
  <c r="E766" i="3"/>
  <c r="C763" i="3"/>
  <c r="F763" i="3" s="1"/>
  <c r="A763" i="3" s="1"/>
  <c r="D759" i="3"/>
  <c r="E749" i="3"/>
  <c r="C742" i="3"/>
  <c r="F742" i="3" s="1"/>
  <c r="A742" i="3" s="1"/>
  <c r="D742" i="3"/>
  <c r="E742" i="3"/>
  <c r="C739" i="3"/>
  <c r="F739" i="3" s="1"/>
  <c r="A739" i="3" s="1"/>
  <c r="D735" i="3"/>
  <c r="C718" i="3"/>
  <c r="F718" i="3" s="1"/>
  <c r="A718" i="3" s="1"/>
  <c r="D718" i="3"/>
  <c r="E718" i="3"/>
  <c r="C715" i="3"/>
  <c r="F715" i="3" s="1"/>
  <c r="A715" i="3" s="1"/>
  <c r="D711" i="3"/>
  <c r="D787" i="3"/>
  <c r="F787" i="3"/>
  <c r="A787" i="3" s="1"/>
  <c r="E963" i="3"/>
  <c r="E957" i="3"/>
  <c r="E951" i="3"/>
  <c r="E941" i="3"/>
  <c r="E931" i="3"/>
  <c r="E923" i="3"/>
  <c r="E915" i="3"/>
  <c r="E909" i="3"/>
  <c r="E901" i="3"/>
  <c r="E895" i="3"/>
  <c r="E893" i="3"/>
  <c r="D725" i="3"/>
  <c r="C961" i="3"/>
  <c r="F961" i="3" s="1"/>
  <c r="A961" i="3" s="1"/>
  <c r="C953" i="3"/>
  <c r="F953" i="3" s="1"/>
  <c r="A953" i="3" s="1"/>
  <c r="C949" i="3"/>
  <c r="F949" i="3" s="1"/>
  <c r="A949" i="3" s="1"/>
  <c r="C943" i="3"/>
  <c r="F943" i="3" s="1"/>
  <c r="A943" i="3" s="1"/>
  <c r="C939" i="3"/>
  <c r="F939" i="3" s="1"/>
  <c r="A939" i="3" s="1"/>
  <c r="C933" i="3"/>
  <c r="F933" i="3" s="1"/>
  <c r="A933" i="3" s="1"/>
  <c r="C927" i="3"/>
  <c r="F927" i="3" s="1"/>
  <c r="A927" i="3" s="1"/>
  <c r="C921" i="3"/>
  <c r="F921" i="3" s="1"/>
  <c r="A921" i="3" s="1"/>
  <c r="C913" i="3"/>
  <c r="F913" i="3" s="1"/>
  <c r="A913" i="3" s="1"/>
  <c r="C905" i="3"/>
  <c r="F905" i="3" s="1"/>
  <c r="A905" i="3" s="1"/>
  <c r="C899" i="3"/>
  <c r="F899" i="3" s="1"/>
  <c r="A899" i="3" s="1"/>
  <c r="E783" i="3"/>
  <c r="C776" i="3"/>
  <c r="F776" i="3" s="1"/>
  <c r="A776" i="3" s="1"/>
  <c r="D776" i="3"/>
  <c r="E776" i="3"/>
  <c r="C773" i="3"/>
  <c r="F773" i="3" s="1"/>
  <c r="A773" i="3" s="1"/>
  <c r="D769" i="3"/>
  <c r="F769" i="3"/>
  <c r="A769" i="3" s="1"/>
  <c r="E759" i="3"/>
  <c r="C752" i="3"/>
  <c r="F752" i="3" s="1"/>
  <c r="A752" i="3" s="1"/>
  <c r="D752" i="3"/>
  <c r="E752" i="3"/>
  <c r="C749" i="3"/>
  <c r="F749" i="3" s="1"/>
  <c r="A749" i="3" s="1"/>
  <c r="D745" i="3"/>
  <c r="F745" i="3"/>
  <c r="A745" i="3" s="1"/>
  <c r="E735" i="3"/>
  <c r="C728" i="3"/>
  <c r="F728" i="3" s="1"/>
  <c r="A728" i="3" s="1"/>
  <c r="D728" i="3"/>
  <c r="E728" i="3"/>
  <c r="C725" i="3"/>
  <c r="F725" i="3" s="1"/>
  <c r="A725" i="3" s="1"/>
  <c r="D721" i="3"/>
  <c r="F721" i="3"/>
  <c r="A721" i="3" s="1"/>
  <c r="E711" i="3"/>
  <c r="C786" i="3"/>
  <c r="F786" i="3" s="1"/>
  <c r="A786" i="3" s="1"/>
  <c r="D786" i="3"/>
  <c r="E786" i="3"/>
  <c r="C783" i="3"/>
  <c r="F783" i="3" s="1"/>
  <c r="A783" i="3" s="1"/>
  <c r="D779" i="3"/>
  <c r="F779" i="3"/>
  <c r="A779" i="3" s="1"/>
  <c r="E769" i="3"/>
  <c r="C762" i="3"/>
  <c r="F762" i="3" s="1"/>
  <c r="A762" i="3" s="1"/>
  <c r="D762" i="3"/>
  <c r="E762" i="3"/>
  <c r="C759" i="3"/>
  <c r="F759" i="3" s="1"/>
  <c r="A759" i="3" s="1"/>
  <c r="D755" i="3"/>
  <c r="F755" i="3"/>
  <c r="A755" i="3" s="1"/>
  <c r="E745" i="3"/>
  <c r="C738" i="3"/>
  <c r="F738" i="3" s="1"/>
  <c r="A738" i="3" s="1"/>
  <c r="D738" i="3"/>
  <c r="E738" i="3"/>
  <c r="C735" i="3"/>
  <c r="F735" i="3" s="1"/>
  <c r="A735" i="3" s="1"/>
  <c r="D731" i="3"/>
  <c r="F731" i="3"/>
  <c r="A731" i="3" s="1"/>
  <c r="E721" i="3"/>
  <c r="C714" i="3"/>
  <c r="F714" i="3" s="1"/>
  <c r="A714" i="3" s="1"/>
  <c r="D714" i="3"/>
  <c r="E714" i="3"/>
  <c r="C711" i="3"/>
  <c r="F711" i="3" s="1"/>
  <c r="A711" i="3" s="1"/>
  <c r="D707" i="3"/>
  <c r="F707" i="3"/>
  <c r="A707" i="3" s="1"/>
  <c r="C265" i="3"/>
  <c r="F265" i="3" s="1"/>
  <c r="A265" i="3" s="1"/>
  <c r="D265" i="3"/>
  <c r="E265" i="3"/>
  <c r="H265" i="3"/>
  <c r="C171" i="3"/>
  <c r="F171" i="3" s="1"/>
  <c r="A171" i="3" s="1"/>
  <c r="D171" i="3"/>
  <c r="E171" i="3"/>
  <c r="H171" i="3"/>
  <c r="C75" i="3"/>
  <c r="F75" i="3" s="1"/>
  <c r="A75" i="3" s="1"/>
  <c r="D75" i="3"/>
  <c r="E75" i="3"/>
  <c r="H75" i="3"/>
  <c r="E704" i="3"/>
  <c r="E702" i="3"/>
  <c r="E700" i="3"/>
  <c r="E698" i="3"/>
  <c r="E696" i="3"/>
  <c r="E694" i="3"/>
  <c r="E692" i="3"/>
  <c r="E690" i="3"/>
  <c r="E688" i="3"/>
  <c r="E686" i="3"/>
  <c r="E684" i="3"/>
  <c r="E682" i="3"/>
  <c r="E680" i="3"/>
  <c r="E678" i="3"/>
  <c r="E676" i="3"/>
  <c r="E674" i="3"/>
  <c r="E672" i="3"/>
  <c r="E670" i="3"/>
  <c r="E668" i="3"/>
  <c r="E666" i="3"/>
  <c r="E664" i="3"/>
  <c r="E662" i="3"/>
  <c r="E660" i="3"/>
  <c r="E658" i="3"/>
  <c r="E656" i="3"/>
  <c r="E654" i="3"/>
  <c r="E652" i="3"/>
  <c r="E650" i="3"/>
  <c r="E648" i="3"/>
  <c r="E646" i="3"/>
  <c r="E644" i="3"/>
  <c r="E642" i="3"/>
  <c r="E640" i="3"/>
  <c r="E638" i="3"/>
  <c r="E636" i="3"/>
  <c r="E634" i="3"/>
  <c r="E632" i="3"/>
  <c r="E630" i="3"/>
  <c r="E628" i="3"/>
  <c r="E626" i="3"/>
  <c r="E624" i="3"/>
  <c r="E622" i="3"/>
  <c r="E620" i="3"/>
  <c r="E618" i="3"/>
  <c r="E616" i="3"/>
  <c r="E614" i="3"/>
  <c r="E612" i="3"/>
  <c r="E610" i="3"/>
  <c r="E608" i="3"/>
  <c r="E606" i="3"/>
  <c r="E604" i="3"/>
  <c r="E602" i="3"/>
  <c r="E600" i="3"/>
  <c r="E598" i="3"/>
  <c r="E596" i="3"/>
  <c r="E594" i="3"/>
  <c r="E592" i="3"/>
  <c r="E590" i="3"/>
  <c r="E588" i="3"/>
  <c r="E586" i="3"/>
  <c r="E584" i="3"/>
  <c r="E582" i="3"/>
  <c r="E580" i="3"/>
  <c r="E578" i="3"/>
  <c r="E576" i="3"/>
  <c r="E574" i="3"/>
  <c r="E572" i="3"/>
  <c r="E570" i="3"/>
  <c r="E568" i="3"/>
  <c r="E566" i="3"/>
  <c r="E564" i="3"/>
  <c r="E562" i="3"/>
  <c r="E560" i="3"/>
  <c r="E558" i="3"/>
  <c r="E556" i="3"/>
  <c r="E554" i="3"/>
  <c r="E552" i="3"/>
  <c r="E550" i="3"/>
  <c r="E548" i="3"/>
  <c r="E546" i="3"/>
  <c r="E544" i="3"/>
  <c r="E542" i="3"/>
  <c r="E540" i="3"/>
  <c r="E538" i="3"/>
  <c r="E536" i="3"/>
  <c r="E534" i="3"/>
  <c r="E532" i="3"/>
  <c r="E530" i="3"/>
  <c r="E528" i="3"/>
  <c r="E526" i="3"/>
  <c r="E524" i="3"/>
  <c r="E522" i="3"/>
  <c r="E520" i="3"/>
  <c r="E518" i="3"/>
  <c r="E516" i="3"/>
  <c r="E514" i="3"/>
  <c r="E512" i="3"/>
  <c r="E510" i="3"/>
  <c r="E508" i="3"/>
  <c r="E506" i="3"/>
  <c r="E504" i="3"/>
  <c r="E502" i="3"/>
  <c r="E500" i="3"/>
  <c r="E498" i="3"/>
  <c r="E496" i="3"/>
  <c r="E494" i="3"/>
  <c r="E492" i="3"/>
  <c r="E490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4" i="3"/>
  <c r="C107" i="3"/>
  <c r="F107" i="3" s="1"/>
  <c r="A107" i="3" s="1"/>
  <c r="D107" i="3"/>
  <c r="E107" i="3"/>
  <c r="H107" i="3"/>
  <c r="D704" i="3"/>
  <c r="D702" i="3"/>
  <c r="D700" i="3"/>
  <c r="D698" i="3"/>
  <c r="D696" i="3"/>
  <c r="D694" i="3"/>
  <c r="D692" i="3"/>
  <c r="D690" i="3"/>
  <c r="D688" i="3"/>
  <c r="D686" i="3"/>
  <c r="D684" i="3"/>
  <c r="D682" i="3"/>
  <c r="D680" i="3"/>
  <c r="D678" i="3"/>
  <c r="D676" i="3"/>
  <c r="D674" i="3"/>
  <c r="D672" i="3"/>
  <c r="D670" i="3"/>
  <c r="D668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30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4" i="3"/>
  <c r="D532" i="3"/>
  <c r="D530" i="3"/>
  <c r="D528" i="3"/>
  <c r="D526" i="3"/>
  <c r="D524" i="3"/>
  <c r="D522" i="3"/>
  <c r="D520" i="3"/>
  <c r="D518" i="3"/>
  <c r="D516" i="3"/>
  <c r="D514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66" i="3"/>
  <c r="D464" i="3"/>
  <c r="H447" i="3"/>
  <c r="C447" i="3"/>
  <c r="F447" i="3" s="1"/>
  <c r="A447" i="3" s="1"/>
  <c r="D447" i="3"/>
  <c r="E447" i="3"/>
  <c r="H441" i="3"/>
  <c r="C441" i="3"/>
  <c r="F441" i="3" s="1"/>
  <c r="A441" i="3" s="1"/>
  <c r="D441" i="3"/>
  <c r="E441" i="3"/>
  <c r="H435" i="3"/>
  <c r="C435" i="3"/>
  <c r="F435" i="3" s="1"/>
  <c r="A435" i="3" s="1"/>
  <c r="D435" i="3"/>
  <c r="E435" i="3"/>
  <c r="H429" i="3"/>
  <c r="C429" i="3"/>
  <c r="F429" i="3" s="1"/>
  <c r="A429" i="3" s="1"/>
  <c r="D429" i="3"/>
  <c r="E429" i="3"/>
  <c r="H423" i="3"/>
  <c r="C423" i="3"/>
  <c r="F423" i="3" s="1"/>
  <c r="A423" i="3" s="1"/>
  <c r="D423" i="3"/>
  <c r="E423" i="3"/>
  <c r="H417" i="3"/>
  <c r="C417" i="3"/>
  <c r="F417" i="3" s="1"/>
  <c r="A417" i="3" s="1"/>
  <c r="D417" i="3"/>
  <c r="E417" i="3"/>
  <c r="H411" i="3"/>
  <c r="C411" i="3"/>
  <c r="F411" i="3" s="1"/>
  <c r="A411" i="3" s="1"/>
  <c r="D411" i="3"/>
  <c r="E411" i="3"/>
  <c r="H405" i="3"/>
  <c r="C405" i="3"/>
  <c r="F405" i="3" s="1"/>
  <c r="A405" i="3" s="1"/>
  <c r="D405" i="3"/>
  <c r="E405" i="3"/>
  <c r="H399" i="3"/>
  <c r="C399" i="3"/>
  <c r="F399" i="3" s="1"/>
  <c r="A399" i="3" s="1"/>
  <c r="D399" i="3"/>
  <c r="E399" i="3"/>
  <c r="H393" i="3"/>
  <c r="C393" i="3"/>
  <c r="F393" i="3" s="1"/>
  <c r="A393" i="3" s="1"/>
  <c r="D393" i="3"/>
  <c r="E393" i="3"/>
  <c r="H387" i="3"/>
  <c r="C387" i="3"/>
  <c r="F387" i="3" s="1"/>
  <c r="A387" i="3" s="1"/>
  <c r="D387" i="3"/>
  <c r="E387" i="3"/>
  <c r="H381" i="3"/>
  <c r="C381" i="3"/>
  <c r="F381" i="3" s="1"/>
  <c r="A381" i="3" s="1"/>
  <c r="D381" i="3"/>
  <c r="E381" i="3"/>
  <c r="H375" i="3"/>
  <c r="C375" i="3"/>
  <c r="F375" i="3" s="1"/>
  <c r="A375" i="3" s="1"/>
  <c r="D375" i="3"/>
  <c r="E375" i="3"/>
  <c r="C139" i="3"/>
  <c r="F139" i="3" s="1"/>
  <c r="A139" i="3" s="1"/>
  <c r="D139" i="3"/>
  <c r="E139" i="3"/>
  <c r="H139" i="3"/>
  <c r="F703" i="3"/>
  <c r="A703" i="3" s="1"/>
  <c r="F699" i="3"/>
  <c r="A699" i="3" s="1"/>
  <c r="F697" i="3"/>
  <c r="A697" i="3" s="1"/>
  <c r="F695" i="3"/>
  <c r="A695" i="3" s="1"/>
  <c r="F693" i="3"/>
  <c r="A693" i="3" s="1"/>
  <c r="F691" i="3"/>
  <c r="A691" i="3" s="1"/>
  <c r="F689" i="3"/>
  <c r="A689" i="3" s="1"/>
  <c r="F687" i="3"/>
  <c r="A687" i="3" s="1"/>
  <c r="F685" i="3"/>
  <c r="A685" i="3" s="1"/>
  <c r="F683" i="3"/>
  <c r="A683" i="3" s="1"/>
  <c r="F681" i="3"/>
  <c r="A681" i="3" s="1"/>
  <c r="F679" i="3"/>
  <c r="A679" i="3" s="1"/>
  <c r="F677" i="3"/>
  <c r="A677" i="3" s="1"/>
  <c r="F675" i="3"/>
  <c r="A675" i="3" s="1"/>
  <c r="F673" i="3"/>
  <c r="A673" i="3" s="1"/>
  <c r="F671" i="3"/>
  <c r="A671" i="3" s="1"/>
  <c r="F667" i="3"/>
  <c r="A667" i="3" s="1"/>
  <c r="F665" i="3"/>
  <c r="A665" i="3" s="1"/>
  <c r="F663" i="3"/>
  <c r="A663" i="3" s="1"/>
  <c r="F661" i="3"/>
  <c r="A661" i="3" s="1"/>
  <c r="F659" i="3"/>
  <c r="A659" i="3" s="1"/>
  <c r="F655" i="3"/>
  <c r="A655" i="3" s="1"/>
  <c r="F653" i="3"/>
  <c r="A653" i="3" s="1"/>
  <c r="F651" i="3"/>
  <c r="A651" i="3" s="1"/>
  <c r="F649" i="3"/>
  <c r="A649" i="3" s="1"/>
  <c r="F647" i="3"/>
  <c r="A647" i="3" s="1"/>
  <c r="F645" i="3"/>
  <c r="A645" i="3" s="1"/>
  <c r="F643" i="3"/>
  <c r="A643" i="3" s="1"/>
  <c r="F641" i="3"/>
  <c r="A641" i="3" s="1"/>
  <c r="F639" i="3"/>
  <c r="A639" i="3" s="1"/>
  <c r="F637" i="3"/>
  <c r="A637" i="3" s="1"/>
  <c r="F635" i="3"/>
  <c r="A635" i="3" s="1"/>
  <c r="F633" i="3"/>
  <c r="A633" i="3" s="1"/>
  <c r="F631" i="3"/>
  <c r="A631" i="3" s="1"/>
  <c r="F629" i="3"/>
  <c r="A629" i="3" s="1"/>
  <c r="F627" i="3"/>
  <c r="A627" i="3" s="1"/>
  <c r="F625" i="3"/>
  <c r="A625" i="3" s="1"/>
  <c r="F623" i="3"/>
  <c r="A623" i="3" s="1"/>
  <c r="F621" i="3"/>
  <c r="A621" i="3" s="1"/>
  <c r="F619" i="3"/>
  <c r="A619" i="3" s="1"/>
  <c r="F617" i="3"/>
  <c r="A617" i="3" s="1"/>
  <c r="F615" i="3"/>
  <c r="A615" i="3" s="1"/>
  <c r="F613" i="3"/>
  <c r="A613" i="3" s="1"/>
  <c r="F611" i="3"/>
  <c r="A611" i="3" s="1"/>
  <c r="F609" i="3"/>
  <c r="A609" i="3" s="1"/>
  <c r="F607" i="3"/>
  <c r="A607" i="3" s="1"/>
  <c r="F605" i="3"/>
  <c r="A605" i="3" s="1"/>
  <c r="F603" i="3"/>
  <c r="A603" i="3" s="1"/>
  <c r="F601" i="3"/>
  <c r="A601" i="3" s="1"/>
  <c r="F599" i="3"/>
  <c r="A599" i="3" s="1"/>
  <c r="F597" i="3"/>
  <c r="A597" i="3" s="1"/>
  <c r="F595" i="3"/>
  <c r="A595" i="3" s="1"/>
  <c r="F593" i="3"/>
  <c r="A593" i="3" s="1"/>
  <c r="F591" i="3"/>
  <c r="A591" i="3" s="1"/>
  <c r="F589" i="3"/>
  <c r="A589" i="3" s="1"/>
  <c r="F587" i="3"/>
  <c r="A587" i="3" s="1"/>
  <c r="F585" i="3"/>
  <c r="A585" i="3" s="1"/>
  <c r="F581" i="3"/>
  <c r="A581" i="3" s="1"/>
  <c r="F579" i="3"/>
  <c r="A579" i="3" s="1"/>
  <c r="F577" i="3"/>
  <c r="A577" i="3" s="1"/>
  <c r="F575" i="3"/>
  <c r="A575" i="3" s="1"/>
  <c r="F571" i="3"/>
  <c r="A571" i="3" s="1"/>
  <c r="F569" i="3"/>
  <c r="A569" i="3" s="1"/>
  <c r="F567" i="3"/>
  <c r="A567" i="3" s="1"/>
  <c r="F565" i="3"/>
  <c r="A565" i="3" s="1"/>
  <c r="F563" i="3"/>
  <c r="A563" i="3" s="1"/>
  <c r="F559" i="3"/>
  <c r="A559" i="3" s="1"/>
  <c r="F557" i="3"/>
  <c r="A557" i="3" s="1"/>
  <c r="F555" i="3"/>
  <c r="A555" i="3" s="1"/>
  <c r="F553" i="3"/>
  <c r="A553" i="3" s="1"/>
  <c r="F551" i="3"/>
  <c r="A551" i="3" s="1"/>
  <c r="F549" i="3"/>
  <c r="A549" i="3" s="1"/>
  <c r="F545" i="3"/>
  <c r="A545" i="3" s="1"/>
  <c r="F543" i="3"/>
  <c r="A543" i="3" s="1"/>
  <c r="F541" i="3"/>
  <c r="A541" i="3" s="1"/>
  <c r="F539" i="3"/>
  <c r="A539" i="3" s="1"/>
  <c r="F537" i="3"/>
  <c r="A537" i="3" s="1"/>
  <c r="F535" i="3"/>
  <c r="A535" i="3" s="1"/>
  <c r="F533" i="3"/>
  <c r="A533" i="3" s="1"/>
  <c r="F531" i="3"/>
  <c r="A531" i="3" s="1"/>
  <c r="F529" i="3"/>
  <c r="A529" i="3" s="1"/>
  <c r="F527" i="3"/>
  <c r="A527" i="3" s="1"/>
  <c r="F523" i="3"/>
  <c r="A523" i="3" s="1"/>
  <c r="F521" i="3"/>
  <c r="A521" i="3" s="1"/>
  <c r="H445" i="3"/>
  <c r="C445" i="3"/>
  <c r="F445" i="3" s="1"/>
  <c r="A445" i="3" s="1"/>
  <c r="D445" i="3"/>
  <c r="E445" i="3"/>
  <c r="H439" i="3"/>
  <c r="C439" i="3"/>
  <c r="F439" i="3" s="1"/>
  <c r="A439" i="3" s="1"/>
  <c r="D439" i="3"/>
  <c r="E439" i="3"/>
  <c r="H433" i="3"/>
  <c r="C433" i="3"/>
  <c r="F433" i="3" s="1"/>
  <c r="A433" i="3" s="1"/>
  <c r="D433" i="3"/>
  <c r="E433" i="3"/>
  <c r="H427" i="3"/>
  <c r="C427" i="3"/>
  <c r="F427" i="3" s="1"/>
  <c r="A427" i="3" s="1"/>
  <c r="D427" i="3"/>
  <c r="E427" i="3"/>
  <c r="H421" i="3"/>
  <c r="C421" i="3"/>
  <c r="F421" i="3" s="1"/>
  <c r="A421" i="3" s="1"/>
  <c r="D421" i="3"/>
  <c r="E421" i="3"/>
  <c r="H415" i="3"/>
  <c r="C415" i="3"/>
  <c r="F415" i="3" s="1"/>
  <c r="A415" i="3" s="1"/>
  <c r="D415" i="3"/>
  <c r="E415" i="3"/>
  <c r="H409" i="3"/>
  <c r="C409" i="3"/>
  <c r="F409" i="3" s="1"/>
  <c r="A409" i="3" s="1"/>
  <c r="D409" i="3"/>
  <c r="E409" i="3"/>
  <c r="H403" i="3"/>
  <c r="C403" i="3"/>
  <c r="F403" i="3" s="1"/>
  <c r="A403" i="3" s="1"/>
  <c r="D403" i="3"/>
  <c r="E403" i="3"/>
  <c r="H397" i="3"/>
  <c r="C397" i="3"/>
  <c r="F397" i="3" s="1"/>
  <c r="A397" i="3" s="1"/>
  <c r="D397" i="3"/>
  <c r="E397" i="3"/>
  <c r="H391" i="3"/>
  <c r="C391" i="3"/>
  <c r="F391" i="3" s="1"/>
  <c r="A391" i="3" s="1"/>
  <c r="D391" i="3"/>
  <c r="E391" i="3"/>
  <c r="H385" i="3"/>
  <c r="C385" i="3"/>
  <c r="F385" i="3" s="1"/>
  <c r="A385" i="3" s="1"/>
  <c r="D385" i="3"/>
  <c r="E385" i="3"/>
  <c r="H379" i="3"/>
  <c r="C379" i="3"/>
  <c r="F379" i="3" s="1"/>
  <c r="A379" i="3" s="1"/>
  <c r="D379" i="3"/>
  <c r="E379" i="3"/>
  <c r="H373" i="3"/>
  <c r="C373" i="3"/>
  <c r="F373" i="3" s="1"/>
  <c r="A373" i="3" s="1"/>
  <c r="D373" i="3"/>
  <c r="E373" i="3"/>
  <c r="E369" i="3"/>
  <c r="E367" i="3"/>
  <c r="E365" i="3"/>
  <c r="E363" i="3"/>
  <c r="E361" i="3"/>
  <c r="E359" i="3"/>
  <c r="E357" i="3"/>
  <c r="E355" i="3"/>
  <c r="E353" i="3"/>
  <c r="E351" i="3"/>
  <c r="E349" i="3"/>
  <c r="E347" i="3"/>
  <c r="E345" i="3"/>
  <c r="E343" i="3"/>
  <c r="E341" i="3"/>
  <c r="E339" i="3"/>
  <c r="E337" i="3"/>
  <c r="E335" i="3"/>
  <c r="E333" i="3"/>
  <c r="E331" i="3"/>
  <c r="E329" i="3"/>
  <c r="E327" i="3"/>
  <c r="E325" i="3"/>
  <c r="E323" i="3"/>
  <c r="E321" i="3"/>
  <c r="E319" i="3"/>
  <c r="E317" i="3"/>
  <c r="E315" i="3"/>
  <c r="E313" i="3"/>
  <c r="E311" i="3"/>
  <c r="E309" i="3"/>
  <c r="E307" i="3"/>
  <c r="E305" i="3"/>
  <c r="E303" i="3"/>
  <c r="C163" i="3"/>
  <c r="F163" i="3" s="1"/>
  <c r="A163" i="3" s="1"/>
  <c r="D163" i="3"/>
  <c r="E163" i="3"/>
  <c r="H163" i="3"/>
  <c r="C131" i="3"/>
  <c r="F131" i="3" s="1"/>
  <c r="A131" i="3" s="1"/>
  <c r="D131" i="3"/>
  <c r="E131" i="3"/>
  <c r="H131" i="3"/>
  <c r="C99" i="3"/>
  <c r="F99" i="3" s="1"/>
  <c r="A99" i="3" s="1"/>
  <c r="D99" i="3"/>
  <c r="E99" i="3"/>
  <c r="H99" i="3"/>
  <c r="D369" i="3"/>
  <c r="D367" i="3"/>
  <c r="D365" i="3"/>
  <c r="D363" i="3"/>
  <c r="D361" i="3"/>
  <c r="D359" i="3"/>
  <c r="D357" i="3"/>
  <c r="D355" i="3"/>
  <c r="D353" i="3"/>
  <c r="D351" i="3"/>
  <c r="D349" i="3"/>
  <c r="D347" i="3"/>
  <c r="D345" i="3"/>
  <c r="D343" i="3"/>
  <c r="D341" i="3"/>
  <c r="D339" i="3"/>
  <c r="D337" i="3"/>
  <c r="D335" i="3"/>
  <c r="D333" i="3"/>
  <c r="D331" i="3"/>
  <c r="D329" i="3"/>
  <c r="D327" i="3"/>
  <c r="D325" i="3"/>
  <c r="D323" i="3"/>
  <c r="D321" i="3"/>
  <c r="D319" i="3"/>
  <c r="D317" i="3"/>
  <c r="D315" i="3"/>
  <c r="D313" i="3"/>
  <c r="D311" i="3"/>
  <c r="D309" i="3"/>
  <c r="D307" i="3"/>
  <c r="D305" i="3"/>
  <c r="D303" i="3"/>
  <c r="C295" i="3"/>
  <c r="F295" i="3" s="1"/>
  <c r="A295" i="3" s="1"/>
  <c r="D295" i="3"/>
  <c r="E295" i="3"/>
  <c r="H295" i="3"/>
  <c r="C287" i="3"/>
  <c r="F287" i="3" s="1"/>
  <c r="A287" i="3" s="1"/>
  <c r="D287" i="3"/>
  <c r="E287" i="3"/>
  <c r="H287" i="3"/>
  <c r="C279" i="3"/>
  <c r="F279" i="3" s="1"/>
  <c r="A279" i="3" s="1"/>
  <c r="D279" i="3"/>
  <c r="E279" i="3"/>
  <c r="H279" i="3"/>
  <c r="C369" i="3"/>
  <c r="F369" i="3" s="1"/>
  <c r="A369" i="3" s="1"/>
  <c r="C367" i="3"/>
  <c r="F367" i="3" s="1"/>
  <c r="A367" i="3" s="1"/>
  <c r="C365" i="3"/>
  <c r="F365" i="3" s="1"/>
  <c r="A365" i="3" s="1"/>
  <c r="C363" i="3"/>
  <c r="F363" i="3" s="1"/>
  <c r="A363" i="3" s="1"/>
  <c r="C361" i="3"/>
  <c r="F361" i="3" s="1"/>
  <c r="A361" i="3" s="1"/>
  <c r="C359" i="3"/>
  <c r="F359" i="3" s="1"/>
  <c r="A359" i="3" s="1"/>
  <c r="C357" i="3"/>
  <c r="F357" i="3" s="1"/>
  <c r="A357" i="3" s="1"/>
  <c r="C355" i="3"/>
  <c r="F355" i="3" s="1"/>
  <c r="A355" i="3" s="1"/>
  <c r="C353" i="3"/>
  <c r="F353" i="3" s="1"/>
  <c r="A353" i="3" s="1"/>
  <c r="C351" i="3"/>
  <c r="F351" i="3" s="1"/>
  <c r="A351" i="3" s="1"/>
  <c r="C349" i="3"/>
  <c r="F349" i="3" s="1"/>
  <c r="A349" i="3" s="1"/>
  <c r="C347" i="3"/>
  <c r="F347" i="3" s="1"/>
  <c r="A347" i="3" s="1"/>
  <c r="C345" i="3"/>
  <c r="F345" i="3" s="1"/>
  <c r="A345" i="3" s="1"/>
  <c r="C343" i="3"/>
  <c r="F343" i="3" s="1"/>
  <c r="A343" i="3" s="1"/>
  <c r="C341" i="3"/>
  <c r="F341" i="3" s="1"/>
  <c r="A341" i="3" s="1"/>
  <c r="C339" i="3"/>
  <c r="F339" i="3" s="1"/>
  <c r="A339" i="3" s="1"/>
  <c r="C337" i="3"/>
  <c r="F337" i="3" s="1"/>
  <c r="A337" i="3" s="1"/>
  <c r="C335" i="3"/>
  <c r="F335" i="3" s="1"/>
  <c r="A335" i="3" s="1"/>
  <c r="C333" i="3"/>
  <c r="F333" i="3" s="1"/>
  <c r="A333" i="3" s="1"/>
  <c r="C331" i="3"/>
  <c r="F331" i="3" s="1"/>
  <c r="A331" i="3" s="1"/>
  <c r="C329" i="3"/>
  <c r="F329" i="3" s="1"/>
  <c r="A329" i="3" s="1"/>
  <c r="C327" i="3"/>
  <c r="F327" i="3" s="1"/>
  <c r="A327" i="3" s="1"/>
  <c r="C325" i="3"/>
  <c r="F325" i="3" s="1"/>
  <c r="A325" i="3" s="1"/>
  <c r="C323" i="3"/>
  <c r="F323" i="3" s="1"/>
  <c r="A323" i="3" s="1"/>
  <c r="C321" i="3"/>
  <c r="F321" i="3" s="1"/>
  <c r="A321" i="3" s="1"/>
  <c r="C319" i="3"/>
  <c r="F319" i="3" s="1"/>
  <c r="A319" i="3" s="1"/>
  <c r="C317" i="3"/>
  <c r="F317" i="3" s="1"/>
  <c r="A317" i="3" s="1"/>
  <c r="C315" i="3"/>
  <c r="F315" i="3" s="1"/>
  <c r="A315" i="3" s="1"/>
  <c r="C313" i="3"/>
  <c r="F313" i="3" s="1"/>
  <c r="A313" i="3" s="1"/>
  <c r="C311" i="3"/>
  <c r="F311" i="3" s="1"/>
  <c r="A311" i="3" s="1"/>
  <c r="C309" i="3"/>
  <c r="F309" i="3" s="1"/>
  <c r="A309" i="3" s="1"/>
  <c r="C307" i="3"/>
  <c r="F307" i="3" s="1"/>
  <c r="A307" i="3" s="1"/>
  <c r="C305" i="3"/>
  <c r="F305" i="3" s="1"/>
  <c r="A305" i="3" s="1"/>
  <c r="E302" i="3"/>
  <c r="F302" i="3"/>
  <c r="A302" i="3" s="1"/>
  <c r="H302" i="3"/>
  <c r="D302" i="3"/>
  <c r="C271" i="3"/>
  <c r="F271" i="3" s="1"/>
  <c r="A271" i="3" s="1"/>
  <c r="D271" i="3"/>
  <c r="E271" i="3"/>
  <c r="H271" i="3"/>
  <c r="C261" i="3"/>
  <c r="F261" i="3" s="1"/>
  <c r="A261" i="3" s="1"/>
  <c r="D261" i="3"/>
  <c r="E261" i="3"/>
  <c r="H261" i="3"/>
  <c r="C257" i="3"/>
  <c r="F257" i="3" s="1"/>
  <c r="A257" i="3" s="1"/>
  <c r="D257" i="3"/>
  <c r="E257" i="3"/>
  <c r="H257" i="3"/>
  <c r="C253" i="3"/>
  <c r="F253" i="3" s="1"/>
  <c r="A253" i="3" s="1"/>
  <c r="D253" i="3"/>
  <c r="E253" i="3"/>
  <c r="H253" i="3"/>
  <c r="C245" i="3"/>
  <c r="F245" i="3" s="1"/>
  <c r="A245" i="3" s="1"/>
  <c r="D245" i="3"/>
  <c r="E245" i="3"/>
  <c r="H245" i="3"/>
  <c r="C237" i="3"/>
  <c r="F237" i="3" s="1"/>
  <c r="A237" i="3" s="1"/>
  <c r="D237" i="3"/>
  <c r="E237" i="3"/>
  <c r="H237" i="3"/>
  <c r="C229" i="3"/>
  <c r="F229" i="3" s="1"/>
  <c r="A229" i="3" s="1"/>
  <c r="D229" i="3"/>
  <c r="E229" i="3"/>
  <c r="H229" i="3"/>
  <c r="C221" i="3"/>
  <c r="F221" i="3" s="1"/>
  <c r="A221" i="3" s="1"/>
  <c r="D221" i="3"/>
  <c r="E221" i="3"/>
  <c r="H221" i="3"/>
  <c r="C213" i="3"/>
  <c r="F213" i="3" s="1"/>
  <c r="A213" i="3" s="1"/>
  <c r="D213" i="3"/>
  <c r="E213" i="3"/>
  <c r="H213" i="3"/>
  <c r="C205" i="3"/>
  <c r="F205" i="3" s="1"/>
  <c r="A205" i="3" s="1"/>
  <c r="D205" i="3"/>
  <c r="E205" i="3"/>
  <c r="H205" i="3"/>
  <c r="C197" i="3"/>
  <c r="F197" i="3" s="1"/>
  <c r="A197" i="3" s="1"/>
  <c r="D197" i="3"/>
  <c r="E197" i="3"/>
  <c r="H197" i="3"/>
  <c r="C189" i="3"/>
  <c r="F189" i="3" s="1"/>
  <c r="A189" i="3" s="1"/>
  <c r="D189" i="3"/>
  <c r="E189" i="3"/>
  <c r="H189" i="3"/>
  <c r="C181" i="3"/>
  <c r="F181" i="3" s="1"/>
  <c r="A181" i="3" s="1"/>
  <c r="D181" i="3"/>
  <c r="E181" i="3"/>
  <c r="H181" i="3"/>
  <c r="C301" i="3"/>
  <c r="F301" i="3" s="1"/>
  <c r="A301" i="3" s="1"/>
  <c r="D301" i="3"/>
  <c r="E301" i="3"/>
  <c r="H301" i="3"/>
  <c r="C293" i="3"/>
  <c r="F293" i="3" s="1"/>
  <c r="A293" i="3" s="1"/>
  <c r="D293" i="3"/>
  <c r="E293" i="3"/>
  <c r="H293" i="3"/>
  <c r="C285" i="3"/>
  <c r="F285" i="3" s="1"/>
  <c r="A285" i="3" s="1"/>
  <c r="D285" i="3"/>
  <c r="E285" i="3"/>
  <c r="H285" i="3"/>
  <c r="C277" i="3"/>
  <c r="F277" i="3" s="1"/>
  <c r="A277" i="3" s="1"/>
  <c r="D277" i="3"/>
  <c r="E277" i="3"/>
  <c r="H277" i="3"/>
  <c r="F448" i="3"/>
  <c r="A448" i="3" s="1"/>
  <c r="F446" i="3"/>
  <c r="A446" i="3" s="1"/>
  <c r="F444" i="3"/>
  <c r="A444" i="3" s="1"/>
  <c r="F442" i="3"/>
  <c r="A442" i="3" s="1"/>
  <c r="F440" i="3"/>
  <c r="A440" i="3" s="1"/>
  <c r="F438" i="3"/>
  <c r="A438" i="3" s="1"/>
  <c r="F436" i="3"/>
  <c r="A436" i="3" s="1"/>
  <c r="F434" i="3"/>
  <c r="A434" i="3" s="1"/>
  <c r="F432" i="3"/>
  <c r="A432" i="3" s="1"/>
  <c r="F430" i="3"/>
  <c r="A430" i="3" s="1"/>
  <c r="F428" i="3"/>
  <c r="A428" i="3" s="1"/>
  <c r="F426" i="3"/>
  <c r="A426" i="3" s="1"/>
  <c r="F424" i="3"/>
  <c r="A424" i="3" s="1"/>
  <c r="F422" i="3"/>
  <c r="A422" i="3" s="1"/>
  <c r="F420" i="3"/>
  <c r="A420" i="3" s="1"/>
  <c r="F418" i="3"/>
  <c r="A418" i="3" s="1"/>
  <c r="F416" i="3"/>
  <c r="A416" i="3" s="1"/>
  <c r="F414" i="3"/>
  <c r="A414" i="3" s="1"/>
  <c r="F412" i="3"/>
  <c r="A412" i="3" s="1"/>
  <c r="F410" i="3"/>
  <c r="A410" i="3" s="1"/>
  <c r="F408" i="3"/>
  <c r="A408" i="3" s="1"/>
  <c r="F406" i="3"/>
  <c r="A406" i="3" s="1"/>
  <c r="F404" i="3"/>
  <c r="A404" i="3" s="1"/>
  <c r="F402" i="3"/>
  <c r="A402" i="3" s="1"/>
  <c r="F400" i="3"/>
  <c r="A400" i="3" s="1"/>
  <c r="F398" i="3"/>
  <c r="A398" i="3" s="1"/>
  <c r="F396" i="3"/>
  <c r="A396" i="3" s="1"/>
  <c r="F394" i="3"/>
  <c r="A394" i="3" s="1"/>
  <c r="F392" i="3"/>
  <c r="A392" i="3" s="1"/>
  <c r="F390" i="3"/>
  <c r="A390" i="3" s="1"/>
  <c r="F388" i="3"/>
  <c r="A388" i="3" s="1"/>
  <c r="F386" i="3"/>
  <c r="A386" i="3" s="1"/>
  <c r="F384" i="3"/>
  <c r="A384" i="3" s="1"/>
  <c r="F382" i="3"/>
  <c r="A382" i="3" s="1"/>
  <c r="F380" i="3"/>
  <c r="A380" i="3" s="1"/>
  <c r="F378" i="3"/>
  <c r="A378" i="3" s="1"/>
  <c r="F376" i="3"/>
  <c r="A376" i="3" s="1"/>
  <c r="F374" i="3"/>
  <c r="A374" i="3" s="1"/>
  <c r="F372" i="3"/>
  <c r="A372" i="3" s="1"/>
  <c r="F370" i="3"/>
  <c r="A370" i="3" s="1"/>
  <c r="F366" i="3"/>
  <c r="A366" i="3" s="1"/>
  <c r="F364" i="3"/>
  <c r="A364" i="3" s="1"/>
  <c r="F362" i="3"/>
  <c r="A362" i="3" s="1"/>
  <c r="F360" i="3"/>
  <c r="A360" i="3" s="1"/>
  <c r="F358" i="3"/>
  <c r="A358" i="3" s="1"/>
  <c r="F356" i="3"/>
  <c r="A356" i="3" s="1"/>
  <c r="F354" i="3"/>
  <c r="A354" i="3" s="1"/>
  <c r="F352" i="3"/>
  <c r="A352" i="3" s="1"/>
  <c r="F350" i="3"/>
  <c r="A350" i="3" s="1"/>
  <c r="F342" i="3"/>
  <c r="A342" i="3" s="1"/>
  <c r="F340" i="3"/>
  <c r="A340" i="3" s="1"/>
  <c r="F338" i="3"/>
  <c r="A338" i="3" s="1"/>
  <c r="F336" i="3"/>
  <c r="A336" i="3" s="1"/>
  <c r="F334" i="3"/>
  <c r="A334" i="3" s="1"/>
  <c r="F332" i="3"/>
  <c r="A332" i="3" s="1"/>
  <c r="F330" i="3"/>
  <c r="A330" i="3" s="1"/>
  <c r="F328" i="3"/>
  <c r="A328" i="3" s="1"/>
  <c r="F326" i="3"/>
  <c r="A326" i="3" s="1"/>
  <c r="F324" i="3"/>
  <c r="A324" i="3" s="1"/>
  <c r="F312" i="3"/>
  <c r="A312" i="3" s="1"/>
  <c r="F310" i="3"/>
  <c r="A310" i="3" s="1"/>
  <c r="F308" i="3"/>
  <c r="A308" i="3" s="1"/>
  <c r="F306" i="3"/>
  <c r="A306" i="3" s="1"/>
  <c r="F304" i="3"/>
  <c r="A304" i="3" s="1"/>
  <c r="C251" i="3"/>
  <c r="F251" i="3" s="1"/>
  <c r="A251" i="3" s="1"/>
  <c r="D251" i="3"/>
  <c r="E251" i="3"/>
  <c r="H251" i="3"/>
  <c r="C243" i="3"/>
  <c r="F243" i="3" s="1"/>
  <c r="A243" i="3" s="1"/>
  <c r="D243" i="3"/>
  <c r="E243" i="3"/>
  <c r="H243" i="3"/>
  <c r="C235" i="3"/>
  <c r="F235" i="3" s="1"/>
  <c r="A235" i="3" s="1"/>
  <c r="D235" i="3"/>
  <c r="E235" i="3"/>
  <c r="H235" i="3"/>
  <c r="C227" i="3"/>
  <c r="F227" i="3" s="1"/>
  <c r="A227" i="3" s="1"/>
  <c r="D227" i="3"/>
  <c r="E227" i="3"/>
  <c r="H227" i="3"/>
  <c r="C219" i="3"/>
  <c r="F219" i="3" s="1"/>
  <c r="A219" i="3" s="1"/>
  <c r="D219" i="3"/>
  <c r="E219" i="3"/>
  <c r="H219" i="3"/>
  <c r="C211" i="3"/>
  <c r="F211" i="3" s="1"/>
  <c r="A211" i="3" s="1"/>
  <c r="D211" i="3"/>
  <c r="E211" i="3"/>
  <c r="H211" i="3"/>
  <c r="C203" i="3"/>
  <c r="F203" i="3" s="1"/>
  <c r="A203" i="3" s="1"/>
  <c r="D203" i="3"/>
  <c r="E203" i="3"/>
  <c r="H203" i="3"/>
  <c r="C195" i="3"/>
  <c r="F195" i="3" s="1"/>
  <c r="A195" i="3" s="1"/>
  <c r="D195" i="3"/>
  <c r="E195" i="3"/>
  <c r="H195" i="3"/>
  <c r="C187" i="3"/>
  <c r="F187" i="3" s="1"/>
  <c r="A187" i="3" s="1"/>
  <c r="D187" i="3"/>
  <c r="E187" i="3"/>
  <c r="H187" i="3"/>
  <c r="C179" i="3"/>
  <c r="F179" i="3" s="1"/>
  <c r="A179" i="3" s="1"/>
  <c r="D179" i="3"/>
  <c r="E179" i="3"/>
  <c r="H179" i="3"/>
  <c r="C269" i="3"/>
  <c r="F269" i="3" s="1"/>
  <c r="A269" i="3" s="1"/>
  <c r="D269" i="3"/>
  <c r="E269" i="3"/>
  <c r="H269" i="3"/>
  <c r="C147" i="3"/>
  <c r="F147" i="3" s="1"/>
  <c r="A147" i="3" s="1"/>
  <c r="D147" i="3"/>
  <c r="E147" i="3"/>
  <c r="H147" i="3"/>
  <c r="C115" i="3"/>
  <c r="F115" i="3" s="1"/>
  <c r="A115" i="3" s="1"/>
  <c r="D115" i="3"/>
  <c r="E115" i="3"/>
  <c r="H115" i="3"/>
  <c r="C83" i="3"/>
  <c r="F83" i="3" s="1"/>
  <c r="A83" i="3" s="1"/>
  <c r="D83" i="3"/>
  <c r="E83" i="3"/>
  <c r="H83" i="3"/>
  <c r="D448" i="3"/>
  <c r="D446" i="3"/>
  <c r="D444" i="3"/>
  <c r="D442" i="3"/>
  <c r="D440" i="3"/>
  <c r="D438" i="3"/>
  <c r="D436" i="3"/>
  <c r="D434" i="3"/>
  <c r="D432" i="3"/>
  <c r="D430" i="3"/>
  <c r="D428" i="3"/>
  <c r="D426" i="3"/>
  <c r="D424" i="3"/>
  <c r="D422" i="3"/>
  <c r="D420" i="3"/>
  <c r="D418" i="3"/>
  <c r="D416" i="3"/>
  <c r="D414" i="3"/>
  <c r="D412" i="3"/>
  <c r="D410" i="3"/>
  <c r="D408" i="3"/>
  <c r="D406" i="3"/>
  <c r="D404" i="3"/>
  <c r="D402" i="3"/>
  <c r="D400" i="3"/>
  <c r="D398" i="3"/>
  <c r="D396" i="3"/>
  <c r="D394" i="3"/>
  <c r="D392" i="3"/>
  <c r="D390" i="3"/>
  <c r="D388" i="3"/>
  <c r="D386" i="3"/>
  <c r="D384" i="3"/>
  <c r="D382" i="3"/>
  <c r="D380" i="3"/>
  <c r="D378" i="3"/>
  <c r="D376" i="3"/>
  <c r="D374" i="3"/>
  <c r="D372" i="3"/>
  <c r="D366" i="3"/>
  <c r="D364" i="3"/>
  <c r="D362" i="3"/>
  <c r="D360" i="3"/>
  <c r="D358" i="3"/>
  <c r="D356" i="3"/>
  <c r="D354" i="3"/>
  <c r="D342" i="3"/>
  <c r="D340" i="3"/>
  <c r="D338" i="3"/>
  <c r="D336" i="3"/>
  <c r="D312" i="3"/>
  <c r="D310" i="3"/>
  <c r="D308" i="3"/>
  <c r="D306" i="3"/>
  <c r="D304" i="3"/>
  <c r="C299" i="3"/>
  <c r="F299" i="3" s="1"/>
  <c r="A299" i="3" s="1"/>
  <c r="D299" i="3"/>
  <c r="E299" i="3"/>
  <c r="H299" i="3"/>
  <c r="C291" i="3"/>
  <c r="F291" i="3" s="1"/>
  <c r="A291" i="3" s="1"/>
  <c r="D291" i="3"/>
  <c r="E291" i="3"/>
  <c r="H291" i="3"/>
  <c r="C283" i="3"/>
  <c r="F283" i="3" s="1"/>
  <c r="A283" i="3" s="1"/>
  <c r="D283" i="3"/>
  <c r="E283" i="3"/>
  <c r="H283" i="3"/>
  <c r="C275" i="3"/>
  <c r="D275" i="3"/>
  <c r="E275" i="3"/>
  <c r="F275" i="3"/>
  <c r="A275" i="3" s="1"/>
  <c r="H275" i="3"/>
  <c r="C263" i="3"/>
  <c r="F263" i="3" s="1"/>
  <c r="A263" i="3" s="1"/>
  <c r="D263" i="3"/>
  <c r="E263" i="3"/>
  <c r="H263" i="3"/>
  <c r="C259" i="3"/>
  <c r="F259" i="3" s="1"/>
  <c r="A259" i="3" s="1"/>
  <c r="D259" i="3"/>
  <c r="E259" i="3"/>
  <c r="H259" i="3"/>
  <c r="C255" i="3"/>
  <c r="F255" i="3" s="1"/>
  <c r="A255" i="3" s="1"/>
  <c r="D255" i="3"/>
  <c r="E255" i="3"/>
  <c r="H255" i="3"/>
  <c r="C249" i="3"/>
  <c r="F249" i="3" s="1"/>
  <c r="A249" i="3" s="1"/>
  <c r="D249" i="3"/>
  <c r="E249" i="3"/>
  <c r="H249" i="3"/>
  <c r="C241" i="3"/>
  <c r="F241" i="3" s="1"/>
  <c r="A241" i="3" s="1"/>
  <c r="D241" i="3"/>
  <c r="E241" i="3"/>
  <c r="H241" i="3"/>
  <c r="C233" i="3"/>
  <c r="F233" i="3" s="1"/>
  <c r="A233" i="3" s="1"/>
  <c r="D233" i="3"/>
  <c r="E233" i="3"/>
  <c r="H233" i="3"/>
  <c r="C225" i="3"/>
  <c r="F225" i="3" s="1"/>
  <c r="A225" i="3" s="1"/>
  <c r="D225" i="3"/>
  <c r="E225" i="3"/>
  <c r="H225" i="3"/>
  <c r="C217" i="3"/>
  <c r="F217" i="3" s="1"/>
  <c r="A217" i="3" s="1"/>
  <c r="D217" i="3"/>
  <c r="E217" i="3"/>
  <c r="H217" i="3"/>
  <c r="C209" i="3"/>
  <c r="F209" i="3" s="1"/>
  <c r="A209" i="3" s="1"/>
  <c r="D209" i="3"/>
  <c r="E209" i="3"/>
  <c r="H209" i="3"/>
  <c r="C201" i="3"/>
  <c r="F201" i="3" s="1"/>
  <c r="A201" i="3" s="1"/>
  <c r="D201" i="3"/>
  <c r="E201" i="3"/>
  <c r="H201" i="3"/>
  <c r="C193" i="3"/>
  <c r="F193" i="3" s="1"/>
  <c r="A193" i="3" s="1"/>
  <c r="D193" i="3"/>
  <c r="E193" i="3"/>
  <c r="H193" i="3"/>
  <c r="C185" i="3"/>
  <c r="F185" i="3" s="1"/>
  <c r="A185" i="3" s="1"/>
  <c r="D185" i="3"/>
  <c r="E185" i="3"/>
  <c r="H185" i="3"/>
  <c r="C177" i="3"/>
  <c r="F177" i="3" s="1"/>
  <c r="A177" i="3" s="1"/>
  <c r="D177" i="3"/>
  <c r="E177" i="3"/>
  <c r="H177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C155" i="3"/>
  <c r="F155" i="3" s="1"/>
  <c r="A155" i="3" s="1"/>
  <c r="D155" i="3"/>
  <c r="E155" i="3"/>
  <c r="H155" i="3"/>
  <c r="C123" i="3"/>
  <c r="F123" i="3" s="1"/>
  <c r="A123" i="3" s="1"/>
  <c r="D123" i="3"/>
  <c r="E123" i="3"/>
  <c r="H123" i="3"/>
  <c r="C91" i="3"/>
  <c r="F91" i="3" s="1"/>
  <c r="A91" i="3" s="1"/>
  <c r="D91" i="3"/>
  <c r="E91" i="3"/>
  <c r="H91" i="3"/>
  <c r="C297" i="3"/>
  <c r="F297" i="3" s="1"/>
  <c r="A297" i="3" s="1"/>
  <c r="D297" i="3"/>
  <c r="E297" i="3"/>
  <c r="H297" i="3"/>
  <c r="C289" i="3"/>
  <c r="F289" i="3" s="1"/>
  <c r="A289" i="3" s="1"/>
  <c r="D289" i="3"/>
  <c r="E289" i="3"/>
  <c r="H289" i="3"/>
  <c r="C281" i="3"/>
  <c r="F281" i="3" s="1"/>
  <c r="A281" i="3" s="1"/>
  <c r="D281" i="3"/>
  <c r="E281" i="3"/>
  <c r="H281" i="3"/>
  <c r="C267" i="3"/>
  <c r="F267" i="3" s="1"/>
  <c r="A267" i="3" s="1"/>
  <c r="D267" i="3"/>
  <c r="E267" i="3"/>
  <c r="H267" i="3"/>
  <c r="F303" i="3"/>
  <c r="A303" i="3" s="1"/>
  <c r="C273" i="3"/>
  <c r="F273" i="3" s="1"/>
  <c r="A273" i="3" s="1"/>
  <c r="D273" i="3"/>
  <c r="E273" i="3"/>
  <c r="H273" i="3"/>
  <c r="C247" i="3"/>
  <c r="F247" i="3" s="1"/>
  <c r="A247" i="3" s="1"/>
  <c r="D247" i="3"/>
  <c r="E247" i="3"/>
  <c r="H247" i="3"/>
  <c r="C239" i="3"/>
  <c r="F239" i="3" s="1"/>
  <c r="A239" i="3" s="1"/>
  <c r="D239" i="3"/>
  <c r="E239" i="3"/>
  <c r="H239" i="3"/>
  <c r="C231" i="3"/>
  <c r="F231" i="3" s="1"/>
  <c r="A231" i="3" s="1"/>
  <c r="D231" i="3"/>
  <c r="E231" i="3"/>
  <c r="H231" i="3"/>
  <c r="C223" i="3"/>
  <c r="F223" i="3" s="1"/>
  <c r="A223" i="3" s="1"/>
  <c r="D223" i="3"/>
  <c r="E223" i="3"/>
  <c r="H223" i="3"/>
  <c r="C215" i="3"/>
  <c r="F215" i="3" s="1"/>
  <c r="A215" i="3" s="1"/>
  <c r="D215" i="3"/>
  <c r="E215" i="3"/>
  <c r="H215" i="3"/>
  <c r="C207" i="3"/>
  <c r="F207" i="3" s="1"/>
  <c r="A207" i="3" s="1"/>
  <c r="D207" i="3"/>
  <c r="E207" i="3"/>
  <c r="H207" i="3"/>
  <c r="C199" i="3"/>
  <c r="F199" i="3" s="1"/>
  <c r="A199" i="3" s="1"/>
  <c r="D199" i="3"/>
  <c r="E199" i="3"/>
  <c r="H199" i="3"/>
  <c r="C191" i="3"/>
  <c r="F191" i="3" s="1"/>
  <c r="A191" i="3" s="1"/>
  <c r="D191" i="3"/>
  <c r="E191" i="3"/>
  <c r="H191" i="3"/>
  <c r="C183" i="3"/>
  <c r="F183" i="3" s="1"/>
  <c r="A183" i="3" s="1"/>
  <c r="D183" i="3"/>
  <c r="E183" i="3"/>
  <c r="H183" i="3"/>
  <c r="C175" i="3"/>
  <c r="F175" i="3" s="1"/>
  <c r="A175" i="3" s="1"/>
  <c r="D175" i="3"/>
  <c r="E175" i="3"/>
  <c r="H175" i="3"/>
  <c r="D300" i="3"/>
  <c r="D298" i="3"/>
  <c r="D296" i="3"/>
  <c r="D294" i="3"/>
  <c r="D292" i="3"/>
  <c r="D290" i="3"/>
  <c r="D288" i="3"/>
  <c r="D286" i="3"/>
  <c r="D284" i="3"/>
  <c r="D282" i="3"/>
  <c r="D280" i="3"/>
  <c r="D278" i="3"/>
  <c r="D276" i="3"/>
  <c r="D272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C170" i="3"/>
  <c r="F170" i="3" s="1"/>
  <c r="A170" i="3" s="1"/>
  <c r="D170" i="3"/>
  <c r="E170" i="3"/>
  <c r="H170" i="3"/>
  <c r="C162" i="3"/>
  <c r="F162" i="3" s="1"/>
  <c r="A162" i="3" s="1"/>
  <c r="D162" i="3"/>
  <c r="E162" i="3"/>
  <c r="H162" i="3"/>
  <c r="C154" i="3"/>
  <c r="F154" i="3" s="1"/>
  <c r="A154" i="3" s="1"/>
  <c r="D154" i="3"/>
  <c r="E154" i="3"/>
  <c r="H154" i="3"/>
  <c r="C146" i="3"/>
  <c r="F146" i="3" s="1"/>
  <c r="A146" i="3" s="1"/>
  <c r="D146" i="3"/>
  <c r="E146" i="3"/>
  <c r="H146" i="3"/>
  <c r="C138" i="3"/>
  <c r="F138" i="3" s="1"/>
  <c r="A138" i="3" s="1"/>
  <c r="D138" i="3"/>
  <c r="E138" i="3"/>
  <c r="H138" i="3"/>
  <c r="C130" i="3"/>
  <c r="F130" i="3" s="1"/>
  <c r="A130" i="3" s="1"/>
  <c r="D130" i="3"/>
  <c r="E130" i="3"/>
  <c r="H130" i="3"/>
  <c r="C122" i="3"/>
  <c r="F122" i="3" s="1"/>
  <c r="A122" i="3" s="1"/>
  <c r="D122" i="3"/>
  <c r="E122" i="3"/>
  <c r="H122" i="3"/>
  <c r="C114" i="3"/>
  <c r="F114" i="3" s="1"/>
  <c r="A114" i="3" s="1"/>
  <c r="D114" i="3"/>
  <c r="E114" i="3"/>
  <c r="H114" i="3"/>
  <c r="C106" i="3"/>
  <c r="F106" i="3" s="1"/>
  <c r="A106" i="3" s="1"/>
  <c r="D106" i="3"/>
  <c r="E106" i="3"/>
  <c r="H106" i="3"/>
  <c r="C98" i="3"/>
  <c r="F98" i="3" s="1"/>
  <c r="A98" i="3" s="1"/>
  <c r="D98" i="3"/>
  <c r="E98" i="3"/>
  <c r="H98" i="3"/>
  <c r="C90" i="3"/>
  <c r="F90" i="3" s="1"/>
  <c r="A90" i="3" s="1"/>
  <c r="D90" i="3"/>
  <c r="E90" i="3"/>
  <c r="H90" i="3"/>
  <c r="C82" i="3"/>
  <c r="F82" i="3" s="1"/>
  <c r="A82" i="3" s="1"/>
  <c r="D82" i="3"/>
  <c r="E82" i="3"/>
  <c r="H82" i="3"/>
  <c r="C74" i="3"/>
  <c r="F74" i="3" s="1"/>
  <c r="A74" i="3" s="1"/>
  <c r="D74" i="3"/>
  <c r="E74" i="3"/>
  <c r="H74" i="3"/>
  <c r="C66" i="3"/>
  <c r="F66" i="3" s="1"/>
  <c r="A66" i="3" s="1"/>
  <c r="D66" i="3"/>
  <c r="E66" i="3"/>
  <c r="H66" i="3"/>
  <c r="C58" i="3"/>
  <c r="F58" i="3" s="1"/>
  <c r="A58" i="3" s="1"/>
  <c r="D58" i="3"/>
  <c r="E58" i="3"/>
  <c r="H58" i="3"/>
  <c r="C50" i="3"/>
  <c r="F50" i="3" s="1"/>
  <c r="A50" i="3" s="1"/>
  <c r="D50" i="3"/>
  <c r="E50" i="3"/>
  <c r="H50" i="3"/>
  <c r="C42" i="3"/>
  <c r="F42" i="3" s="1"/>
  <c r="A42" i="3" s="1"/>
  <c r="D42" i="3"/>
  <c r="E42" i="3"/>
  <c r="H42" i="3"/>
  <c r="C34" i="3"/>
  <c r="F34" i="3" s="1"/>
  <c r="A34" i="3" s="1"/>
  <c r="D34" i="3"/>
  <c r="E34" i="3"/>
  <c r="H34" i="3"/>
  <c r="C26" i="3"/>
  <c r="F26" i="3" s="1"/>
  <c r="A26" i="3" s="1"/>
  <c r="D26" i="3"/>
  <c r="E26" i="3"/>
  <c r="H26" i="3"/>
  <c r="C18" i="3"/>
  <c r="F18" i="3" s="1"/>
  <c r="A18" i="3" s="1"/>
  <c r="D18" i="3"/>
  <c r="E18" i="3"/>
  <c r="H18" i="3"/>
  <c r="C10" i="3"/>
  <c r="F10" i="3" s="1"/>
  <c r="A10" i="3" s="1"/>
  <c r="D10" i="3"/>
  <c r="E10" i="3"/>
  <c r="H10" i="3"/>
  <c r="C169" i="3"/>
  <c r="F169" i="3" s="1"/>
  <c r="A169" i="3" s="1"/>
  <c r="D169" i="3"/>
  <c r="E169" i="3"/>
  <c r="H169" i="3"/>
  <c r="C161" i="3"/>
  <c r="F161" i="3" s="1"/>
  <c r="A161" i="3" s="1"/>
  <c r="D161" i="3"/>
  <c r="E161" i="3"/>
  <c r="H161" i="3"/>
  <c r="C153" i="3"/>
  <c r="F153" i="3" s="1"/>
  <c r="A153" i="3" s="1"/>
  <c r="D153" i="3"/>
  <c r="E153" i="3"/>
  <c r="H153" i="3"/>
  <c r="C145" i="3"/>
  <c r="F145" i="3" s="1"/>
  <c r="A145" i="3" s="1"/>
  <c r="D145" i="3"/>
  <c r="E145" i="3"/>
  <c r="H145" i="3"/>
  <c r="C137" i="3"/>
  <c r="F137" i="3" s="1"/>
  <c r="A137" i="3" s="1"/>
  <c r="D137" i="3"/>
  <c r="E137" i="3"/>
  <c r="H137" i="3"/>
  <c r="C129" i="3"/>
  <c r="F129" i="3" s="1"/>
  <c r="A129" i="3" s="1"/>
  <c r="D129" i="3"/>
  <c r="E129" i="3"/>
  <c r="H129" i="3"/>
  <c r="C121" i="3"/>
  <c r="F121" i="3" s="1"/>
  <c r="A121" i="3" s="1"/>
  <c r="D121" i="3"/>
  <c r="E121" i="3"/>
  <c r="H121" i="3"/>
  <c r="C113" i="3"/>
  <c r="F113" i="3" s="1"/>
  <c r="A113" i="3" s="1"/>
  <c r="D113" i="3"/>
  <c r="E113" i="3"/>
  <c r="H113" i="3"/>
  <c r="C105" i="3"/>
  <c r="F105" i="3" s="1"/>
  <c r="A105" i="3" s="1"/>
  <c r="D105" i="3"/>
  <c r="E105" i="3"/>
  <c r="H105" i="3"/>
  <c r="C97" i="3"/>
  <c r="F97" i="3" s="1"/>
  <c r="A97" i="3" s="1"/>
  <c r="D97" i="3"/>
  <c r="E97" i="3"/>
  <c r="H97" i="3"/>
  <c r="C89" i="3"/>
  <c r="F89" i="3" s="1"/>
  <c r="A89" i="3" s="1"/>
  <c r="D89" i="3"/>
  <c r="E89" i="3"/>
  <c r="H89" i="3"/>
  <c r="C81" i="3"/>
  <c r="F81" i="3" s="1"/>
  <c r="A81" i="3" s="1"/>
  <c r="D81" i="3"/>
  <c r="E81" i="3"/>
  <c r="H81" i="3"/>
  <c r="C73" i="3"/>
  <c r="F73" i="3" s="1"/>
  <c r="A73" i="3" s="1"/>
  <c r="D73" i="3"/>
  <c r="E73" i="3"/>
  <c r="H73" i="3"/>
  <c r="C168" i="3"/>
  <c r="D168" i="3"/>
  <c r="E168" i="3"/>
  <c r="H168" i="3"/>
  <c r="C160" i="3"/>
  <c r="F160" i="3" s="1"/>
  <c r="A160" i="3" s="1"/>
  <c r="D160" i="3"/>
  <c r="E160" i="3"/>
  <c r="H160" i="3"/>
  <c r="C152" i="3"/>
  <c r="F152" i="3" s="1"/>
  <c r="A152" i="3" s="1"/>
  <c r="D152" i="3"/>
  <c r="E152" i="3"/>
  <c r="H152" i="3"/>
  <c r="C144" i="3"/>
  <c r="F144" i="3" s="1"/>
  <c r="A144" i="3" s="1"/>
  <c r="D144" i="3"/>
  <c r="E144" i="3"/>
  <c r="H144" i="3"/>
  <c r="C136" i="3"/>
  <c r="F136" i="3" s="1"/>
  <c r="A136" i="3" s="1"/>
  <c r="D136" i="3"/>
  <c r="E136" i="3"/>
  <c r="H136" i="3"/>
  <c r="C128" i="3"/>
  <c r="F128" i="3" s="1"/>
  <c r="A128" i="3" s="1"/>
  <c r="D128" i="3"/>
  <c r="E128" i="3"/>
  <c r="H128" i="3"/>
  <c r="C120" i="3"/>
  <c r="F120" i="3" s="1"/>
  <c r="A120" i="3" s="1"/>
  <c r="D120" i="3"/>
  <c r="E120" i="3"/>
  <c r="H120" i="3"/>
  <c r="C112" i="3"/>
  <c r="F112" i="3" s="1"/>
  <c r="A112" i="3" s="1"/>
  <c r="D112" i="3"/>
  <c r="E112" i="3"/>
  <c r="H112" i="3"/>
  <c r="C104" i="3"/>
  <c r="F104" i="3" s="1"/>
  <c r="A104" i="3" s="1"/>
  <c r="D104" i="3"/>
  <c r="E104" i="3"/>
  <c r="H104" i="3"/>
  <c r="C96" i="3"/>
  <c r="F96" i="3" s="1"/>
  <c r="A96" i="3" s="1"/>
  <c r="D96" i="3"/>
  <c r="E96" i="3"/>
  <c r="H96" i="3"/>
  <c r="C88" i="3"/>
  <c r="F88" i="3" s="1"/>
  <c r="A88" i="3" s="1"/>
  <c r="D88" i="3"/>
  <c r="E88" i="3"/>
  <c r="H88" i="3"/>
  <c r="C80" i="3"/>
  <c r="F80" i="3" s="1"/>
  <c r="A80" i="3" s="1"/>
  <c r="D80" i="3"/>
  <c r="E80" i="3"/>
  <c r="H80" i="3"/>
  <c r="C72" i="3"/>
  <c r="F72" i="3" s="1"/>
  <c r="A72" i="3" s="1"/>
  <c r="D72" i="3"/>
  <c r="E72" i="3"/>
  <c r="H72" i="3"/>
  <c r="C64" i="3"/>
  <c r="F64" i="3" s="1"/>
  <c r="A64" i="3" s="1"/>
  <c r="D64" i="3"/>
  <c r="E64" i="3"/>
  <c r="H64" i="3"/>
  <c r="C56" i="3"/>
  <c r="F56" i="3" s="1"/>
  <c r="A56" i="3" s="1"/>
  <c r="D56" i="3"/>
  <c r="E56" i="3"/>
  <c r="H56" i="3"/>
  <c r="C48" i="3"/>
  <c r="F48" i="3" s="1"/>
  <c r="A48" i="3" s="1"/>
  <c r="D48" i="3"/>
  <c r="E48" i="3"/>
  <c r="H48" i="3"/>
  <c r="C40" i="3"/>
  <c r="F40" i="3" s="1"/>
  <c r="A40" i="3" s="1"/>
  <c r="D40" i="3"/>
  <c r="E40" i="3"/>
  <c r="H40" i="3"/>
  <c r="C32" i="3"/>
  <c r="F32" i="3" s="1"/>
  <c r="A32" i="3" s="1"/>
  <c r="D32" i="3"/>
  <c r="E32" i="3"/>
  <c r="H32" i="3"/>
  <c r="C24" i="3"/>
  <c r="F24" i="3" s="1"/>
  <c r="A24" i="3" s="1"/>
  <c r="D24" i="3"/>
  <c r="E24" i="3"/>
  <c r="H24" i="3"/>
  <c r="C16" i="3"/>
  <c r="F16" i="3" s="1"/>
  <c r="A16" i="3" s="1"/>
  <c r="D16" i="3"/>
  <c r="E16" i="3"/>
  <c r="H16" i="3"/>
  <c r="C8" i="3"/>
  <c r="F8" i="3" s="1"/>
  <c r="A8" i="3" s="1"/>
  <c r="D8" i="3"/>
  <c r="E8" i="3"/>
  <c r="H8" i="3"/>
  <c r="F168" i="3"/>
  <c r="A168" i="3" s="1"/>
  <c r="C167" i="3"/>
  <c r="F167" i="3" s="1"/>
  <c r="A167" i="3" s="1"/>
  <c r="D167" i="3"/>
  <c r="E167" i="3"/>
  <c r="H167" i="3"/>
  <c r="C159" i="3"/>
  <c r="F159" i="3" s="1"/>
  <c r="A159" i="3" s="1"/>
  <c r="D159" i="3"/>
  <c r="E159" i="3"/>
  <c r="H159" i="3"/>
  <c r="C151" i="3"/>
  <c r="F151" i="3" s="1"/>
  <c r="A151" i="3" s="1"/>
  <c r="D151" i="3"/>
  <c r="E151" i="3"/>
  <c r="H151" i="3"/>
  <c r="C143" i="3"/>
  <c r="F143" i="3" s="1"/>
  <c r="A143" i="3" s="1"/>
  <c r="D143" i="3"/>
  <c r="E143" i="3"/>
  <c r="H143" i="3"/>
  <c r="C135" i="3"/>
  <c r="F135" i="3" s="1"/>
  <c r="A135" i="3" s="1"/>
  <c r="D135" i="3"/>
  <c r="E135" i="3"/>
  <c r="H135" i="3"/>
  <c r="C127" i="3"/>
  <c r="F127" i="3" s="1"/>
  <c r="A127" i="3" s="1"/>
  <c r="D127" i="3"/>
  <c r="E127" i="3"/>
  <c r="H127" i="3"/>
  <c r="C119" i="3"/>
  <c r="F119" i="3" s="1"/>
  <c r="A119" i="3" s="1"/>
  <c r="D119" i="3"/>
  <c r="E119" i="3"/>
  <c r="H119" i="3"/>
  <c r="C111" i="3"/>
  <c r="F111" i="3" s="1"/>
  <c r="A111" i="3" s="1"/>
  <c r="D111" i="3"/>
  <c r="E111" i="3"/>
  <c r="H111" i="3"/>
  <c r="C103" i="3"/>
  <c r="F103" i="3" s="1"/>
  <c r="A103" i="3" s="1"/>
  <c r="D103" i="3"/>
  <c r="E103" i="3"/>
  <c r="H103" i="3"/>
  <c r="C95" i="3"/>
  <c r="F95" i="3" s="1"/>
  <c r="A95" i="3" s="1"/>
  <c r="D95" i="3"/>
  <c r="E95" i="3"/>
  <c r="H95" i="3"/>
  <c r="C87" i="3"/>
  <c r="F87" i="3" s="1"/>
  <c r="A87" i="3" s="1"/>
  <c r="D87" i="3"/>
  <c r="E87" i="3"/>
  <c r="H87" i="3"/>
  <c r="C79" i="3"/>
  <c r="F79" i="3" s="1"/>
  <c r="A79" i="3" s="1"/>
  <c r="D79" i="3"/>
  <c r="E79" i="3"/>
  <c r="H79" i="3"/>
  <c r="C71" i="3"/>
  <c r="F71" i="3" s="1"/>
  <c r="A71" i="3" s="1"/>
  <c r="D71" i="3"/>
  <c r="E71" i="3"/>
  <c r="H71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C174" i="3"/>
  <c r="F174" i="3" s="1"/>
  <c r="A174" i="3" s="1"/>
  <c r="D174" i="3"/>
  <c r="E174" i="3"/>
  <c r="H174" i="3"/>
  <c r="C166" i="3"/>
  <c r="F166" i="3" s="1"/>
  <c r="A166" i="3" s="1"/>
  <c r="D166" i="3"/>
  <c r="E166" i="3"/>
  <c r="H166" i="3"/>
  <c r="C158" i="3"/>
  <c r="F158" i="3" s="1"/>
  <c r="A158" i="3" s="1"/>
  <c r="D158" i="3"/>
  <c r="E158" i="3"/>
  <c r="H158" i="3"/>
  <c r="C150" i="3"/>
  <c r="F150" i="3" s="1"/>
  <c r="A150" i="3" s="1"/>
  <c r="D150" i="3"/>
  <c r="E150" i="3"/>
  <c r="H150" i="3"/>
  <c r="C142" i="3"/>
  <c r="F142" i="3" s="1"/>
  <c r="A142" i="3" s="1"/>
  <c r="D142" i="3"/>
  <c r="E142" i="3"/>
  <c r="H142" i="3"/>
  <c r="C134" i="3"/>
  <c r="F134" i="3" s="1"/>
  <c r="A134" i="3" s="1"/>
  <c r="D134" i="3"/>
  <c r="E134" i="3"/>
  <c r="H134" i="3"/>
  <c r="C126" i="3"/>
  <c r="F126" i="3" s="1"/>
  <c r="A126" i="3" s="1"/>
  <c r="D126" i="3"/>
  <c r="E126" i="3"/>
  <c r="H126" i="3"/>
  <c r="C118" i="3"/>
  <c r="F118" i="3" s="1"/>
  <c r="A118" i="3" s="1"/>
  <c r="D118" i="3"/>
  <c r="E118" i="3"/>
  <c r="H118" i="3"/>
  <c r="C110" i="3"/>
  <c r="F110" i="3" s="1"/>
  <c r="A110" i="3" s="1"/>
  <c r="D110" i="3"/>
  <c r="E110" i="3"/>
  <c r="H110" i="3"/>
  <c r="C102" i="3"/>
  <c r="F102" i="3" s="1"/>
  <c r="A102" i="3" s="1"/>
  <c r="D102" i="3"/>
  <c r="E102" i="3"/>
  <c r="H102" i="3"/>
  <c r="C94" i="3"/>
  <c r="F94" i="3" s="1"/>
  <c r="A94" i="3" s="1"/>
  <c r="D94" i="3"/>
  <c r="E94" i="3"/>
  <c r="H94" i="3"/>
  <c r="C86" i="3"/>
  <c r="D86" i="3"/>
  <c r="E86" i="3"/>
  <c r="H86" i="3"/>
  <c r="C78" i="3"/>
  <c r="F78" i="3" s="1"/>
  <c r="A78" i="3" s="1"/>
  <c r="D78" i="3"/>
  <c r="E78" i="3"/>
  <c r="H78" i="3"/>
  <c r="C70" i="3"/>
  <c r="F70" i="3" s="1"/>
  <c r="A70" i="3" s="1"/>
  <c r="D70" i="3"/>
  <c r="E70" i="3"/>
  <c r="H70" i="3"/>
  <c r="C62" i="3"/>
  <c r="F62" i="3" s="1"/>
  <c r="A62" i="3" s="1"/>
  <c r="D62" i="3"/>
  <c r="E62" i="3"/>
  <c r="H62" i="3"/>
  <c r="C54" i="3"/>
  <c r="F54" i="3" s="1"/>
  <c r="A54" i="3" s="1"/>
  <c r="D54" i="3"/>
  <c r="E54" i="3"/>
  <c r="H54" i="3"/>
  <c r="C46" i="3"/>
  <c r="F46" i="3" s="1"/>
  <c r="A46" i="3" s="1"/>
  <c r="D46" i="3"/>
  <c r="E46" i="3"/>
  <c r="H46" i="3"/>
  <c r="C38" i="3"/>
  <c r="F38" i="3" s="1"/>
  <c r="A38" i="3" s="1"/>
  <c r="D38" i="3"/>
  <c r="E38" i="3"/>
  <c r="H38" i="3"/>
  <c r="C30" i="3"/>
  <c r="F30" i="3" s="1"/>
  <c r="A30" i="3" s="1"/>
  <c r="D30" i="3"/>
  <c r="E30" i="3"/>
  <c r="H30" i="3"/>
  <c r="C22" i="3"/>
  <c r="F22" i="3" s="1"/>
  <c r="A22" i="3" s="1"/>
  <c r="D22" i="3"/>
  <c r="E22" i="3"/>
  <c r="H22" i="3"/>
  <c r="C14" i="3"/>
  <c r="F14" i="3" s="1"/>
  <c r="A14" i="3" s="1"/>
  <c r="D14" i="3"/>
  <c r="E14" i="3"/>
  <c r="H14" i="3"/>
  <c r="C6" i="3"/>
  <c r="F6" i="3" s="1"/>
  <c r="A6" i="3" s="1"/>
  <c r="D6" i="3"/>
  <c r="E6" i="3"/>
  <c r="H6" i="3"/>
  <c r="F86" i="3"/>
  <c r="A86" i="3" s="1"/>
  <c r="F300" i="3"/>
  <c r="A300" i="3" s="1"/>
  <c r="F298" i="3"/>
  <c r="A298" i="3" s="1"/>
  <c r="F296" i="3"/>
  <c r="A296" i="3" s="1"/>
  <c r="F292" i="3"/>
  <c r="A292" i="3" s="1"/>
  <c r="F290" i="3"/>
  <c r="A290" i="3" s="1"/>
  <c r="F288" i="3"/>
  <c r="A288" i="3" s="1"/>
  <c r="F286" i="3"/>
  <c r="A286" i="3" s="1"/>
  <c r="F284" i="3"/>
  <c r="A284" i="3" s="1"/>
  <c r="F282" i="3"/>
  <c r="A282" i="3" s="1"/>
  <c r="F280" i="3"/>
  <c r="A280" i="3" s="1"/>
  <c r="F278" i="3"/>
  <c r="A278" i="3" s="1"/>
  <c r="F276" i="3"/>
  <c r="A276" i="3" s="1"/>
  <c r="F274" i="3"/>
  <c r="A274" i="3" s="1"/>
  <c r="F270" i="3"/>
  <c r="A270" i="3" s="1"/>
  <c r="F268" i="3"/>
  <c r="A268" i="3" s="1"/>
  <c r="F252" i="3"/>
  <c r="A252" i="3" s="1"/>
  <c r="F248" i="3"/>
  <c r="A248" i="3" s="1"/>
  <c r="F246" i="3"/>
  <c r="A246" i="3" s="1"/>
  <c r="F244" i="3"/>
  <c r="A244" i="3" s="1"/>
  <c r="F242" i="3"/>
  <c r="A242" i="3" s="1"/>
  <c r="F240" i="3"/>
  <c r="A240" i="3" s="1"/>
  <c r="F238" i="3"/>
  <c r="A238" i="3" s="1"/>
  <c r="F236" i="3"/>
  <c r="A236" i="3" s="1"/>
  <c r="F234" i="3"/>
  <c r="A234" i="3" s="1"/>
  <c r="F232" i="3"/>
  <c r="A232" i="3" s="1"/>
  <c r="F230" i="3"/>
  <c r="A230" i="3" s="1"/>
  <c r="F226" i="3"/>
  <c r="A226" i="3" s="1"/>
  <c r="F224" i="3"/>
  <c r="A224" i="3" s="1"/>
  <c r="F222" i="3"/>
  <c r="A222" i="3" s="1"/>
  <c r="F220" i="3"/>
  <c r="A220" i="3" s="1"/>
  <c r="F218" i="3"/>
  <c r="A218" i="3" s="1"/>
  <c r="F216" i="3"/>
  <c r="A216" i="3" s="1"/>
  <c r="F214" i="3"/>
  <c r="A214" i="3" s="1"/>
  <c r="F212" i="3"/>
  <c r="A212" i="3" s="1"/>
  <c r="F210" i="3"/>
  <c r="A210" i="3" s="1"/>
  <c r="F208" i="3"/>
  <c r="A208" i="3" s="1"/>
  <c r="F206" i="3"/>
  <c r="A206" i="3" s="1"/>
  <c r="F204" i="3"/>
  <c r="A204" i="3" s="1"/>
  <c r="F200" i="3"/>
  <c r="A200" i="3" s="1"/>
  <c r="F198" i="3"/>
  <c r="A198" i="3" s="1"/>
  <c r="F196" i="3"/>
  <c r="A196" i="3" s="1"/>
  <c r="F194" i="3"/>
  <c r="A194" i="3" s="1"/>
  <c r="F192" i="3"/>
  <c r="A192" i="3" s="1"/>
  <c r="F190" i="3"/>
  <c r="A190" i="3" s="1"/>
  <c r="F188" i="3"/>
  <c r="A188" i="3" s="1"/>
  <c r="F186" i="3"/>
  <c r="A186" i="3" s="1"/>
  <c r="F184" i="3"/>
  <c r="A184" i="3" s="1"/>
  <c r="F182" i="3"/>
  <c r="A182" i="3" s="1"/>
  <c r="F180" i="3"/>
  <c r="A180" i="3" s="1"/>
  <c r="F178" i="3"/>
  <c r="A178" i="3" s="1"/>
  <c r="F176" i="3"/>
  <c r="A176" i="3" s="1"/>
  <c r="C173" i="3"/>
  <c r="F173" i="3" s="1"/>
  <c r="A173" i="3" s="1"/>
  <c r="D173" i="3"/>
  <c r="E173" i="3"/>
  <c r="H173" i="3"/>
  <c r="C165" i="3"/>
  <c r="F165" i="3" s="1"/>
  <c r="A165" i="3" s="1"/>
  <c r="D165" i="3"/>
  <c r="E165" i="3"/>
  <c r="H165" i="3"/>
  <c r="C157" i="3"/>
  <c r="F157" i="3" s="1"/>
  <c r="A157" i="3" s="1"/>
  <c r="D157" i="3"/>
  <c r="E157" i="3"/>
  <c r="H157" i="3"/>
  <c r="C149" i="3"/>
  <c r="F149" i="3" s="1"/>
  <c r="A149" i="3" s="1"/>
  <c r="D149" i="3"/>
  <c r="E149" i="3"/>
  <c r="H149" i="3"/>
  <c r="C141" i="3"/>
  <c r="F141" i="3" s="1"/>
  <c r="A141" i="3" s="1"/>
  <c r="D141" i="3"/>
  <c r="E141" i="3"/>
  <c r="H141" i="3"/>
  <c r="C133" i="3"/>
  <c r="F133" i="3" s="1"/>
  <c r="A133" i="3" s="1"/>
  <c r="D133" i="3"/>
  <c r="E133" i="3"/>
  <c r="H133" i="3"/>
  <c r="C125" i="3"/>
  <c r="F125" i="3" s="1"/>
  <c r="A125" i="3" s="1"/>
  <c r="D125" i="3"/>
  <c r="E125" i="3"/>
  <c r="H125" i="3"/>
  <c r="C117" i="3"/>
  <c r="F117" i="3" s="1"/>
  <c r="A117" i="3" s="1"/>
  <c r="D117" i="3"/>
  <c r="E117" i="3"/>
  <c r="H117" i="3"/>
  <c r="C109" i="3"/>
  <c r="F109" i="3" s="1"/>
  <c r="A109" i="3" s="1"/>
  <c r="D109" i="3"/>
  <c r="E109" i="3"/>
  <c r="H109" i="3"/>
  <c r="C101" i="3"/>
  <c r="F101" i="3" s="1"/>
  <c r="A101" i="3" s="1"/>
  <c r="D101" i="3"/>
  <c r="E101" i="3"/>
  <c r="H101" i="3"/>
  <c r="C93" i="3"/>
  <c r="F93" i="3" s="1"/>
  <c r="A93" i="3" s="1"/>
  <c r="D93" i="3"/>
  <c r="E93" i="3"/>
  <c r="H93" i="3"/>
  <c r="C85" i="3"/>
  <c r="F85" i="3" s="1"/>
  <c r="A85" i="3" s="1"/>
  <c r="D85" i="3"/>
  <c r="E85" i="3"/>
  <c r="H85" i="3"/>
  <c r="C77" i="3"/>
  <c r="F77" i="3" s="1"/>
  <c r="A77" i="3" s="1"/>
  <c r="D77" i="3"/>
  <c r="E77" i="3"/>
  <c r="H77" i="3"/>
  <c r="C69" i="3"/>
  <c r="F69" i="3" s="1"/>
  <c r="A69" i="3" s="1"/>
  <c r="D69" i="3"/>
  <c r="E69" i="3"/>
  <c r="H69" i="3"/>
  <c r="C172" i="3"/>
  <c r="F172" i="3" s="1"/>
  <c r="A172" i="3" s="1"/>
  <c r="D172" i="3"/>
  <c r="E172" i="3"/>
  <c r="H172" i="3"/>
  <c r="C164" i="3"/>
  <c r="F164" i="3" s="1"/>
  <c r="A164" i="3" s="1"/>
  <c r="D164" i="3"/>
  <c r="E164" i="3"/>
  <c r="H164" i="3"/>
  <c r="C156" i="3"/>
  <c r="F156" i="3" s="1"/>
  <c r="A156" i="3" s="1"/>
  <c r="D156" i="3"/>
  <c r="E156" i="3"/>
  <c r="H156" i="3"/>
  <c r="C148" i="3"/>
  <c r="F148" i="3" s="1"/>
  <c r="A148" i="3" s="1"/>
  <c r="D148" i="3"/>
  <c r="E148" i="3"/>
  <c r="H148" i="3"/>
  <c r="C140" i="3"/>
  <c r="F140" i="3" s="1"/>
  <c r="A140" i="3" s="1"/>
  <c r="D140" i="3"/>
  <c r="E140" i="3"/>
  <c r="H140" i="3"/>
  <c r="C132" i="3"/>
  <c r="F132" i="3" s="1"/>
  <c r="A132" i="3" s="1"/>
  <c r="D132" i="3"/>
  <c r="E132" i="3"/>
  <c r="H132" i="3"/>
  <c r="C124" i="3"/>
  <c r="F124" i="3" s="1"/>
  <c r="A124" i="3" s="1"/>
  <c r="D124" i="3"/>
  <c r="E124" i="3"/>
  <c r="H124" i="3"/>
  <c r="C116" i="3"/>
  <c r="F116" i="3" s="1"/>
  <c r="A116" i="3" s="1"/>
  <c r="D116" i="3"/>
  <c r="E116" i="3"/>
  <c r="H116" i="3"/>
  <c r="C108" i="3"/>
  <c r="F108" i="3" s="1"/>
  <c r="A108" i="3" s="1"/>
  <c r="D108" i="3"/>
  <c r="E108" i="3"/>
  <c r="H108" i="3"/>
  <c r="C100" i="3"/>
  <c r="F100" i="3" s="1"/>
  <c r="A100" i="3" s="1"/>
  <c r="D100" i="3"/>
  <c r="E100" i="3"/>
  <c r="H100" i="3"/>
  <c r="C92" i="3"/>
  <c r="F92" i="3" s="1"/>
  <c r="A92" i="3" s="1"/>
  <c r="D92" i="3"/>
  <c r="E92" i="3"/>
  <c r="H92" i="3"/>
  <c r="C84" i="3"/>
  <c r="F84" i="3" s="1"/>
  <c r="A84" i="3" s="1"/>
  <c r="D84" i="3"/>
  <c r="E84" i="3"/>
  <c r="H84" i="3"/>
  <c r="C76" i="3"/>
  <c r="F76" i="3" s="1"/>
  <c r="A76" i="3" s="1"/>
  <c r="D76" i="3"/>
  <c r="E76" i="3"/>
  <c r="H76" i="3"/>
  <c r="C68" i="3"/>
  <c r="F68" i="3" s="1"/>
  <c r="A68" i="3" s="1"/>
  <c r="D68" i="3"/>
  <c r="E68" i="3"/>
  <c r="H68" i="3"/>
  <c r="C60" i="3"/>
  <c r="F60" i="3" s="1"/>
  <c r="A60" i="3" s="1"/>
  <c r="D60" i="3"/>
  <c r="E60" i="3"/>
  <c r="H60" i="3"/>
  <c r="C52" i="3"/>
  <c r="F52" i="3" s="1"/>
  <c r="A52" i="3" s="1"/>
  <c r="D52" i="3"/>
  <c r="E52" i="3"/>
  <c r="H52" i="3"/>
  <c r="C44" i="3"/>
  <c r="F44" i="3" s="1"/>
  <c r="A44" i="3" s="1"/>
  <c r="D44" i="3"/>
  <c r="E44" i="3"/>
  <c r="H44" i="3"/>
  <c r="C36" i="3"/>
  <c r="F36" i="3" s="1"/>
  <c r="A36" i="3" s="1"/>
  <c r="D36" i="3"/>
  <c r="E36" i="3"/>
  <c r="H36" i="3"/>
  <c r="C28" i="3"/>
  <c r="F28" i="3" s="1"/>
  <c r="A28" i="3" s="1"/>
  <c r="D28" i="3"/>
  <c r="E28" i="3"/>
  <c r="H28" i="3"/>
  <c r="C20" i="3"/>
  <c r="F20" i="3" s="1"/>
  <c r="A20" i="3" s="1"/>
  <c r="D20" i="3"/>
  <c r="E20" i="3"/>
  <c r="H20" i="3"/>
  <c r="C12" i="3"/>
  <c r="F12" i="3" s="1"/>
  <c r="A12" i="3" s="1"/>
  <c r="D12" i="3"/>
  <c r="E12" i="3"/>
  <c r="H12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F67" i="3"/>
  <c r="A67" i="3" s="1"/>
  <c r="F65" i="3"/>
  <c r="A65" i="3" s="1"/>
  <c r="F63" i="3"/>
  <c r="A63" i="3" s="1"/>
  <c r="F61" i="3"/>
  <c r="A61" i="3" s="1"/>
  <c r="F59" i="3"/>
  <c r="A59" i="3" s="1"/>
  <c r="F57" i="3"/>
  <c r="A57" i="3" s="1"/>
  <c r="F55" i="3"/>
  <c r="A55" i="3" s="1"/>
  <c r="F53" i="3"/>
  <c r="A53" i="3" s="1"/>
  <c r="F51" i="3"/>
  <c r="A51" i="3" s="1"/>
  <c r="F49" i="3"/>
  <c r="A49" i="3" s="1"/>
  <c r="F47" i="3"/>
  <c r="A47" i="3" s="1"/>
  <c r="F45" i="3"/>
  <c r="A45" i="3" s="1"/>
  <c r="F43" i="3"/>
  <c r="A43" i="3" s="1"/>
  <c r="F41" i="3"/>
  <c r="A41" i="3" s="1"/>
  <c r="F39" i="3"/>
  <c r="A39" i="3" s="1"/>
  <c r="F37" i="3"/>
  <c r="A37" i="3" s="1"/>
  <c r="F35" i="3"/>
  <c r="A35" i="3" s="1"/>
  <c r="F33" i="3"/>
  <c r="A33" i="3" s="1"/>
  <c r="F31" i="3"/>
  <c r="A31" i="3" s="1"/>
  <c r="F29" i="3"/>
  <c r="A29" i="3" s="1"/>
  <c r="F27" i="3"/>
  <c r="A27" i="3" s="1"/>
  <c r="F25" i="3"/>
  <c r="A25" i="3" s="1"/>
  <c r="F23" i="3"/>
  <c r="A23" i="3" s="1"/>
  <c r="F21" i="3"/>
  <c r="A21" i="3" s="1"/>
  <c r="F19" i="3"/>
  <c r="A19" i="3" s="1"/>
  <c r="F17" i="3"/>
  <c r="A17" i="3" s="1"/>
  <c r="F15" i="3"/>
  <c r="A15" i="3" s="1"/>
  <c r="F13" i="3"/>
  <c r="A13" i="3" s="1"/>
  <c r="F11" i="3"/>
  <c r="A11" i="3" s="1"/>
  <c r="F9" i="3"/>
  <c r="A9" i="3" s="1"/>
  <c r="F7" i="3"/>
  <c r="A7" i="3" s="1"/>
  <c r="F5" i="3"/>
  <c r="A5" i="3" s="1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D67" i="3"/>
  <c r="D65" i="3"/>
  <c r="D63" i="3"/>
  <c r="D61" i="3"/>
  <c r="D59" i="3"/>
  <c r="D57" i="3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D7" i="3"/>
  <c r="D5" i="3"/>
  <c r="Q5" i="2" l="1"/>
  <c r="J5" i="2"/>
  <c r="K6" i="3"/>
  <c r="K4" i="3"/>
  <c r="L3" i="3"/>
  <c r="R5" i="2" l="1"/>
  <c r="S5" i="2" s="1"/>
  <c r="L5" i="3"/>
  <c r="L6" i="3"/>
  <c r="S6" i="2" l="1"/>
  <c r="J7" i="4" s="1"/>
  <c r="U7" i="4" s="1"/>
  <c r="V7" i="4" s="1"/>
  <c r="J6" i="4"/>
  <c r="U6" i="4" s="1"/>
  <c r="V6" i="4" s="1"/>
  <c r="W6" i="4" s="1"/>
  <c r="S9" i="2" l="1"/>
  <c r="X7" i="4"/>
  <c r="Y7" i="4" s="1"/>
  <c r="W7" i="4"/>
  <c r="D19" i="4"/>
  <c r="E19" i="4" s="1"/>
  <c r="H19" i="4" s="1"/>
  <c r="I19" i="4" s="1"/>
  <c r="X6" i="4"/>
  <c r="Y6" i="4" s="1"/>
  <c r="J10" i="4" l="1"/>
  <c r="U10" i="4" s="1"/>
  <c r="V10" i="4" s="1"/>
  <c r="W10" i="4" s="1"/>
  <c r="S16" i="2"/>
  <c r="J17" i="4" l="1"/>
  <c r="U17" i="4" s="1"/>
  <c r="V17" i="4" s="1"/>
  <c r="X17" i="4" s="1"/>
  <c r="Y17" i="4" s="1"/>
  <c r="S23" i="2"/>
  <c r="X10" i="4"/>
  <c r="Y10" i="4" s="1"/>
  <c r="E10" i="4"/>
  <c r="H10" i="4" s="1"/>
  <c r="I10" i="4" s="1"/>
  <c r="J24" i="4" l="1"/>
  <c r="U24" i="4" s="1"/>
  <c r="V24" i="4" s="1"/>
  <c r="W24" i="4" s="1"/>
  <c r="S27" i="2"/>
  <c r="W17" i="4"/>
  <c r="D10" i="4"/>
  <c r="E11" i="4"/>
  <c r="D11" i="4" s="1"/>
  <c r="J28" i="4" l="1"/>
  <c r="U28" i="4" s="1"/>
  <c r="V28" i="4" s="1"/>
  <c r="X28" i="4" s="1"/>
  <c r="Y28" i="4" s="1"/>
  <c r="S28" i="2"/>
  <c r="X24" i="4"/>
  <c r="Y24" i="4" s="1"/>
  <c r="H11" i="4"/>
  <c r="I11" i="4" s="1"/>
  <c r="E15" i="4"/>
  <c r="H15" i="4" s="1"/>
  <c r="J29" i="4" l="1"/>
  <c r="U29" i="4" s="1"/>
  <c r="V29" i="4" s="1"/>
  <c r="X29" i="4" s="1"/>
  <c r="Y29" i="4" s="1"/>
  <c r="W28" i="4"/>
  <c r="I15" i="4"/>
  <c r="E22" i="4"/>
  <c r="D15" i="4"/>
  <c r="E16" i="4"/>
  <c r="D16" i="4" s="1"/>
  <c r="W29" i="4" l="1"/>
  <c r="D22" i="4"/>
  <c r="H22" i="4"/>
  <c r="I22" i="4" s="1"/>
  <c r="H16" i="4"/>
  <c r="I16" i="4" s="1"/>
  <c r="E17" i="4"/>
  <c r="H17" i="4" s="1"/>
  <c r="I17" i="4" s="1"/>
  <c r="D17" i="4" l="1"/>
  <c r="E18" i="4"/>
  <c r="H18" i="4" s="1"/>
  <c r="I18" i="4" s="1"/>
  <c r="D18" i="4" l="1"/>
  <c r="E23" i="4"/>
  <c r="D23" i="4" s="1"/>
  <c r="H23" i="4" l="1"/>
  <c r="I23" i="4" s="1"/>
  <c r="E24" i="4"/>
  <c r="H24" i="4" s="1"/>
  <c r="I24" i="4" s="1"/>
  <c r="D24" i="4" l="1"/>
  <c r="E25" i="4"/>
  <c r="H25" i="4" s="1"/>
  <c r="I25" i="4" l="1"/>
  <c r="D25" i="4"/>
  <c r="E26" i="4"/>
  <c r="D26" i="4" s="1"/>
  <c r="H26" i="4" l="1"/>
  <c r="I26" i="4" s="1"/>
  <c r="E27" i="4"/>
  <c r="D27" i="4" s="1"/>
  <c r="H27" i="4" l="1"/>
  <c r="I27" i="4" s="1"/>
  <c r="E28" i="4"/>
  <c r="H28" i="4" s="1"/>
  <c r="I28" i="4" l="1"/>
  <c r="E29" i="4"/>
  <c r="D28" i="4"/>
  <c r="D29" i="4" l="1"/>
  <c r="H29" i="4"/>
  <c r="I29" i="4" s="1"/>
</calcChain>
</file>

<file path=xl/sharedStrings.xml><?xml version="1.0" encoding="utf-8"?>
<sst xmlns="http://schemas.openxmlformats.org/spreadsheetml/2006/main" count="131" uniqueCount="94">
  <si>
    <t>Relaciones Hidraúlicas de Una Sección Circular</t>
  </si>
  <si>
    <t>d/D</t>
  </si>
  <si>
    <t>v/V</t>
  </si>
  <si>
    <t>a/A</t>
  </si>
  <si>
    <t>q/Q</t>
  </si>
  <si>
    <t>θ(°)</t>
  </si>
  <si>
    <t>θ(rad)</t>
  </si>
  <si>
    <t>r/R</t>
  </si>
  <si>
    <t>Datos Para el Diseño de Caudales</t>
  </si>
  <si>
    <t>Criterios de Diseño</t>
  </si>
  <si>
    <t>Factor de retorno</t>
  </si>
  <si>
    <t>Factor de flujo</t>
  </si>
  <si>
    <t>Densidad de vivienda</t>
  </si>
  <si>
    <t>Periodo de diseño</t>
  </si>
  <si>
    <t>Tasa de crecimiento geométrico</t>
  </si>
  <si>
    <t>Factor de crecimiento</t>
  </si>
  <si>
    <t>Longitud por conexión</t>
  </si>
  <si>
    <t>Dotación</t>
  </si>
  <si>
    <t>Factor de Lluvia Ilicita</t>
  </si>
  <si>
    <t>Longitud de Tuberia Central</t>
  </si>
  <si>
    <t>Factor Comercial + Industrial</t>
  </si>
  <si>
    <t>Factor de Infiltración</t>
  </si>
  <si>
    <t>Puntos de Desfogue</t>
  </si>
  <si>
    <t>Tipo</t>
  </si>
  <si>
    <t>I</t>
  </si>
  <si>
    <t>S</t>
  </si>
  <si>
    <t>Viv. A</t>
  </si>
  <si>
    <t>Viviendas</t>
  </si>
  <si>
    <t>Datos Para el Diseño de Drenajes</t>
  </si>
  <si>
    <t>Altura de Pozo de Inicio</t>
  </si>
  <si>
    <t>Tipo de Tuberia</t>
  </si>
  <si>
    <t>PVC</t>
  </si>
  <si>
    <t>Factor de Manning</t>
  </si>
  <si>
    <t xml:space="preserve">Diametro Propuesto </t>
  </si>
  <si>
    <t>Información Sobre los Pozos</t>
  </si>
  <si>
    <t>Pozo Inicio</t>
  </si>
  <si>
    <t>Pozo Final</t>
  </si>
  <si>
    <t>P.D.</t>
  </si>
  <si>
    <t>Cota de Terreno</t>
  </si>
  <si>
    <t>No. Pozo</t>
  </si>
  <si>
    <t>Hab. A.</t>
  </si>
  <si>
    <t>Viv. F.</t>
  </si>
  <si>
    <t>Hab. F.</t>
  </si>
  <si>
    <r>
      <t>Q</t>
    </r>
    <r>
      <rPr>
        <vertAlign val="subscript"/>
        <sz val="11"/>
        <color theme="1"/>
        <rFont val="Trebuchet MS"/>
        <family val="2"/>
      </rPr>
      <t>Domiciliar</t>
    </r>
  </si>
  <si>
    <r>
      <t>Q</t>
    </r>
    <r>
      <rPr>
        <vertAlign val="subscript"/>
        <sz val="11"/>
        <color theme="1"/>
        <rFont val="Trebuchet MS"/>
        <family val="2"/>
      </rPr>
      <t>Medio</t>
    </r>
  </si>
  <si>
    <r>
      <t>Q</t>
    </r>
    <r>
      <rPr>
        <vertAlign val="subscript"/>
        <sz val="11"/>
        <color theme="1"/>
        <rFont val="Trebuchet MS"/>
        <family val="2"/>
      </rPr>
      <t>LLuvia Ilicita</t>
    </r>
  </si>
  <si>
    <r>
      <t>Long</t>
    </r>
    <r>
      <rPr>
        <vertAlign val="subscript"/>
        <sz val="11"/>
        <color theme="1"/>
        <rFont val="Trebuchet MS"/>
        <family val="2"/>
      </rPr>
      <t>Tuberia Central</t>
    </r>
  </si>
  <si>
    <r>
      <t>Long</t>
    </r>
    <r>
      <rPr>
        <vertAlign val="subscript"/>
        <sz val="11"/>
        <color theme="1"/>
        <rFont val="Trebuchet MS"/>
        <family val="2"/>
      </rPr>
      <t>Conexiones</t>
    </r>
  </si>
  <si>
    <r>
      <t>Long</t>
    </r>
    <r>
      <rPr>
        <vertAlign val="subscript"/>
        <sz val="11"/>
        <color theme="1"/>
        <rFont val="Trebuchet MS"/>
        <family val="2"/>
      </rPr>
      <t>Tuberia</t>
    </r>
  </si>
  <si>
    <r>
      <t>Q</t>
    </r>
    <r>
      <rPr>
        <vertAlign val="subscript"/>
        <sz val="11"/>
        <color theme="1"/>
        <rFont val="Trebuchet MS"/>
        <family val="2"/>
      </rPr>
      <t>Infiltración</t>
    </r>
  </si>
  <si>
    <r>
      <t>F</t>
    </r>
    <r>
      <rPr>
        <vertAlign val="subscript"/>
        <sz val="11"/>
        <color theme="1"/>
        <rFont val="Trebuchet MS"/>
        <family val="2"/>
      </rPr>
      <t>C.+ I.</t>
    </r>
  </si>
  <si>
    <r>
      <t>Q</t>
    </r>
    <r>
      <rPr>
        <vertAlign val="subscript"/>
        <sz val="11"/>
        <color theme="1"/>
        <rFont val="Trebuchet MS"/>
        <family val="2"/>
      </rPr>
      <t>C. + I.</t>
    </r>
  </si>
  <si>
    <r>
      <t>F</t>
    </r>
    <r>
      <rPr>
        <vertAlign val="subscript"/>
        <sz val="11"/>
        <color theme="1"/>
        <rFont val="Trebuchet MS"/>
        <family val="2"/>
      </rPr>
      <t>Inf.</t>
    </r>
  </si>
  <si>
    <r>
      <t>F</t>
    </r>
    <r>
      <rPr>
        <vertAlign val="subscript"/>
        <sz val="11"/>
        <color theme="1"/>
        <rFont val="Trebuchet MS"/>
        <family val="2"/>
      </rPr>
      <t>LL. I.</t>
    </r>
  </si>
  <si>
    <r>
      <t>Q</t>
    </r>
    <r>
      <rPr>
        <vertAlign val="subscript"/>
        <sz val="11"/>
        <color theme="1"/>
        <rFont val="Trebuchet MS"/>
        <family val="2"/>
      </rPr>
      <t>medio Sanitario</t>
    </r>
  </si>
  <si>
    <r>
      <t>Q</t>
    </r>
    <r>
      <rPr>
        <vertAlign val="subscript"/>
        <sz val="11"/>
        <color theme="1"/>
        <rFont val="Trebuchet MS"/>
        <family val="2"/>
      </rPr>
      <t>máximo Sanitario</t>
    </r>
  </si>
  <si>
    <t>Diseño de Caudales</t>
  </si>
  <si>
    <t>Dotación (L/Hab/d)</t>
  </si>
  <si>
    <t>P.D. Ant.</t>
  </si>
  <si>
    <t>No Borrar ni insertar una fila por Debajo de esta</t>
  </si>
  <si>
    <t>No Borrar ni insertar una fila por Encima de esta</t>
  </si>
  <si>
    <t>Diseño de Drenajes</t>
  </si>
  <si>
    <t>De pozo</t>
  </si>
  <si>
    <t>A pozo</t>
  </si>
  <si>
    <t>Pendiente de terreno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</si>
  <si>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</si>
  <si>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</si>
  <si>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</si>
  <si>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</si>
  <si>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</si>
  <si>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</si>
  <si>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Tirante hidráulico  pulgadas</t>
  </si>
  <si>
    <t xml:space="preserve">DE </t>
  </si>
  <si>
    <t>Cota de terreno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</si>
  <si>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</si>
  <si>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</si>
  <si>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</si>
  <si>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</si>
  <si>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</si>
  <si>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</si>
  <si>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r>
      <t xml:space="preserve">Q </t>
    </r>
    <r>
      <rPr>
        <vertAlign val="subscript"/>
        <sz val="11"/>
        <color theme="1"/>
        <rFont val="Trebuchet MS"/>
        <family val="2"/>
      </rPr>
      <t>L/s</t>
    </r>
  </si>
  <si>
    <r>
      <t xml:space="preserve">Q  </t>
    </r>
    <r>
      <rPr>
        <vertAlign val="subscript"/>
        <sz val="11"/>
        <color theme="1"/>
        <rFont val="Trebuchet MS"/>
        <family val="2"/>
      </rPr>
      <t>L/s</t>
    </r>
  </si>
  <si>
    <t>Velocidad a sección parcial</t>
  </si>
  <si>
    <t>Rango de Velocidad</t>
  </si>
  <si>
    <t>Dist. Cota a Cota Máxima</t>
  </si>
  <si>
    <t>Método de Prueba</t>
  </si>
  <si>
    <t xml:space="preserve">Altura de Pozo </t>
  </si>
  <si>
    <t>Pendiente de la tubería</t>
  </si>
  <si>
    <t>q/Q Máx</t>
  </si>
  <si>
    <t>PF</t>
  </si>
  <si>
    <t>-</t>
  </si>
  <si>
    <t>Po</t>
  </si>
  <si>
    <t>1/n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</si>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</sst>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General&quot; m&quot;"/>
    <numFmt numFmtId="166" formatCode="General&quot; años&quot;"/>
    <numFmt numFmtId="167" formatCode="General&quot; Hab&quot;"/>
    <numFmt numFmtId="168" formatCode="General&quot; L/Hab/d&quot;"/>
    <numFmt numFmtId="169" formatCode="General&quot; Viv&quot;"/>
    <numFmt numFmtId="170" formatCode="General&quot;''&quot;"/>
    <numFmt numFmtId="171" formatCode="0.00&quot; m&quot;"/>
    <numFmt numFmtId="172" formatCode="0.00&quot; m3/s&quot;"/>
    <numFmt numFmtId="173" formatCode="0.00&quot; m/s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Trebuchet MS"/>
      <family val="2"/>
    </font>
    <font>
      <sz val="11"/>
      <color theme="0"/>
      <name val="Trebuchet MS"/>
      <family val="2"/>
    </font>
    <font>
      <sz val="11"/>
      <color theme="1"/>
      <name val="Aptos Narrow"/>
      <family val="2"/>
      <scheme val="minor"/>
    </font>
    <font>
      <sz val="11"/>
      <name val="Trebuchet MS"/>
      <family val="2"/>
    </font>
    <font>
      <vertAlign val="subscript"/>
      <sz val="11"/>
      <color theme="1"/>
      <name val="Trebuchet MS"/>
      <family val="2"/>
    </font>
    <font>
      <sz val="20"/>
      <color theme="1"/>
      <name val="Trebuchet MS"/>
      <family val="2"/>
    </font>
    <font>
      <sz val="22"/>
      <color theme="1"/>
      <name val="Trebuchet MS"/>
      <family val="2"/>
    </font>
    <font>
      <sz val="1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ED99"/>
        <bgColor indexed="64"/>
      </patternFill>
    </fill>
    <fill>
      <patternFill patternType="solid">
        <fgColor rgb="FF38A3A5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57CC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6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8" fontId="1" fillId="6" borderId="1" xfId="0" applyNumberFormat="1" applyFont="1" applyFill="1" applyBorder="1" applyAlignment="1">
      <alignment horizontal="center" vertical="center"/>
    </xf>
    <xf numFmtId="9" fontId="1" fillId="6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9" fontId="1" fillId="6" borderId="1" xfId="0" applyNumberFormat="1" applyFont="1" applyFill="1" applyBorder="1" applyAlignment="1">
      <alignment horizontal="center" vertical="center"/>
    </xf>
    <xf numFmtId="170" fontId="1" fillId="6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1" fontId="1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173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1" fontId="1" fillId="6" borderId="6" xfId="0" applyNumberFormat="1" applyFont="1" applyFill="1" applyBorder="1" applyAlignment="1">
      <alignment horizontal="center" vertical="center"/>
    </xf>
    <xf numFmtId="171" fontId="1" fillId="6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71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9" fontId="1" fillId="0" borderId="0" xfId="0" applyNumberFormat="1" applyFont="1"/>
  </cellXfs>
  <cellStyles count="2">
    <cellStyle name="Normal" xfId="0" builtinId="0"/>
    <cellStyle name="Porcentaje" xfId="1" builtinId="5"/>
  </cellStyles>
  <dxfs count="9">
    <dxf>
      <fill>
        <patternFill>
          <bgColor rgb="FFC7F9CC"/>
        </patternFill>
      </fill>
    </dxf>
    <dxf>
      <fill>
        <patternFill>
          <bgColor rgb="FFC7F9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7F9CC"/>
        </patternFill>
      </fill>
    </dxf>
    <dxf>
      <fill>
        <patternFill>
          <bgColor rgb="FFFF0000"/>
        </patternFill>
      </fill>
    </dxf>
    <dxf>
      <fill>
        <patternFill>
          <bgColor rgb="FFC7F9CC"/>
        </patternFill>
      </fill>
    </dxf>
    <dxf>
      <fill>
        <patternFill>
          <bgColor rgb="FFC7F9CC"/>
        </patternFill>
      </fill>
    </dxf>
    <dxf>
      <fill>
        <patternFill>
          <bgColor rgb="FFC7F9CC"/>
        </patternFill>
      </fill>
    </dxf>
  </dxfs>
  <tableStyles count="0" defaultTableStyle="TableStyleMedium2" defaultPivotStyle="PivotStyleLight16"/>
  <colors>
    <mruColors>
      <color rgb="FFC7F9CC"/>
      <color rgb="FF80ED99"/>
      <color rgb="FF74C69D"/>
      <color rgb="FF52B788"/>
      <color rgb="FF57CC99"/>
      <color rgb="FF38A3A5"/>
      <color rgb="FF22577A"/>
      <color rgb="FF669BBC"/>
      <color rgb="FF003049"/>
      <color rgb="FFC11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s-MX"/>
              <a:t>Relaciones Hidraúlicas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'Relaciones Hidraúlicas'!$D$3</c:f>
              <c:strCache>
                <c:ptCount val="1"/>
                <c:pt idx="0">
                  <c:v>r/R</c:v>
                </c:pt>
              </c:strCache>
            </c:strRef>
          </c:tx>
          <c:spPr>
            <a:ln w="22225" cap="rnd">
              <a:solidFill>
                <a:srgbClr val="0F9ED5"/>
              </a:solidFill>
            </a:ln>
            <a:effectLst>
              <a:glow rad="139700">
                <a:srgbClr val="0F9ED5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'Relaciones Hidraúlicas'!$B$4:$B$1004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'Relaciones Hidraúlicas'!$D$4:$D$1004</c:f>
              <c:numCache>
                <c:formatCode>0.000</c:formatCode>
                <c:ptCount val="1001"/>
                <c:pt idx="0">
                  <c:v>0</c:v>
                </c:pt>
                <c:pt idx="1">
                  <c:v>2.6654220867137184E-3</c:v>
                </c:pt>
                <c:pt idx="2">
                  <c:v>5.3283544710175214E-3</c:v>
                </c:pt>
                <c:pt idx="3">
                  <c:v>7.9887963380946229E-3</c:v>
                </c:pt>
                <c:pt idx="4">
                  <c:v>1.0646746871711738E-2</c:v>
                </c:pt>
                <c:pt idx="5">
                  <c:v>1.3302205254214678E-2</c:v>
                </c:pt>
                <c:pt idx="6">
                  <c:v>1.5955170666523646E-2</c:v>
                </c:pt>
                <c:pt idx="7">
                  <c:v>1.8605642288130327E-2</c:v>
                </c:pt>
                <c:pt idx="8">
                  <c:v>2.1253619297092238E-2</c:v>
                </c:pt>
                <c:pt idx="9">
                  <c:v>2.3899100870030054E-2</c:v>
                </c:pt>
                <c:pt idx="10">
                  <c:v>2.654208618212214E-2</c:v>
                </c:pt>
                <c:pt idx="11">
                  <c:v>2.9182574407100918E-2</c:v>
                </c:pt>
                <c:pt idx="12">
                  <c:v>3.1820564717248902E-2</c:v>
                </c:pt>
                <c:pt idx="13">
                  <c:v>3.4456056283393904E-2</c:v>
                </c:pt>
                <c:pt idx="14">
                  <c:v>3.7089048274904966E-2</c:v>
                </c:pt>
                <c:pt idx="15">
                  <c:v>3.9719539859688152E-2</c:v>
                </c:pt>
                <c:pt idx="16">
                  <c:v>4.2347530204182325E-2</c:v>
                </c:pt>
                <c:pt idx="17">
                  <c:v>4.4973018473354491E-2</c:v>
                </c:pt>
                <c:pt idx="18">
                  <c:v>4.7596003830696156E-2</c:v>
                </c:pt>
                <c:pt idx="19">
                  <c:v>5.0216485438217766E-2</c:v>
                </c:pt>
                <c:pt idx="20">
                  <c:v>5.2834462456445803E-2</c:v>
                </c:pt>
                <c:pt idx="21">
                  <c:v>5.5449934044417074E-2</c:v>
                </c:pt>
                <c:pt idx="22">
                  <c:v>5.8062899359675547E-2</c:v>
                </c:pt>
                <c:pt idx="23">
                  <c:v>6.0673357558266861E-2</c:v>
                </c:pt>
                <c:pt idx="24">
                  <c:v>6.3281307794734218E-2</c:v>
                </c:pt>
                <c:pt idx="25">
                  <c:v>6.5886749222114391E-2</c:v>
                </c:pt>
                <c:pt idx="26">
                  <c:v>6.8489680991932506E-2</c:v>
                </c:pt>
                <c:pt idx="27">
                  <c:v>7.1090102254198276E-2</c:v>
                </c:pt>
                <c:pt idx="28">
                  <c:v>7.3688012157400881E-2</c:v>
                </c:pt>
                <c:pt idx="29">
                  <c:v>7.6283409848504777E-2</c:v>
                </c:pt>
                <c:pt idx="30">
                  <c:v>7.8876294472944808E-2</c:v>
                </c:pt>
                <c:pt idx="31">
                  <c:v>8.1466665174622394E-2</c:v>
                </c:pt>
                <c:pt idx="32">
                  <c:v>8.4054521095899823E-2</c:v>
                </c:pt>
                <c:pt idx="33">
                  <c:v>8.6639861377596591E-2</c:v>
                </c:pt>
                <c:pt idx="34">
                  <c:v>8.9222685158984488E-2</c:v>
                </c:pt>
                <c:pt idx="35">
                  <c:v>9.1802991577782586E-2</c:v>
                </c:pt>
                <c:pt idx="36">
                  <c:v>9.4380779770153106E-2</c:v>
                </c:pt>
                <c:pt idx="37">
                  <c:v>9.6956048870696476E-2</c:v>
                </c:pt>
                <c:pt idx="38">
                  <c:v>9.9528798012446504E-2</c:v>
                </c:pt>
                <c:pt idx="39">
                  <c:v>0.10209902632686614</c:v>
                </c:pt>
                <c:pt idx="40">
                  <c:v>0.1046667329438421</c:v>
                </c:pt>
                <c:pt idx="41">
                  <c:v>0.1072319169916804</c:v>
                </c:pt>
                <c:pt idx="42">
                  <c:v>0.10979457759710164</c:v>
                </c:pt>
                <c:pt idx="43">
                  <c:v>0.11235471388523617</c:v>
                </c:pt>
                <c:pt idx="44">
                  <c:v>0.11491232497961923</c:v>
                </c:pt>
                <c:pt idx="45">
                  <c:v>0.1174674100021859</c:v>
                </c:pt>
                <c:pt idx="46">
                  <c:v>0.12001996807326692</c:v>
                </c:pt>
                <c:pt idx="47">
                  <c:v>0.12256999831158269</c:v>
                </c:pt>
                <c:pt idx="48">
                  <c:v>0.12511749983423934</c:v>
                </c:pt>
                <c:pt idx="49">
                  <c:v>0.12766247175672371</c:v>
                </c:pt>
                <c:pt idx="50">
                  <c:v>0.13020491319289773</c:v>
                </c:pt>
                <c:pt idx="51">
                  <c:v>0.13274482325499401</c:v>
                </c:pt>
                <c:pt idx="52">
                  <c:v>0.13528220105361075</c:v>
                </c:pt>
                <c:pt idx="53">
                  <c:v>0.13781704569770695</c:v>
                </c:pt>
                <c:pt idx="54">
                  <c:v>0.14034935629459661</c:v>
                </c:pt>
                <c:pt idx="55">
                  <c:v>0.14287913194994453</c:v>
                </c:pt>
                <c:pt idx="56">
                  <c:v>0.14540637176776081</c:v>
                </c:pt>
                <c:pt idx="57">
                  <c:v>0.14793107485039625</c:v>
                </c:pt>
                <c:pt idx="58">
                  <c:v>0.15045324029853596</c:v>
                </c:pt>
                <c:pt idx="59">
                  <c:v>0.15297286721119616</c:v>
                </c:pt>
                <c:pt idx="60">
                  <c:v>0.15548995468571702</c:v>
                </c:pt>
                <c:pt idx="61">
                  <c:v>0.1580045018177591</c:v>
                </c:pt>
                <c:pt idx="62">
                  <c:v>0.16051650770129705</c:v>
                </c:pt>
                <c:pt idx="63">
                  <c:v>0.16302597142861497</c:v>
                </c:pt>
                <c:pt idx="64">
                  <c:v>0.16553289209030086</c:v>
                </c:pt>
                <c:pt idx="65">
                  <c:v>0.16803726877524169</c:v>
                </c:pt>
                <c:pt idx="66">
                  <c:v>0.17053910057061766</c:v>
                </c:pt>
                <c:pt idx="67">
                  <c:v>0.17303838656189735</c:v>
                </c:pt>
                <c:pt idx="68">
                  <c:v>0.17553512583283185</c:v>
                </c:pt>
                <c:pt idx="69">
                  <c:v>0.17802931746545017</c:v>
                </c:pt>
                <c:pt idx="70">
                  <c:v>0.18052096054005268</c:v>
                </c:pt>
                <c:pt idx="71">
                  <c:v>0.18301005413520707</c:v>
                </c:pt>
                <c:pt idx="72">
                  <c:v>0.18549659732774187</c:v>
                </c:pt>
                <c:pt idx="73">
                  <c:v>0.18798058919274141</c:v>
                </c:pt>
                <c:pt idx="74">
                  <c:v>0.19046202880354046</c:v>
                </c:pt>
                <c:pt idx="75">
                  <c:v>0.19294091523171839</c:v>
                </c:pt>
                <c:pt idx="76">
                  <c:v>0.19541724754709391</c:v>
                </c:pt>
                <c:pt idx="77">
                  <c:v>0.19789102481771939</c:v>
                </c:pt>
                <c:pt idx="78">
                  <c:v>0.20036224610987541</c:v>
                </c:pt>
                <c:pt idx="79">
                  <c:v>0.20283091048806504</c:v>
                </c:pt>
                <c:pt idx="80">
                  <c:v>0.2052970170150083</c:v>
                </c:pt>
                <c:pt idx="81">
                  <c:v>0.20776056475163629</c:v>
                </c:pt>
                <c:pt idx="82">
                  <c:v>0.21022155275708568</c:v>
                </c:pt>
                <c:pt idx="83">
                  <c:v>0.21267998008869346</c:v>
                </c:pt>
                <c:pt idx="84">
                  <c:v>0.21513584580199008</c:v>
                </c:pt>
                <c:pt idx="85">
                  <c:v>0.2175891489506952</c:v>
                </c:pt>
                <c:pt idx="86">
                  <c:v>0.22003988858671022</c:v>
                </c:pt>
                <c:pt idx="87">
                  <c:v>0.22248806376011437</c:v>
                </c:pt>
                <c:pt idx="88">
                  <c:v>0.22493367351915716</c:v>
                </c:pt>
                <c:pt idx="89">
                  <c:v>0.22737671691025368</c:v>
                </c:pt>
                <c:pt idx="90">
                  <c:v>0.22981719297797781</c:v>
                </c:pt>
                <c:pt idx="91">
                  <c:v>0.23225510076505756</c:v>
                </c:pt>
                <c:pt idx="92">
                  <c:v>0.2346904393123676</c:v>
                </c:pt>
                <c:pt idx="93">
                  <c:v>0.23712320765892483</c:v>
                </c:pt>
                <c:pt idx="94">
                  <c:v>0.23955340484188123</c:v>
                </c:pt>
                <c:pt idx="95">
                  <c:v>0.24198102989651843</c:v>
                </c:pt>
                <c:pt idx="96">
                  <c:v>0.24440608185624157</c:v>
                </c:pt>
                <c:pt idx="97">
                  <c:v>0.24682855975257345</c:v>
                </c:pt>
                <c:pt idx="98">
                  <c:v>0.24924846261514749</c:v>
                </c:pt>
                <c:pt idx="99">
                  <c:v>0.25166578947170321</c:v>
                </c:pt>
                <c:pt idx="100">
                  <c:v>0.25408053934807862</c:v>
                </c:pt>
                <c:pt idx="101">
                  <c:v>0.25649271126820505</c:v>
                </c:pt>
                <c:pt idx="102">
                  <c:v>0.25890230425410021</c:v>
                </c:pt>
                <c:pt idx="103">
                  <c:v>0.26130931732586266</c:v>
                </c:pt>
                <c:pt idx="104">
                  <c:v>0.26371374950166471</c:v>
                </c:pt>
                <c:pt idx="105">
                  <c:v>0.26611559979774729</c:v>
                </c:pt>
                <c:pt idx="106">
                  <c:v>0.26851486722841239</c:v>
                </c:pt>
                <c:pt idx="107">
                  <c:v>0.27091155080601759</c:v>
                </c:pt>
                <c:pt idx="108">
                  <c:v>0.27330564954096959</c:v>
                </c:pt>
                <c:pt idx="109">
                  <c:v>0.27569716244171732</c:v>
                </c:pt>
                <c:pt idx="110">
                  <c:v>0.27808608851474609</c:v>
                </c:pt>
                <c:pt idx="111">
                  <c:v>0.28047242676457085</c:v>
                </c:pt>
                <c:pt idx="112">
                  <c:v>0.28285617619372944</c:v>
                </c:pt>
                <c:pt idx="113">
                  <c:v>0.28523733580277699</c:v>
                </c:pt>
                <c:pt idx="114">
                  <c:v>0.28761590459027836</c:v>
                </c:pt>
                <c:pt idx="115">
                  <c:v>0.28999188155280203</c:v>
                </c:pt>
                <c:pt idx="116">
                  <c:v>0.29236526568491372</c:v>
                </c:pt>
                <c:pt idx="117">
                  <c:v>0.29473605597916913</c:v>
                </c:pt>
                <c:pt idx="118">
                  <c:v>0.29710425142610813</c:v>
                </c:pt>
                <c:pt idx="119">
                  <c:v>0.299469851014247</c:v>
                </c:pt>
                <c:pt idx="120">
                  <c:v>0.30183285373007279</c:v>
                </c:pt>
                <c:pt idx="121">
                  <c:v>0.30419325855803586</c:v>
                </c:pt>
                <c:pt idx="122">
                  <c:v>0.30655106448054353</c:v>
                </c:pt>
                <c:pt idx="123">
                  <c:v>0.30890627047795283</c:v>
                </c:pt>
                <c:pt idx="124">
                  <c:v>0.31125887552856391</c:v>
                </c:pt>
                <c:pt idx="125">
                  <c:v>0.31360887860861325</c:v>
                </c:pt>
                <c:pt idx="126">
                  <c:v>0.3159562786922665</c:v>
                </c:pt>
                <c:pt idx="127">
                  <c:v>0.31830107475161179</c:v>
                </c:pt>
                <c:pt idx="128">
                  <c:v>0.32064326575665281</c:v>
                </c:pt>
                <c:pt idx="129">
                  <c:v>0.32298285067530114</c:v>
                </c:pt>
                <c:pt idx="130">
                  <c:v>0.32531982847337015</c:v>
                </c:pt>
                <c:pt idx="131">
                  <c:v>0.32765419811456731</c:v>
                </c:pt>
                <c:pt idx="132">
                  <c:v>0.3299859585604874</c:v>
                </c:pt>
                <c:pt idx="133">
                  <c:v>0.33231510877060516</c:v>
                </c:pt>
                <c:pt idx="134">
                  <c:v>0.33464164770226823</c:v>
                </c:pt>
                <c:pt idx="135">
                  <c:v>0.33696557431068991</c:v>
                </c:pt>
                <c:pt idx="136">
                  <c:v>0.33928688754894198</c:v>
                </c:pt>
                <c:pt idx="137">
                  <c:v>0.34160558636794724</c:v>
                </c:pt>
                <c:pt idx="138">
                  <c:v>0.34392166971647259</c:v>
                </c:pt>
                <c:pt idx="139">
                  <c:v>0.34623513654112126</c:v>
                </c:pt>
                <c:pt idx="140">
                  <c:v>0.34854598578632601</c:v>
                </c:pt>
                <c:pt idx="141">
                  <c:v>0.35085421639434089</c:v>
                </c:pt>
                <c:pt idx="142">
                  <c:v>0.35315982730523432</c:v>
                </c:pt>
                <c:pt idx="143">
                  <c:v>0.35546281745688191</c:v>
                </c:pt>
                <c:pt idx="144">
                  <c:v>0.35776318578495847</c:v>
                </c:pt>
                <c:pt idx="145">
                  <c:v>0.36006093122293042</c:v>
                </c:pt>
                <c:pt idx="146">
                  <c:v>0.36235605270204835</c:v>
                </c:pt>
                <c:pt idx="147">
                  <c:v>0.36464854915133965</c:v>
                </c:pt>
                <c:pt idx="148">
                  <c:v>0.36693841949760075</c:v>
                </c:pt>
                <c:pt idx="149">
                  <c:v>0.3692256626653887</c:v>
                </c:pt>
                <c:pt idx="150">
                  <c:v>0.37151027757701477</c:v>
                </c:pt>
                <c:pt idx="151">
                  <c:v>0.37379226315253572</c:v>
                </c:pt>
                <c:pt idx="152">
                  <c:v>0.37607161830974606</c:v>
                </c:pt>
                <c:pt idx="153">
                  <c:v>0.37834834196417055</c:v>
                </c:pt>
                <c:pt idx="154">
                  <c:v>0.38062243302905635</c:v>
                </c:pt>
                <c:pt idx="155">
                  <c:v>0.38289389041536481</c:v>
                </c:pt>
                <c:pt idx="156">
                  <c:v>0.38516271303176347</c:v>
                </c:pt>
                <c:pt idx="157">
                  <c:v>0.38742889978461847</c:v>
                </c:pt>
                <c:pt idx="158">
                  <c:v>0.38969244957798638</c:v>
                </c:pt>
                <c:pt idx="159">
                  <c:v>0.39195336131360609</c:v>
                </c:pt>
                <c:pt idx="160">
                  <c:v>0.39421163389089009</c:v>
                </c:pt>
                <c:pt idx="161">
                  <c:v>0.39646726620691763</c:v>
                </c:pt>
                <c:pt idx="162">
                  <c:v>0.39872025715642556</c:v>
                </c:pt>
                <c:pt idx="163">
                  <c:v>0.40097060563180043</c:v>
                </c:pt>
                <c:pt idx="164">
                  <c:v>0.40321831052307</c:v>
                </c:pt>
                <c:pt idx="165">
                  <c:v>0.40546337071789523</c:v>
                </c:pt>
                <c:pt idx="166">
                  <c:v>0.40770578510156191</c:v>
                </c:pt>
                <c:pt idx="167">
                  <c:v>0.40994555255697207</c:v>
                </c:pt>
                <c:pt idx="168">
                  <c:v>0.41218267196463571</c:v>
                </c:pt>
                <c:pt idx="169">
                  <c:v>0.41441714220266207</c:v>
                </c:pt>
                <c:pt idx="170">
                  <c:v>0.41664896214675184</c:v>
                </c:pt>
                <c:pt idx="171">
                  <c:v>0.41887813067018786</c:v>
                </c:pt>
                <c:pt idx="172">
                  <c:v>0.42110464664382652</c:v>
                </c:pt>
                <c:pt idx="173">
                  <c:v>0.42332850893609009</c:v>
                </c:pt>
                <c:pt idx="174">
                  <c:v>0.42554971641295691</c:v>
                </c:pt>
                <c:pt idx="175">
                  <c:v>0.42776826793795325</c:v>
                </c:pt>
                <c:pt idx="176">
                  <c:v>0.42998416237214421</c:v>
                </c:pt>
                <c:pt idx="177">
                  <c:v>0.43219739857412542</c:v>
                </c:pt>
                <c:pt idx="178">
                  <c:v>0.43440797540001397</c:v>
                </c:pt>
                <c:pt idx="179">
                  <c:v>0.4366158917034394</c:v>
                </c:pt>
                <c:pt idx="180">
                  <c:v>0.43882114633553471</c:v>
                </c:pt>
                <c:pt idx="181">
                  <c:v>0.44102373814492779</c:v>
                </c:pt>
                <c:pt idx="182">
                  <c:v>0.44322366597773194</c:v>
                </c:pt>
                <c:pt idx="183">
                  <c:v>0.44542092867753702</c:v>
                </c:pt>
                <c:pt idx="184">
                  <c:v>0.44761552508540037</c:v>
                </c:pt>
                <c:pt idx="185">
                  <c:v>0.44980745403983768</c:v>
                </c:pt>
                <c:pt idx="186">
                  <c:v>0.4519967143768136</c:v>
                </c:pt>
                <c:pt idx="187">
                  <c:v>0.45418330492973269</c:v>
                </c:pt>
                <c:pt idx="188">
                  <c:v>0.45636722452942996</c:v>
                </c:pt>
                <c:pt idx="189">
                  <c:v>0.45854847200416193</c:v>
                </c:pt>
                <c:pt idx="190">
                  <c:v>0.46072704617959664</c:v>
                </c:pt>
                <c:pt idx="191">
                  <c:v>0.46290294587880454</c:v>
                </c:pt>
                <c:pt idx="192">
                  <c:v>0.46507616992224909</c:v>
                </c:pt>
                <c:pt idx="193">
                  <c:v>0.46724671712777716</c:v>
                </c:pt>
                <c:pt idx="194">
                  <c:v>0.46941458631060939</c:v>
                </c:pt>
                <c:pt idx="195">
                  <c:v>0.47157977628333064</c:v>
                </c:pt>
                <c:pt idx="196">
                  <c:v>0.47374228585588035</c:v>
                </c:pt>
                <c:pt idx="197">
                  <c:v>0.4759021138355426</c:v>
                </c:pt>
                <c:pt idx="198">
                  <c:v>0.47805925902693674</c:v>
                </c:pt>
                <c:pt idx="199">
                  <c:v>0.48021372023200709</c:v>
                </c:pt>
                <c:pt idx="200">
                  <c:v>0.48236549625001351</c:v>
                </c:pt>
                <c:pt idx="201">
                  <c:v>0.48451458587752139</c:v>
                </c:pt>
                <c:pt idx="202">
                  <c:v>0.48666098790839124</c:v>
                </c:pt>
                <c:pt idx="203">
                  <c:v>0.48880470113376934</c:v>
                </c:pt>
                <c:pt idx="204">
                  <c:v>0.49094572434207723</c:v>
                </c:pt>
                <c:pt idx="205">
                  <c:v>0.49308405631900176</c:v>
                </c:pt>
                <c:pt idx="206">
                  <c:v>0.49521969584748499</c:v>
                </c:pt>
                <c:pt idx="207">
                  <c:v>0.49735264170771343</c:v>
                </c:pt>
                <c:pt idx="208">
                  <c:v>0.49948289267710871</c:v>
                </c:pt>
                <c:pt idx="209">
                  <c:v>0.50161044753031636</c:v>
                </c:pt>
                <c:pt idx="210">
                  <c:v>0.50373530503919617</c:v>
                </c:pt>
                <c:pt idx="211">
                  <c:v>0.50585746397281073</c:v>
                </c:pt>
                <c:pt idx="212">
                  <c:v>0.50797692309741638</c:v>
                </c:pt>
                <c:pt idx="213">
                  <c:v>0.51009368117645137</c:v>
                </c:pt>
                <c:pt idx="214">
                  <c:v>0.5122077369705258</c:v>
                </c:pt>
                <c:pt idx="215">
                  <c:v>0.5143190892374111</c:v>
                </c:pt>
                <c:pt idx="216">
                  <c:v>0.51642773673202924</c:v>
                </c:pt>
                <c:pt idx="217">
                  <c:v>0.51853367820644147</c:v>
                </c:pt>
                <c:pt idx="218">
                  <c:v>0.52063691240983867</c:v>
                </c:pt>
                <c:pt idx="219">
                  <c:v>0.52273743808852891</c:v>
                </c:pt>
                <c:pt idx="220">
                  <c:v>0.52483525398592767</c:v>
                </c:pt>
                <c:pt idx="221">
                  <c:v>0.5269303588425468</c:v>
                </c:pt>
                <c:pt idx="222">
                  <c:v>0.52902275139598298</c:v>
                </c:pt>
                <c:pt idx="223">
                  <c:v>0.53111243038090661</c:v>
                </c:pt>
                <c:pt idx="224">
                  <c:v>0.53319939452905107</c:v>
                </c:pt>
                <c:pt idx="225">
                  <c:v>0.53528364256920169</c:v>
                </c:pt>
                <c:pt idx="226">
                  <c:v>0.53736517322718325</c:v>
                </c:pt>
                <c:pt idx="227">
                  <c:v>0.53944398522585002</c:v>
                </c:pt>
                <c:pt idx="228">
                  <c:v>0.54152007728507401</c:v>
                </c:pt>
                <c:pt idx="229">
                  <c:v>0.54359344812173305</c:v>
                </c:pt>
                <c:pt idx="230">
                  <c:v>0.54566409644969904</c:v>
                </c:pt>
                <c:pt idx="231">
                  <c:v>0.54773202097982832</c:v>
                </c:pt>
                <c:pt idx="232">
                  <c:v>0.54979722041994683</c:v>
                </c:pt>
                <c:pt idx="233">
                  <c:v>0.55185969347484143</c:v>
                </c:pt>
                <c:pt idx="234">
                  <c:v>0.55391943884624673</c:v>
                </c:pt>
                <c:pt idx="235">
                  <c:v>0.55597645523283257</c:v>
                </c:pt>
                <c:pt idx="236">
                  <c:v>0.55803074133019415</c:v>
                </c:pt>
                <c:pt idx="237">
                  <c:v>0.56008229583083791</c:v>
                </c:pt>
                <c:pt idx="238">
                  <c:v>0.5621311174241711</c:v>
                </c:pt>
                <c:pt idx="239">
                  <c:v>0.56417720479648925</c:v>
                </c:pt>
                <c:pt idx="240">
                  <c:v>0.56622055663096327</c:v>
                </c:pt>
                <c:pt idx="241">
                  <c:v>0.56826117160762835</c:v>
                </c:pt>
                <c:pt idx="242">
                  <c:v>0.57029904840337076</c:v>
                </c:pt>
                <c:pt idx="243">
                  <c:v>0.57233418569191663</c:v>
                </c:pt>
                <c:pt idx="244">
                  <c:v>0.57436658214381819</c:v>
                </c:pt>
                <c:pt idx="245">
                  <c:v>0.57639623642644244</c:v>
                </c:pt>
                <c:pt idx="246">
                  <c:v>0.5784231472039576</c:v>
                </c:pt>
                <c:pt idx="247">
                  <c:v>0.58044731313732179</c:v>
                </c:pt>
                <c:pt idx="248">
                  <c:v>0.58246873288426937</c:v>
                </c:pt>
                <c:pt idx="249">
                  <c:v>0.58448740509929786</c:v>
                </c:pt>
                <c:pt idx="250">
                  <c:v>0.58650332843365582</c:v>
                </c:pt>
                <c:pt idx="251">
                  <c:v>0.58851650153533108</c:v>
                </c:pt>
                <c:pt idx="252">
                  <c:v>0.59052692304903465</c:v>
                </c:pt>
                <c:pt idx="253">
                  <c:v>0.59253459161619104</c:v>
                </c:pt>
                <c:pt idx="254">
                  <c:v>0.59453950587492355</c:v>
                </c:pt>
                <c:pt idx="255">
                  <c:v>0.59654166446004009</c:v>
                </c:pt>
                <c:pt idx="256">
                  <c:v>0.59854106600302281</c:v>
                </c:pt>
                <c:pt idx="257">
                  <c:v>0.6005377091320121</c:v>
                </c:pt>
                <c:pt idx="258">
                  <c:v>0.60253159247179422</c:v>
                </c:pt>
                <c:pt idx="259">
                  <c:v>0.60452271464378793</c:v>
                </c:pt>
                <c:pt idx="260">
                  <c:v>0.60651107426603157</c:v>
                </c:pt>
                <c:pt idx="261">
                  <c:v>0.60849666995316765</c:v>
                </c:pt>
                <c:pt idx="262">
                  <c:v>0.61047950031643095</c:v>
                </c:pt>
                <c:pt idx="263">
                  <c:v>0.61245956396363366</c:v>
                </c:pt>
                <c:pt idx="264">
                  <c:v>0.61443685949915294</c:v>
                </c:pt>
                <c:pt idx="265">
                  <c:v>0.61641138552391428</c:v>
                </c:pt>
                <c:pt idx="266">
                  <c:v>0.61838314063538125</c:v>
                </c:pt>
                <c:pt idx="267">
                  <c:v>0.62035212342753787</c:v>
                </c:pt>
                <c:pt idx="268">
                  <c:v>0.62231833249087731</c:v>
                </c:pt>
                <c:pt idx="269">
                  <c:v>0.62428176641238542</c:v>
                </c:pt>
                <c:pt idx="270">
                  <c:v>0.62624242377552797</c:v>
                </c:pt>
                <c:pt idx="271">
                  <c:v>0.62820030316023567</c:v>
                </c:pt>
                <c:pt idx="272">
                  <c:v>0.63015540314288943</c:v>
                </c:pt>
                <c:pt idx="273">
                  <c:v>0.63210772229630674</c:v>
                </c:pt>
                <c:pt idx="274">
                  <c:v>0.63405725918972622</c:v>
                </c:pt>
                <c:pt idx="275">
                  <c:v>0.63600401238879267</c:v>
                </c:pt>
                <c:pt idx="276">
                  <c:v>0.63794798045554368</c:v>
                </c:pt>
                <c:pt idx="277">
                  <c:v>0.63988916194839296</c:v>
                </c:pt>
                <c:pt idx="278">
                  <c:v>0.641827555422117</c:v>
                </c:pt>
                <c:pt idx="279">
                  <c:v>0.64376315942783868</c:v>
                </c:pt>
                <c:pt idx="280">
                  <c:v>0.64569597251301336</c:v>
                </c:pt>
                <c:pt idx="281">
                  <c:v>0.64762599322141257</c:v>
                </c:pt>
                <c:pt idx="282">
                  <c:v>0.64955322009310967</c:v>
                </c:pt>
                <c:pt idx="283">
                  <c:v>0.65147765166446348</c:v>
                </c:pt>
                <c:pt idx="284">
                  <c:v>0.65339928646810363</c:v>
                </c:pt>
                <c:pt idx="285">
                  <c:v>0.65531812303291526</c:v>
                </c:pt>
                <c:pt idx="286">
                  <c:v>0.6572341598840219</c:v>
                </c:pt>
                <c:pt idx="287">
                  <c:v>0.6591473955427708</c:v>
                </c:pt>
                <c:pt idx="288">
                  <c:v>0.66105782852671768</c:v>
                </c:pt>
                <c:pt idx="289">
                  <c:v>0.66296545734960954</c:v>
                </c:pt>
                <c:pt idx="290">
                  <c:v>0.66487028052136909</c:v>
                </c:pt>
                <c:pt idx="291">
                  <c:v>0.66677229654807912</c:v>
                </c:pt>
                <c:pt idx="292">
                  <c:v>0.66867150393196539</c:v>
                </c:pt>
                <c:pt idx="293">
                  <c:v>0.67056790117138176</c:v>
                </c:pt>
                <c:pt idx="294">
                  <c:v>0.67246148676079209</c:v>
                </c:pt>
                <c:pt idx="295">
                  <c:v>0.67435225919075503</c:v>
                </c:pt>
                <c:pt idx="296">
                  <c:v>0.67624021694790704</c:v>
                </c:pt>
                <c:pt idx="297">
                  <c:v>0.67812535851494549</c:v>
                </c:pt>
                <c:pt idx="298">
                  <c:v>0.68000768237061215</c:v>
                </c:pt>
                <c:pt idx="299">
                  <c:v>0.68188718698967654</c:v>
                </c:pt>
                <c:pt idx="300">
                  <c:v>0.68376387084291845</c:v>
                </c:pt>
                <c:pt idx="301">
                  <c:v>0.68563773239711101</c:v>
                </c:pt>
                <c:pt idx="302">
                  <c:v>0.68750877011500389</c:v>
                </c:pt>
                <c:pt idx="303">
                  <c:v>0.68937698245530588</c:v>
                </c:pt>
                <c:pt idx="304">
                  <c:v>0.69124236787266724</c:v>
                </c:pt>
                <c:pt idx="305">
                  <c:v>0.69310492481766239</c:v>
                </c:pt>
                <c:pt idx="306">
                  <c:v>0.69496465173677269</c:v>
                </c:pt>
                <c:pt idx="307">
                  <c:v>0.69682154707236821</c:v>
                </c:pt>
                <c:pt idx="308">
                  <c:v>0.69867560926269012</c:v>
                </c:pt>
                <c:pt idx="309">
                  <c:v>0.70052683674183325</c:v>
                </c:pt>
                <c:pt idx="310">
                  <c:v>0.70237522793972751</c:v>
                </c:pt>
                <c:pt idx="311">
                  <c:v>0.70422078128211996</c:v>
                </c:pt>
                <c:pt idx="312">
                  <c:v>0.70606349519055689</c:v>
                </c:pt>
                <c:pt idx="313">
                  <c:v>0.70790336808236509</c:v>
                </c:pt>
                <c:pt idx="314">
                  <c:v>0.70974039837063385</c:v>
                </c:pt>
                <c:pt idx="315">
                  <c:v>0.71157458446419608</c:v>
                </c:pt>
                <c:pt idx="316">
                  <c:v>0.71340592476760989</c:v>
                </c:pt>
                <c:pt idx="317">
                  <c:v>0.71523441768113938</c:v>
                </c:pt>
                <c:pt idx="318">
                  <c:v>0.71706006160073699</c:v>
                </c:pt>
                <c:pt idx="319">
                  <c:v>0.71888285491802306</c:v>
                </c:pt>
                <c:pt idx="320">
                  <c:v>0.72070279602026721</c:v>
                </c:pt>
                <c:pt idx="321">
                  <c:v>0.72251988329037009</c:v>
                </c:pt>
                <c:pt idx="322">
                  <c:v>0.72433411510684198</c:v>
                </c:pt>
                <c:pt idx="323">
                  <c:v>0.72614548984378591</c:v>
                </c:pt>
                <c:pt idx="324">
                  <c:v>0.72795400587087589</c:v>
                </c:pt>
                <c:pt idx="325">
                  <c:v>0.72975966155333905</c:v>
                </c:pt>
                <c:pt idx="326">
                  <c:v>0.73156245525193386</c:v>
                </c:pt>
                <c:pt idx="327">
                  <c:v>0.73336238532293208</c:v>
                </c:pt>
                <c:pt idx="328">
                  <c:v>0.7351594501180978</c:v>
                </c:pt>
                <c:pt idx="329">
                  <c:v>0.73695364798466756</c:v>
                </c:pt>
                <c:pt idx="330">
                  <c:v>0.73874497726532917</c:v>
                </c:pt>
                <c:pt idx="331">
                  <c:v>0.74053343629820301</c:v>
                </c:pt>
                <c:pt idx="332">
                  <c:v>0.74231902341682021</c:v>
                </c:pt>
                <c:pt idx="333">
                  <c:v>0.74410173695010229</c:v>
                </c:pt>
                <c:pt idx="334">
                  <c:v>0.74588157522234022</c:v>
                </c:pt>
                <c:pt idx="335">
                  <c:v>0.74765853655317427</c:v>
                </c:pt>
                <c:pt idx="336">
                  <c:v>0.74943261925757154</c:v>
                </c:pt>
                <c:pt idx="337">
                  <c:v>0.75120382164580646</c:v>
                </c:pt>
                <c:pt idx="338">
                  <c:v>0.75297214202343843</c:v>
                </c:pt>
                <c:pt idx="339">
                  <c:v>0.75473757869129066</c:v>
                </c:pt>
                <c:pt idx="340">
                  <c:v>0.75650012994542792</c:v>
                </c:pt>
                <c:pt idx="341">
                  <c:v>0.75825979407713684</c:v>
                </c:pt>
                <c:pt idx="342">
                  <c:v>0.7600165693729013</c:v>
                </c:pt>
                <c:pt idx="343">
                  <c:v>0.76177045411438293</c:v>
                </c:pt>
                <c:pt idx="344">
                  <c:v>0.76352144657839727</c:v>
                </c:pt>
                <c:pt idx="345">
                  <c:v>0.76526954503689237</c:v>
                </c:pt>
                <c:pt idx="346">
                  <c:v>0.76701474775692657</c:v>
                </c:pt>
                <c:pt idx="347">
                  <c:v>0.76875705300064534</c:v>
                </c:pt>
                <c:pt idx="348">
                  <c:v>0.77049645902525865</c:v>
                </c:pt>
                <c:pt idx="349">
                  <c:v>0.77223296408301878</c:v>
                </c:pt>
                <c:pt idx="350">
                  <c:v>0.77396656642119666</c:v>
                </c:pt>
                <c:pt idx="351">
                  <c:v>0.77569726428205954</c:v>
                </c:pt>
                <c:pt idx="352">
                  <c:v>0.77742505590284672</c:v>
                </c:pt>
                <c:pt idx="353">
                  <c:v>0.77914993951574718</c:v>
                </c:pt>
                <c:pt idx="354">
                  <c:v>0.7808719133478752</c:v>
                </c:pt>
                <c:pt idx="355">
                  <c:v>0.78259097562124724</c:v>
                </c:pt>
                <c:pt idx="356">
                  <c:v>0.78430712455275786</c:v>
                </c:pt>
                <c:pt idx="357">
                  <c:v>0.78602035835415562</c:v>
                </c:pt>
                <c:pt idx="358">
                  <c:v>0.78773067523201901</c:v>
                </c:pt>
                <c:pt idx="359">
                  <c:v>0.78943807338773275</c:v>
                </c:pt>
                <c:pt idx="360">
                  <c:v>0.79114255101746211</c:v>
                </c:pt>
                <c:pt idx="361">
                  <c:v>0.79284410631212865</c:v>
                </c:pt>
                <c:pt idx="362">
                  <c:v>0.79454273745738657</c:v>
                </c:pt>
                <c:pt idx="363">
                  <c:v>0.79623844263359644</c:v>
                </c:pt>
                <c:pt idx="364">
                  <c:v>0.79793122001580086</c:v>
                </c:pt>
                <c:pt idx="365">
                  <c:v>0.79962106777369857</c:v>
                </c:pt>
                <c:pt idx="366">
                  <c:v>0.80130798407161941</c:v>
                </c:pt>
                <c:pt idx="367">
                  <c:v>0.80299196706849907</c:v>
                </c:pt>
                <c:pt idx="368">
                  <c:v>0.80467301491785248</c:v>
                </c:pt>
                <c:pt idx="369">
                  <c:v>0.80635112576774837</c:v>
                </c:pt>
                <c:pt idx="370">
                  <c:v>0.80802629776078361</c:v>
                </c:pt>
                <c:pt idx="371">
                  <c:v>0.80969852903405637</c:v>
                </c:pt>
                <c:pt idx="372">
                  <c:v>0.81136781771913935</c:v>
                </c:pt>
                <c:pt idx="373">
                  <c:v>0.8130341619420538</c:v>
                </c:pt>
                <c:pt idx="374">
                  <c:v>0.81469755982324299</c:v>
                </c:pt>
                <c:pt idx="375">
                  <c:v>0.81635800947754422</c:v>
                </c:pt>
                <c:pt idx="376">
                  <c:v>0.81801550901416265</c:v>
                </c:pt>
                <c:pt idx="377">
                  <c:v>0.81967005653664327</c:v>
                </c:pt>
                <c:pt idx="378">
                  <c:v>0.8213216501428442</c:v>
                </c:pt>
                <c:pt idx="379">
                  <c:v>0.82297028792490823</c:v>
                </c:pt>
                <c:pt idx="380">
                  <c:v>0.8246159679692352</c:v>
                </c:pt>
                <c:pt idx="381">
                  <c:v>0.82625868835645433</c:v>
                </c:pt>
                <c:pt idx="382">
                  <c:v>0.82789844716139493</c:v>
                </c:pt>
                <c:pt idx="383">
                  <c:v>0.82953524245305998</c:v>
                </c:pt>
                <c:pt idx="384">
                  <c:v>0.83116907229459502</c:v>
                </c:pt>
                <c:pt idx="385">
                  <c:v>0.83279993474326097</c:v>
                </c:pt>
                <c:pt idx="386">
                  <c:v>0.83442782785040504</c:v>
                </c:pt>
                <c:pt idx="387">
                  <c:v>0.83605274966143051</c:v>
                </c:pt>
                <c:pt idx="388">
                  <c:v>0.83767469821576879</c:v>
                </c:pt>
                <c:pt idx="389">
                  <c:v>0.83929367154684886</c:v>
                </c:pt>
                <c:pt idx="390">
                  <c:v>0.84090966768206732</c:v>
                </c:pt>
                <c:pt idx="391">
                  <c:v>0.84252268464275926</c:v>
                </c:pt>
                <c:pt idx="392">
                  <c:v>0.84413272044416721</c:v>
                </c:pt>
                <c:pt idx="393">
                  <c:v>0.84573977309541148</c:v>
                </c:pt>
                <c:pt idx="394">
                  <c:v>0.84734384059945889</c:v>
                </c:pt>
                <c:pt idx="395">
                  <c:v>0.84894492095309215</c:v>
                </c:pt>
                <c:pt idx="396">
                  <c:v>0.85054301214687944</c:v>
                </c:pt>
                <c:pt idx="397">
                  <c:v>0.85213811216514213</c:v>
                </c:pt>
                <c:pt idx="398">
                  <c:v>0.85373021898592416</c:v>
                </c:pt>
                <c:pt idx="399">
                  <c:v>0.8553193305809601</c:v>
                </c:pt>
                <c:pt idx="400">
                  <c:v>0.85690544491564302</c:v>
                </c:pt>
                <c:pt idx="401">
                  <c:v>0.85848855994899287</c:v>
                </c:pt>
                <c:pt idx="402">
                  <c:v>0.86006867363362371</c:v>
                </c:pt>
                <c:pt idx="403">
                  <c:v>0.86164578391571134</c:v>
                </c:pt>
                <c:pt idx="404">
                  <c:v>0.86321988873496069</c:v>
                </c:pt>
                <c:pt idx="405">
                  <c:v>0.86479098602457238</c:v>
                </c:pt>
                <c:pt idx="406">
                  <c:v>0.86635907371121013</c:v>
                </c:pt>
                <c:pt idx="407">
                  <c:v>0.86792414971496656</c:v>
                </c:pt>
                <c:pt idx="408">
                  <c:v>0.86948621194933051</c:v>
                </c:pt>
                <c:pt idx="409">
                  <c:v>0.87104525832115154</c:v>
                </c:pt>
                <c:pt idx="410">
                  <c:v>0.87260128673060733</c:v>
                </c:pt>
                <c:pt idx="411">
                  <c:v>0.87415429507116849</c:v>
                </c:pt>
                <c:pt idx="412">
                  <c:v>0.87570428122956412</c:v>
                </c:pt>
                <c:pt idx="413">
                  <c:v>0.87725124308574687</c:v>
                </c:pt>
                <c:pt idx="414">
                  <c:v>0.8787951785128576</c:v>
                </c:pt>
                <c:pt idx="415">
                  <c:v>0.88033608537719021</c:v>
                </c:pt>
                <c:pt idx="416">
                  <c:v>0.881873961538156</c:v>
                </c:pt>
                <c:pt idx="417">
                  <c:v>0.88340880484824802</c:v>
                </c:pt>
                <c:pt idx="418">
                  <c:v>0.88494061315300443</c:v>
                </c:pt>
                <c:pt idx="419">
                  <c:v>0.88646938429097233</c:v>
                </c:pt>
                <c:pt idx="420">
                  <c:v>0.8879951160936711</c:v>
                </c:pt>
                <c:pt idx="421">
                  <c:v>0.88951780638555544</c:v>
                </c:pt>
                <c:pt idx="422">
                  <c:v>0.89103745298397874</c:v>
                </c:pt>
                <c:pt idx="423">
                  <c:v>0.89255405369915408</c:v>
                </c:pt>
                <c:pt idx="424">
                  <c:v>0.89406760633411841</c:v>
                </c:pt>
                <c:pt idx="425">
                  <c:v>0.89557810868469323</c:v>
                </c:pt>
                <c:pt idx="426">
                  <c:v>0.89708555853944749</c:v>
                </c:pt>
                <c:pt idx="427">
                  <c:v>0.89858995367965755</c:v>
                </c:pt>
                <c:pt idx="428">
                  <c:v>0.9000912918792694</c:v>
                </c:pt>
                <c:pt idx="429">
                  <c:v>0.90158957090485936</c:v>
                </c:pt>
                <c:pt idx="430">
                  <c:v>0.90308478851559493</c:v>
                </c:pt>
                <c:pt idx="431">
                  <c:v>0.90457694246319431</c:v>
                </c:pt>
                <c:pt idx="432">
                  <c:v>0.90606603049188739</c:v>
                </c:pt>
                <c:pt idx="433">
                  <c:v>0.90755205033837494</c:v>
                </c:pt>
                <c:pt idx="434">
                  <c:v>0.90903499973178814</c:v>
                </c:pt>
                <c:pt idx="435">
                  <c:v>0.91051487639364781</c:v>
                </c:pt>
                <c:pt idx="436">
                  <c:v>0.91199167803782344</c:v>
                </c:pt>
                <c:pt idx="437">
                  <c:v>0.91346540237049156</c:v>
                </c:pt>
                <c:pt idx="438">
                  <c:v>0.91493604709009391</c:v>
                </c:pt>
                <c:pt idx="439">
                  <c:v>0.91640360988729519</c:v>
                </c:pt>
                <c:pt idx="440">
                  <c:v>0.9178680884449415</c:v>
                </c:pt>
                <c:pt idx="441">
                  <c:v>0.91932948043801666</c:v>
                </c:pt>
                <c:pt idx="442">
                  <c:v>0.92078778353360013</c:v>
                </c:pt>
                <c:pt idx="443">
                  <c:v>0.92224299539082299</c:v>
                </c:pt>
                <c:pt idx="444">
                  <c:v>0.92369511366082468</c:v>
                </c:pt>
                <c:pt idx="445">
                  <c:v>0.92514413598670864</c:v>
                </c:pt>
                <c:pt idx="446">
                  <c:v>0.92659006000349853</c:v>
                </c:pt>
                <c:pt idx="447">
                  <c:v>0.92803288333809308</c:v>
                </c:pt>
                <c:pt idx="448">
                  <c:v>0.92947260360922201</c:v>
                </c:pt>
                <c:pt idx="449">
                  <c:v>0.93090921842739971</c:v>
                </c:pt>
                <c:pt idx="450">
                  <c:v>0.93234272539487983</c:v>
                </c:pt>
                <c:pt idx="451">
                  <c:v>0.9337731221056097</c:v>
                </c:pt>
                <c:pt idx="452">
                  <c:v>0.93520040614518385</c:v>
                </c:pt>
                <c:pt idx="453">
                  <c:v>0.93662457509079711</c:v>
                </c:pt>
                <c:pt idx="454">
                  <c:v>0.93804562651119772</c:v>
                </c:pt>
                <c:pt idx="455">
                  <c:v>0.93946355796663994</c:v>
                </c:pt>
                <c:pt idx="456">
                  <c:v>0.94087836700883631</c:v>
                </c:pt>
                <c:pt idx="457">
                  <c:v>0.94229005118090969</c:v>
                </c:pt>
                <c:pt idx="458">
                  <c:v>0.94369860801734395</c:v>
                </c:pt>
                <c:pt idx="459">
                  <c:v>0.94510403504393625</c:v>
                </c:pt>
                <c:pt idx="460">
                  <c:v>0.94650632977774751</c:v>
                </c:pt>
                <c:pt idx="461">
                  <c:v>0.94790548972705158</c:v>
                </c:pt>
                <c:pt idx="462">
                  <c:v>0.94930151239128735</c:v>
                </c:pt>
                <c:pt idx="463">
                  <c:v>0.9506943952610063</c:v>
                </c:pt>
                <c:pt idx="464">
                  <c:v>0.95208413581782336</c:v>
                </c:pt>
                <c:pt idx="465">
                  <c:v>0.95347073153436479</c:v>
                </c:pt>
                <c:pt idx="466">
                  <c:v>0.9548541798742165</c:v>
                </c:pt>
                <c:pt idx="467">
                  <c:v>0.95623447829187302</c:v>
                </c:pt>
                <c:pt idx="468">
                  <c:v>0.9576116242326842</c:v>
                </c:pt>
                <c:pt idx="469">
                  <c:v>0.95898561513280256</c:v>
                </c:pt>
                <c:pt idx="470">
                  <c:v>0.96035644841913115</c:v>
                </c:pt>
                <c:pt idx="471">
                  <c:v>0.96172412150926789</c:v>
                </c:pt>
                <c:pt idx="472">
                  <c:v>0.96308863181145388</c:v>
                </c:pt>
                <c:pt idx="473">
                  <c:v>0.96444997672451682</c:v>
                </c:pt>
                <c:pt idx="474">
                  <c:v>0.96580815363781758</c:v>
                </c:pt>
                <c:pt idx="475">
                  <c:v>0.96716315993119439</c:v>
                </c:pt>
                <c:pt idx="476">
                  <c:v>0.96851499297490695</c:v>
                </c:pt>
                <c:pt idx="477">
                  <c:v>0.96986365012958009</c:v>
                </c:pt>
                <c:pt idx="478">
                  <c:v>0.97120912874614784</c:v>
                </c:pt>
                <c:pt idx="479">
                  <c:v>0.97255142616579537</c:v>
                </c:pt>
                <c:pt idx="480">
                  <c:v>0.97389053971990203</c:v>
                </c:pt>
                <c:pt idx="481">
                  <c:v>0.97522646672998314</c:v>
                </c:pt>
                <c:pt idx="482">
                  <c:v>0.97655920450763167</c:v>
                </c:pt>
                <c:pt idx="483">
                  <c:v>0.97788875035445899</c:v>
                </c:pt>
                <c:pt idx="484">
                  <c:v>0.97921510156203562</c:v>
                </c:pt>
                <c:pt idx="485">
                  <c:v>0.98053825541183115</c:v>
                </c:pt>
                <c:pt idx="486">
                  <c:v>0.9818582091751541</c:v>
                </c:pt>
                <c:pt idx="487">
                  <c:v>0.9831749601130908</c:v>
                </c:pt>
                <c:pt idx="488">
                  <c:v>0.98448850547644429</c:v>
                </c:pt>
                <c:pt idx="489">
                  <c:v>0.98579884250567162</c:v>
                </c:pt>
                <c:pt idx="490">
                  <c:v>0.98710596843082288</c:v>
                </c:pt>
                <c:pt idx="491">
                  <c:v>0.98840988047147671</c:v>
                </c:pt>
                <c:pt idx="492">
                  <c:v>0.9897105758366781</c:v>
                </c:pt>
                <c:pt idx="493">
                  <c:v>0.99100805172487394</c:v>
                </c:pt>
                <c:pt idx="494">
                  <c:v>0.99230230532384855</c:v>
                </c:pt>
                <c:pt idx="495">
                  <c:v>0.99359333381065851</c:v>
                </c:pt>
                <c:pt idx="496">
                  <c:v>0.99488113435156778</c:v>
                </c:pt>
                <c:pt idx="497">
                  <c:v>0.99616570410198091</c:v>
                </c:pt>
                <c:pt idx="498">
                  <c:v>0.99744704020637676</c:v>
                </c:pt>
                <c:pt idx="499">
                  <c:v>0.99872513979824151</c:v>
                </c:pt>
                <c:pt idx="500">
                  <c:v>1</c:v>
                </c:pt>
                <c:pt idx="501">
                  <c:v>1.0012716179229488</c:v>
                </c:pt>
                <c:pt idx="502">
                  <c:v>1.0025399906671864</c:v>
                </c:pt>
                <c:pt idx="503">
                  <c:v>1.0038051153215439</c:v>
                </c:pt>
                <c:pt idx="504">
                  <c:v>1.0050669889635153</c:v>
                </c:pt>
                <c:pt idx="505">
                  <c:v>1.0063256086591863</c:v>
                </c:pt>
                <c:pt idx="506">
                  <c:v>1.0075809714631638</c:v>
                </c:pt>
                <c:pt idx="507">
                  <c:v>1.0088330744185032</c:v>
                </c:pt>
                <c:pt idx="508">
                  <c:v>1.0100819145566367</c:v>
                </c:pt>
                <c:pt idx="509">
                  <c:v>1.0113274888973003</c:v>
                </c:pt>
                <c:pt idx="510">
                  <c:v>1.0125697944484597</c:v>
                </c:pt>
                <c:pt idx="511">
                  <c:v>1.0138088282062359</c:v>
                </c:pt>
                <c:pt idx="512">
                  <c:v>1.0150445871548301</c:v>
                </c:pt>
                <c:pt idx="513">
                  <c:v>1.0162770682664497</c:v>
                </c:pt>
                <c:pt idx="514">
                  <c:v>1.0175062685012302</c:v>
                </c:pt>
                <c:pt idx="515">
                  <c:v>1.0187321848071589</c:v>
                </c:pt>
                <c:pt idx="516">
                  <c:v>1.0199548141199974</c:v>
                </c:pt>
                <c:pt idx="517">
                  <c:v>1.0211741533632044</c:v>
                </c:pt>
                <c:pt idx="518">
                  <c:v>1.0223901994478548</c:v>
                </c:pt>
                <c:pt idx="519">
                  <c:v>1.0236029492725616</c:v>
                </c:pt>
                <c:pt idx="520">
                  <c:v>1.0248123997233953</c:v>
                </c:pt>
                <c:pt idx="521">
                  <c:v>1.0260185476738026</c:v>
                </c:pt>
                <c:pt idx="522">
                  <c:v>1.0272213899845257</c:v>
                </c:pt>
                <c:pt idx="523">
                  <c:v>1.0284209235035182</c:v>
                </c:pt>
                <c:pt idx="524">
                  <c:v>1.0296171450658635</c:v>
                </c:pt>
                <c:pt idx="525">
                  <c:v>1.0308100514936909</c:v>
                </c:pt>
                <c:pt idx="526">
                  <c:v>1.0319996395960893</c:v>
                </c:pt>
                <c:pt idx="527">
                  <c:v>1.0331859061690247</c:v>
                </c:pt>
                <c:pt idx="528">
                  <c:v>1.0343688479952515</c:v>
                </c:pt>
                <c:pt idx="529">
                  <c:v>1.035548461844227</c:v>
                </c:pt>
                <c:pt idx="530">
                  <c:v>1.0367247444720229</c:v>
                </c:pt>
                <c:pt idx="531">
                  <c:v>1.0378976926212389</c:v>
                </c:pt>
                <c:pt idx="532">
                  <c:v>1.0390673030209105</c:v>
                </c:pt>
                <c:pt idx="533">
                  <c:v>1.0402335723864218</c:v>
                </c:pt>
                <c:pt idx="534">
                  <c:v>1.0413964974194123</c:v>
                </c:pt>
                <c:pt idx="535">
                  <c:v>1.0425560748076876</c:v>
                </c:pt>
                <c:pt idx="536">
                  <c:v>1.0437123012251255</c:v>
                </c:pt>
                <c:pt idx="537">
                  <c:v>1.0448651733315828</c:v>
                </c:pt>
                <c:pt idx="538">
                  <c:v>1.0460146877728014</c:v>
                </c:pt>
                <c:pt idx="539">
                  <c:v>1.0471608411803137</c:v>
                </c:pt>
                <c:pt idx="540">
                  <c:v>1.0483036301713462</c:v>
                </c:pt>
                <c:pt idx="541">
                  <c:v>1.0494430513487232</c:v>
                </c:pt>
                <c:pt idx="542">
                  <c:v>1.050579101300769</c:v>
                </c:pt>
                <c:pt idx="543">
                  <c:v>1.0517117766012092</c:v>
                </c:pt>
                <c:pt idx="544">
                  <c:v>1.0528410738090714</c:v>
                </c:pt>
                <c:pt idx="545">
                  <c:v>1.0539669894685857</c:v>
                </c:pt>
                <c:pt idx="546">
                  <c:v>1.0550895201090822</c:v>
                </c:pt>
                <c:pt idx="547">
                  <c:v>1.0562086622448896</c:v>
                </c:pt>
                <c:pt idx="548">
                  <c:v>1.0573244123752319</c:v>
                </c:pt>
                <c:pt idx="549">
                  <c:v>1.0584367669841244</c:v>
                </c:pt>
                <c:pt idx="550">
                  <c:v>1.0595457225402682</c:v>
                </c:pt>
                <c:pt idx="551">
                  <c:v>1.0606512754969455</c:v>
                </c:pt>
                <c:pt idx="552">
                  <c:v>1.0617534222919103</c:v>
                </c:pt>
                <c:pt idx="553">
                  <c:v>1.0628521593472831</c:v>
                </c:pt>
                <c:pt idx="554">
                  <c:v>1.0639474830694395</c:v>
                </c:pt>
                <c:pt idx="555">
                  <c:v>1.0650393898489015</c:v>
                </c:pt>
                <c:pt idx="556">
                  <c:v>1.066127876060226</c:v>
                </c:pt>
                <c:pt idx="557">
                  <c:v>1.0672129380618927</c:v>
                </c:pt>
                <c:pt idx="558">
                  <c:v>1.0682945721961907</c:v>
                </c:pt>
                <c:pt idx="559">
                  <c:v>1.0693727747891051</c:v>
                </c:pt>
                <c:pt idx="560">
                  <c:v>1.0704475421502</c:v>
                </c:pt>
                <c:pt idx="561">
                  <c:v>1.0715188705725034</c:v>
                </c:pt>
                <c:pt idx="562">
                  <c:v>1.0725867563323885</c:v>
                </c:pt>
                <c:pt idx="563">
                  <c:v>1.0736511956894566</c:v>
                </c:pt>
                <c:pt idx="564">
                  <c:v>1.0747121848864154</c:v>
                </c:pt>
                <c:pt idx="565">
                  <c:v>1.0757697201489593</c:v>
                </c:pt>
                <c:pt idx="566">
                  <c:v>1.0768237976856463</c:v>
                </c:pt>
                <c:pt idx="567">
                  <c:v>1.0778744136877751</c:v>
                </c:pt>
                <c:pt idx="568">
                  <c:v>1.0789215643292607</c:v>
                </c:pt>
                <c:pt idx="569">
                  <c:v>1.0799652457665083</c:v>
                </c:pt>
                <c:pt idx="570">
                  <c:v>1.0810054541382856</c:v>
                </c:pt>
                <c:pt idx="571">
                  <c:v>1.0820421855655962</c:v>
                </c:pt>
                <c:pt idx="572">
                  <c:v>1.0830754361515487</c:v>
                </c:pt>
                <c:pt idx="573">
                  <c:v>1.0841052019812265</c:v>
                </c:pt>
                <c:pt idx="574">
                  <c:v>1.0851314791215549</c:v>
                </c:pt>
                <c:pt idx="575">
                  <c:v>1.0861542636211694</c:v>
                </c:pt>
                <c:pt idx="576">
                  <c:v>1.0871735515102792</c:v>
                </c:pt>
                <c:pt idx="577">
                  <c:v>1.0881893388005317</c:v>
                </c:pt>
                <c:pt idx="578">
                  <c:v>1.0892016214848759</c:v>
                </c:pt>
                <c:pt idx="579">
                  <c:v>1.0902103955374227</c:v>
                </c:pt>
                <c:pt idx="580">
                  <c:v>1.0912156569133047</c:v>
                </c:pt>
                <c:pt idx="581">
                  <c:v>1.0922174015485357</c:v>
                </c:pt>
                <c:pt idx="582">
                  <c:v>1.0932156253598664</c:v>
                </c:pt>
                <c:pt idx="583">
                  <c:v>1.0942103242446399</c:v>
                </c:pt>
                <c:pt idx="584">
                  <c:v>1.0952014940806478</c:v>
                </c:pt>
                <c:pt idx="585">
                  <c:v>1.0961891307259806</c:v>
                </c:pt>
                <c:pt idx="586">
                  <c:v>1.097173230018879</c:v>
                </c:pt>
                <c:pt idx="587">
                  <c:v>1.0981537877775855</c:v>
                </c:pt>
                <c:pt idx="588">
                  <c:v>1.0991307998001902</c:v>
                </c:pt>
                <c:pt idx="589">
                  <c:v>1.1001042618644783</c:v>
                </c:pt>
                <c:pt idx="590">
                  <c:v>1.1010741697277751</c:v>
                </c:pt>
                <c:pt idx="591">
                  <c:v>1.102040519126789</c:v>
                </c:pt>
                <c:pt idx="592">
                  <c:v>1.103003305777454</c:v>
                </c:pt>
                <c:pt idx="593">
                  <c:v>1.1039625253747685</c:v>
                </c:pt>
                <c:pt idx="594">
                  <c:v>1.1049181735926346</c:v>
                </c:pt>
                <c:pt idx="595">
                  <c:v>1.1058702460836951</c:v>
                </c:pt>
                <c:pt idx="596">
                  <c:v>1.1068187384791675</c:v>
                </c:pt>
                <c:pt idx="597">
                  <c:v>1.107763646388678</c:v>
                </c:pt>
                <c:pt idx="598">
                  <c:v>1.1087049654000938</c:v>
                </c:pt>
                <c:pt idx="599">
                  <c:v>1.1096426910793515</c:v>
                </c:pt>
                <c:pt idx="600">
                  <c:v>1.1105768189702856</c:v>
                </c:pt>
                <c:pt idx="601">
                  <c:v>1.111507344594455</c:v>
                </c:pt>
                <c:pt idx="602">
                  <c:v>1.1124342634509676</c:v>
                </c:pt>
                <c:pt idx="603">
                  <c:v>1.113357571016302</c:v>
                </c:pt>
                <c:pt idx="604">
                  <c:v>1.1142772627441284</c:v>
                </c:pt>
                <c:pt idx="605">
                  <c:v>1.1151933340651277</c:v>
                </c:pt>
                <c:pt idx="606">
                  <c:v>1.1161057803868075</c:v>
                </c:pt>
                <c:pt idx="607">
                  <c:v>1.1170145970933176</c:v>
                </c:pt>
                <c:pt idx="608">
                  <c:v>1.1179197795452629</c:v>
                </c:pt>
                <c:pt idx="609">
                  <c:v>1.118821323079513</c:v>
                </c:pt>
                <c:pt idx="610">
                  <c:v>1.1197192230090121</c:v>
                </c:pt>
                <c:pt idx="611">
                  <c:v>1.1206134746225846</c:v>
                </c:pt>
                <c:pt idx="612">
                  <c:v>1.1215040731847417</c:v>
                </c:pt>
                <c:pt idx="613">
                  <c:v>1.1223910139354807</c:v>
                </c:pt>
                <c:pt idx="614">
                  <c:v>1.1232742920900882</c:v>
                </c:pt>
                <c:pt idx="615">
                  <c:v>1.1241539028389362</c:v>
                </c:pt>
                <c:pt idx="616">
                  <c:v>1.1250298413472788</c:v>
                </c:pt>
                <c:pt idx="617">
                  <c:v>1.1259021027550458</c:v>
                </c:pt>
                <c:pt idx="618">
                  <c:v>1.1267706821766339</c:v>
                </c:pt>
                <c:pt idx="619">
                  <c:v>1.1276355747006948</c:v>
                </c:pt>
                <c:pt idx="620">
                  <c:v>1.128496775389924</c:v>
                </c:pt>
                <c:pt idx="621">
                  <c:v>1.1293542792808424</c:v>
                </c:pt>
                <c:pt idx="622">
                  <c:v>1.1302080813835806</c:v>
                </c:pt>
                <c:pt idx="623">
                  <c:v>1.131058176681657</c:v>
                </c:pt>
                <c:pt idx="624">
                  <c:v>1.1319045601317543</c:v>
                </c:pt>
                <c:pt idx="625">
                  <c:v>1.1327472266634955</c:v>
                </c:pt>
                <c:pt idx="626">
                  <c:v>1.1335861711792139</c:v>
                </c:pt>
                <c:pt idx="627">
                  <c:v>1.134421388553724</c:v>
                </c:pt>
                <c:pt idx="628">
                  <c:v>1.1352528736340877</c:v>
                </c:pt>
                <c:pt idx="629">
                  <c:v>1.1360806212393777</c:v>
                </c:pt>
                <c:pt idx="630">
                  <c:v>1.1369046261604387</c:v>
                </c:pt>
                <c:pt idx="631">
                  <c:v>1.137724883159648</c:v>
                </c:pt>
                <c:pt idx="632">
                  <c:v>1.1385413869706682</c:v>
                </c:pt>
                <c:pt idx="633">
                  <c:v>1.1393541322982028</c:v>
                </c:pt>
                <c:pt idx="634">
                  <c:v>1.1401631138177453</c:v>
                </c:pt>
                <c:pt idx="635">
                  <c:v>1.1409683261753254</c:v>
                </c:pt>
                <c:pt idx="636">
                  <c:v>1.1417697639872555</c:v>
                </c:pt>
                <c:pt idx="637">
                  <c:v>1.1425674218398705</c:v>
                </c:pt>
                <c:pt idx="638">
                  <c:v>1.1433612942892659</c:v>
                </c:pt>
                <c:pt idx="639">
                  <c:v>1.1441513758610342</c:v>
                </c:pt>
                <c:pt idx="640">
                  <c:v>1.1449376610499962</c:v>
                </c:pt>
                <c:pt idx="641">
                  <c:v>1.1457201443199296</c:v>
                </c:pt>
                <c:pt idx="642">
                  <c:v>1.1464988201032962</c:v>
                </c:pt>
                <c:pt idx="643">
                  <c:v>1.147273682800962</c:v>
                </c:pt>
                <c:pt idx="644">
                  <c:v>1.1480447267819189</c:v>
                </c:pt>
                <c:pt idx="645">
                  <c:v>1.1488119463829991</c:v>
                </c:pt>
                <c:pt idx="646">
                  <c:v>1.1495753359085876</c:v>
                </c:pt>
                <c:pt idx="647">
                  <c:v>1.1503348896303316</c:v>
                </c:pt>
                <c:pt idx="648">
                  <c:v>1.1510906017868456</c:v>
                </c:pt>
                <c:pt idx="649">
                  <c:v>1.1518424665834139</c:v>
                </c:pt>
                <c:pt idx="650">
                  <c:v>1.1525904781916878</c:v>
                </c:pt>
                <c:pt idx="651">
                  <c:v>1.153334630749381</c:v>
                </c:pt>
                <c:pt idx="652">
                  <c:v>1.1540749183599615</c:v>
                </c:pt>
                <c:pt idx="653">
                  <c:v>1.1548113350923357</c:v>
                </c:pt>
                <c:pt idx="654">
                  <c:v>1.1555438749805356</c:v>
                </c:pt>
                <c:pt idx="655">
                  <c:v>1.1562725320233953</c:v>
                </c:pt>
                <c:pt idx="656">
                  <c:v>1.1569973001842273</c:v>
                </c:pt>
                <c:pt idx="657">
                  <c:v>1.1577181733904942</c:v>
                </c:pt>
                <c:pt idx="658">
                  <c:v>1.1584351455334763</c:v>
                </c:pt>
                <c:pt idx="659">
                  <c:v>1.159148210467934</c:v>
                </c:pt>
                <c:pt idx="660">
                  <c:v>1.1598573620117674</c:v>
                </c:pt>
                <c:pt idx="661">
                  <c:v>1.1605625939456707</c:v>
                </c:pt>
                <c:pt idx="662">
                  <c:v>1.1612639000127833</c:v>
                </c:pt>
                <c:pt idx="663">
                  <c:v>1.1619612739183345</c:v>
                </c:pt>
                <c:pt idx="664">
                  <c:v>1.1626547093292867</c:v>
                </c:pt>
                <c:pt idx="665">
                  <c:v>1.1633441998739711</c:v>
                </c:pt>
                <c:pt idx="666">
                  <c:v>1.16402973914172</c:v>
                </c:pt>
                <c:pt idx="667">
                  <c:v>1.1647113206824962</c:v>
                </c:pt>
                <c:pt idx="668">
                  <c:v>1.1653889380065132</c:v>
                </c:pt>
                <c:pt idx="669">
                  <c:v>1.1660625845838559</c:v>
                </c:pt>
                <c:pt idx="670">
                  <c:v>1.1667322538440923</c:v>
                </c:pt>
                <c:pt idx="671">
                  <c:v>1.1673979391758813</c:v>
                </c:pt>
                <c:pt idx="672">
                  <c:v>1.1680596339265774</c:v>
                </c:pt>
                <c:pt idx="673">
                  <c:v>1.1687173314018271</c:v>
                </c:pt>
                <c:pt idx="674">
                  <c:v>1.1693710248651621</c:v>
                </c:pt>
                <c:pt idx="675">
                  <c:v>1.1700207075375868</c:v>
                </c:pt>
                <c:pt idx="676">
                  <c:v>1.1706663725971596</c:v>
                </c:pt>
                <c:pt idx="677">
                  <c:v>1.1713080131785705</c:v>
                </c:pt>
                <c:pt idx="678">
                  <c:v>1.1719456223727109</c:v>
                </c:pt>
                <c:pt idx="679">
                  <c:v>1.1725791932262388</c:v>
                </c:pt>
                <c:pt idx="680">
                  <c:v>1.1732087187411386</c:v>
                </c:pt>
                <c:pt idx="681">
                  <c:v>1.1738341918742743</c:v>
                </c:pt>
                <c:pt idx="682">
                  <c:v>1.1744556055369368</c:v>
                </c:pt>
                <c:pt idx="683">
                  <c:v>1.1750729525943859</c:v>
                </c:pt>
                <c:pt idx="684">
                  <c:v>1.1756862258653851</c:v>
                </c:pt>
                <c:pt idx="685">
                  <c:v>1.1762954181217304</c:v>
                </c:pt>
                <c:pt idx="686">
                  <c:v>1.1769005220877733</c:v>
                </c:pt>
                <c:pt idx="687">
                  <c:v>1.1775015304399368</c:v>
                </c:pt>
                <c:pt idx="688">
                  <c:v>1.1780984358062236</c:v>
                </c:pt>
                <c:pt idx="689">
                  <c:v>1.1786912307657218</c:v>
                </c:pt>
                <c:pt idx="690">
                  <c:v>1.1792799078480976</c:v>
                </c:pt>
                <c:pt idx="691">
                  <c:v>1.1798644595330856</c:v>
                </c:pt>
                <c:pt idx="692">
                  <c:v>1.1804448782499715</c:v>
                </c:pt>
                <c:pt idx="693">
                  <c:v>1.1810211563770652</c:v>
                </c:pt>
                <c:pt idx="694">
                  <c:v>1.1815932862411695</c:v>
                </c:pt>
                <c:pt idx="695">
                  <c:v>1.1821612601170386</c:v>
                </c:pt>
                <c:pt idx="696">
                  <c:v>1.1827250702268324</c:v>
                </c:pt>
                <c:pt idx="697">
                  <c:v>1.183284708739559</c:v>
                </c:pt>
                <c:pt idx="698">
                  <c:v>1.1838401677705128</c:v>
                </c:pt>
                <c:pt idx="699">
                  <c:v>1.1843914393807036</c:v>
                </c:pt>
                <c:pt idx="700">
                  <c:v>1.1849385155762759</c:v>
                </c:pt>
                <c:pt idx="701">
                  <c:v>1.1854813883079227</c:v>
                </c:pt>
                <c:pt idx="702">
                  <c:v>1.1860200494702882</c:v>
                </c:pt>
                <c:pt idx="703">
                  <c:v>1.186554490901365</c:v>
                </c:pt>
                <c:pt idx="704">
                  <c:v>1.1870847043818784</c:v>
                </c:pt>
                <c:pt idx="705">
                  <c:v>1.187610681634667</c:v>
                </c:pt>
                <c:pt idx="706">
                  <c:v>1.1881324143240495</c:v>
                </c:pt>
                <c:pt idx="707">
                  <c:v>1.1886498940551844</c:v>
                </c:pt>
                <c:pt idx="708">
                  <c:v>1.1891631123734214</c:v>
                </c:pt>
                <c:pt idx="709">
                  <c:v>1.1896720607636417</c:v>
                </c:pt>
                <c:pt idx="710">
                  <c:v>1.1901767306495885</c:v>
                </c:pt>
                <c:pt idx="711">
                  <c:v>1.1906771133931875</c:v>
                </c:pt>
                <c:pt idx="712">
                  <c:v>1.1911732002938602</c:v>
                </c:pt>
                <c:pt idx="713">
                  <c:v>1.1916649825878221</c:v>
                </c:pt>
                <c:pt idx="714">
                  <c:v>1.1921524514473747</c:v>
                </c:pt>
                <c:pt idx="715">
                  <c:v>1.192635597980185</c:v>
                </c:pt>
                <c:pt idx="716">
                  <c:v>1.1931144132285527</c:v>
                </c:pt>
                <c:pt idx="717">
                  <c:v>1.1935888881686709</c:v>
                </c:pt>
                <c:pt idx="718">
                  <c:v>1.1940590137098694</c:v>
                </c:pt>
                <c:pt idx="719">
                  <c:v>1.1945247806938524</c:v>
                </c:pt>
                <c:pt idx="720">
                  <c:v>1.1949861798939201</c:v>
                </c:pt>
                <c:pt idx="721">
                  <c:v>1.1954432020141814</c:v>
                </c:pt>
                <c:pt idx="722">
                  <c:v>1.1958958376887519</c:v>
                </c:pt>
                <c:pt idx="723">
                  <c:v>1.1963440774809424</c:v>
                </c:pt>
                <c:pt idx="724">
                  <c:v>1.1967879118824318</c:v>
                </c:pt>
                <c:pt idx="725">
                  <c:v>1.1972273313124298</c:v>
                </c:pt>
                <c:pt idx="726">
                  <c:v>1.197662326116824</c:v>
                </c:pt>
                <c:pt idx="727">
                  <c:v>1.1980928865673166</c:v>
                </c:pt>
                <c:pt idx="728">
                  <c:v>1.1985190028605439</c:v>
                </c:pt>
                <c:pt idx="729">
                  <c:v>1.1989406651171857</c:v>
                </c:pt>
                <c:pt idx="730">
                  <c:v>1.1993578633810569</c:v>
                </c:pt>
                <c:pt idx="731">
                  <c:v>1.1997705876181877</c:v>
                </c:pt>
                <c:pt idx="732">
                  <c:v>1.2001788277158876</c:v>
                </c:pt>
                <c:pt idx="733">
                  <c:v>1.2005825734817939</c:v>
                </c:pt>
                <c:pt idx="734">
                  <c:v>1.2009818146429068</c:v>
                </c:pt>
                <c:pt idx="735">
                  <c:v>1.201376540844606</c:v>
                </c:pt>
                <c:pt idx="736">
                  <c:v>1.2017667416496547</c:v>
                </c:pt>
                <c:pt idx="737">
                  <c:v>1.2021524065371842</c:v>
                </c:pt>
                <c:pt idx="738">
                  <c:v>1.2025335249016644</c:v>
                </c:pt>
                <c:pt idx="739">
                  <c:v>1.2029100860518558</c:v>
                </c:pt>
                <c:pt idx="740">
                  <c:v>1.2032820792097445</c:v>
                </c:pt>
                <c:pt idx="741">
                  <c:v>1.2036494935094604</c:v>
                </c:pt>
                <c:pt idx="742">
                  <c:v>1.2040123179961768</c:v>
                </c:pt>
                <c:pt idx="743">
                  <c:v>1.2043705416249906</c:v>
                </c:pt>
                <c:pt idx="744">
                  <c:v>1.2047241532597859</c:v>
                </c:pt>
                <c:pt idx="745">
                  <c:v>1.205073141672077</c:v>
                </c:pt>
                <c:pt idx="746">
                  <c:v>1.2054174955398316</c:v>
                </c:pt>
                <c:pt idx="747">
                  <c:v>1.2057572034462756</c:v>
                </c:pt>
                <c:pt idx="748">
                  <c:v>1.2060922538786758</c:v>
                </c:pt>
                <c:pt idx="749">
                  <c:v>1.2064226352271028</c:v>
                </c:pt>
                <c:pt idx="750">
                  <c:v>1.2067483357831721</c:v>
                </c:pt>
                <c:pt idx="751">
                  <c:v>1.2070693437387641</c:v>
                </c:pt>
                <c:pt idx="752">
                  <c:v>1.2073856471847211</c:v>
                </c:pt>
                <c:pt idx="753">
                  <c:v>1.2076972341095229</c:v>
                </c:pt>
                <c:pt idx="754">
                  <c:v>1.208004092397938</c:v>
                </c:pt>
                <c:pt idx="755">
                  <c:v>1.2083062098296506</c:v>
                </c:pt>
                <c:pt idx="756">
                  <c:v>1.2086035740778669</c:v>
                </c:pt>
                <c:pt idx="757">
                  <c:v>1.2088961727078913</c:v>
                </c:pt>
                <c:pt idx="758">
                  <c:v>1.2091839931756831</c:v>
                </c:pt>
                <c:pt idx="759">
                  <c:v>1.209467022826382</c:v>
                </c:pt>
                <c:pt idx="760">
                  <c:v>1.2097452488928122</c:v>
                </c:pt>
                <c:pt idx="761">
                  <c:v>1.210018658493955</c:v>
                </c:pt>
                <c:pt idx="762">
                  <c:v>1.2102872386333976</c:v>
                </c:pt>
                <c:pt idx="763">
                  <c:v>1.2105509761977513</c:v>
                </c:pt>
                <c:pt idx="764">
                  <c:v>1.2108098579550419</c:v>
                </c:pt>
                <c:pt idx="765">
                  <c:v>1.2110638705530707</c:v>
                </c:pt>
                <c:pt idx="766">
                  <c:v>1.2113130005177437</c:v>
                </c:pt>
                <c:pt idx="767">
                  <c:v>1.2115572342513734</c:v>
                </c:pt>
                <c:pt idx="768">
                  <c:v>1.2117965580309449</c:v>
                </c:pt>
                <c:pt idx="769">
                  <c:v>1.2120309580063535</c:v>
                </c:pt>
                <c:pt idx="770">
                  <c:v>1.2122604201986062</c:v>
                </c:pt>
                <c:pt idx="771">
                  <c:v>1.212484930497991</c:v>
                </c:pt>
                <c:pt idx="772">
                  <c:v>1.2127044746622118</c:v>
                </c:pt>
                <c:pt idx="773">
                  <c:v>1.2129190383144872</c:v>
                </c:pt>
                <c:pt idx="774">
                  <c:v>1.2131286069416132</c:v>
                </c:pt>
                <c:pt idx="775">
                  <c:v>1.2133331658919888</c:v>
                </c:pt>
                <c:pt idx="776">
                  <c:v>1.2135327003736041</c:v>
                </c:pt>
                <c:pt idx="777">
                  <c:v>1.2137271954519879</c:v>
                </c:pt>
                <c:pt idx="778">
                  <c:v>1.2139166360481188</c:v>
                </c:pt>
                <c:pt idx="779">
                  <c:v>1.214101006936291</c:v>
                </c:pt>
                <c:pt idx="780">
                  <c:v>1.214280292741942</c:v>
                </c:pt>
                <c:pt idx="781">
                  <c:v>1.2144544779394364</c:v>
                </c:pt>
                <c:pt idx="782">
                  <c:v>1.214623546849805</c:v>
                </c:pt>
                <c:pt idx="783">
                  <c:v>1.2147874836384389</c:v>
                </c:pt>
                <c:pt idx="784">
                  <c:v>1.2149462723127398</c:v>
                </c:pt>
                <c:pt idx="785">
                  <c:v>1.2150998967197206</c:v>
                </c:pt>
                <c:pt idx="786">
                  <c:v>1.2152483405435586</c:v>
                </c:pt>
                <c:pt idx="787">
                  <c:v>1.2153915873030985</c:v>
                </c:pt>
                <c:pt idx="788">
                  <c:v>1.2155296203493073</c:v>
                </c:pt>
                <c:pt idx="789">
                  <c:v>1.215662422862672</c:v>
                </c:pt>
                <c:pt idx="790">
                  <c:v>1.2157899778505488</c:v>
                </c:pt>
                <c:pt idx="791">
                  <c:v>1.2159122681444545</c:v>
                </c:pt>
                <c:pt idx="792">
                  <c:v>1.2160292763973035</c:v>
                </c:pt>
                <c:pt idx="793">
                  <c:v>1.2161409850805849</c:v>
                </c:pt>
                <c:pt idx="794">
                  <c:v>1.216247376481483</c:v>
                </c:pt>
                <c:pt idx="795">
                  <c:v>1.2163484326999348</c:v>
                </c:pt>
                <c:pt idx="796">
                  <c:v>1.2164441356456275</c:v>
                </c:pt>
                <c:pt idx="797">
                  <c:v>1.2165344670349292</c:v>
                </c:pt>
                <c:pt idx="798">
                  <c:v>1.2166194083877568</c:v>
                </c:pt>
                <c:pt idx="799">
                  <c:v>1.2166989410243745</c:v>
                </c:pt>
                <c:pt idx="800">
                  <c:v>1.216773046062124</c:v>
                </c:pt>
                <c:pt idx="801">
                  <c:v>1.2168417044120836</c:v>
                </c:pt>
                <c:pt idx="802">
                  <c:v>1.2169048967756539</c:v>
                </c:pt>
                <c:pt idx="803">
                  <c:v>1.2169626036410686</c:v>
                </c:pt>
                <c:pt idx="804">
                  <c:v>1.2170148052798289</c:v>
                </c:pt>
                <c:pt idx="805">
                  <c:v>1.2170614817430583</c:v>
                </c:pt>
                <c:pt idx="806">
                  <c:v>1.217102612857776</c:v>
                </c:pt>
                <c:pt idx="807">
                  <c:v>1.2171381782230861</c:v>
                </c:pt>
                <c:pt idx="808">
                  <c:v>1.2171681572062836</c:v>
                </c:pt>
                <c:pt idx="809">
                  <c:v>1.2171925289388679</c:v>
                </c:pt>
                <c:pt idx="810">
                  <c:v>1.2172112723124691</c:v>
                </c:pt>
                <c:pt idx="811">
                  <c:v>1.2172243659746791</c:v>
                </c:pt>
                <c:pt idx="812">
                  <c:v>1.2172317883247874</c:v>
                </c:pt>
                <c:pt idx="813">
                  <c:v>1.2172335175094176</c:v>
                </c:pt>
                <c:pt idx="814">
                  <c:v>1.2172295314180623</c:v>
                </c:pt>
                <c:pt idx="815">
                  <c:v>1.2172198076785146</c:v>
                </c:pt>
                <c:pt idx="816">
                  <c:v>1.2172043236521897</c:v>
                </c:pt>
                <c:pt idx="817">
                  <c:v>1.2171830564293376</c:v>
                </c:pt>
                <c:pt idx="818">
                  <c:v>1.2171559828241416</c:v>
                </c:pt>
                <c:pt idx="819">
                  <c:v>1.2171230793696992</c:v>
                </c:pt>
                <c:pt idx="820">
                  <c:v>1.21708432231288</c:v>
                </c:pt>
                <c:pt idx="821">
                  <c:v>1.2170396876090637</c:v>
                </c:pt>
                <c:pt idx="822">
                  <c:v>1.2169891509167448</c:v>
                </c:pt>
                <c:pt idx="823">
                  <c:v>1.216932687592009</c:v>
                </c:pt>
                <c:pt idx="824">
                  <c:v>1.2168702726828706</c:v>
                </c:pt>
                <c:pt idx="825">
                  <c:v>1.216801880923472</c:v>
                </c:pt>
                <c:pt idx="826">
                  <c:v>1.2167274867281357</c:v>
                </c:pt>
                <c:pt idx="827">
                  <c:v>1.2166470641852702</c:v>
                </c:pt>
                <c:pt idx="828">
                  <c:v>1.2165605870511198</c:v>
                </c:pt>
                <c:pt idx="829">
                  <c:v>1.2164680287433567</c:v>
                </c:pt>
                <c:pt idx="830">
                  <c:v>1.2163693623345095</c:v>
                </c:pt>
                <c:pt idx="831">
                  <c:v>1.2162645605452211</c:v>
                </c:pt>
                <c:pt idx="832">
                  <c:v>1.2161535957373364</c:v>
                </c:pt>
                <c:pt idx="833">
                  <c:v>1.2160364399068053</c:v>
                </c:pt>
                <c:pt idx="834">
                  <c:v>1.2159130646764038</c:v>
                </c:pt>
                <c:pt idx="835">
                  <c:v>1.2157834412882602</c:v>
                </c:pt>
                <c:pt idx="836">
                  <c:v>1.2156475405961875</c:v>
                </c:pt>
                <c:pt idx="837">
                  <c:v>1.2155053330578063</c:v>
                </c:pt>
                <c:pt idx="838">
                  <c:v>1.2153567887264607</c:v>
                </c:pt>
                <c:pt idx="839">
                  <c:v>1.2152018772429132</c:v>
                </c:pt>
                <c:pt idx="840">
                  <c:v>1.2150405678268152</c:v>
                </c:pt>
                <c:pt idx="841">
                  <c:v>1.2148728292679447</c:v>
                </c:pt>
                <c:pt idx="842">
                  <c:v>1.2146986299172</c:v>
                </c:pt>
                <c:pt idx="843">
                  <c:v>1.2145179376773474</c:v>
                </c:pt>
                <c:pt idx="844">
                  <c:v>1.2143307199935103</c:v>
                </c:pt>
                <c:pt idx="845">
                  <c:v>1.2141369438433878</c:v>
                </c:pt>
                <c:pt idx="846">
                  <c:v>1.2139365757272025</c:v>
                </c:pt>
                <c:pt idx="847">
                  <c:v>1.2137295816573574</c:v>
                </c:pt>
                <c:pt idx="848">
                  <c:v>1.2135159271478004</c:v>
                </c:pt>
                <c:pt idx="849">
                  <c:v>1.2132955772030787</c:v>
                </c:pt>
                <c:pt idx="850">
                  <c:v>1.2130684963070797</c:v>
                </c:pt>
                <c:pt idx="851">
                  <c:v>1.2128346484114378</c:v>
                </c:pt>
                <c:pt idx="852">
                  <c:v>1.2125939969236057</c:v>
                </c:pt>
                <c:pt idx="853">
                  <c:v>1.2123465046945676</c:v>
                </c:pt>
                <c:pt idx="854">
                  <c:v>1.2120921340061885</c:v>
                </c:pt>
                <c:pt idx="855">
                  <c:v>1.2118308465581822</c:v>
                </c:pt>
                <c:pt idx="856">
                  <c:v>1.2115626034546858</c:v>
                </c:pt>
                <c:pt idx="857">
                  <c:v>1.2112873651904246</c:v>
                </c:pt>
                <c:pt idx="858">
                  <c:v>1.2110050916364528</c:v>
                </c:pt>
                <c:pt idx="859">
                  <c:v>1.2107157420254526</c:v>
                </c:pt>
                <c:pt idx="860">
                  <c:v>1.2104192749365765</c:v>
                </c:pt>
                <c:pt idx="861">
                  <c:v>1.2101156482798145</c:v>
                </c:pt>
                <c:pt idx="862">
                  <c:v>1.2098048192798654</c:v>
                </c:pt>
                <c:pt idx="863">
                  <c:v>1.2094867444594963</c:v>
                </c:pt>
                <c:pt idx="864">
                  <c:v>1.2091613796223695</c:v>
                </c:pt>
                <c:pt idx="865">
                  <c:v>1.2088286798353112</c:v>
                </c:pt>
                <c:pt idx="866">
                  <c:v>1.208488599410007</c:v>
                </c:pt>
                <c:pt idx="867">
                  <c:v>1.2081410918840922</c:v>
                </c:pt>
                <c:pt idx="868">
                  <c:v>1.2077861100016236</c:v>
                </c:pt>
                <c:pt idx="869">
                  <c:v>1.2074236056928922</c:v>
                </c:pt>
                <c:pt idx="870">
                  <c:v>1.2070535300535665</c:v>
                </c:pt>
                <c:pt idx="871">
                  <c:v>1.2066758333231247</c:v>
                </c:pt>
                <c:pt idx="872">
                  <c:v>1.2062904648625519</c:v>
                </c:pt>
                <c:pt idx="873">
                  <c:v>1.2058973731312741</c:v>
                </c:pt>
                <c:pt idx="874">
                  <c:v>1.2054965056632874</c:v>
                </c:pt>
                <c:pt idx="875">
                  <c:v>1.2050878090424584</c:v>
                </c:pt>
                <c:pt idx="876">
                  <c:v>1.2046712288769494</c:v>
                </c:pt>
                <c:pt idx="877">
                  <c:v>1.2042467097727412</c:v>
                </c:pt>
                <c:pt idx="878">
                  <c:v>1.2038141953062014</c:v>
                </c:pt>
                <c:pt idx="879">
                  <c:v>1.2033736279956682</c:v>
                </c:pt>
                <c:pt idx="880">
                  <c:v>1.2029249492719936</c:v>
                </c:pt>
                <c:pt idx="881">
                  <c:v>1.2024680994480099</c:v>
                </c:pt>
                <c:pt idx="882">
                  <c:v>1.2020030176868612</c:v>
                </c:pt>
                <c:pt idx="883">
                  <c:v>1.2015296419691546</c:v>
                </c:pt>
                <c:pt idx="884">
                  <c:v>1.2010479090588704</c:v>
                </c:pt>
                <c:pt idx="885">
                  <c:v>1.2005577544679793</c:v>
                </c:pt>
                <c:pt idx="886">
                  <c:v>1.2000591124196995</c:v>
                </c:pt>
                <c:pt idx="887">
                  <c:v>1.1995519158103343</c:v>
                </c:pt>
                <c:pt idx="888">
                  <c:v>1.199036096169616</c:v>
                </c:pt>
                <c:pt idx="889">
                  <c:v>1.1985115836194904</c:v>
                </c:pt>
                <c:pt idx="890">
                  <c:v>1.1979783068312597</c:v>
                </c:pt>
                <c:pt idx="891">
                  <c:v>1.1974361929810062</c:v>
                </c:pt>
                <c:pt idx="892">
                  <c:v>1.1968851677032089</c:v>
                </c:pt>
                <c:pt idx="893">
                  <c:v>1.1963251550424636</c:v>
                </c:pt>
                <c:pt idx="894">
                  <c:v>1.1957560774032094</c:v>
                </c:pt>
                <c:pt idx="895">
                  <c:v>1.1951778554973584</c:v>
                </c:pt>
                <c:pt idx="896">
                  <c:v>1.1945904082897225</c:v>
                </c:pt>
                <c:pt idx="897">
                  <c:v>1.1939936529411184</c:v>
                </c:pt>
                <c:pt idx="898">
                  <c:v>1.1933875047490319</c:v>
                </c:pt>
                <c:pt idx="899">
                  <c:v>1.1927718770857079</c:v>
                </c:pt>
                <c:pt idx="900">
                  <c:v>1.1921466813335297</c:v>
                </c:pt>
                <c:pt idx="901">
                  <c:v>1.19151182681754</c:v>
                </c:pt>
                <c:pt idx="902">
                  <c:v>1.1908672207349438</c:v>
                </c:pt>
                <c:pt idx="903">
                  <c:v>1.190212768081427</c:v>
                </c:pt>
                <c:pt idx="904">
                  <c:v>1.1895483715741157</c:v>
                </c:pt>
                <c:pt idx="905">
                  <c:v>1.1888739315709778</c:v>
                </c:pt>
                <c:pt idx="906">
                  <c:v>1.188189345986469</c:v>
                </c:pt>
                <c:pt idx="907">
                  <c:v>1.1874945102032033</c:v>
                </c:pt>
                <c:pt idx="908">
                  <c:v>1.1867893169794157</c:v>
                </c:pt>
                <c:pt idx="909">
                  <c:v>1.1860736563519658</c:v>
                </c:pt>
                <c:pt idx="910">
                  <c:v>1.1853474155346186</c:v>
                </c:pt>
                <c:pt idx="911">
                  <c:v>1.184610478811313</c:v>
                </c:pt>
                <c:pt idx="912">
                  <c:v>1.1838627274241127</c:v>
                </c:pt>
                <c:pt idx="913">
                  <c:v>1.1831040394555108</c:v>
                </c:pt>
                <c:pt idx="914">
                  <c:v>1.1823342897047302</c:v>
                </c:pt>
                <c:pt idx="915">
                  <c:v>1.181553349557644</c:v>
                </c:pt>
                <c:pt idx="916">
                  <c:v>1.1807610868499021</c:v>
                </c:pt>
                <c:pt idx="917">
                  <c:v>1.1799573657228257</c:v>
                </c:pt>
                <c:pt idx="918">
                  <c:v>1.1791420464715914</c:v>
                </c:pt>
                <c:pt idx="919">
                  <c:v>1.178314985385194</c:v>
                </c:pt>
                <c:pt idx="920">
                  <c:v>1.1774760345776318</c:v>
                </c:pt>
                <c:pt idx="921">
                  <c:v>1.1766250418097168</c:v>
                </c:pt>
                <c:pt idx="922">
                  <c:v>1.17576185030086</c:v>
                </c:pt>
                <c:pt idx="923">
                  <c:v>1.174886298530132</c:v>
                </c:pt>
                <c:pt idx="924">
                  <c:v>1.1739982200258356</c:v>
                </c:pt>
                <c:pt idx="925">
                  <c:v>1.1730974431427652</c:v>
                </c:pt>
                <c:pt idx="926">
                  <c:v>1.1721837908262571</c:v>
                </c:pt>
                <c:pt idx="927">
                  <c:v>1.1712570803620517</c:v>
                </c:pt>
                <c:pt idx="928">
                  <c:v>1.17031712311091</c:v>
                </c:pt>
                <c:pt idx="929">
                  <c:v>1.1693637242268198</c:v>
                </c:pt>
                <c:pt idx="930">
                  <c:v>1.1683966823575354</c:v>
                </c:pt>
                <c:pt idx="931">
                  <c:v>1.1674157893260622</c:v>
                </c:pt>
                <c:pt idx="932">
                  <c:v>1.1664208297915828</c:v>
                </c:pt>
                <c:pt idx="933">
                  <c:v>1.165411580888164</c:v>
                </c:pt>
                <c:pt idx="934">
                  <c:v>1.1643878118394348</c:v>
                </c:pt>
                <c:pt idx="935">
                  <c:v>1.1633492835472388</c:v>
                </c:pt>
                <c:pt idx="936">
                  <c:v>1.1622957481520704</c:v>
                </c:pt>
                <c:pt idx="937">
                  <c:v>1.1612269485628806</c:v>
                </c:pt>
                <c:pt idx="938">
                  <c:v>1.1601426179535899</c:v>
                </c:pt>
                <c:pt idx="939">
                  <c:v>1.159042479223366</c:v>
                </c:pt>
                <c:pt idx="940">
                  <c:v>1.1579262444174112</c:v>
                </c:pt>
                <c:pt idx="941">
                  <c:v>1.1567936141046546</c:v>
                </c:pt>
                <c:pt idx="942">
                  <c:v>1.155644276708343</c:v>
                </c:pt>
                <c:pt idx="943">
                  <c:v>1.1544779077850815</c:v>
                </c:pt>
                <c:pt idx="944">
                  <c:v>1.1532941692473595</c:v>
                </c:pt>
                <c:pt idx="945">
                  <c:v>1.1520927085240358</c:v>
                </c:pt>
                <c:pt idx="946">
                  <c:v>1.1508731576525848</c:v>
                </c:pt>
                <c:pt idx="947">
                  <c:v>1.1496351322961769</c:v>
                </c:pt>
                <c:pt idx="948">
                  <c:v>1.1483782306778101</c:v>
                </c:pt>
                <c:pt idx="949">
                  <c:v>1.1471020324227308</c:v>
                </c:pt>
                <c:pt idx="950">
                  <c:v>1.1458060972992778</c:v>
                </c:pt>
                <c:pt idx="951">
                  <c:v>1.1444899638469863</c:v>
                </c:pt>
                <c:pt idx="952">
                  <c:v>1.1431531478793191</c:v>
                </c:pt>
                <c:pt idx="953">
                  <c:v>1.1417951408466711</c:v>
                </c:pt>
                <c:pt idx="954">
                  <c:v>1.140415408043308</c:v>
                </c:pt>
                <c:pt idx="955">
                  <c:v>1.1390133866395908</c:v>
                </c:pt>
                <c:pt idx="956">
                  <c:v>1.1375884835181409</c:v>
                </c:pt>
                <c:pt idx="957">
                  <c:v>1.1361400728894306</c:v>
                </c:pt>
                <c:pt idx="958">
                  <c:v>1.134667493658587</c:v>
                </c:pt>
                <c:pt idx="959">
                  <c:v>1.133170046510807</c:v>
                </c:pt>
                <c:pt idx="960">
                  <c:v>1.1316469906776085</c:v>
                </c:pt>
                <c:pt idx="961">
                  <c:v>1.1300975403399778</c:v>
                </c:pt>
                <c:pt idx="962">
                  <c:v>1.128520860617142</c:v>
                </c:pt>
                <c:pt idx="963">
                  <c:v>1.1269160630808734</c:v>
                </c:pt>
                <c:pt idx="964">
                  <c:v>1.1252822007246652</c:v>
                </c:pt>
                <c:pt idx="965">
                  <c:v>1.1236182623042752</c:v>
                </c:pt>
                <c:pt idx="966">
                  <c:v>1.1219231659505964</c:v>
                </c:pt>
                <c:pt idx="967">
                  <c:v>1.1201957519367567</c:v>
                </c:pt>
                <c:pt idx="968">
                  <c:v>1.118434774457997</c:v>
                </c:pt>
                <c:pt idx="969">
                  <c:v>1.1166388922539729</c:v>
                </c:pt>
                <c:pt idx="970">
                  <c:v>1.1148066578672138</c:v>
                </c:pt>
                <c:pt idx="971">
                  <c:v>1.1129365052864892</c:v>
                </c:pt>
                <c:pt idx="972">
                  <c:v>1.1110267356671601</c:v>
                </c:pt>
                <c:pt idx="973">
                  <c:v>1.1090755007485895</c:v>
                </c:pt>
                <c:pt idx="974">
                  <c:v>1.1070807834965311</c:v>
                </c:pt>
                <c:pt idx="975">
                  <c:v>1.1050403753794396</c:v>
                </c:pt>
                <c:pt idx="976">
                  <c:v>1.102951849532618</c:v>
                </c:pt>
                <c:pt idx="977">
                  <c:v>1.1008125288601733</c:v>
                </c:pt>
                <c:pt idx="978">
                  <c:v>1.0986194478535698</c:v>
                </c:pt>
                <c:pt idx="979">
                  <c:v>1.0963693065408795</c:v>
                </c:pt>
                <c:pt idx="980">
                  <c:v>1.0940584144842787</c:v>
                </c:pt>
                <c:pt idx="981">
                  <c:v>1.0916826220581193</c:v>
                </c:pt>
                <c:pt idx="982">
                  <c:v>1.0892372352803739</c:v>
                </c:pt>
                <c:pt idx="983">
                  <c:v>1.0867169091047799</c:v>
                </c:pt>
                <c:pt idx="984">
                  <c:v>1.0841155121031902</c:v>
                </c:pt>
                <c:pt idx="985">
                  <c:v>1.0814259525460856</c:v>
                </c:pt>
                <c:pt idx="986">
                  <c:v>1.078639951478378</c:v>
                </c:pt>
                <c:pt idx="987">
                  <c:v>1.0757477415633523</c:v>
                </c:pt>
                <c:pt idx="988">
                  <c:v>1.0727376596135452</c:v>
                </c:pt>
                <c:pt idx="989">
                  <c:v>1.0695955829123185</c:v>
                </c:pt>
                <c:pt idx="990">
                  <c:v>1.0663041291130178</c:v>
                </c:pt>
                <c:pt idx="991">
                  <c:v>1.0628414856958432</c:v>
                </c:pt>
                <c:pt idx="992">
                  <c:v>1.0591796346160773</c:v>
                </c:pt>
                <c:pt idx="993">
                  <c:v>1.0552815391958059</c:v>
                </c:pt>
                <c:pt idx="994">
                  <c:v>1.051096437751625</c:v>
                </c:pt>
                <c:pt idx="995">
                  <c:v>1.0465514035275667</c:v>
                </c:pt>
                <c:pt idx="996">
                  <c:v>1.0415347458836774</c:v>
                </c:pt>
                <c:pt idx="997">
                  <c:v>1.0358588493698992</c:v>
                </c:pt>
                <c:pt idx="998">
                  <c:v>1.02915868837572</c:v>
                </c:pt>
                <c:pt idx="999">
                  <c:v>1.0204940212191747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9-48B2-BA91-D7D5E3A6EE38}"/>
            </c:ext>
          </c:extLst>
        </c:ser>
        <c:ser>
          <c:idx val="1"/>
          <c:order val="1"/>
          <c:tx>
            <c:strRef>
              <c:f>'Relaciones Hidraúlicas'!$C$3</c:f>
              <c:strCache>
                <c:ptCount val="1"/>
                <c:pt idx="0">
                  <c:v>v/V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'Relaciones Hidraúlicas'!$C$4:$C$1004</c:f>
              <c:numCache>
                <c:formatCode>0.000</c:formatCode>
                <c:ptCount val="1001"/>
                <c:pt idx="0">
                  <c:v>0</c:v>
                </c:pt>
                <c:pt idx="1">
                  <c:v>1.9224010488907987E-2</c:v>
                </c:pt>
                <c:pt idx="2">
                  <c:v>3.0506712262304555E-2</c:v>
                </c:pt>
                <c:pt idx="3">
                  <c:v>3.9962645738077077E-2</c:v>
                </c:pt>
                <c:pt idx="4">
                  <c:v>4.8396202567063715E-2</c:v>
                </c:pt>
                <c:pt idx="5">
                  <c:v>5.6141295470186377E-2</c:v>
                </c:pt>
                <c:pt idx="6">
                  <c:v>6.33773830732169E-2</c:v>
                </c:pt>
                <c:pt idx="7">
                  <c:v>7.0214980241654748E-2</c:v>
                </c:pt>
                <c:pt idx="8">
                  <c:v>7.6728244997161341E-2</c:v>
                </c:pt>
                <c:pt idx="9">
                  <c:v>8.2969990718740658E-2</c:v>
                </c:pt>
                <c:pt idx="10">
                  <c:v>8.8979515501859188E-2</c:v>
                </c:pt>
                <c:pt idx="11">
                  <c:v>9.478706320177907E-2</c:v>
                </c:pt>
                <c:pt idx="12">
                  <c:v>0.10041654049523686</c:v>
                </c:pt>
                <c:pt idx="13">
                  <c:v>0.10588726041858162</c:v>
                </c:pt>
                <c:pt idx="14">
                  <c:v>0.11121510925551027</c:v>
                </c:pt>
                <c:pt idx="15">
                  <c:v>0.11641335503194226</c:v>
                </c:pt>
                <c:pt idx="16">
                  <c:v>0.12149322421852606</c:v>
                </c:pt>
                <c:pt idx="17">
                  <c:v>0.12646432340483613</c:v>
                </c:pt>
                <c:pt idx="18">
                  <c:v>0.13133495427008882</c:v>
                </c:pt>
                <c:pt idx="19">
                  <c:v>0.13611235326664883</c:v>
                </c:pt>
                <c:pt idx="20">
                  <c:v>0.14080287701845201</c:v>
                </c:pt>
                <c:pt idx="21">
                  <c:v>0.14541214782220338</c:v>
                </c:pt>
                <c:pt idx="22">
                  <c:v>0.14994516932348542</c:v>
                </c:pt>
                <c:pt idx="23">
                  <c:v>0.1544064195557856</c:v>
                </c:pt>
                <c:pt idx="24">
                  <c:v>0.15879992656152939</c:v>
                </c:pt>
                <c:pt idx="25">
                  <c:v>0.16312933044403488</c:v>
                </c:pt>
                <c:pt idx="26">
                  <c:v>0.16739793472918243</c:v>
                </c:pt>
                <c:pt idx="27">
                  <c:v>0.17160874921784153</c:v>
                </c:pt>
                <c:pt idx="28">
                  <c:v>0.17576452600098572</c:v>
                </c:pt>
                <c:pt idx="29">
                  <c:v>0.17986778993307564</c:v>
                </c:pt>
                <c:pt idx="30">
                  <c:v>0.18392086457767373</c:v>
                </c:pt>
                <c:pt idx="31">
                  <c:v>0.18792589442619451</c:v>
                </c:pt>
                <c:pt idx="32">
                  <c:v>0.1918848640278058</c:v>
                </c:pt>
                <c:pt idx="33">
                  <c:v>0.1957996145427999</c:v>
                </c:pt>
                <c:pt idx="34">
                  <c:v>0.1996718581338503</c:v>
                </c:pt>
                <c:pt idx="35">
                  <c:v>0.20350319053271926</c:v>
                </c:pt>
                <c:pt idx="36">
                  <c:v>0.20729510205915494</c:v>
                </c:pt>
                <c:pt idx="37">
                  <c:v>0.21104898732023691</c:v>
                </c:pt>
                <c:pt idx="38">
                  <c:v>0.2147661537795181</c:v>
                </c:pt>
                <c:pt idx="39">
                  <c:v>0.21844782935388632</c:v>
                </c:pt>
                <c:pt idx="40">
                  <c:v>0.22209516917051986</c:v>
                </c:pt>
                <c:pt idx="41">
                  <c:v>0.22570926159544294</c:v>
                </c:pt>
                <c:pt idx="42">
                  <c:v>0.22929113362802353</c:v>
                </c:pt>
                <c:pt idx="43">
                  <c:v>0.23284175574158938</c:v>
                </c:pt>
                <c:pt idx="44">
                  <c:v>0.23636204623857174</c:v>
                </c:pt>
                <c:pt idx="45">
                  <c:v>0.23985287517877829</c:v>
                </c:pt>
                <c:pt idx="46">
                  <c:v>0.24331506793118035</c:v>
                </c:pt>
                <c:pt idx="47">
                  <c:v>0.24674940839268367</c:v>
                </c:pt>
                <c:pt idx="48">
                  <c:v>0.25015664191152576</c:v>
                </c:pt>
                <c:pt idx="49">
                  <c:v>0.25353747794798109</c:v>
                </c:pt>
                <c:pt idx="50">
                  <c:v>0.25689259250085633</c:v>
                </c:pt>
                <c:pt idx="51">
                  <c:v>0.26022263032466053</c:v>
                </c:pt>
                <c:pt idx="52">
                  <c:v>0.26352820695925205</c:v>
                </c:pt>
                <c:pt idx="53">
                  <c:v>0.26680991059112369</c:v>
                </c:pt>
                <c:pt idx="54">
                  <c:v>0.27006830376319924</c:v>
                </c:pt>
                <c:pt idx="55">
                  <c:v>0.27330392494805</c:v>
                </c:pt>
                <c:pt idx="56">
                  <c:v>0.27651728999772202</c:v>
                </c:pt>
                <c:pt idx="57">
                  <c:v>0.27970889348188216</c:v>
                </c:pt>
                <c:pt idx="58">
                  <c:v>0.28287920992469068</c:v>
                </c:pt>
                <c:pt idx="59">
                  <c:v>0.28602869494968503</c:v>
                </c:pt>
                <c:pt idx="60">
                  <c:v>0.2891577863409483</c:v>
                </c:pt>
                <c:pt idx="61">
                  <c:v>0.29226690502798708</c:v>
                </c:pt>
                <c:pt idx="62">
                  <c:v>0.29535645600095606</c:v>
                </c:pt>
                <c:pt idx="63">
                  <c:v>0.29842682916220359</c:v>
                </c:pt>
                <c:pt idx="64">
                  <c:v>0.30147840011950716</c:v>
                </c:pt>
                <c:pt idx="65">
                  <c:v>0.30451153092584154</c:v>
                </c:pt>
                <c:pt idx="66">
                  <c:v>0.30752657077004825</c:v>
                </c:pt>
                <c:pt idx="67">
                  <c:v>0.31052385662236326</c:v>
                </c:pt>
                <c:pt idx="68">
                  <c:v>0.31350371383837916</c:v>
                </c:pt>
                <c:pt idx="69">
                  <c:v>0.31646645672469376</c:v>
                </c:pt>
                <c:pt idx="70">
                  <c:v>0.31941238906919167</c:v>
                </c:pt>
                <c:pt idx="71">
                  <c:v>0.32234180463864953</c:v>
                </c:pt>
                <c:pt idx="72">
                  <c:v>0.32525498764610422</c:v>
                </c:pt>
                <c:pt idx="73">
                  <c:v>0.32815221319022037</c:v>
                </c:pt>
                <c:pt idx="74">
                  <c:v>0.33103374766869431</c:v>
                </c:pt>
                <c:pt idx="75">
                  <c:v>0.33389984916755727</c:v>
                </c:pt>
                <c:pt idx="76">
                  <c:v>0.33675076782808899</c:v>
                </c:pt>
                <c:pt idx="77">
                  <c:v>0.33958674619290352</c:v>
                </c:pt>
                <c:pt idx="78">
                  <c:v>0.34240801953264766</c:v>
                </c:pt>
                <c:pt idx="79">
                  <c:v>0.34521481615463129</c:v>
                </c:pt>
                <c:pt idx="80">
                  <c:v>0.34800735769460561</c:v>
                </c:pt>
                <c:pt idx="81">
                  <c:v>0.35078585939280882</c:v>
                </c:pt>
                <c:pt idx="82">
                  <c:v>0.35355053035531042</c:v>
                </c:pt>
                <c:pt idx="83">
                  <c:v>0.35630157380161009</c:v>
                </c:pt>
                <c:pt idx="84">
                  <c:v>0.35903918729936513</c:v>
                </c:pt>
                <c:pt idx="85">
                  <c:v>0.36176356298706924</c:v>
                </c:pt>
                <c:pt idx="86">
                  <c:v>0.36447488778542642</c:v>
                </c:pt>
                <c:pt idx="87">
                  <c:v>0.36717334359812798</c:v>
                </c:pt>
                <c:pt idx="88">
                  <c:v>0.3698591075026717</c:v>
                </c:pt>
                <c:pt idx="89">
                  <c:v>0.3725323519318306</c:v>
                </c:pt>
                <c:pt idx="90">
                  <c:v>0.37519324484632577</c:v>
                </c:pt>
                <c:pt idx="91">
                  <c:v>0.37784194989922587</c:v>
                </c:pt>
                <c:pt idx="92">
                  <c:v>0.38047862659255188</c:v>
                </c:pt>
                <c:pt idx="93">
                  <c:v>0.38310343042654382</c:v>
                </c:pt>
                <c:pt idx="94">
                  <c:v>0.38571651304200144</c:v>
                </c:pt>
                <c:pt idx="95">
                  <c:v>0.38831802235609669</c:v>
                </c:pt>
                <c:pt idx="96">
                  <c:v>0.39090810269201931</c:v>
                </c:pt>
                <c:pt idx="97">
                  <c:v>0.39348689490279881</c:v>
                </c:pt>
                <c:pt idx="98">
                  <c:v>0.3960545364896198</c:v>
                </c:pt>
                <c:pt idx="99">
                  <c:v>0.3986111617149336</c:v>
                </c:pt>
                <c:pt idx="100">
                  <c:v>0.40115690171063884</c:v>
                </c:pt>
                <c:pt idx="101">
                  <c:v>0.40369188458159982</c:v>
                </c:pt>
                <c:pt idx="102">
                  <c:v>0.40621623550474306</c:v>
                </c:pt>
                <c:pt idx="103">
                  <c:v>0.40873007682396562</c:v>
                </c:pt>
                <c:pt idx="104">
                  <c:v>0.41123352814106801</c:v>
                </c:pt>
                <c:pt idx="105">
                  <c:v>0.41372670640291942</c:v>
                </c:pt>
                <c:pt idx="106">
                  <c:v>0.4162097259850398</c:v>
                </c:pt>
                <c:pt idx="107">
                  <c:v>0.41868269877178516</c:v>
                </c:pt>
                <c:pt idx="108">
                  <c:v>0.42114573423329932</c:v>
                </c:pt>
                <c:pt idx="109">
                  <c:v>0.42359893949939387</c:v>
                </c:pt>
                <c:pt idx="110">
                  <c:v>0.42604241943050564</c:v>
                </c:pt>
                <c:pt idx="111">
                  <c:v>0.42847627668587313</c:v>
                </c:pt>
                <c:pt idx="112">
                  <c:v>0.4309006117890633</c:v>
                </c:pt>
                <c:pt idx="113">
                  <c:v>0.43331552319097816</c:v>
                </c:pt>
                <c:pt idx="114">
                  <c:v>0.43572110733045455</c:v>
                </c:pt>
                <c:pt idx="115">
                  <c:v>0.43811745869257385</c:v>
                </c:pt>
                <c:pt idx="116">
                  <c:v>0.44050466986478543</c:v>
                </c:pt>
                <c:pt idx="117">
                  <c:v>0.44288283159094299</c:v>
                </c:pt>
                <c:pt idx="118">
                  <c:v>0.44525203282335146</c:v>
                </c:pt>
                <c:pt idx="119">
                  <c:v>0.44761236077291039</c:v>
                </c:pt>
                <c:pt idx="120">
                  <c:v>0.4499639009574426</c:v>
                </c:pt>
                <c:pt idx="121">
                  <c:v>0.45230673724828541</c:v>
                </c:pt>
                <c:pt idx="122">
                  <c:v>0.45464095191522219</c:v>
                </c:pt>
                <c:pt idx="123">
                  <c:v>0.45696662566982621</c:v>
                </c:pt>
                <c:pt idx="124">
                  <c:v>0.45928383770728531</c:v>
                </c:pt>
                <c:pt idx="125">
                  <c:v>0.46159266574677299</c:v>
                </c:pt>
                <c:pt idx="126">
                  <c:v>0.46389318607042673</c:v>
                </c:pt>
                <c:pt idx="127">
                  <c:v>0.46618547356099321</c:v>
                </c:pt>
                <c:pt idx="128">
                  <c:v>0.46846960173819535</c:v>
                </c:pt>
                <c:pt idx="129">
                  <c:v>0.47074564279387471</c:v>
                </c:pt>
                <c:pt idx="130">
                  <c:v>0.47301366762596048</c:v>
                </c:pt>
                <c:pt idx="131">
                  <c:v>0.47527374587131094</c:v>
                </c:pt>
                <c:pt idx="132">
                  <c:v>0.47752594593747494</c:v>
                </c:pt>
                <c:pt idx="133">
                  <c:v>0.47977033503341665</c:v>
                </c:pt>
                <c:pt idx="134">
                  <c:v>0.48200697919924351</c:v>
                </c:pt>
                <c:pt idx="135">
                  <c:v>0.48423594333497921</c:v>
                </c:pt>
                <c:pt idx="136">
                  <c:v>0.48645729122841724</c:v>
                </c:pt>
                <c:pt idx="137">
                  <c:v>0.48867108558209166</c:v>
                </c:pt>
                <c:pt idx="138">
                  <c:v>0.49087738803940051</c:v>
                </c:pt>
                <c:pt idx="139">
                  <c:v>0.49307625920991183</c:v>
                </c:pt>
                <c:pt idx="140">
                  <c:v>0.49526775869388628</c:v>
                </c:pt>
                <c:pt idx="141">
                  <c:v>0.49745194510604379</c:v>
                </c:pt>
                <c:pt idx="142">
                  <c:v>0.4996288760986049</c:v>
                </c:pt>
                <c:pt idx="143">
                  <c:v>0.50179860838363211</c:v>
                </c:pt>
                <c:pt idx="144">
                  <c:v>0.50396119775469839</c:v>
                </c:pt>
                <c:pt idx="145">
                  <c:v>0.50611669910790624</c:v>
                </c:pt>
                <c:pt idx="146">
                  <c:v>0.50826516646228292</c:v>
                </c:pt>
                <c:pt idx="147">
                  <c:v>0.51040665297957466</c:v>
                </c:pt>
                <c:pt idx="148">
                  <c:v>0.51254121098345795</c:v>
                </c:pt>
                <c:pt idx="149">
                  <c:v>0.51466889197819332</c:v>
                </c:pt>
                <c:pt idx="150">
                  <c:v>0.51678974666674049</c:v>
                </c:pt>
                <c:pt idx="151">
                  <c:v>0.51890382496835064</c:v>
                </c:pt>
                <c:pt idx="152">
                  <c:v>0.52101117603565827</c:v>
                </c:pt>
                <c:pt idx="153">
                  <c:v>0.5231118482712882</c:v>
                </c:pt>
                <c:pt idx="154">
                  <c:v>0.52520588934399537</c:v>
                </c:pt>
                <c:pt idx="155">
                  <c:v>0.52729334620435186</c:v>
                </c:pt>
                <c:pt idx="156">
                  <c:v>0.52937426509999874</c:v>
                </c:pt>
                <c:pt idx="157">
                  <c:v>0.53144869159047659</c:v>
                </c:pt>
                <c:pt idx="158">
                  <c:v>0.53351667056164875</c:v>
                </c:pt>
                <c:pt idx="159">
                  <c:v>0.53557824623973127</c:v>
                </c:pt>
                <c:pt idx="160">
                  <c:v>0.53763346220494213</c:v>
                </c:pt>
                <c:pt idx="161">
                  <c:v>0.53968236140478487</c:v>
                </c:pt>
                <c:pt idx="162">
                  <c:v>0.54172498616697418</c:v>
                </c:pt>
                <c:pt idx="163">
                  <c:v>0.54376137821201909</c:v>
                </c:pt>
                <c:pt idx="164">
                  <c:v>0.54579157866547379</c:v>
                </c:pt>
                <c:pt idx="165">
                  <c:v>0.54781562806986539</c:v>
                </c:pt>
                <c:pt idx="166">
                  <c:v>0.54983356639631176</c:v>
                </c:pt>
                <c:pt idx="167">
                  <c:v>0.55184543305583655</c:v>
                </c:pt>
                <c:pt idx="168">
                  <c:v>0.5538512669103931</c:v>
                </c:pt>
                <c:pt idx="169">
                  <c:v>0.55585110628360468</c:v>
                </c:pt>
                <c:pt idx="170">
                  <c:v>0.55784498897123269</c:v>
                </c:pt>
                <c:pt idx="171">
                  <c:v>0.55983295225137752</c:v>
                </c:pt>
                <c:pt idx="172">
                  <c:v>0.56181503289442325</c:v>
                </c:pt>
                <c:pt idx="173">
                  <c:v>0.56379126717273442</c:v>
                </c:pt>
                <c:pt idx="174">
                  <c:v>0.56576169087010908</c:v>
                </c:pt>
                <c:pt idx="175">
                  <c:v>0.56772633929099936</c:v>
                </c:pt>
                <c:pt idx="176">
                  <c:v>0.5696852472695042</c:v>
                </c:pt>
                <c:pt idx="177">
                  <c:v>0.57163844917814288</c:v>
                </c:pt>
                <c:pt idx="178">
                  <c:v>0.5735859789364145</c:v>
                </c:pt>
                <c:pt idx="179">
                  <c:v>0.57552787001914985</c:v>
                </c:pt>
                <c:pt idx="180">
                  <c:v>0.57746415546466234</c:v>
                </c:pt>
                <c:pt idx="181">
                  <c:v>0.579394867882705</c:v>
                </c:pt>
                <c:pt idx="182">
                  <c:v>0.58132003946223687</c:v>
                </c:pt>
                <c:pt idx="183">
                  <c:v>0.5832397019790051</c:v>
                </c:pt>
                <c:pt idx="184">
                  <c:v>0.58515388680295088</c:v>
                </c:pt>
                <c:pt idx="185">
                  <c:v>0.58706262490543892</c:v>
                </c:pt>
                <c:pt idx="186">
                  <c:v>0.5889659468663212</c:v>
                </c:pt>
                <c:pt idx="187">
                  <c:v>0.59086388288083502</c:v>
                </c:pt>
                <c:pt idx="188">
                  <c:v>0.59275646276634375</c:v>
                </c:pt>
                <c:pt idx="189">
                  <c:v>0.59464371596892218</c:v>
                </c:pt>
                <c:pt idx="190">
                  <c:v>0.59652567156979186</c:v>
                </c:pt>
                <c:pt idx="191">
                  <c:v>0.59840235829161048</c:v>
                </c:pt>
                <c:pt idx="192">
                  <c:v>0.60027380450462009</c:v>
                </c:pt>
                <c:pt idx="193">
                  <c:v>0.60214003823265627</c:v>
                </c:pt>
                <c:pt idx="194">
                  <c:v>0.60400108715902345</c:v>
                </c:pt>
                <c:pt idx="195">
                  <c:v>0.60585697863224086</c:v>
                </c:pt>
                <c:pt idx="196">
                  <c:v>0.60770773967165936</c:v>
                </c:pt>
                <c:pt idx="197">
                  <c:v>0.60955339697295707</c:v>
                </c:pt>
                <c:pt idx="198">
                  <c:v>0.61139397691351305</c:v>
                </c:pt>
                <c:pt idx="199">
                  <c:v>0.61322950555766498</c:v>
                </c:pt>
                <c:pt idx="200">
                  <c:v>0.61506000866185284</c:v>
                </c:pt>
                <c:pt idx="201">
                  <c:v>0.61688551167965144</c:v>
                </c:pt>
                <c:pt idx="202">
                  <c:v>0.61870603976669525</c:v>
                </c:pt>
                <c:pt idx="203">
                  <c:v>0.62052161778549841</c:v>
                </c:pt>
                <c:pt idx="204">
                  <c:v>0.62233227031017213</c:v>
                </c:pt>
                <c:pt idx="205">
                  <c:v>0.62413802163104226</c:v>
                </c:pt>
                <c:pt idx="206">
                  <c:v>0.6259388957591705</c:v>
                </c:pt>
                <c:pt idx="207">
                  <c:v>0.62773491643077961</c:v>
                </c:pt>
                <c:pt idx="208">
                  <c:v>0.62952610711158874</c:v>
                </c:pt>
                <c:pt idx="209">
                  <c:v>0.63131249100105635</c:v>
                </c:pt>
                <c:pt idx="210">
                  <c:v>0.63309409103653802</c:v>
                </c:pt>
                <c:pt idx="211">
                  <c:v>0.63487092989735638</c:v>
                </c:pt>
                <c:pt idx="212">
                  <c:v>0.63664303000879086</c:v>
                </c:pt>
                <c:pt idx="213">
                  <c:v>0.6384104135459836</c:v>
                </c:pt>
                <c:pt idx="214">
                  <c:v>0.64017310243776759</c:v>
                </c:pt>
                <c:pt idx="215">
                  <c:v>0.64193111837041827</c:v>
                </c:pt>
                <c:pt idx="216">
                  <c:v>0.64368448279132884</c:v>
                </c:pt>
                <c:pt idx="217">
                  <c:v>0.6454332169126118</c:v>
                </c:pt>
                <c:pt idx="218">
                  <c:v>0.64717734171463115</c:v>
                </c:pt>
                <c:pt idx="219">
                  <c:v>0.64891687794946196</c:v>
                </c:pt>
                <c:pt idx="220">
                  <c:v>0.65065184614428384</c:v>
                </c:pt>
                <c:pt idx="221">
                  <c:v>0.65238226660470733</c:v>
                </c:pt>
                <c:pt idx="222">
                  <c:v>0.65410815941803502</c:v>
                </c:pt>
                <c:pt idx="223">
                  <c:v>0.65582954445645913</c:v>
                </c:pt>
                <c:pt idx="224">
                  <c:v>0.65754644138019824</c:v>
                </c:pt>
                <c:pt idx="225">
                  <c:v>0.65925886964057356</c:v>
                </c:pt>
                <c:pt idx="226">
                  <c:v>0.66096684848302434</c:v>
                </c:pt>
                <c:pt idx="227">
                  <c:v>0.66267039695006813</c:v>
                </c:pt>
                <c:pt idx="228">
                  <c:v>0.66436953388420394</c:v>
                </c:pt>
                <c:pt idx="229">
                  <c:v>0.66606427793075973</c:v>
                </c:pt>
                <c:pt idx="230">
                  <c:v>0.66775464754068681</c:v>
                </c:pt>
                <c:pt idx="231">
                  <c:v>0.6694406609733029</c:v>
                </c:pt>
                <c:pt idx="232">
                  <c:v>0.67112233629898088</c:v>
                </c:pt>
                <c:pt idx="233">
                  <c:v>0.67279969140179208</c:v>
                </c:pt>
                <c:pt idx="234">
                  <c:v>0.67447274398209633</c:v>
                </c:pt>
                <c:pt idx="235">
                  <c:v>0.67614151155908608</c:v>
                </c:pt>
                <c:pt idx="236">
                  <c:v>0.6778060114732849</c:v>
                </c:pt>
                <c:pt idx="237">
                  <c:v>0.67946626088899775</c:v>
                </c:pt>
                <c:pt idx="238">
                  <c:v>0.681122276796719</c:v>
                </c:pt>
                <c:pt idx="239">
                  <c:v>0.68277407601549522</c:v>
                </c:pt>
                <c:pt idx="240">
                  <c:v>0.68442167519524588</c:v>
                </c:pt>
                <c:pt idx="241">
                  <c:v>0.68606509081904221</c:v>
                </c:pt>
                <c:pt idx="242">
                  <c:v>0.68770433920534535</c:v>
                </c:pt>
                <c:pt idx="243">
                  <c:v>0.68933943651020479</c:v>
                </c:pt>
                <c:pt idx="244">
                  <c:v>0.69097039872941668</c:v>
                </c:pt>
                <c:pt idx="245">
                  <c:v>0.69259724170064529</c:v>
                </c:pt>
                <c:pt idx="246">
                  <c:v>0.69421998110550576</c:v>
                </c:pt>
                <c:pt idx="247">
                  <c:v>0.69583863247161215</c:v>
                </c:pt>
                <c:pt idx="248">
                  <c:v>0.69745321117458747</c:v>
                </c:pt>
                <c:pt idx="249">
                  <c:v>0.69906373244003939</c:v>
                </c:pt>
                <c:pt idx="250">
                  <c:v>0.70067021134550278</c:v>
                </c:pt>
                <c:pt idx="251">
                  <c:v>0.70227266282234813</c:v>
                </c:pt>
                <c:pt idx="252">
                  <c:v>0.7038711016576551</c:v>
                </c:pt>
                <c:pt idx="253">
                  <c:v>0.70546554249605775</c:v>
                </c:pt>
                <c:pt idx="254">
                  <c:v>0.70705599984155498</c:v>
                </c:pt>
                <c:pt idx="255">
                  <c:v>0.70864248805929064</c:v>
                </c:pt>
                <c:pt idx="256">
                  <c:v>0.71022502137730603</c:v>
                </c:pt>
                <c:pt idx="257">
                  <c:v>0.71180361388825908</c:v>
                </c:pt>
                <c:pt idx="258">
                  <c:v>0.71337827955111699</c:v>
                </c:pt>
                <c:pt idx="259">
                  <c:v>0.71494903219282002</c:v>
                </c:pt>
                <c:pt idx="260">
                  <c:v>0.71651588550991774</c:v>
                </c:pt>
                <c:pt idx="261">
                  <c:v>0.71807885307017605</c:v>
                </c:pt>
                <c:pt idx="262">
                  <c:v>0.71963794831416106</c:v>
                </c:pt>
                <c:pt idx="263">
                  <c:v>0.72119318455679338</c:v>
                </c:pt>
                <c:pt idx="264">
                  <c:v>0.72274457498887978</c:v>
                </c:pt>
                <c:pt idx="265">
                  <c:v>0.72429213267861592</c:v>
                </c:pt>
                <c:pt idx="266">
                  <c:v>0.72583587057306986</c:v>
                </c:pt>
                <c:pt idx="267">
                  <c:v>0.72737580149963565</c:v>
                </c:pt>
                <c:pt idx="268">
                  <c:v>0.72891193816746835</c:v>
                </c:pt>
                <c:pt idx="269">
                  <c:v>0.73044429316889137</c:v>
                </c:pt>
                <c:pt idx="270">
                  <c:v>0.73197287898078522</c:v>
                </c:pt>
                <c:pt idx="271">
                  <c:v>0.73349770796595115</c:v>
                </c:pt>
                <c:pt idx="272">
                  <c:v>0.73501879237445378</c:v>
                </c:pt>
                <c:pt idx="273">
                  <c:v>0.73653614434494297</c:v>
                </c:pt>
                <c:pt idx="274">
                  <c:v>0.73804977590595422</c:v>
                </c:pt>
                <c:pt idx="275">
                  <c:v>0.73955969897718721</c:v>
                </c:pt>
                <c:pt idx="276">
                  <c:v>0.74106592537076721</c:v>
                </c:pt>
                <c:pt idx="277">
                  <c:v>0.74256846679248323</c:v>
                </c:pt>
                <c:pt idx="278">
                  <c:v>0.74406733484300902</c:v>
                </c:pt>
                <c:pt idx="279">
                  <c:v>0.74556254101910457</c:v>
                </c:pt>
                <c:pt idx="280">
                  <c:v>0.74705409671479805</c:v>
                </c:pt>
                <c:pt idx="281">
                  <c:v>0.74854201322255021</c:v>
                </c:pt>
                <c:pt idx="282">
                  <c:v>0.7500263017344011</c:v>
                </c:pt>
                <c:pt idx="283">
                  <c:v>0.75150697334309746</c:v>
                </c:pt>
                <c:pt idx="284">
                  <c:v>0.75298403904320499</c:v>
                </c:pt>
                <c:pt idx="285">
                  <c:v>0.7544575097322026</c:v>
                </c:pt>
                <c:pt idx="286">
                  <c:v>0.75592739621155824</c:v>
                </c:pt>
                <c:pt idx="287">
                  <c:v>0.75739370918779181</c:v>
                </c:pt>
                <c:pt idx="288">
                  <c:v>0.75885645927351941</c:v>
                </c:pt>
                <c:pt idx="289">
                  <c:v>0.76031565698848269</c:v>
                </c:pt>
                <c:pt idx="290">
                  <c:v>0.76177131276056176</c:v>
                </c:pt>
                <c:pt idx="291">
                  <c:v>0.76322343692677486</c:v>
                </c:pt>
                <c:pt idx="292">
                  <c:v>0.76467203973426079</c:v>
                </c:pt>
                <c:pt idx="293">
                  <c:v>0.76611713134124859</c:v>
                </c:pt>
                <c:pt idx="294">
                  <c:v>0.7675587218180111</c:v>
                </c:pt>
                <c:pt idx="295">
                  <c:v>0.76899682114780588</c:v>
                </c:pt>
                <c:pt idx="296">
                  <c:v>0.770431439227801</c:v>
                </c:pt>
                <c:pt idx="297">
                  <c:v>0.7718625858699879</c:v>
                </c:pt>
                <c:pt idx="298">
                  <c:v>0.7732902708020809</c:v>
                </c:pt>
                <c:pt idx="299">
                  <c:v>0.77471450366840278</c:v>
                </c:pt>
                <c:pt idx="300">
                  <c:v>0.7761352940307582</c:v>
                </c:pt>
                <c:pt idx="301">
                  <c:v>0.77755265136929386</c:v>
                </c:pt>
                <c:pt idx="302">
                  <c:v>0.77896658508334671</c:v>
                </c:pt>
                <c:pt idx="303">
                  <c:v>0.78037710449227937</c:v>
                </c:pt>
                <c:pt idx="304">
                  <c:v>0.78178421883630356</c:v>
                </c:pt>
                <c:pt idx="305">
                  <c:v>0.78318793727729163</c:v>
                </c:pt>
                <c:pt idx="306">
                  <c:v>0.78458826889957733</c:v>
                </c:pt>
                <c:pt idx="307">
                  <c:v>0.78598522271074356</c:v>
                </c:pt>
                <c:pt idx="308">
                  <c:v>0.78737880764239965</c:v>
                </c:pt>
                <c:pt idx="309">
                  <c:v>0.78876903255094843</c:v>
                </c:pt>
                <c:pt idx="310">
                  <c:v>0.79015590621834086</c:v>
                </c:pt>
                <c:pt idx="311">
                  <c:v>0.79153943735282073</c:v>
                </c:pt>
                <c:pt idx="312">
                  <c:v>0.79291963458965886</c:v>
                </c:pt>
                <c:pt idx="313">
                  <c:v>0.79429650649187722</c:v>
                </c:pt>
                <c:pt idx="314">
                  <c:v>0.79567006155096209</c:v>
                </c:pt>
                <c:pt idx="315">
                  <c:v>0.79704030818756799</c:v>
                </c:pt>
                <c:pt idx="316">
                  <c:v>0.79840725475221141</c:v>
                </c:pt>
                <c:pt idx="317">
                  <c:v>0.79977090952595475</c:v>
                </c:pt>
                <c:pt idx="318">
                  <c:v>0.80113128072108142</c:v>
                </c:pt>
                <c:pt idx="319">
                  <c:v>0.80248837648176075</c:v>
                </c:pt>
                <c:pt idx="320">
                  <c:v>0.80384220488470381</c:v>
                </c:pt>
                <c:pt idx="321">
                  <c:v>0.80519277393981137</c:v>
                </c:pt>
                <c:pt idx="322">
                  <c:v>0.80654009159081064</c:v>
                </c:pt>
                <c:pt idx="323">
                  <c:v>0.80788416571588606</c:v>
                </c:pt>
                <c:pt idx="324">
                  <c:v>0.80922500412829923</c:v>
                </c:pt>
                <c:pt idx="325">
                  <c:v>0.81056261457700163</c:v>
                </c:pt>
                <c:pt idx="326">
                  <c:v>0.81189700474723792</c:v>
                </c:pt>
                <c:pt idx="327">
                  <c:v>0.81322818226114235</c:v>
                </c:pt>
                <c:pt idx="328">
                  <c:v>0.81455615467832632</c:v>
                </c:pt>
                <c:pt idx="329">
                  <c:v>0.81588092949645785</c:v>
                </c:pt>
                <c:pt idx="330">
                  <c:v>0.81720251415183331</c:v>
                </c:pt>
                <c:pt idx="331">
                  <c:v>0.81852091601994237</c:v>
                </c:pt>
                <c:pt idx="332">
                  <c:v>0.81983614241602409</c:v>
                </c:pt>
                <c:pt idx="333">
                  <c:v>0.82114820059561622</c:v>
                </c:pt>
                <c:pt idx="334">
                  <c:v>0.82245709775509668</c:v>
                </c:pt>
                <c:pt idx="335">
                  <c:v>0.82376284103221897</c:v>
                </c:pt>
                <c:pt idx="336">
                  <c:v>0.82506543750663852</c:v>
                </c:pt>
                <c:pt idx="337">
                  <c:v>0.82636489420043457</c:v>
                </c:pt>
                <c:pt idx="338">
                  <c:v>0.82766121807862281</c:v>
                </c:pt>
                <c:pt idx="339">
                  <c:v>0.82895441604966247</c:v>
                </c:pt>
                <c:pt idx="340">
                  <c:v>0.83024449496595587</c:v>
                </c:pt>
                <c:pt idx="341">
                  <c:v>0.83153146162434344</c:v>
                </c:pt>
                <c:pt idx="342">
                  <c:v>0.83281532276658898</c:v>
                </c:pt>
                <c:pt idx="343">
                  <c:v>0.83409608507986177</c:v>
                </c:pt>
                <c:pt idx="344">
                  <c:v>0.83537375519720991</c:v>
                </c:pt>
                <c:pt idx="345">
                  <c:v>0.8366483396980291</c:v>
                </c:pt>
                <c:pt idx="346">
                  <c:v>0.83791984510852491</c:v>
                </c:pt>
                <c:pt idx="347">
                  <c:v>0.8391882779021681</c:v>
                </c:pt>
                <c:pt idx="348">
                  <c:v>0.84045364450014515</c:v>
                </c:pt>
                <c:pt idx="349">
                  <c:v>0.84171595127180288</c:v>
                </c:pt>
                <c:pt idx="350">
                  <c:v>0.84297520453508668</c:v>
                </c:pt>
                <c:pt idx="351">
                  <c:v>0.8442314105569737</c:v>
                </c:pt>
                <c:pt idx="352">
                  <c:v>0.84548457555389966</c:v>
                </c:pt>
                <c:pt idx="353">
                  <c:v>0.84673470569218112</c:v>
                </c:pt>
                <c:pt idx="354">
                  <c:v>0.84798180708843196</c:v>
                </c:pt>
                <c:pt idx="355">
                  <c:v>0.84922588580997405</c:v>
                </c:pt>
                <c:pt idx="356">
                  <c:v>0.85046694787524357</c:v>
                </c:pt>
                <c:pt idx="357">
                  <c:v>0.85170499925419119</c:v>
                </c:pt>
                <c:pt idx="358">
                  <c:v>0.85294004586867767</c:v>
                </c:pt>
                <c:pt idx="359">
                  <c:v>0.85417209359286517</c:v>
                </c:pt>
                <c:pt idx="360">
                  <c:v>0.85540114825360125</c:v>
                </c:pt>
                <c:pt idx="361">
                  <c:v>0.85662721563080035</c:v>
                </c:pt>
                <c:pt idx="362">
                  <c:v>0.85785030145782015</c:v>
                </c:pt>
                <c:pt idx="363">
                  <c:v>0.85907041142183138</c:v>
                </c:pt>
                <c:pt idx="364">
                  <c:v>0.8602875511641852</c:v>
                </c:pt>
                <c:pt idx="365">
                  <c:v>0.86150172628077448</c:v>
                </c:pt>
                <c:pt idx="366">
                  <c:v>0.86271294232239049</c:v>
                </c:pt>
                <c:pt idx="367">
                  <c:v>0.86392120479507684</c:v>
                </c:pt>
                <c:pt idx="368">
                  <c:v>0.86512651916047623</c:v>
                </c:pt>
                <c:pt idx="369">
                  <c:v>0.86632889083617537</c:v>
                </c:pt>
                <c:pt idx="370">
                  <c:v>0.86752832519604417</c:v>
                </c:pt>
                <c:pt idx="371">
                  <c:v>0.86872482757057112</c:v>
                </c:pt>
                <c:pt idx="372">
                  <c:v>0.86991840324719394</c:v>
                </c:pt>
                <c:pt idx="373">
                  <c:v>0.87110905747062706</c:v>
                </c:pt>
                <c:pt idx="374">
                  <c:v>0.87229679544318439</c:v>
                </c:pt>
                <c:pt idx="375">
                  <c:v>0.87348162232509774</c:v>
                </c:pt>
                <c:pt idx="376">
                  <c:v>0.87466354323483264</c:v>
                </c:pt>
                <c:pt idx="377">
                  <c:v>0.87584256324939791</c:v>
                </c:pt>
                <c:pt idx="378">
                  <c:v>0.87701868740465405</c:v>
                </c:pt>
                <c:pt idx="379">
                  <c:v>0.87819192069561591</c:v>
                </c:pt>
                <c:pt idx="380">
                  <c:v>0.87936226807675189</c:v>
                </c:pt>
                <c:pt idx="381">
                  <c:v>0.88052973446228033</c:v>
                </c:pt>
                <c:pt idx="382">
                  <c:v>0.88169432472646081</c:v>
                </c:pt>
                <c:pt idx="383">
                  <c:v>0.88285604370388426</c:v>
                </c:pt>
                <c:pt idx="384">
                  <c:v>0.88401489618975559</c:v>
                </c:pt>
                <c:pt idx="385">
                  <c:v>0.88517088694017676</c:v>
                </c:pt>
                <c:pt idx="386">
                  <c:v>0.88632402067242444</c:v>
                </c:pt>
                <c:pt idx="387">
                  <c:v>0.88747430206522349</c:v>
                </c:pt>
                <c:pt idx="388">
                  <c:v>0.88862173575901948</c:v>
                </c:pt>
                <c:pt idx="389">
                  <c:v>0.88976632635624564</c:v>
                </c:pt>
                <c:pt idx="390">
                  <c:v>0.89090807842158681</c:v>
                </c:pt>
                <c:pt idx="391">
                  <c:v>0.89204699648224184</c:v>
                </c:pt>
                <c:pt idx="392">
                  <c:v>0.89318308502818022</c:v>
                </c:pt>
                <c:pt idx="393">
                  <c:v>0.89431634851239783</c:v>
                </c:pt>
                <c:pt idx="394">
                  <c:v>0.89544679135116811</c:v>
                </c:pt>
                <c:pt idx="395">
                  <c:v>0.89657441792429027</c:v>
                </c:pt>
                <c:pt idx="396">
                  <c:v>0.89769923257533557</c:v>
                </c:pt>
                <c:pt idx="397">
                  <c:v>0.89882123961188876</c:v>
                </c:pt>
                <c:pt idx="398">
                  <c:v>0.89994044330578837</c:v>
                </c:pt>
                <c:pt idx="399">
                  <c:v>0.9010568478933626</c:v>
                </c:pt>
                <c:pt idx="400">
                  <c:v>0.90217045757566283</c:v>
                </c:pt>
                <c:pt idx="401">
                  <c:v>0.90328127651869505</c:v>
                </c:pt>
                <c:pt idx="402">
                  <c:v>0.90438930885364643</c:v>
                </c:pt>
                <c:pt idx="403">
                  <c:v>0.90549455867711137</c:v>
                </c:pt>
                <c:pt idx="404">
                  <c:v>0.90659703005131353</c:v>
                </c:pt>
                <c:pt idx="405">
                  <c:v>0.90769672700432469</c:v>
                </c:pt>
                <c:pt idx="406">
                  <c:v>0.9087936535302823</c:v>
                </c:pt>
                <c:pt idx="407">
                  <c:v>0.90988781358960313</c:v>
                </c:pt>
                <c:pt idx="408">
                  <c:v>0.910979211109195</c:v>
                </c:pt>
                <c:pt idx="409">
                  <c:v>0.91206784998266477</c:v>
                </c:pt>
                <c:pt idx="410">
                  <c:v>0.91315373407052558</c:v>
                </c:pt>
                <c:pt idx="411">
                  <c:v>0.91423686720040009</c:v>
                </c:pt>
                <c:pt idx="412">
                  <c:v>0.91531725316722135</c:v>
                </c:pt>
                <c:pt idx="413">
                  <c:v>0.91639489573343202</c:v>
                </c:pt>
                <c:pt idx="414">
                  <c:v>0.91746979862917977</c:v>
                </c:pt>
                <c:pt idx="415">
                  <c:v>0.91854196555251144</c:v>
                </c:pt>
                <c:pt idx="416">
                  <c:v>0.91961140016956422</c:v>
                </c:pt>
                <c:pt idx="417">
                  <c:v>0.92067810611475498</c:v>
                </c:pt>
                <c:pt idx="418">
                  <c:v>0.92174208699096605</c:v>
                </c:pt>
                <c:pt idx="419">
                  <c:v>0.9228033463697296</c:v>
                </c:pt>
                <c:pt idx="420">
                  <c:v>0.92386188779140987</c:v>
                </c:pt>
                <c:pt idx="421">
                  <c:v>0.92491771476538265</c:v>
                </c:pt>
                <c:pt idx="422">
                  <c:v>0.92597083077021258</c:v>
                </c:pt>
                <c:pt idx="423">
                  <c:v>0.92702123925382762</c:v>
                </c:pt>
                <c:pt idx="424">
                  <c:v>0.92806894363369308</c:v>
                </c:pt>
                <c:pt idx="425">
                  <c:v>0.92911394729698138</c:v>
                </c:pt>
                <c:pt idx="426">
                  <c:v>0.93015625360074139</c:v>
                </c:pt>
                <c:pt idx="427">
                  <c:v>0.93119586587206371</c:v>
                </c:pt>
                <c:pt idx="428">
                  <c:v>0.93223278740824589</c:v>
                </c:pt>
                <c:pt idx="429">
                  <c:v>0.93326702147695395</c:v>
                </c:pt>
                <c:pt idx="430">
                  <c:v>0.93429857131638316</c:v>
                </c:pt>
                <c:pt idx="431">
                  <c:v>0.93532744013541536</c:v>
                </c:pt>
                <c:pt idx="432">
                  <c:v>0.93635363111377512</c:v>
                </c:pt>
                <c:pt idx="433">
                  <c:v>0.93737714740218414</c:v>
                </c:pt>
                <c:pt idx="434">
                  <c:v>0.93839799212251263</c:v>
                </c:pt>
                <c:pt idx="435">
                  <c:v>0.93941616836792963</c:v>
                </c:pt>
                <c:pt idx="436">
                  <c:v>0.94043167920305115</c:v>
                </c:pt>
                <c:pt idx="437">
                  <c:v>0.94144452766408626</c:v>
                </c:pt>
                <c:pt idx="438">
                  <c:v>0.94245471675898085</c:v>
                </c:pt>
                <c:pt idx="439">
                  <c:v>0.9434622494675603</c:v>
                </c:pt>
                <c:pt idx="440">
                  <c:v>0.94446712874167027</c:v>
                </c:pt>
                <c:pt idx="441">
                  <c:v>0.94546935750531425</c:v>
                </c:pt>
                <c:pt idx="442">
                  <c:v>0.94646893865479131</c:v>
                </c:pt>
                <c:pt idx="443">
                  <c:v>0.94746587505883062</c:v>
                </c:pt>
                <c:pt idx="444">
                  <c:v>0.94846016955872436</c:v>
                </c:pt>
                <c:pt idx="445">
                  <c:v>0.94945182496845881</c:v>
                </c:pt>
                <c:pt idx="446">
                  <c:v>0.95044084407484453</c:v>
                </c:pt>
                <c:pt idx="447">
                  <c:v>0.9514272296376437</c:v>
                </c:pt>
                <c:pt idx="448">
                  <c:v>0.95241098438969629</c:v>
                </c:pt>
                <c:pt idx="449">
                  <c:v>0.95339211103704424</c:v>
                </c:pt>
                <c:pt idx="450">
                  <c:v>0.95437061225905395</c:v>
                </c:pt>
                <c:pt idx="451">
                  <c:v>0.95534649070853717</c:v>
                </c:pt>
                <c:pt idx="452">
                  <c:v>0.95631974901187056</c:v>
                </c:pt>
                <c:pt idx="453">
                  <c:v>0.95729038976911296</c:v>
                </c:pt>
                <c:pt idx="454">
                  <c:v>0.95825841555412083</c:v>
                </c:pt>
                <c:pt idx="455">
                  <c:v>0.9592238289146634</c:v>
                </c:pt>
                <c:pt idx="456">
                  <c:v>0.96018663237253454</c:v>
                </c:pt>
                <c:pt idx="457">
                  <c:v>0.96114682842366428</c:v>
                </c:pt>
                <c:pt idx="458">
                  <c:v>0.96210441953822756</c:v>
                </c:pt>
                <c:pt idx="459">
                  <c:v>0.96305940816075264</c:v>
                </c:pt>
                <c:pt idx="460">
                  <c:v>0.96401179671022752</c:v>
                </c:pt>
                <c:pt idx="461">
                  <c:v>0.96496158758020356</c:v>
                </c:pt>
                <c:pt idx="462">
                  <c:v>0.96590878313889994</c:v>
                </c:pt>
                <c:pt idx="463">
                  <c:v>0.96685338572930402</c:v>
                </c:pt>
                <c:pt idx="464">
                  <c:v>0.96779539766927292</c:v>
                </c:pt>
                <c:pt idx="465">
                  <c:v>0.96873482125163057</c:v>
                </c:pt>
                <c:pt idx="466">
                  <c:v>0.96967165874426542</c:v>
                </c:pt>
                <c:pt idx="467">
                  <c:v>0.97060591239022653</c:v>
                </c:pt>
                <c:pt idx="468">
                  <c:v>0.97153758440781679</c:v>
                </c:pt>
                <c:pt idx="469">
                  <c:v>0.97246667699068612</c:v>
                </c:pt>
                <c:pt idx="470">
                  <c:v>0.97339319230792276</c:v>
                </c:pt>
                <c:pt idx="471">
                  <c:v>0.97431713250414209</c:v>
                </c:pt>
                <c:pt idx="472">
                  <c:v>0.97523849969957654</c:v>
                </c:pt>
                <c:pt idx="473">
                  <c:v>0.97615729599016066</c:v>
                </c:pt>
                <c:pt idx="474">
                  <c:v>0.97707352344761789</c:v>
                </c:pt>
                <c:pt idx="475">
                  <c:v>0.97798718411954444</c:v>
                </c:pt>
                <c:pt idx="476">
                  <c:v>0.97889828002949142</c:v>
                </c:pt>
                <c:pt idx="477">
                  <c:v>0.97980681317704632</c:v>
                </c:pt>
                <c:pt idx="478">
                  <c:v>0.9807127855379133</c:v>
                </c:pt>
                <c:pt idx="479">
                  <c:v>0.98161619906399122</c:v>
                </c:pt>
                <c:pt idx="480">
                  <c:v>0.98251705568345116</c:v>
                </c:pt>
                <c:pt idx="481">
                  <c:v>0.98341535730081198</c:v>
                </c:pt>
                <c:pt idx="482">
                  <c:v>0.98431110579701508</c:v>
                </c:pt>
                <c:pt idx="483">
                  <c:v>0.98520430302949724</c:v>
                </c:pt>
                <c:pt idx="484">
                  <c:v>0.98609495083226284</c:v>
                </c:pt>
                <c:pt idx="485">
                  <c:v>0.98698305101595363</c:v>
                </c:pt>
                <c:pt idx="486">
                  <c:v>0.98786860536791865</c:v>
                </c:pt>
                <c:pt idx="487">
                  <c:v>0.98875161565228198</c:v>
                </c:pt>
                <c:pt idx="488">
                  <c:v>0.98963208361000887</c:v>
                </c:pt>
                <c:pt idx="489">
                  <c:v>0.99051001095897118</c:v>
                </c:pt>
                <c:pt idx="490">
                  <c:v>0.99138539939401205</c:v>
                </c:pt>
                <c:pt idx="491">
                  <c:v>0.99225825058700756</c:v>
                </c:pt>
                <c:pt idx="492">
                  <c:v>0.99312856618692891</c:v>
                </c:pt>
                <c:pt idx="493">
                  <c:v>0.99399634781990243</c:v>
                </c:pt>
                <c:pt idx="494">
                  <c:v>0.99486159708926847</c:v>
                </c:pt>
                <c:pt idx="495">
                  <c:v>0.99572431557563879</c:v>
                </c:pt>
                <c:pt idx="496">
                  <c:v>0.9965845048369536</c:v>
                </c:pt>
                <c:pt idx="497">
                  <c:v>0.99744216640853645</c:v>
                </c:pt>
                <c:pt idx="498">
                  <c:v>0.99829730180314769</c:v>
                </c:pt>
                <c:pt idx="499">
                  <c:v>0.99914991251103835</c:v>
                </c:pt>
                <c:pt idx="500">
                  <c:v>1</c:v>
                </c:pt>
                <c:pt idx="501">
                  <c:v>1.0008475657154166</c:v>
                </c:pt>
                <c:pt idx="502">
                  <c:v>1.0016926110803128</c:v>
                </c:pt>
                <c:pt idx="503">
                  <c:v>1.0025351374954017</c:v>
                </c:pt>
                <c:pt idx="504">
                  <c:v>1.0033751463391316</c:v>
                </c:pt>
                <c:pt idx="505">
                  <c:v>1.0042126389677317</c:v>
                </c:pt>
                <c:pt idx="506">
                  <c:v>1.0050476167152562</c:v>
                </c:pt>
                <c:pt idx="507">
                  <c:v>1.0058800808936266</c:v>
                </c:pt>
                <c:pt idx="508">
                  <c:v>1.0067100327926746</c:v>
                </c:pt>
                <c:pt idx="509">
                  <c:v>1.0075374736801828</c:v>
                </c:pt>
                <c:pt idx="510">
                  <c:v>1.0083624048019231</c:v>
                </c:pt>
                <c:pt idx="511">
                  <c:v>1.0091848273816959</c:v>
                </c:pt>
                <c:pt idx="512">
                  <c:v>1.0100047426213663</c:v>
                </c:pt>
                <c:pt idx="513">
                  <c:v>1.0108221517009017</c:v>
                </c:pt>
                <c:pt idx="514">
                  <c:v>1.0116370557784053</c:v>
                </c:pt>
                <c:pt idx="515">
                  <c:v>1.0124494559901493</c:v>
                </c:pt>
                <c:pt idx="516">
                  <c:v>1.0132593534506085</c:v>
                </c:pt>
                <c:pt idx="517">
                  <c:v>1.0140667492524909</c:v>
                </c:pt>
                <c:pt idx="518">
                  <c:v>1.0148716444667683</c:v>
                </c:pt>
                <c:pt idx="519">
                  <c:v>1.0156740401427042</c:v>
                </c:pt>
                <c:pt idx="520">
                  <c:v>1.0164739373078833</c:v>
                </c:pt>
                <c:pt idx="521">
                  <c:v>1.0172713369682362</c:v>
                </c:pt>
                <c:pt idx="522">
                  <c:v>1.0180662401080667</c:v>
                </c:pt>
                <c:pt idx="523">
                  <c:v>1.0188586476900743</c:v>
                </c:pt>
                <c:pt idx="524">
                  <c:v>1.0196485606553793</c:v>
                </c:pt>
                <c:pt idx="525">
                  <c:v>1.0204359799235436</c:v>
                </c:pt>
                <c:pt idx="526">
                  <c:v>1.0212209063925914</c:v>
                </c:pt>
                <c:pt idx="527">
                  <c:v>1.0220033409390303</c:v>
                </c:pt>
                <c:pt idx="528">
                  <c:v>1.0227832844178684</c:v>
                </c:pt>
                <c:pt idx="529">
                  <c:v>1.0235607376626323</c:v>
                </c:pt>
                <c:pt idx="530">
                  <c:v>1.0243357014853833</c:v>
                </c:pt>
                <c:pt idx="531">
                  <c:v>1.025108176676734</c:v>
                </c:pt>
                <c:pt idx="532">
                  <c:v>1.0258781640058594</c:v>
                </c:pt>
                <c:pt idx="533">
                  <c:v>1.0266456642205122</c:v>
                </c:pt>
                <c:pt idx="534">
                  <c:v>1.0274106780470333</c:v>
                </c:pt>
                <c:pt idx="535">
                  <c:v>1.0281732061903635</c:v>
                </c:pt>
                <c:pt idx="536">
                  <c:v>1.0289332493340513</c:v>
                </c:pt>
                <c:pt idx="537">
                  <c:v>1.0296908081402627</c:v>
                </c:pt>
                <c:pt idx="538">
                  <c:v>1.0304458832497874</c:v>
                </c:pt>
                <c:pt idx="539">
                  <c:v>1.0311984752820453</c:v>
                </c:pt>
                <c:pt idx="540">
                  <c:v>1.0319485848350907</c:v>
                </c:pt>
                <c:pt idx="541">
                  <c:v>1.0326962124856172</c:v>
                </c:pt>
                <c:pt idx="542">
                  <c:v>1.0334413587889588</c:v>
                </c:pt>
                <c:pt idx="543">
                  <c:v>1.0341840242790918</c:v>
                </c:pt>
                <c:pt idx="544">
                  <c:v>1.0349242094686359</c:v>
                </c:pt>
                <c:pt idx="545">
                  <c:v>1.0356619148488517</c:v>
                </c:pt>
                <c:pt idx="546">
                  <c:v>1.0363971408896402</c:v>
                </c:pt>
                <c:pt idx="547">
                  <c:v>1.0371298880395379</c:v>
                </c:pt>
                <c:pt idx="548">
                  <c:v>1.0378601567257137</c:v>
                </c:pt>
                <c:pt idx="549">
                  <c:v>1.0385879473539634</c:v>
                </c:pt>
                <c:pt idx="550">
                  <c:v>1.0393132603087014</c:v>
                </c:pt>
                <c:pt idx="551">
                  <c:v>1.0400360959529544</c:v>
                </c:pt>
                <c:pt idx="552">
                  <c:v>1.0407564546283516</c:v>
                </c:pt>
                <c:pt idx="553">
                  <c:v>1.0414743366551149</c:v>
                </c:pt>
                <c:pt idx="554">
                  <c:v>1.0421897423320461</c:v>
                </c:pt>
                <c:pt idx="555">
                  <c:v>1.0429026719365162</c:v>
                </c:pt>
                <c:pt idx="556">
                  <c:v>1.0436131257244501</c:v>
                </c:pt>
                <c:pt idx="557">
                  <c:v>1.044321103930312</c:v>
                </c:pt>
                <c:pt idx="558">
                  <c:v>1.0450266067670899</c:v>
                </c:pt>
                <c:pt idx="559">
                  <c:v>1.0457296344262772</c:v>
                </c:pt>
                <c:pt idx="560">
                  <c:v>1.0464301870778541</c:v>
                </c:pt>
                <c:pt idx="561">
                  <c:v>1.0471282648702689</c:v>
                </c:pt>
                <c:pt idx="562">
                  <c:v>1.047823867930415</c:v>
                </c:pt>
                <c:pt idx="563">
                  <c:v>1.0485169963636114</c:v>
                </c:pt>
                <c:pt idx="564">
                  <c:v>1.0492076502535765</c:v>
                </c:pt>
                <c:pt idx="565">
                  <c:v>1.0498958296624048</c:v>
                </c:pt>
                <c:pt idx="566">
                  <c:v>1.0505815346305409</c:v>
                </c:pt>
                <c:pt idx="567">
                  <c:v>1.0512647651767522</c:v>
                </c:pt>
                <c:pt idx="568">
                  <c:v>1.0519455212980999</c:v>
                </c:pt>
                <c:pt idx="569">
                  <c:v>1.0526238029699106</c:v>
                </c:pt>
                <c:pt idx="570">
                  <c:v>1.0532996101457437</c:v>
                </c:pt>
                <c:pt idx="571">
                  <c:v>1.053972942757361</c:v>
                </c:pt>
                <c:pt idx="572">
                  <c:v>1.0546438007146919</c:v>
                </c:pt>
                <c:pt idx="573">
                  <c:v>1.0553121839057995</c:v>
                </c:pt>
                <c:pt idx="574">
                  <c:v>1.0559780921968431</c:v>
                </c:pt>
                <c:pt idx="575">
                  <c:v>1.0566415254320436</c:v>
                </c:pt>
                <c:pt idx="576">
                  <c:v>1.0573024834336422</c:v>
                </c:pt>
                <c:pt idx="577">
                  <c:v>1.0579609660018616</c:v>
                </c:pt>
                <c:pt idx="578">
                  <c:v>1.0586169729148651</c:v>
                </c:pt>
                <c:pt idx="579">
                  <c:v>1.0592705039287138</c:v>
                </c:pt>
                <c:pt idx="580">
                  <c:v>1.0599215587773221</c:v>
                </c:pt>
                <c:pt idx="581">
                  <c:v>1.0605701371724134</c:v>
                </c:pt>
                <c:pt idx="582">
                  <c:v>1.0612162388034734</c:v>
                </c:pt>
                <c:pt idx="583">
                  <c:v>1.0618598633377012</c:v>
                </c:pt>
                <c:pt idx="584">
                  <c:v>1.0625010104199615</c:v>
                </c:pt>
                <c:pt idx="585">
                  <c:v>1.063139679672733</c:v>
                </c:pt>
                <c:pt idx="586">
                  <c:v>1.0637758706960561</c:v>
                </c:pt>
                <c:pt idx="587">
                  <c:v>1.0644095830674809</c:v>
                </c:pt>
                <c:pt idx="588">
                  <c:v>1.0650408163420109</c:v>
                </c:pt>
                <c:pt idx="589">
                  <c:v>1.0656695700520473</c:v>
                </c:pt>
                <c:pt idx="590">
                  <c:v>1.0662958437073315</c:v>
                </c:pt>
                <c:pt idx="591">
                  <c:v>1.0669196367948863</c:v>
                </c:pt>
                <c:pt idx="592">
                  <c:v>1.0675409487789547</c:v>
                </c:pt>
                <c:pt idx="593">
                  <c:v>1.0681597791009378</c:v>
                </c:pt>
                <c:pt idx="594">
                  <c:v>1.0687761271793323</c:v>
                </c:pt>
                <c:pt idx="595">
                  <c:v>1.069389992409665</c:v>
                </c:pt>
                <c:pt idx="596">
                  <c:v>1.0700013741644261</c:v>
                </c:pt>
                <c:pt idx="597">
                  <c:v>1.0706102717930015</c:v>
                </c:pt>
                <c:pt idx="598">
                  <c:v>1.0712166846216045</c:v>
                </c:pt>
                <c:pt idx="599">
                  <c:v>1.0718206119532028</c:v>
                </c:pt>
                <c:pt idx="600">
                  <c:v>1.0724220530674473</c:v>
                </c:pt>
                <c:pt idx="601">
                  <c:v>1.0730210072205981</c:v>
                </c:pt>
                <c:pt idx="602">
                  <c:v>1.0736174736454482</c:v>
                </c:pt>
                <c:pt idx="603">
                  <c:v>1.0742114515512473</c:v>
                </c:pt>
                <c:pt idx="604">
                  <c:v>1.0748029401236219</c:v>
                </c:pt>
                <c:pt idx="605">
                  <c:v>1.0753919385244954</c:v>
                </c:pt>
                <c:pt idx="606">
                  <c:v>1.0759784458920068</c:v>
                </c:pt>
                <c:pt idx="607">
                  <c:v>1.0765624613404254</c:v>
                </c:pt>
                <c:pt idx="608">
                  <c:v>1.0771439839600678</c:v>
                </c:pt>
                <c:pt idx="609">
                  <c:v>1.0777230128172088</c:v>
                </c:pt>
                <c:pt idx="610">
                  <c:v>1.0782995469539938</c:v>
                </c:pt>
                <c:pt idx="611">
                  <c:v>1.0788735853883475</c:v>
                </c:pt>
                <c:pt idx="612">
                  <c:v>1.0794451271138841</c:v>
                </c:pt>
                <c:pt idx="613">
                  <c:v>1.0800141710998103</c:v>
                </c:pt>
                <c:pt idx="614">
                  <c:v>1.0805807162908332</c:v>
                </c:pt>
                <c:pt idx="615">
                  <c:v>1.0811447616070595</c:v>
                </c:pt>
                <c:pt idx="616">
                  <c:v>1.0817063059438989</c:v>
                </c:pt>
                <c:pt idx="617">
                  <c:v>1.0822653481719628</c:v>
                </c:pt>
                <c:pt idx="618">
                  <c:v>1.0828218871369606</c:v>
                </c:pt>
                <c:pt idx="619">
                  <c:v>1.0833759216595953</c:v>
                </c:pt>
                <c:pt idx="620">
                  <c:v>1.0839274505354584</c:v>
                </c:pt>
                <c:pt idx="621">
                  <c:v>1.0844764725349199</c:v>
                </c:pt>
                <c:pt idx="622">
                  <c:v>1.0850229864030192</c:v>
                </c:pt>
                <c:pt idx="623">
                  <c:v>1.0855669908593524</c:v>
                </c:pt>
                <c:pt idx="624">
                  <c:v>1.0861084845979585</c:v>
                </c:pt>
                <c:pt idx="625">
                  <c:v>1.086647466287203</c:v>
                </c:pt>
                <c:pt idx="626">
                  <c:v>1.0871839345696603</c:v>
                </c:pt>
                <c:pt idx="627">
                  <c:v>1.0877178880619933</c:v>
                </c:pt>
                <c:pt idx="628">
                  <c:v>1.0882493253548318</c:v>
                </c:pt>
                <c:pt idx="629">
                  <c:v>1.088778245012648</c:v>
                </c:pt>
                <c:pt idx="630">
                  <c:v>1.0893046455736297</c:v>
                </c:pt>
                <c:pt idx="631">
                  <c:v>1.0898285255495535</c:v>
                </c:pt>
                <c:pt idx="632">
                  <c:v>1.0903498834256529</c:v>
                </c:pt>
                <c:pt idx="633">
                  <c:v>1.0908687176604868</c:v>
                </c:pt>
                <c:pt idx="634">
                  <c:v>1.0913850266858043</c:v>
                </c:pt>
                <c:pt idx="635">
                  <c:v>1.0918988089064066</c:v>
                </c:pt>
                <c:pt idx="636">
                  <c:v>1.0924100627000104</c:v>
                </c:pt>
                <c:pt idx="637">
                  <c:v>1.0929187864171039</c:v>
                </c:pt>
                <c:pt idx="638">
                  <c:v>1.093424978380805</c:v>
                </c:pt>
                <c:pt idx="639">
                  <c:v>1.0939286368867134</c:v>
                </c:pt>
                <c:pt idx="640">
                  <c:v>1.0944297602027639</c:v>
                </c:pt>
                <c:pt idx="641">
                  <c:v>1.0949283465690749</c:v>
                </c:pt>
                <c:pt idx="642">
                  <c:v>1.0954243941977948</c:v>
                </c:pt>
                <c:pt idx="643">
                  <c:v>1.0959179012729476</c:v>
                </c:pt>
                <c:pt idx="644">
                  <c:v>1.0964088659502735</c:v>
                </c:pt>
                <c:pt idx="645">
                  <c:v>1.0968972863570696</c:v>
                </c:pt>
                <c:pt idx="646">
                  <c:v>1.0973831605920259</c:v>
                </c:pt>
                <c:pt idx="647">
                  <c:v>1.0978664867250605</c:v>
                </c:pt>
                <c:pt idx="648">
                  <c:v>1.0983472627971507</c:v>
                </c:pt>
                <c:pt idx="649">
                  <c:v>1.0988254868201626</c:v>
                </c:pt>
                <c:pt idx="650">
                  <c:v>1.0993011567766773</c:v>
                </c:pt>
                <c:pt idx="651">
                  <c:v>1.0997742706198148</c:v>
                </c:pt>
                <c:pt idx="652">
                  <c:v>1.1002448262730562</c:v>
                </c:pt>
                <c:pt idx="653">
                  <c:v>1.1007128216300595</c:v>
                </c:pt>
                <c:pt idx="654">
                  <c:v>1.1011782545544782</c:v>
                </c:pt>
                <c:pt idx="655">
                  <c:v>1.1016411228797718</c:v>
                </c:pt>
                <c:pt idx="656">
                  <c:v>1.1021014244090162</c:v>
                </c:pt>
                <c:pt idx="657">
                  <c:v>1.1025591569147108</c:v>
                </c:pt>
                <c:pt idx="658">
                  <c:v>1.1030143181385825</c:v>
                </c:pt>
                <c:pt idx="659">
                  <c:v>1.1034669057913866</c:v>
                </c:pt>
                <c:pt idx="660">
                  <c:v>1.1039169175527042</c:v>
                </c:pt>
                <c:pt idx="661">
                  <c:v>1.1043643510707375</c:v>
                </c:pt>
                <c:pt idx="662">
                  <c:v>1.1048092039621016</c:v>
                </c:pt>
                <c:pt idx="663">
                  <c:v>1.1052514738116126</c:v>
                </c:pt>
                <c:pt idx="664">
                  <c:v>1.1056911581720728</c:v>
                </c:pt>
                <c:pt idx="665">
                  <c:v>1.1061282545640538</c:v>
                </c:pt>
                <c:pt idx="666">
                  <c:v>1.1065627604756731</c:v>
                </c:pt>
                <c:pt idx="667">
                  <c:v>1.1069946733623723</c:v>
                </c:pt>
                <c:pt idx="668">
                  <c:v>1.1074239906466863</c:v>
                </c:pt>
                <c:pt idx="669">
                  <c:v>1.1078507097180135</c:v>
                </c:pt>
                <c:pt idx="670">
                  <c:v>1.1082748279323802</c:v>
                </c:pt>
                <c:pt idx="671">
                  <c:v>1.1086963426122021</c:v>
                </c:pt>
                <c:pt idx="672">
                  <c:v>1.109115251046042</c:v>
                </c:pt>
                <c:pt idx="673">
                  <c:v>1.109531550488364</c:v>
                </c:pt>
                <c:pt idx="674">
                  <c:v>1.1099452381592843</c:v>
                </c:pt>
                <c:pt idx="675">
                  <c:v>1.1103563112443169</c:v>
                </c:pt>
                <c:pt idx="676">
                  <c:v>1.1107647668941167</c:v>
                </c:pt>
                <c:pt idx="677">
                  <c:v>1.1111706022242198</c:v>
                </c:pt>
                <c:pt idx="678">
                  <c:v>1.1115738143147762</c:v>
                </c:pt>
                <c:pt idx="679">
                  <c:v>1.111974400210282</c:v>
                </c:pt>
                <c:pt idx="680">
                  <c:v>1.1123723569193062</c:v>
                </c:pt>
                <c:pt idx="681">
                  <c:v>1.1127676814142133</c:v>
                </c:pt>
                <c:pt idx="682">
                  <c:v>1.1131603706308812</c:v>
                </c:pt>
                <c:pt idx="683">
                  <c:v>1.1135504214684162</c:v>
                </c:pt>
                <c:pt idx="684">
                  <c:v>1.113937830788863</c:v>
                </c:pt>
                <c:pt idx="685">
                  <c:v>1.1143225954169089</c:v>
                </c:pt>
                <c:pt idx="686">
                  <c:v>1.1147047121395863</c:v>
                </c:pt>
                <c:pt idx="687">
                  <c:v>1.1150841777059683</c:v>
                </c:pt>
                <c:pt idx="688">
                  <c:v>1.1154609888268601</c:v>
                </c:pt>
                <c:pt idx="689">
                  <c:v>1.1158351421744874</c:v>
                </c:pt>
                <c:pt idx="690">
                  <c:v>1.1162066343821775</c:v>
                </c:pt>
                <c:pt idx="691">
                  <c:v>1.1165754620440373</c:v>
                </c:pt>
                <c:pt idx="692">
                  <c:v>1.116941621714626</c:v>
                </c:pt>
                <c:pt idx="693">
                  <c:v>1.117305109908622</c:v>
                </c:pt>
                <c:pt idx="694">
                  <c:v>1.1176659231004864</c:v>
                </c:pt>
                <c:pt idx="695">
                  <c:v>1.1180240577241183</c:v>
                </c:pt>
                <c:pt idx="696">
                  <c:v>1.1183795101725094</c:v>
                </c:pt>
                <c:pt idx="697">
                  <c:v>1.1187322767973882</c:v>
                </c:pt>
                <c:pt idx="698">
                  <c:v>1.1190823539088623</c:v>
                </c:pt>
                <c:pt idx="699">
                  <c:v>1.1194297377750548</c:v>
                </c:pt>
                <c:pt idx="700">
                  <c:v>1.119774424621732</c:v>
                </c:pt>
                <c:pt idx="701">
                  <c:v>1.1201164106319303</c:v>
                </c:pt>
                <c:pt idx="702">
                  <c:v>1.1204556919455719</c:v>
                </c:pt>
                <c:pt idx="703">
                  <c:v>1.1207922646590804</c:v>
                </c:pt>
                <c:pt idx="704">
                  <c:v>1.1211261248249842</c:v>
                </c:pt>
                <c:pt idx="705">
                  <c:v>1.1214572684515189</c:v>
                </c:pt>
                <c:pt idx="706">
                  <c:v>1.1217856915022206</c:v>
                </c:pt>
                <c:pt idx="707">
                  <c:v>1.1221113898955135</c:v>
                </c:pt>
                <c:pt idx="708">
                  <c:v>1.1224343595042916</c:v>
                </c:pt>
                <c:pt idx="709">
                  <c:v>1.1227545961554934</c:v>
                </c:pt>
                <c:pt idx="710">
                  <c:v>1.1230720956296694</c:v>
                </c:pt>
                <c:pt idx="711">
                  <c:v>1.1233868536605431</c:v>
                </c:pt>
                <c:pt idx="712">
                  <c:v>1.1236988659345664</c:v>
                </c:pt>
                <c:pt idx="713">
                  <c:v>1.1240081280904655</c:v>
                </c:pt>
                <c:pt idx="714">
                  <c:v>1.1243146357187817</c:v>
                </c:pt>
                <c:pt idx="715">
                  <c:v>1.1246183843614039</c:v>
                </c:pt>
                <c:pt idx="716">
                  <c:v>1.1249193695110933</c:v>
                </c:pt>
                <c:pt idx="717">
                  <c:v>1.1252175866110019</c:v>
                </c:pt>
                <c:pt idx="718">
                  <c:v>1.1255130310541814</c:v>
                </c:pt>
                <c:pt idx="719">
                  <c:v>1.1258056981830862</c:v>
                </c:pt>
                <c:pt idx="720">
                  <c:v>1.1260955832890664</c:v>
                </c:pt>
                <c:pt idx="721">
                  <c:v>1.1263826816118552</c:v>
                </c:pt>
                <c:pt idx="722">
                  <c:v>1.1266669883390439</c:v>
                </c:pt>
                <c:pt idx="723">
                  <c:v>1.126948498605554</c:v>
                </c:pt>
                <c:pt idx="724">
                  <c:v>1.1272272074930949</c:v>
                </c:pt>
                <c:pt idx="725">
                  <c:v>1.1275031100296173</c:v>
                </c:pt>
                <c:pt idx="726">
                  <c:v>1.1277762011887549</c:v>
                </c:pt>
                <c:pt idx="727">
                  <c:v>1.128046475889259</c:v>
                </c:pt>
                <c:pt idx="728">
                  <c:v>1.1283139289944206</c:v>
                </c:pt>
                <c:pt idx="729">
                  <c:v>1.128578555311488</c:v>
                </c:pt>
                <c:pt idx="730">
                  <c:v>1.128840349591069</c:v>
                </c:pt>
                <c:pt idx="731">
                  <c:v>1.1290993065265285</c:v>
                </c:pt>
                <c:pt idx="732">
                  <c:v>1.1293554207533714</c:v>
                </c:pt>
                <c:pt idx="733">
                  <c:v>1.1296086868486195</c:v>
                </c:pt>
                <c:pt idx="734">
                  <c:v>1.1298590993301749</c:v>
                </c:pt>
                <c:pt idx="735">
                  <c:v>1.1301066526561734</c:v>
                </c:pt>
                <c:pt idx="736">
                  <c:v>1.1303513412243282</c:v>
                </c:pt>
                <c:pt idx="737">
                  <c:v>1.1305931593712619</c:v>
                </c:pt>
                <c:pt idx="738">
                  <c:v>1.1308321013718254</c:v>
                </c:pt>
                <c:pt idx="739">
                  <c:v>1.131068161438409</c:v>
                </c:pt>
                <c:pt idx="740">
                  <c:v>1.1313013337202382</c:v>
                </c:pt>
                <c:pt idx="741">
                  <c:v>1.1315316123026591</c:v>
                </c:pt>
                <c:pt idx="742">
                  <c:v>1.1317589912064119</c:v>
                </c:pt>
                <c:pt idx="743">
                  <c:v>1.1319834643868907</c:v>
                </c:pt>
                <c:pt idx="744">
                  <c:v>1.1322050257333918</c:v>
                </c:pt>
                <c:pt idx="745">
                  <c:v>1.1324236690683476</c:v>
                </c:pt>
                <c:pt idx="746">
                  <c:v>1.1326393881465486</c:v>
                </c:pt>
                <c:pt idx="747">
                  <c:v>1.1328521766543516</c:v>
                </c:pt>
                <c:pt idx="748">
                  <c:v>1.1330620282088724</c:v>
                </c:pt>
                <c:pt idx="749">
                  <c:v>1.1332689363571666</c:v>
                </c:pt>
                <c:pt idx="750">
                  <c:v>1.1334728945753947</c:v>
                </c:pt>
                <c:pt idx="751">
                  <c:v>1.1336738962679731</c:v>
                </c:pt>
                <c:pt idx="752">
                  <c:v>1.1338719347667088</c:v>
                </c:pt>
                <c:pt idx="753">
                  <c:v>1.1340670033299207</c:v>
                </c:pt>
                <c:pt idx="754">
                  <c:v>1.1342590951415441</c:v>
                </c:pt>
                <c:pt idx="755">
                  <c:v>1.134448203310217</c:v>
                </c:pt>
                <c:pt idx="756">
                  <c:v>1.134634320868356</c:v>
                </c:pt>
                <c:pt idx="757">
                  <c:v>1.1348174407712079</c:v>
                </c:pt>
                <c:pt idx="758">
                  <c:v>1.1349975558958905</c:v>
                </c:pt>
                <c:pt idx="759">
                  <c:v>1.1351746590404113</c:v>
                </c:pt>
                <c:pt idx="760">
                  <c:v>1.1353487429226727</c:v>
                </c:pt>
                <c:pt idx="761">
                  <c:v>1.1355198001794544</c:v>
                </c:pt>
                <c:pt idx="762">
                  <c:v>1.1356878233653802</c:v>
                </c:pt>
                <c:pt idx="763">
                  <c:v>1.1358528049518652</c:v>
                </c:pt>
                <c:pt idx="764">
                  <c:v>1.1360147373260427</c:v>
                </c:pt>
                <c:pt idx="765">
                  <c:v>1.1361736127896711</c:v>
                </c:pt>
                <c:pt idx="766">
                  <c:v>1.1363294235580215</c:v>
                </c:pt>
                <c:pt idx="767">
                  <c:v>1.1364821617587437</c:v>
                </c:pt>
                <c:pt idx="768">
                  <c:v>1.1366318194307106</c:v>
                </c:pt>
                <c:pt idx="769">
                  <c:v>1.1367783885228413</c:v>
                </c:pt>
                <c:pt idx="770">
                  <c:v>1.1369218608929017</c:v>
                </c:pt>
                <c:pt idx="771">
                  <c:v>1.1370622283062815</c:v>
                </c:pt>
                <c:pt idx="772">
                  <c:v>1.1371994824347493</c:v>
                </c:pt>
                <c:pt idx="773">
                  <c:v>1.1373336148551825</c:v>
                </c:pt>
                <c:pt idx="774">
                  <c:v>1.1374646170482734</c:v>
                </c:pt>
                <c:pt idx="775">
                  <c:v>1.1375924803972097</c:v>
                </c:pt>
                <c:pt idx="776">
                  <c:v>1.1377171961863297</c:v>
                </c:pt>
                <c:pt idx="777">
                  <c:v>1.1378387555997509</c:v>
                </c:pt>
                <c:pt idx="778">
                  <c:v>1.1379571497199723</c:v>
                </c:pt>
                <c:pt idx="779">
                  <c:v>1.1380723695264483</c:v>
                </c:pt>
                <c:pt idx="780">
                  <c:v>1.1381844058941353</c:v>
                </c:pt>
                <c:pt idx="781">
                  <c:v>1.1382932495920079</c:v>
                </c:pt>
                <c:pt idx="782">
                  <c:v>1.1383988912815488</c:v>
                </c:pt>
                <c:pt idx="783">
                  <c:v>1.1385013215152024</c:v>
                </c:pt>
                <c:pt idx="784">
                  <c:v>1.1386005307348044</c:v>
                </c:pt>
                <c:pt idx="785">
                  <c:v>1.1386965092699746</c:v>
                </c:pt>
                <c:pt idx="786">
                  <c:v>1.1387892473364778</c:v>
                </c:pt>
                <c:pt idx="787">
                  <c:v>1.1388787350345539</c:v>
                </c:pt>
                <c:pt idx="788">
                  <c:v>1.1389649623472109</c:v>
                </c:pt>
                <c:pt idx="789">
                  <c:v>1.1390479191384828</c:v>
                </c:pt>
                <c:pt idx="790">
                  <c:v>1.1391275951516533</c:v>
                </c:pt>
                <c:pt idx="791">
                  <c:v>1.1392039800074418</c:v>
                </c:pt>
                <c:pt idx="792">
                  <c:v>1.1392770632021505</c:v>
                </c:pt>
                <c:pt idx="793">
                  <c:v>1.1393468341057733</c:v>
                </c:pt>
                <c:pt idx="794">
                  <c:v>1.1394132819600649</c:v>
                </c:pt>
                <c:pt idx="795">
                  <c:v>1.1394763958765695</c:v>
                </c:pt>
                <c:pt idx="796">
                  <c:v>1.1395361648346058</c:v>
                </c:pt>
                <c:pt idx="797">
                  <c:v>1.1395925776792111</c:v>
                </c:pt>
                <c:pt idx="798">
                  <c:v>1.1396456231190388</c:v>
                </c:pt>
                <c:pt idx="799">
                  <c:v>1.139695289724213</c:v>
                </c:pt>
                <c:pt idx="800">
                  <c:v>1.1397415659241339</c:v>
                </c:pt>
                <c:pt idx="801">
                  <c:v>1.1397844400052375</c:v>
                </c:pt>
                <c:pt idx="802">
                  <c:v>1.1398239001087049</c:v>
                </c:pt>
                <c:pt idx="803">
                  <c:v>1.139859934228121</c:v>
                </c:pt>
                <c:pt idx="804">
                  <c:v>1.1398925302070828</c:v>
                </c:pt>
                <c:pt idx="805">
                  <c:v>1.1399216757367518</c:v>
                </c:pt>
                <c:pt idx="806">
                  <c:v>1.1399473583533555</c:v>
                </c:pt>
                <c:pt idx="807">
                  <c:v>1.139969565435627</c:v>
                </c:pt>
                <c:pt idx="808">
                  <c:v>1.1399882842021938</c:v>
                </c:pt>
                <c:pt idx="809">
                  <c:v>1.1400035017089003</c:v>
                </c:pt>
                <c:pt idx="810">
                  <c:v>1.1400152048460745</c:v>
                </c:pt>
                <c:pt idx="811">
                  <c:v>1.1400233803357283</c:v>
                </c:pt>
                <c:pt idx="812">
                  <c:v>1.1400280147286952</c:v>
                </c:pt>
                <c:pt idx="813">
                  <c:v>1.1400290944017002</c:v>
                </c:pt>
                <c:pt idx="814">
                  <c:v>1.1400266055543631</c:v>
                </c:pt>
                <c:pt idx="815">
                  <c:v>1.1400205342061291</c:v>
                </c:pt>
                <c:pt idx="816">
                  <c:v>1.1400108661931285</c:v>
                </c:pt>
                <c:pt idx="817">
                  <c:v>1.1399975871649619</c:v>
                </c:pt>
                <c:pt idx="818">
                  <c:v>1.1399806825814078</c:v>
                </c:pt>
                <c:pt idx="819">
                  <c:v>1.1399601377090527</c:v>
                </c:pt>
                <c:pt idx="820">
                  <c:v>1.1399359376178371</c:v>
                </c:pt>
                <c:pt idx="821">
                  <c:v>1.1399080671775219</c:v>
                </c:pt>
                <c:pt idx="822">
                  <c:v>1.1398765110540641</c:v>
                </c:pt>
                <c:pt idx="823">
                  <c:v>1.1398412537059073</c:v>
                </c:pt>
                <c:pt idx="824">
                  <c:v>1.1398022793801776</c:v>
                </c:pt>
                <c:pt idx="825">
                  <c:v>1.1397595721087885</c:v>
                </c:pt>
                <c:pt idx="826">
                  <c:v>1.1397131157044444</c:v>
                </c:pt>
                <c:pt idx="827">
                  <c:v>1.1396628937565476</c:v>
                </c:pt>
                <c:pt idx="828">
                  <c:v>1.1396088896269994</c:v>
                </c:pt>
                <c:pt idx="829">
                  <c:v>1.1395510864458958</c:v>
                </c:pt>
                <c:pt idx="830">
                  <c:v>1.1394894671071134</c:v>
                </c:pt>
                <c:pt idx="831">
                  <c:v>1.1394240142637799</c:v>
                </c:pt>
                <c:pt idx="832">
                  <c:v>1.1393547103236301</c:v>
                </c:pt>
                <c:pt idx="833">
                  <c:v>1.1392815374442395</c:v>
                </c:pt>
                <c:pt idx="834">
                  <c:v>1.1392044775281329</c:v>
                </c:pt>
                <c:pt idx="835">
                  <c:v>1.1391235122177652</c:v>
                </c:pt>
                <c:pt idx="836">
                  <c:v>1.1390386228903688</c:v>
                </c:pt>
                <c:pt idx="837">
                  <c:v>1.1389497906526633</c:v>
                </c:pt>
                <c:pt idx="838">
                  <c:v>1.1388569963354238</c:v>
                </c:pt>
                <c:pt idx="839">
                  <c:v>1.1387602204879017</c:v>
                </c:pt>
                <c:pt idx="840">
                  <c:v>1.1386594433720953</c:v>
                </c:pt>
                <c:pt idx="841">
                  <c:v>1.1385546449568624</c:v>
                </c:pt>
                <c:pt idx="842">
                  <c:v>1.1384458049118713</c:v>
                </c:pt>
                <c:pt idx="843">
                  <c:v>1.1383329026013846</c:v>
                </c:pt>
                <c:pt idx="844">
                  <c:v>1.1382159170778705</c:v>
                </c:pt>
                <c:pt idx="845">
                  <c:v>1.1380948270754316</c:v>
                </c:pt>
                <c:pt idx="846">
                  <c:v>1.1379696110030535</c:v>
                </c:pt>
                <c:pt idx="847">
                  <c:v>1.1378402469376554</c:v>
                </c:pt>
                <c:pt idx="848">
                  <c:v>1.1377067126169473</c:v>
                </c:pt>
                <c:pt idx="849">
                  <c:v>1.1375689854320772</c:v>
                </c:pt>
                <c:pt idx="850">
                  <c:v>1.1374270424200681</c:v>
                </c:pt>
                <c:pt idx="851">
                  <c:v>1.1372808602560318</c:v>
                </c:pt>
                <c:pt idx="852">
                  <c:v>1.1371304152451558</c:v>
                </c:pt>
                <c:pt idx="853">
                  <c:v>1.1369756833144518</c:v>
                </c:pt>
                <c:pt idx="854">
                  <c:v>1.1368166400042574</c:v>
                </c:pt>
                <c:pt idx="855">
                  <c:v>1.1366532604594857</c:v>
                </c:pt>
                <c:pt idx="856">
                  <c:v>1.1364855194206067</c:v>
                </c:pt>
                <c:pt idx="857">
                  <c:v>1.1363133912143568</c:v>
                </c:pt>
                <c:pt idx="858">
                  <c:v>1.1361368497441628</c:v>
                </c:pt>
                <c:pt idx="859">
                  <c:v>1.1359558684802686</c:v>
                </c:pt>
                <c:pt idx="860">
                  <c:v>1.1357704204495573</c:v>
                </c:pt>
                <c:pt idx="861">
                  <c:v>1.1355804782250536</c:v>
                </c:pt>
                <c:pt idx="862">
                  <c:v>1.1353860139150926</c:v>
                </c:pt>
                <c:pt idx="863">
                  <c:v>1.1351869991521477</c:v>
                </c:pt>
                <c:pt idx="864">
                  <c:v>1.134983405081299</c:v>
                </c:pt>
                <c:pt idx="865">
                  <c:v>1.1347752023483282</c:v>
                </c:pt>
                <c:pt idx="866">
                  <c:v>1.1345623610874294</c:v>
                </c:pt>
                <c:pt idx="867">
                  <c:v>1.1343448509085134</c:v>
                </c:pt>
                <c:pt idx="868">
                  <c:v>1.1341226408840981</c:v>
                </c:pt>
                <c:pt idx="869">
                  <c:v>1.1338956995357559</c:v>
                </c:pt>
                <c:pt idx="870">
                  <c:v>1.1336639948201124</c:v>
                </c:pt>
                <c:pt idx="871">
                  <c:v>1.1334274941143696</c:v>
                </c:pt>
                <c:pt idx="872">
                  <c:v>1.1331861642013352</c:v>
                </c:pt>
                <c:pt idx="873">
                  <c:v>1.1329399712539396</c:v>
                </c:pt>
                <c:pt idx="874">
                  <c:v>1.1326888808192157</c:v>
                </c:pt>
                <c:pt idx="875">
                  <c:v>1.1324328578017198</c:v>
                </c:pt>
                <c:pt idx="876">
                  <c:v>1.1321718664463698</c:v>
                </c:pt>
                <c:pt idx="877">
                  <c:v>1.1319058703206746</c:v>
                </c:pt>
                <c:pt idx="878">
                  <c:v>1.1316348322963268</c:v>
                </c:pt>
                <c:pt idx="879">
                  <c:v>1.1313587145301343</c:v>
                </c:pt>
                <c:pt idx="880">
                  <c:v>1.1310774784442541</c:v>
                </c:pt>
                <c:pt idx="881">
                  <c:v>1.1307910847057057</c:v>
                </c:pt>
                <c:pt idx="882">
                  <c:v>1.1304994932051229</c:v>
                </c:pt>
                <c:pt idx="883">
                  <c:v>1.1302026630347155</c:v>
                </c:pt>
                <c:pt idx="884">
                  <c:v>1.1299005524653993</c:v>
                </c:pt>
                <c:pt idx="885">
                  <c:v>1.129593118923059</c:v>
                </c:pt>
                <c:pt idx="886">
                  <c:v>1.1292803189639018</c:v>
                </c:pt>
                <c:pt idx="887">
                  <c:v>1.1289621082488572</c:v>
                </c:pt>
                <c:pt idx="888">
                  <c:v>1.1286384415169792</c:v>
                </c:pt>
                <c:pt idx="889">
                  <c:v>1.1283092725578017</c:v>
                </c:pt>
                <c:pt idx="890">
                  <c:v>1.1279745541825956</c:v>
                </c:pt>
                <c:pt idx="891">
                  <c:v>1.1276342381944733</c:v>
                </c:pt>
                <c:pt idx="892">
                  <c:v>1.1272882753572839</c:v>
                </c:pt>
                <c:pt idx="893">
                  <c:v>1.1269366153632381</c:v>
                </c:pt>
                <c:pt idx="894">
                  <c:v>1.1265792067991964</c:v>
                </c:pt>
                <c:pt idx="895">
                  <c:v>1.1262159971115562</c:v>
                </c:pt>
                <c:pt idx="896">
                  <c:v>1.125846932569661</c:v>
                </c:pt>
                <c:pt idx="897">
                  <c:v>1.1254719582276558</c:v>
                </c:pt>
                <c:pt idx="898">
                  <c:v>1.1250910178847091</c:v>
                </c:pt>
                <c:pt idx="899">
                  <c:v>1.12470405404351</c:v>
                </c:pt>
                <c:pt idx="900">
                  <c:v>1.1243110078669516</c:v>
                </c:pt>
                <c:pt idx="901">
                  <c:v>1.1239118191328998</c:v>
                </c:pt>
                <c:pt idx="902">
                  <c:v>1.1235064261869425</c:v>
                </c:pt>
                <c:pt idx="903">
                  <c:v>1.1230947658930071</c:v>
                </c:pt>
                <c:pt idx="904">
                  <c:v>1.1226767735817285</c:v>
                </c:pt>
                <c:pt idx="905">
                  <c:v>1.1222523829964373</c:v>
                </c:pt>
                <c:pt idx="906">
                  <c:v>1.1218215262366322</c:v>
                </c:pt>
                <c:pt idx="907">
                  <c:v>1.1213841336987944</c:v>
                </c:pt>
                <c:pt idx="908">
                  <c:v>1.120940134014383</c:v>
                </c:pt>
                <c:pt idx="909">
                  <c:v>1.1204894539848484</c:v>
                </c:pt>
                <c:pt idx="910">
                  <c:v>1.1200320185134844</c:v>
                </c:pt>
                <c:pt idx="911">
                  <c:v>1.1195677505339261</c:v>
                </c:pt>
                <c:pt idx="912">
                  <c:v>1.11909657093509</c:v>
                </c:pt>
                <c:pt idx="913">
                  <c:v>1.1186183984823361</c:v>
                </c:pt>
                <c:pt idx="914">
                  <c:v>1.118133149734613</c:v>
                </c:pt>
                <c:pt idx="915">
                  <c:v>1.1176407389573337</c:v>
                </c:pt>
                <c:pt idx="916">
                  <c:v>1.1171410780307072</c:v>
                </c:pt>
                <c:pt idx="917">
                  <c:v>1.1166340763532314</c:v>
                </c:pt>
                <c:pt idx="918">
                  <c:v>1.1161196407400289</c:v>
                </c:pt>
                <c:pt idx="919">
                  <c:v>1.1155976753156822</c:v>
                </c:pt>
                <c:pt idx="920">
                  <c:v>1.1150680814011986</c:v>
                </c:pt>
                <c:pt idx="921">
                  <c:v>1.1145307573947052</c:v>
                </c:pt>
                <c:pt idx="922">
                  <c:v>1.1139855986454368</c:v>
                </c:pt>
                <c:pt idx="923">
                  <c:v>1.1134324973205536</c:v>
                </c:pt>
                <c:pt idx="924">
                  <c:v>1.112871342264274</c:v>
                </c:pt>
                <c:pt idx="925">
                  <c:v>1.1123020188487753</c:v>
                </c:pt>
                <c:pt idx="926">
                  <c:v>1.1117244088162588</c:v>
                </c:pt>
                <c:pt idx="927">
                  <c:v>1.1111383901115299</c:v>
                </c:pt>
                <c:pt idx="928">
                  <c:v>1.1105438367043829</c:v>
                </c:pt>
                <c:pt idx="929">
                  <c:v>1.1099406184010137</c:v>
                </c:pt>
                <c:pt idx="930">
                  <c:v>1.1093286006436214</c:v>
                </c:pt>
                <c:pt idx="931">
                  <c:v>1.1087076442972703</c:v>
                </c:pt>
                <c:pt idx="932">
                  <c:v>1.1080776054230064</c:v>
                </c:pt>
                <c:pt idx="933">
                  <c:v>1.1074383350361232</c:v>
                </c:pt>
                <c:pt idx="934">
                  <c:v>1.106789678848362</c:v>
                </c:pt>
                <c:pt idx="935">
                  <c:v>1.1061314769927173</c:v>
                </c:pt>
                <c:pt idx="936">
                  <c:v>1.105463563729381</c:v>
                </c:pt>
                <c:pt idx="937">
                  <c:v>1.1047857671312142</c:v>
                </c:pt>
                <c:pt idx="938">
                  <c:v>1.1040979087469676</c:v>
                </c:pt>
                <c:pt idx="939">
                  <c:v>1.1033998032402839</c:v>
                </c:pt>
                <c:pt idx="940">
                  <c:v>1.1026912580023096</c:v>
                </c:pt>
                <c:pt idx="941">
                  <c:v>1.1019720727355078</c:v>
                </c:pt>
                <c:pt idx="942">
                  <c:v>1.1012420390059943</c:v>
                </c:pt>
                <c:pt idx="943">
                  <c:v>1.1005009397614287</c:v>
                </c:pt>
                <c:pt idx="944">
                  <c:v>1.0997485488111418</c:v>
                </c:pt>
                <c:pt idx="945">
                  <c:v>1.0989846302648107</c:v>
                </c:pt>
                <c:pt idx="946">
                  <c:v>1.0982089379255413</c:v>
                </c:pt>
                <c:pt idx="947">
                  <c:v>1.0974212146327311</c:v>
                </c:pt>
                <c:pt idx="948">
                  <c:v>1.096621191549517</c:v>
                </c:pt>
                <c:pt idx="949">
                  <c:v>1.0958085873889567</c:v>
                </c:pt>
                <c:pt idx="950">
                  <c:v>1.0949831075723522</c:v>
                </c:pt>
                <c:pt idx="951">
                  <c:v>1.0941444433122665</c:v>
                </c:pt>
                <c:pt idx="952">
                  <c:v>1.0932922706117947</c:v>
                </c:pt>
                <c:pt idx="953">
                  <c:v>1.0924262491705055</c:v>
                </c:pt>
                <c:pt idx="954">
                  <c:v>1.0915460211861465</c:v>
                </c:pt>
                <c:pt idx="955">
                  <c:v>1.0906512100396606</c:v>
                </c:pt>
                <c:pt idx="956">
                  <c:v>1.0897414188492611</c:v>
                </c:pt>
                <c:pt idx="957">
                  <c:v>1.0888162288772054</c:v>
                </c:pt>
                <c:pt idx="958">
                  <c:v>1.0878751977704235</c:v>
                </c:pt>
                <c:pt idx="959">
                  <c:v>1.086917857613247</c:v>
                </c:pt>
                <c:pt idx="960">
                  <c:v>1.0859437127670148</c:v>
                </c:pt>
                <c:pt idx="961">
                  <c:v>1.0849522374672294</c:v>
                </c:pt>
                <c:pt idx="962">
                  <c:v>1.083942873144035</c:v>
                </c:pt>
                <c:pt idx="963">
                  <c:v>1.0829150254259141</c:v>
                </c:pt>
                <c:pt idx="964">
                  <c:v>1.0818680607794298</c:v>
                </c:pt>
                <c:pt idx="965">
                  <c:v>1.0808013027292884</c:v>
                </c:pt>
                <c:pt idx="966">
                  <c:v>1.0797140275926185</c:v>
                </c:pt>
                <c:pt idx="967">
                  <c:v>1.0786054596486434</c:v>
                </c:pt>
                <c:pt idx="968">
                  <c:v>1.0774747656493551</c:v>
                </c:pt>
                <c:pt idx="969">
                  <c:v>1.0763210485574941</c:v>
                </c:pt>
                <c:pt idx="970">
                  <c:v>1.0751433403741926</c:v>
                </c:pt>
                <c:pt idx="971">
                  <c:v>1.0739405938886166</c:v>
                </c:pt>
                <c:pt idx="972">
                  <c:v>1.0727116731441309</c:v>
                </c:pt>
                <c:pt idx="973">
                  <c:v>1.0714553423674771</c:v>
                </c:pt>
                <c:pt idx="974">
                  <c:v>1.0701702530459656</c:v>
                </c:pt>
                <c:pt idx="975">
                  <c:v>1.0688549287583136</c:v>
                </c:pt>
                <c:pt idx="976">
                  <c:v>1.0675077472613304</c:v>
                </c:pt>
                <c:pt idx="977">
                  <c:v>1.0661269191986071</c:v>
                </c:pt>
                <c:pt idx="978">
                  <c:v>1.064710462616455</c:v>
                </c:pt>
                <c:pt idx="979">
                  <c:v>1.0632561722290639</c:v>
                </c:pt>
                <c:pt idx="980">
                  <c:v>1.0617615820436217</c:v>
                </c:pt>
                <c:pt idx="981">
                  <c:v>1.0602239194990648</c:v>
                </c:pt>
                <c:pt idx="982">
                  <c:v>1.058640048632093</c:v>
                </c:pt>
                <c:pt idx="983">
                  <c:v>1.0570063988733063</c:v>
                </c:pt>
                <c:pt idx="984">
                  <c:v>1.0553188747571178</c:v>
                </c:pt>
                <c:pt idx="985">
                  <c:v>1.053572739880507</c:v>
                </c:pt>
                <c:pt idx="986">
                  <c:v>1.0517624655038258</c:v>
                </c:pt>
                <c:pt idx="987">
                  <c:v>1.04988152963548</c:v>
                </c:pt>
                <c:pt idx="988">
                  <c:v>1.0479221452034753</c:v>
                </c:pt>
                <c:pt idx="989">
                  <c:v>1.045874884035829</c:v>
                </c:pt>
                <c:pt idx="990">
                  <c:v>1.0437281431538237</c:v>
                </c:pt>
                <c:pt idx="991">
                  <c:v>1.041467363999786</c:v>
                </c:pt>
                <c:pt idx="992">
                  <c:v>1.0390738483044055</c:v>
                </c:pt>
                <c:pt idx="993">
                  <c:v>1.0365228818767454</c:v>
                </c:pt>
                <c:pt idx="994">
                  <c:v>1.0337805958282515</c:v>
                </c:pt>
                <c:pt idx="995">
                  <c:v>1.0307983379913719</c:v>
                </c:pt>
                <c:pt idx="996">
                  <c:v>1.027501603905588</c:v>
                </c:pt>
                <c:pt idx="997">
                  <c:v>1.023765257056749</c:v>
                </c:pt>
                <c:pt idx="998">
                  <c:v>1.019345859530274</c:v>
                </c:pt>
                <c:pt idx="999">
                  <c:v>1.013616433653997</c:v>
                </c:pt>
                <c:pt idx="1000">
                  <c:v>1</c:v>
                </c:pt>
              </c:numCache>
            </c:numRef>
          </c:xVal>
          <c:yVal>
            <c:numRef>
              <c:f>'Relaciones Hidraúlicas'!$B$4:$B$1004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9-48B2-BA91-D7D5E3A6EE38}"/>
            </c:ext>
          </c:extLst>
        </c:ser>
        <c:ser>
          <c:idx val="2"/>
          <c:order val="2"/>
          <c:tx>
            <c:strRef>
              <c:f>'Relaciones Hidraúlicas'!$E$3</c:f>
              <c:strCache>
                <c:ptCount val="1"/>
                <c:pt idx="0">
                  <c:v>a/A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30000"/>
                </a:srgbClr>
              </a:glow>
            </a:effectLst>
          </c:spPr>
          <c:marker>
            <c:symbol val="none"/>
          </c:marker>
          <c:xVal>
            <c:numRef>
              <c:f>'Relaciones Hidraúlicas'!$E$4:$E$1004</c:f>
              <c:numCache>
                <c:formatCode>0.000</c:formatCode>
                <c:ptCount val="1001"/>
                <c:pt idx="0">
                  <c:v>0</c:v>
                </c:pt>
                <c:pt idx="1">
                  <c:v>5.3668384686504658E-5</c:v>
                </c:pt>
                <c:pt idx="2">
                  <c:v>1.5175153776039244E-4</c:v>
                </c:pt>
                <c:pt idx="3">
                  <c:v>2.7870161572425442E-4</c:v>
                </c:pt>
                <c:pt idx="4">
                  <c:v>4.2896020346362652E-4</c:v>
                </c:pt>
                <c:pt idx="5">
                  <c:v>5.9930975570100624E-4</c:v>
                </c:pt>
                <c:pt idx="6">
                  <c:v>7.8757596735978016E-4</c:v>
                </c:pt>
                <c:pt idx="7">
                  <c:v>9.9216017897445392E-4</c:v>
                </c:pt>
                <c:pt idx="8">
                  <c:v>1.2118218502159585E-3</c:v>
                </c:pt>
                <c:pt idx="9">
                  <c:v>1.4455613972465906E-3</c:v>
                </c:pt>
                <c:pt idx="10">
                  <c:v>1.6925506380167355E-3</c:v>
                </c:pt>
                <c:pt idx="11">
                  <c:v>1.952088507296006E-3</c:v>
                </c:pt>
                <c:pt idx="12">
                  <c:v>2.223571326153142E-3</c:v>
                </c:pt>
                <c:pt idx="13">
                  <c:v>2.5064719939112286E-3</c:v>
                </c:pt>
                <c:pt idx="14">
                  <c:v>2.800324926748162E-3</c:v>
                </c:pt>
                <c:pt idx="15">
                  <c:v>3.1047148490012878E-3</c:v>
                </c:pt>
                <c:pt idx="16">
                  <c:v>3.4192682548535398E-3</c:v>
                </c:pt>
                <c:pt idx="17">
                  <c:v>3.7436467736399566E-3</c:v>
                </c:pt>
                <c:pt idx="18">
                  <c:v>4.0775419251926929E-3</c:v>
                </c:pt>
                <c:pt idx="19">
                  <c:v>4.4206709115492421E-3</c:v>
                </c:pt>
                <c:pt idx="20">
                  <c:v>4.7727731955301781E-3</c:v>
                </c:pt>
                <c:pt idx="21">
                  <c:v>5.1336076864263976E-3</c:v>
                </c:pt>
                <c:pt idx="22">
                  <c:v>5.5029504008375276E-3</c:v>
                </c:pt>
                <c:pt idx="23">
                  <c:v>5.8805925001655405E-3</c:v>
                </c:pt>
                <c:pt idx="24">
                  <c:v>6.2663386301400788E-3</c:v>
                </c:pt>
                <c:pt idx="25">
                  <c:v>6.6600055050706278E-3</c:v>
                </c:pt>
                <c:pt idx="26">
                  <c:v>7.0614206922797384E-3</c:v>
                </c:pt>
                <c:pt idx="27">
                  <c:v>7.4704215617027361E-3</c:v>
                </c:pt>
                <c:pt idx="28">
                  <c:v>7.886854372848702E-3</c:v>
                </c:pt>
                <c:pt idx="29">
                  <c:v>8.3105734768362145E-3</c:v>
                </c:pt>
                <c:pt idx="30">
                  <c:v>8.7414406154851642E-3</c:v>
                </c:pt>
                <c:pt idx="31">
                  <c:v>9.1793243027808603E-3</c:v>
                </c:pt>
                <c:pt idx="32">
                  <c:v>9.6240992766544829E-3</c:v>
                </c:pt>
                <c:pt idx="33">
                  <c:v>1.0075646011114789E-2</c:v>
                </c:pt>
                <c:pt idx="34">
                  <c:v>1.053385028043945E-2</c:v>
                </c:pt>
                <c:pt idx="35">
                  <c:v>1.0998602768486928E-2</c:v>
                </c:pt>
                <c:pt idx="36">
                  <c:v>1.1469798717288279E-2</c:v>
                </c:pt>
                <c:pt idx="37">
                  <c:v>1.1947337609976872E-2</c:v>
                </c:pt>
                <c:pt idx="38">
                  <c:v>1.243112288385393E-2</c:v>
                </c:pt>
                <c:pt idx="39">
                  <c:v>1.292106167000014E-2</c:v>
                </c:pt>
                <c:pt idx="40">
                  <c:v>1.341706455635272E-2</c:v>
                </c:pt>
                <c:pt idx="41">
                  <c:v>1.3919045371594071E-2</c:v>
                </c:pt>
                <c:pt idx="42">
                  <c:v>1.4426920987555759E-2</c:v>
                </c:pt>
                <c:pt idx="43">
                  <c:v>1.4940611138144334E-2</c:v>
                </c:pt>
                <c:pt idx="44">
                  <c:v>1.5460038253051768E-2</c:v>
                </c:pt>
                <c:pt idx="45">
                  <c:v>1.5985127304731506E-2</c:v>
                </c:pt>
                <c:pt idx="46">
                  <c:v>1.6515805667308103E-2</c:v>
                </c:pt>
                <c:pt idx="47">
                  <c:v>1.7052002986247747E-2</c:v>
                </c:pt>
                <c:pt idx="48">
                  <c:v>1.7593651057755916E-2</c:v>
                </c:pt>
                <c:pt idx="49">
                  <c:v>1.8140683716986357E-2</c:v>
                </c:pt>
                <c:pt idx="50">
                  <c:v>1.8693036734249307E-2</c:v>
                </c:pt>
                <c:pt idx="51">
                  <c:v>1.9250647718496928E-2</c:v>
                </c:pt>
                <c:pt idx="52">
                  <c:v>1.9813456027441379E-2</c:v>
                </c:pt>
                <c:pt idx="53">
                  <c:v>2.0381402683730013E-2</c:v>
                </c:pt>
                <c:pt idx="54">
                  <c:v>2.0954430296661566E-2</c:v>
                </c:pt>
                <c:pt idx="55">
                  <c:v>2.1532482988980865E-2</c:v>
                </c:pt>
                <c:pt idx="56">
                  <c:v>2.2115506328334901E-2</c:v>
                </c:pt>
                <c:pt idx="57">
                  <c:v>2.2703447263015073E-2</c:v>
                </c:pt>
                <c:pt idx="58">
                  <c:v>2.3296254061646034E-2</c:v>
                </c:pt>
                <c:pt idx="59">
                  <c:v>2.3893876256515085E-2</c:v>
                </c:pt>
                <c:pt idx="60">
                  <c:v>2.4496264590262593E-2</c:v>
                </c:pt>
                <c:pt idx="61">
                  <c:v>2.5103370965682284E-2</c:v>
                </c:pt>
                <c:pt idx="62">
                  <c:v>2.5715148398400202E-2</c:v>
                </c:pt>
                <c:pt idx="63">
                  <c:v>2.633155097222422E-2</c:v>
                </c:pt>
                <c:pt idx="64">
                  <c:v>2.6952533796972142E-2</c:v>
                </c:pt>
                <c:pt idx="65">
                  <c:v>2.7578052968604456E-2</c:v>
                </c:pt>
                <c:pt idx="66">
                  <c:v>2.8208065531501559E-2</c:v>
                </c:pt>
                <c:pt idx="67">
                  <c:v>2.8842529442739382E-2</c:v>
                </c:pt>
                <c:pt idx="68">
                  <c:v>2.9481403538228711E-2</c:v>
                </c:pt>
                <c:pt idx="69">
                  <c:v>3.0124647500595181E-2</c:v>
                </c:pt>
                <c:pt idx="70">
                  <c:v>3.0772221828685557E-2</c:v>
                </c:pt>
                <c:pt idx="71">
                  <c:v>3.1424087808596832E-2</c:v>
                </c:pt>
                <c:pt idx="72">
                  <c:v>3.2080207486130233E-2</c:v>
                </c:pt>
                <c:pt idx="73">
                  <c:v>3.2740543640582001E-2</c:v>
                </c:pt>
                <c:pt idx="74">
                  <c:v>3.3405059759788129E-2</c:v>
                </c:pt>
                <c:pt idx="75">
                  <c:v>3.4073720016346641E-2</c:v>
                </c:pt>
                <c:pt idx="76">
                  <c:v>3.4746489244947054E-2</c:v>
                </c:pt>
                <c:pt idx="77">
                  <c:v>3.542333292074118E-2</c:v>
                </c:pt>
                <c:pt idx="78">
                  <c:v>3.6104217138694522E-2</c:v>
                </c:pt>
                <c:pt idx="79">
                  <c:v>3.6789108593861648E-2</c:v>
                </c:pt>
                <c:pt idx="80">
                  <c:v>3.7477974562532962E-2</c:v>
                </c:pt>
                <c:pt idx="81">
                  <c:v>3.8170782884203738E-2</c:v>
                </c:pt>
                <c:pt idx="82">
                  <c:v>3.8867501944319899E-2</c:v>
                </c:pt>
                <c:pt idx="83">
                  <c:v>3.9568100657757947E-2</c:v>
                </c:pt>
                <c:pt idx="84">
                  <c:v>4.0272548452998796E-2</c:v>
                </c:pt>
                <c:pt idx="85">
                  <c:v>4.0980815256959326E-2</c:v>
                </c:pt>
                <c:pt idx="86">
                  <c:v>4.1692871480445419E-2</c:v>
                </c:pt>
                <c:pt idx="87">
                  <c:v>4.240868800419581E-2</c:v>
                </c:pt>
                <c:pt idx="88">
                  <c:v>4.3128236165484113E-2</c:v>
                </c:pt>
                <c:pt idx="89">
                  <c:v>4.3851487745252535E-2</c:v>
                </c:pt>
                <c:pt idx="90">
                  <c:v>4.4578414955748748E-2</c:v>
                </c:pt>
                <c:pt idx="91">
                  <c:v>4.5308990428642164E-2</c:v>
                </c:pt>
                <c:pt idx="92">
                  <c:v>4.6043187203594536E-2</c:v>
                </c:pt>
                <c:pt idx="93">
                  <c:v>4.6780978717264235E-2</c:v>
                </c:pt>
                <c:pt idx="94">
                  <c:v>4.7522338792721629E-2</c:v>
                </c:pt>
                <c:pt idx="95">
                  <c:v>4.8267241629257322E-2</c:v>
                </c:pt>
                <c:pt idx="96">
                  <c:v>4.9015661792563718E-2</c:v>
                </c:pt>
                <c:pt idx="97">
                  <c:v>4.9767574205272926E-2</c:v>
                </c:pt>
                <c:pt idx="98">
                  <c:v>5.0522954137834031E-2</c:v>
                </c:pt>
                <c:pt idx="99">
                  <c:v>5.128177719971512E-2</c:v>
                </c:pt>
                <c:pt idx="100">
                  <c:v>5.2044019330913897E-2</c:v>
                </c:pt>
                <c:pt idx="101">
                  <c:v>5.2809656793764412E-2</c:v>
                </c:pt>
                <c:pt idx="102">
                  <c:v>5.3578666165025747E-2</c:v>
                </c:pt>
                <c:pt idx="103">
                  <c:v>5.4351024328240925E-2</c:v>
                </c:pt>
                <c:pt idx="104">
                  <c:v>5.512670846635357E-2</c:v>
                </c:pt>
                <c:pt idx="105">
                  <c:v>5.5905696054572088E-2</c:v>
                </c:pt>
                <c:pt idx="106">
                  <c:v>5.6687964853469691E-2</c:v>
                </c:pt>
                <c:pt idx="107">
                  <c:v>5.7473492902311275E-2</c:v>
                </c:pt>
                <c:pt idx="108">
                  <c:v>5.826225851259708E-2</c:v>
                </c:pt>
                <c:pt idx="109">
                  <c:v>5.9054240261814044E-2</c:v>
                </c:pt>
                <c:pt idx="110">
                  <c:v>5.9849416987386758E-2</c:v>
                </c:pt>
                <c:pt idx="111">
                  <c:v>6.0647767780819498E-2</c:v>
                </c:pt>
                <c:pt idx="112">
                  <c:v>6.1449271982021519E-2</c:v>
                </c:pt>
                <c:pt idx="113">
                  <c:v>6.2253909173808998E-2</c:v>
                </c:pt>
                <c:pt idx="114">
                  <c:v>6.3061659176575385E-2</c:v>
                </c:pt>
                <c:pt idx="115">
                  <c:v>6.3872502043124585E-2</c:v>
                </c:pt>
                <c:pt idx="116">
                  <c:v>6.4686418053660447E-2</c:v>
                </c:pt>
                <c:pt idx="117">
                  <c:v>6.550338771092569E-2</c:v>
                </c:pt>
                <c:pt idx="118">
                  <c:v>6.6323391735485876E-2</c:v>
                </c:pt>
                <c:pt idx="119">
                  <c:v>6.7146411061151517E-2</c:v>
                </c:pt>
                <c:pt idx="120">
                  <c:v>6.797242683053438E-2</c:v>
                </c:pt>
                <c:pt idx="121">
                  <c:v>6.8801420390731824E-2</c:v>
                </c:pt>
                <c:pt idx="122">
                  <c:v>6.9633373289135519E-2</c:v>
                </c:pt>
                <c:pt idx="123">
                  <c:v>7.0468267269358842E-2</c:v>
                </c:pt>
                <c:pt idx="124">
                  <c:v>7.1306084267279662E-2</c:v>
                </c:pt>
                <c:pt idx="125">
                  <c:v>7.2146806407193731E-2</c:v>
                </c:pt>
                <c:pt idx="126">
                  <c:v>7.2990415998074681E-2</c:v>
                </c:pt>
                <c:pt idx="127">
                  <c:v>7.3836895529937288E-2</c:v>
                </c:pt>
                <c:pt idx="128">
                  <c:v>7.468622767029999E-2</c:v>
                </c:pt>
                <c:pt idx="129">
                  <c:v>7.5538395260742977E-2</c:v>
                </c:pt>
                <c:pt idx="130">
                  <c:v>7.6393381313559328E-2</c:v>
                </c:pt>
                <c:pt idx="131">
                  <c:v>7.7251169008495116E-2</c:v>
                </c:pt>
                <c:pt idx="132">
                  <c:v>7.8111741689575881E-2</c:v>
                </c:pt>
                <c:pt idx="133">
                  <c:v>7.897508286201646E-2</c:v>
                </c:pt>
                <c:pt idx="134">
                  <c:v>7.9841176189211369E-2</c:v>
                </c:pt>
                <c:pt idx="135">
                  <c:v>8.0710005489802977E-2</c:v>
                </c:pt>
                <c:pt idx="136">
                  <c:v>8.1581554734825007E-2</c:v>
                </c:pt>
                <c:pt idx="137">
                  <c:v>8.2455808044918769E-2</c:v>
                </c:pt>
                <c:pt idx="138">
                  <c:v>8.3332749687619792E-2</c:v>
                </c:pt>
                <c:pt idx="139">
                  <c:v>8.421236407471254E-2</c:v>
                </c:pt>
                <c:pt idx="140">
                  <c:v>8.5094635759651163E-2</c:v>
                </c:pt>
                <c:pt idx="141">
                  <c:v>8.597954943504367E-2</c:v>
                </c:pt>
                <c:pt idx="142">
                  <c:v>8.6867089930198427E-2</c:v>
                </c:pt>
                <c:pt idx="143">
                  <c:v>8.7757242208730171E-2</c:v>
                </c:pt>
                <c:pt idx="144">
                  <c:v>8.8649991366223813E-2</c:v>
                </c:pt>
                <c:pt idx="145">
                  <c:v>8.9545322627954671E-2</c:v>
                </c:pt>
                <c:pt idx="146">
                  <c:v>9.0443221346662966E-2</c:v>
                </c:pt>
                <c:pt idx="147">
                  <c:v>9.1343673000381112E-2</c:v>
                </c:pt>
                <c:pt idx="148">
                  <c:v>9.2246663190312203E-2</c:v>
                </c:pt>
                <c:pt idx="149">
                  <c:v>9.3152177638757633E-2</c:v>
                </c:pt>
                <c:pt idx="150">
                  <c:v>9.4060202187093642E-2</c:v>
                </c:pt>
                <c:pt idx="151">
                  <c:v>9.4970722793793677E-2</c:v>
                </c:pt>
                <c:pt idx="152">
                  <c:v>9.5883725532496356E-2</c:v>
                </c:pt>
                <c:pt idx="153">
                  <c:v>9.6799196590117667E-2</c:v>
                </c:pt>
                <c:pt idx="154">
                  <c:v>9.7717122265005202E-2</c:v>
                </c:pt>
                <c:pt idx="155">
                  <c:v>9.8637488965134398E-2</c:v>
                </c:pt>
                <c:pt idx="156">
                  <c:v>9.9560283206344344E-2</c:v>
                </c:pt>
                <c:pt idx="157">
                  <c:v>0.10048549161061336</c:v>
                </c:pt>
                <c:pt idx="158">
                  <c:v>0.10141310090437201</c:v>
                </c:pt>
                <c:pt idx="159">
                  <c:v>0.1023430979168531</c:v>
                </c:pt>
                <c:pt idx="160">
                  <c:v>0.1032754695784774</c:v>
                </c:pt>
                <c:pt idx="161">
                  <c:v>0.1042102029192746</c:v>
                </c:pt>
                <c:pt idx="162">
                  <c:v>0.10514728506733768</c:v>
                </c:pt>
                <c:pt idx="163">
                  <c:v>0.10608670324731025</c:v>
                </c:pt>
                <c:pt idx="164">
                  <c:v>0.10702844477890611</c:v>
                </c:pt>
                <c:pt idx="165">
                  <c:v>0.10797249707545972</c:v>
                </c:pt>
                <c:pt idx="166">
                  <c:v>0.10891884764250728</c:v>
                </c:pt>
                <c:pt idx="167">
                  <c:v>0.10986748407639688</c:v>
                </c:pt>
                <c:pt idx="168">
                  <c:v>0.11081839406292754</c:v>
                </c:pt>
                <c:pt idx="169">
                  <c:v>0.11177156537601619</c:v>
                </c:pt>
                <c:pt idx="170">
                  <c:v>0.11272698587639191</c:v>
                </c:pt>
                <c:pt idx="171">
                  <c:v>0.1136846435103164</c:v>
                </c:pt>
                <c:pt idx="172">
                  <c:v>0.11464452630833015</c:v>
                </c:pt>
                <c:pt idx="173">
                  <c:v>0.11560662238402446</c:v>
                </c:pt>
                <c:pt idx="174">
                  <c:v>0.11657091993283671</c:v>
                </c:pt>
                <c:pt idx="175">
                  <c:v>0.11753740723087046</c:v>
                </c:pt>
                <c:pt idx="176">
                  <c:v>0.11850607263373816</c:v>
                </c:pt>
                <c:pt idx="177">
                  <c:v>0.11947690457542692</c:v>
                </c:pt>
                <c:pt idx="178">
                  <c:v>0.12044989156718604</c:v>
                </c:pt>
                <c:pt idx="179">
                  <c:v>0.12142502219643599</c:v>
                </c:pt>
                <c:pt idx="180">
                  <c:v>0.12240228512569853</c:v>
                </c:pt>
                <c:pt idx="181">
                  <c:v>0.12338166909154726</c:v>
                </c:pt>
                <c:pt idx="182">
                  <c:v>0.12436316290357785</c:v>
                </c:pt>
                <c:pt idx="183">
                  <c:v>0.12534675544339804</c:v>
                </c:pt>
                <c:pt idx="184">
                  <c:v>0.12633243566363633</c:v>
                </c:pt>
                <c:pt idx="185">
                  <c:v>0.12732019258696944</c:v>
                </c:pt>
                <c:pt idx="186">
                  <c:v>0.12831001530516739</c:v>
                </c:pt>
                <c:pt idx="187">
                  <c:v>0.12930189297815681</c:v>
                </c:pt>
                <c:pt idx="188">
                  <c:v>0.13029581483310068</c:v>
                </c:pt>
                <c:pt idx="189">
                  <c:v>0.13129177016349591</c:v>
                </c:pt>
                <c:pt idx="190">
                  <c:v>0.13228974832828594</c:v>
                </c:pt>
                <c:pt idx="191">
                  <c:v>0.13328973875099051</c:v>
                </c:pt>
                <c:pt idx="192">
                  <c:v>0.13429173091885069</c:v>
                </c:pt>
                <c:pt idx="193">
                  <c:v>0.13529571438198881</c:v>
                </c:pt>
                <c:pt idx="194">
                  <c:v>0.13630167875258384</c:v>
                </c:pt>
                <c:pt idx="195">
                  <c:v>0.13730961370406092</c:v>
                </c:pt>
                <c:pt idx="196">
                  <c:v>0.13831950897029544</c:v>
                </c:pt>
                <c:pt idx="197">
                  <c:v>0.13933135434483071</c:v>
                </c:pt>
                <c:pt idx="198">
                  <c:v>0.14034513968010953</c:v>
                </c:pt>
                <c:pt idx="199">
                  <c:v>0.14136085488671873</c:v>
                </c:pt>
                <c:pt idx="200">
                  <c:v>0.14237848993264701</c:v>
                </c:pt>
                <c:pt idx="201">
                  <c:v>0.14339803484255517</c:v>
                </c:pt>
                <c:pt idx="202">
                  <c:v>0.14441947969705896</c:v>
                </c:pt>
                <c:pt idx="203">
                  <c:v>0.14544281463202391</c:v>
                </c:pt>
                <c:pt idx="204">
                  <c:v>0.14646802983787233</c:v>
                </c:pt>
                <c:pt idx="205">
                  <c:v>0.14749511555890132</c:v>
                </c:pt>
                <c:pt idx="206">
                  <c:v>0.14852406209261285</c:v>
                </c:pt>
                <c:pt idx="207">
                  <c:v>0.14955485978905425</c:v>
                </c:pt>
                <c:pt idx="208">
                  <c:v>0.15058749905017035</c:v>
                </c:pt>
                <c:pt idx="209">
                  <c:v>0.15162197032916522</c:v>
                </c:pt>
                <c:pt idx="210">
                  <c:v>0.15265826412987554</c:v>
                </c:pt>
                <c:pt idx="211">
                  <c:v>0.15369637100615283</c:v>
                </c:pt>
                <c:pt idx="212">
                  <c:v>0.15473628156125699</c:v>
                </c:pt>
                <c:pt idx="213">
                  <c:v>0.15577798644725835</c:v>
                </c:pt>
                <c:pt idx="214">
                  <c:v>0.15682147636445021</c:v>
                </c:pt>
                <c:pt idx="215">
                  <c:v>0.15786674206077</c:v>
                </c:pt>
                <c:pt idx="216">
                  <c:v>0.15891377433123055</c:v>
                </c:pt>
                <c:pt idx="217">
                  <c:v>0.15996256401735887</c:v>
                </c:pt>
                <c:pt idx="218">
                  <c:v>0.1610131020066454</c:v>
                </c:pt>
                <c:pt idx="219">
                  <c:v>0.16206537923200026</c:v>
                </c:pt>
                <c:pt idx="220">
                  <c:v>0.16311938667121934</c:v>
                </c:pt>
                <c:pt idx="221">
                  <c:v>0.16417511534645746</c:v>
                </c:pt>
                <c:pt idx="222">
                  <c:v>0.16523255632371045</c:v>
                </c:pt>
                <c:pt idx="223">
                  <c:v>0.16629170071230459</c:v>
                </c:pt>
                <c:pt idx="224">
                  <c:v>0.16735253966439415</c:v>
                </c:pt>
                <c:pt idx="225">
                  <c:v>0.16841506437446657</c:v>
                </c:pt>
                <c:pt idx="226">
                  <c:v>0.1694792660788545</c:v>
                </c:pt>
                <c:pt idx="227">
                  <c:v>0.17054513605525612</c:v>
                </c:pt>
                <c:pt idx="228">
                  <c:v>0.17161266562226174</c:v>
                </c:pt>
                <c:pt idx="229">
                  <c:v>0.17268184613888801</c:v>
                </c:pt>
                <c:pt idx="230">
                  <c:v>0.17375266900411823</c:v>
                </c:pt>
                <c:pt idx="231">
                  <c:v>0.17482512565645109</c:v>
                </c:pt>
                <c:pt idx="232">
                  <c:v>0.17589920757345326</c:v>
                </c:pt>
                <c:pt idx="233">
                  <c:v>0.17697490627132167</c:v>
                </c:pt>
                <c:pt idx="234">
                  <c:v>0.17805221330444959</c:v>
                </c:pt>
                <c:pt idx="235">
                  <c:v>0.17913112026500011</c:v>
                </c:pt>
                <c:pt idx="236">
                  <c:v>0.18021161878248593</c:v>
                </c:pt>
                <c:pt idx="237">
                  <c:v>0.18129370052335431</c:v>
                </c:pt>
                <c:pt idx="238">
                  <c:v>0.18237735719057874</c:v>
                </c:pt>
                <c:pt idx="239">
                  <c:v>0.18346258052325592</c:v>
                </c:pt>
                <c:pt idx="240">
                  <c:v>0.18454936229620855</c:v>
                </c:pt>
                <c:pt idx="241">
                  <c:v>0.18563769431959345</c:v>
                </c:pt>
                <c:pt idx="242">
                  <c:v>0.18672756843851571</c:v>
                </c:pt>
                <c:pt idx="243">
                  <c:v>0.18781897653264781</c:v>
                </c:pt>
                <c:pt idx="244">
                  <c:v>0.1889119105158536</c:v>
                </c:pt>
                <c:pt idx="245">
                  <c:v>0.19000636233581855</c:v>
                </c:pt>
                <c:pt idx="246">
                  <c:v>0.19110232397368374</c:v>
                </c:pt>
                <c:pt idx="247">
                  <c:v>0.19219978744368604</c:v>
                </c:pt>
                <c:pt idx="248">
                  <c:v>0.19329874479280246</c:v>
                </c:pt>
                <c:pt idx="249">
                  <c:v>0.194399188100399</c:v>
                </c:pt>
                <c:pt idx="250">
                  <c:v>0.19550110947788527</c:v>
                </c:pt>
                <c:pt idx="251">
                  <c:v>0.19660450106837327</c:v>
                </c:pt>
                <c:pt idx="252">
                  <c:v>0.19770935504633944</c:v>
                </c:pt>
                <c:pt idx="253">
                  <c:v>0.19881566361729394</c:v>
                </c:pt>
                <c:pt idx="254">
                  <c:v>0.19992341901745142</c:v>
                </c:pt>
                <c:pt idx="255">
                  <c:v>0.20103261351340757</c:v>
                </c:pt>
                <c:pt idx="256">
                  <c:v>0.20214323940182047</c:v>
                </c:pt>
                <c:pt idx="257">
                  <c:v>0.20325528900909429</c:v>
                </c:pt>
                <c:pt idx="258">
                  <c:v>0.20436875469106855</c:v>
                </c:pt>
                <c:pt idx="259">
                  <c:v>0.20548362883271096</c:v>
                </c:pt>
                <c:pt idx="260">
                  <c:v>0.20659990384781438</c:v>
                </c:pt>
                <c:pt idx="261">
                  <c:v>0.20771757217869669</c:v>
                </c:pt>
                <c:pt idx="262">
                  <c:v>0.20883662629590594</c:v>
                </c:pt>
                <c:pt idx="263">
                  <c:v>0.20995705869792819</c:v>
                </c:pt>
                <c:pt idx="264">
                  <c:v>0.2110788619108997</c:v>
                </c:pt>
                <c:pt idx="265">
                  <c:v>0.21220202848832137</c:v>
                </c:pt>
                <c:pt idx="266">
                  <c:v>0.21332655101077927</c:v>
                </c:pt>
                <c:pt idx="267">
                  <c:v>0.21445242208566564</c:v>
                </c:pt>
                <c:pt idx="268">
                  <c:v>0.21557963434690602</c:v>
                </c:pt>
                <c:pt idx="269">
                  <c:v>0.21670818045468751</c:v>
                </c:pt>
                <c:pt idx="270">
                  <c:v>0.21783805309519214</c:v>
                </c:pt>
                <c:pt idx="271">
                  <c:v>0.21896924498033235</c:v>
                </c:pt>
                <c:pt idx="272">
                  <c:v>0.22010174884748998</c:v>
                </c:pt>
                <c:pt idx="273">
                  <c:v>0.22123555745925905</c:v>
                </c:pt>
                <c:pt idx="274">
                  <c:v>0.22237066360319047</c:v>
                </c:pt>
                <c:pt idx="275">
                  <c:v>0.22350706009154039</c:v>
                </c:pt>
                <c:pt idx="276">
                  <c:v>0.22464473976102234</c:v>
                </c:pt>
                <c:pt idx="277">
                  <c:v>0.22578369547256061</c:v>
                </c:pt>
                <c:pt idx="278">
                  <c:v>0.22692392011104801</c:v>
                </c:pt>
                <c:pt idx="279">
                  <c:v>0.22806540658510582</c:v>
                </c:pt>
                <c:pt idx="280">
                  <c:v>0.22920814782684676</c:v>
                </c:pt>
                <c:pt idx="281">
                  <c:v>0.23035213679164027</c:v>
                </c:pt>
                <c:pt idx="282">
                  <c:v>0.23149736645788149</c:v>
                </c:pt>
                <c:pt idx="283">
                  <c:v>0.2326438298267616</c:v>
                </c:pt>
                <c:pt idx="284">
                  <c:v>0.233791519922042</c:v>
                </c:pt>
                <c:pt idx="285">
                  <c:v>0.23494042978983048</c:v>
                </c:pt>
                <c:pt idx="286">
                  <c:v>0.23609055249835972</c:v>
                </c:pt>
                <c:pt idx="287">
                  <c:v>0.23724188113776867</c:v>
                </c:pt>
                <c:pt idx="288">
                  <c:v>0.2383944088198868</c:v>
                </c:pt>
                <c:pt idx="289">
                  <c:v>0.23954812867801975</c:v>
                </c:pt>
                <c:pt idx="290">
                  <c:v>0.24070303386673803</c:v>
                </c:pt>
                <c:pt idx="291">
                  <c:v>0.24185911756166806</c:v>
                </c:pt>
                <c:pt idx="292">
                  <c:v>0.24301637295928524</c:v>
                </c:pt>
                <c:pt idx="293">
                  <c:v>0.24417479327671016</c:v>
                </c:pt>
                <c:pt idx="294">
                  <c:v>0.24533437175150502</c:v>
                </c:pt>
                <c:pt idx="295">
                  <c:v>0.24649510164147509</c:v>
                </c:pt>
                <c:pt idx="296">
                  <c:v>0.24765697622446986</c:v>
                </c:pt>
                <c:pt idx="297">
                  <c:v>0.24881998879818779</c:v>
                </c:pt>
                <c:pt idx="298">
                  <c:v>0.24998413267998237</c:v>
                </c:pt>
                <c:pt idx="299">
                  <c:v>0.25114940120667112</c:v>
                </c:pt>
                <c:pt idx="300">
                  <c:v>0.25231578773434543</c:v>
                </c:pt>
                <c:pt idx="301">
                  <c:v>0.25348328563818373</c:v>
                </c:pt>
                <c:pt idx="302">
                  <c:v>0.25465188831226548</c:v>
                </c:pt>
                <c:pt idx="303">
                  <c:v>0.25582158916938813</c:v>
                </c:pt>
                <c:pt idx="304">
                  <c:v>0.25699238164088484</c:v>
                </c:pt>
                <c:pt idx="305">
                  <c:v>0.25816425917644542</c:v>
                </c:pt>
                <c:pt idx="306">
                  <c:v>0.2593372152439381</c:v>
                </c:pt>
                <c:pt idx="307">
                  <c:v>0.26051124332923348</c:v>
                </c:pt>
                <c:pt idx="308">
                  <c:v>0.26168633693603049</c:v>
                </c:pt>
                <c:pt idx="309">
                  <c:v>0.2628624895856837</c:v>
                </c:pt>
                <c:pt idx="310">
                  <c:v>0.26403969481703304</c:v>
                </c:pt>
                <c:pt idx="311">
                  <c:v>0.26521794618623407</c:v>
                </c:pt>
                <c:pt idx="312">
                  <c:v>0.2663972372665917</c:v>
                </c:pt>
                <c:pt idx="313">
                  <c:v>0.26757756164839386</c:v>
                </c:pt>
                <c:pt idx="314">
                  <c:v>0.26875891293874782</c:v>
                </c:pt>
                <c:pt idx="315">
                  <c:v>0.26994128476141799</c:v>
                </c:pt>
                <c:pt idx="316">
                  <c:v>0.27112467075666491</c:v>
                </c:pt>
                <c:pt idx="317">
                  <c:v>0.27230906458108628</c:v>
                </c:pt>
                <c:pt idx="318">
                  <c:v>0.27349445990745985</c:v>
                </c:pt>
                <c:pt idx="319">
                  <c:v>0.27468085042458645</c:v>
                </c:pt>
                <c:pt idx="320">
                  <c:v>0.27586822983713599</c:v>
                </c:pt>
                <c:pt idx="321">
                  <c:v>0.27705659186549492</c:v>
                </c:pt>
                <c:pt idx="322">
                  <c:v>0.27824593024561328</c:v>
                </c:pt>
                <c:pt idx="323">
                  <c:v>0.27943623872885609</c:v>
                </c:pt>
                <c:pt idx="324">
                  <c:v>0.28062751108185363</c:v>
                </c:pt>
                <c:pt idx="325">
                  <c:v>0.28181974108635499</c:v>
                </c:pt>
                <c:pt idx="326">
                  <c:v>0.28301292253908078</c:v>
                </c:pt>
                <c:pt idx="327">
                  <c:v>0.2842070492515803</c:v>
                </c:pt>
                <c:pt idx="328">
                  <c:v>0.28540211505008711</c:v>
                </c:pt>
                <c:pt idx="329">
                  <c:v>0.28659811377537764</c:v>
                </c:pt>
                <c:pt idx="330">
                  <c:v>0.28779503928263017</c:v>
                </c:pt>
                <c:pt idx="331">
                  <c:v>0.28899288544128637</c:v>
                </c:pt>
                <c:pt idx="332">
                  <c:v>0.29019164613491266</c:v>
                </c:pt>
                <c:pt idx="333">
                  <c:v>0.29139131526106343</c:v>
                </c:pt>
                <c:pt idx="334">
                  <c:v>0.29259188673114561</c:v>
                </c:pt>
                <c:pt idx="335">
                  <c:v>0.29379335447028476</c:v>
                </c:pt>
                <c:pt idx="336">
                  <c:v>0.29499571241719108</c:v>
                </c:pt>
                <c:pt idx="337">
                  <c:v>0.29619895452402822</c:v>
                </c:pt>
                <c:pt idx="338">
                  <c:v>0.2974030747562823</c:v>
                </c:pt>
                <c:pt idx="339">
                  <c:v>0.29860806709263227</c:v>
                </c:pt>
                <c:pt idx="340">
                  <c:v>0.29981392552482095</c:v>
                </c:pt>
                <c:pt idx="341">
                  <c:v>0.30102064405752871</c:v>
                </c:pt>
                <c:pt idx="342">
                  <c:v>0.30222821670824601</c:v>
                </c:pt>
                <c:pt idx="343">
                  <c:v>0.30343663750714911</c:v>
                </c:pt>
                <c:pt idx="344">
                  <c:v>0.30464590049697526</c:v>
                </c:pt>
                <c:pt idx="345">
                  <c:v>0.30585599973290001</c:v>
                </c:pt>
                <c:pt idx="346">
                  <c:v>0.30706692928241541</c:v>
                </c:pt>
                <c:pt idx="347">
                  <c:v>0.30827868322520835</c:v>
                </c:pt>
                <c:pt idx="348">
                  <c:v>0.30949125565304086</c:v>
                </c:pt>
                <c:pt idx="349">
                  <c:v>0.31070464066963149</c:v>
                </c:pt>
                <c:pt idx="350">
                  <c:v>0.31191883239053642</c:v>
                </c:pt>
                <c:pt idx="351">
                  <c:v>0.31313382494303343</c:v>
                </c:pt>
                <c:pt idx="352">
                  <c:v>0.31434961246600501</c:v>
                </c:pt>
                <c:pt idx="353">
                  <c:v>0.31556618910982365</c:v>
                </c:pt>
                <c:pt idx="354">
                  <c:v>0.31678354903623729</c:v>
                </c:pt>
                <c:pt idx="355">
                  <c:v>0.31800168641825627</c:v>
                </c:pt>
                <c:pt idx="356">
                  <c:v>0.31922059544004078</c:v>
                </c:pt>
                <c:pt idx="357">
                  <c:v>0.3204402702967894</c:v>
                </c:pt>
                <c:pt idx="358">
                  <c:v>0.32166070519462836</c:v>
                </c:pt>
                <c:pt idx="359">
                  <c:v>0.32288189435050213</c:v>
                </c:pt>
                <c:pt idx="360">
                  <c:v>0.324103831992064</c:v>
                </c:pt>
                <c:pt idx="361">
                  <c:v>0.32532651235756788</c:v>
                </c:pt>
                <c:pt idx="362">
                  <c:v>0.32654992969576202</c:v>
                </c:pt>
                <c:pt idx="363">
                  <c:v>0.32777407826578148</c:v>
                </c:pt>
                <c:pt idx="364">
                  <c:v>0.32899895233704335</c:v>
                </c:pt>
                <c:pt idx="365">
                  <c:v>0.33022454618914121</c:v>
                </c:pt>
                <c:pt idx="366">
                  <c:v>0.33145085411174158</c:v>
                </c:pt>
                <c:pt idx="367">
                  <c:v>0.33267787040448044</c:v>
                </c:pt>
                <c:pt idx="368">
                  <c:v>0.33390558937686093</c:v>
                </c:pt>
                <c:pt idx="369">
                  <c:v>0.33513400534815108</c:v>
                </c:pt>
                <c:pt idx="370">
                  <c:v>0.33636311264728369</c:v>
                </c:pt>
                <c:pt idx="371">
                  <c:v>0.3375929056127554</c:v>
                </c:pt>
                <c:pt idx="372">
                  <c:v>0.33882337859252687</c:v>
                </c:pt>
                <c:pt idx="373">
                  <c:v>0.34005452594392482</c:v>
                </c:pt>
                <c:pt idx="374">
                  <c:v>0.34128634203354336</c:v>
                </c:pt>
                <c:pt idx="375">
                  <c:v>0.34251882123714633</c:v>
                </c:pt>
                <c:pt idx="376">
                  <c:v>0.34375195793957103</c:v>
                </c:pt>
                <c:pt idx="377">
                  <c:v>0.34498574653463182</c:v>
                </c:pt>
                <c:pt idx="378">
                  <c:v>0.34622018142502498</c:v>
                </c:pt>
                <c:pt idx="379">
                  <c:v>0.34745525702223357</c:v>
                </c:pt>
                <c:pt idx="380">
                  <c:v>0.34869096774643338</c:v>
                </c:pt>
                <c:pt idx="381">
                  <c:v>0.34992730802639982</c:v>
                </c:pt>
                <c:pt idx="382">
                  <c:v>0.35116427229941438</c:v>
                </c:pt>
                <c:pt idx="383">
                  <c:v>0.35240185501117333</c:v>
                </c:pt>
                <c:pt idx="384">
                  <c:v>0.35364005061569503</c:v>
                </c:pt>
                <c:pt idx="385">
                  <c:v>0.35487885357522958</c:v>
                </c:pt>
                <c:pt idx="386">
                  <c:v>0.35611825836016842</c:v>
                </c:pt>
                <c:pt idx="387">
                  <c:v>0.35735825944895389</c:v>
                </c:pt>
                <c:pt idx="388">
                  <c:v>0.35859885132799052</c:v>
                </c:pt>
                <c:pt idx="389">
                  <c:v>0.35984002849155644</c:v>
                </c:pt>
                <c:pt idx="390">
                  <c:v>0.36108178544171421</c:v>
                </c:pt>
                <c:pt idx="391">
                  <c:v>0.36232411668822473</c:v>
                </c:pt>
                <c:pt idx="392">
                  <c:v>0.36356701674845876</c:v>
                </c:pt>
                <c:pt idx="393">
                  <c:v>0.36481048014731138</c:v>
                </c:pt>
                <c:pt idx="394">
                  <c:v>0.36605450141711571</c:v>
                </c:pt>
                <c:pt idx="395">
                  <c:v>0.36729907509755705</c:v>
                </c:pt>
                <c:pt idx="396">
                  <c:v>0.36854419573558866</c:v>
                </c:pt>
                <c:pt idx="397">
                  <c:v>0.36978985788534685</c:v>
                </c:pt>
                <c:pt idx="398">
                  <c:v>0.371036056108067</c:v>
                </c:pt>
                <c:pt idx="399">
                  <c:v>0.37228278497200035</c:v>
                </c:pt>
                <c:pt idx="400">
                  <c:v>0.37353003905233095</c:v>
                </c:pt>
                <c:pt idx="401">
                  <c:v>0.37477781293109308</c:v>
                </c:pt>
                <c:pt idx="402">
                  <c:v>0.37602610119708929</c:v>
                </c:pt>
                <c:pt idx="403">
                  <c:v>0.37727489844580886</c:v>
                </c:pt>
                <c:pt idx="404">
                  <c:v>0.37852419927934672</c:v>
                </c:pt>
                <c:pt idx="405">
                  <c:v>0.3797739983063228</c:v>
                </c:pt>
                <c:pt idx="406">
                  <c:v>0.38102429014180184</c:v>
                </c:pt>
                <c:pt idx="407">
                  <c:v>0.38227506940721345</c:v>
                </c:pt>
                <c:pt idx="408">
                  <c:v>0.38352633073027331</c:v>
                </c:pt>
                <c:pt idx="409">
                  <c:v>0.38477806874490328</c:v>
                </c:pt>
                <c:pt idx="410">
                  <c:v>0.38603027809115403</c:v>
                </c:pt>
                <c:pt idx="411">
                  <c:v>0.3872829534151262</c:v>
                </c:pt>
                <c:pt idx="412">
                  <c:v>0.38853608936889317</c:v>
                </c:pt>
                <c:pt idx="413">
                  <c:v>0.38978968061042329</c:v>
                </c:pt>
                <c:pt idx="414">
                  <c:v>0.39104372180350355</c:v>
                </c:pt>
                <c:pt idx="415">
                  <c:v>0.39229820761766265</c:v>
                </c:pt>
                <c:pt idx="416">
                  <c:v>0.39355313272809506</c:v>
                </c:pt>
                <c:pt idx="417">
                  <c:v>0.39480849181558558</c:v>
                </c:pt>
                <c:pt idx="418">
                  <c:v>0.39606427956643347</c:v>
                </c:pt>
                <c:pt idx="419">
                  <c:v>0.39732049067237762</c:v>
                </c:pt>
                <c:pt idx="420">
                  <c:v>0.39857711983052208</c:v>
                </c:pt>
                <c:pt idx="421">
                  <c:v>0.39983416174326136</c:v>
                </c:pt>
                <c:pt idx="422">
                  <c:v>0.40109161111820729</c:v>
                </c:pt>
                <c:pt idx="423">
                  <c:v>0.40234946266811428</c:v>
                </c:pt>
                <c:pt idx="424">
                  <c:v>0.40360771111080695</c:v>
                </c:pt>
                <c:pt idx="425">
                  <c:v>0.4048663511691068</c:v>
                </c:pt>
                <c:pt idx="426">
                  <c:v>0.40612537757076</c:v>
                </c:pt>
                <c:pt idx="427">
                  <c:v>0.40738478504836423</c:v>
                </c:pt>
                <c:pt idx="428">
                  <c:v>0.40864456833929763</c:v>
                </c:pt>
                <c:pt idx="429">
                  <c:v>0.4099047221856465</c:v>
                </c:pt>
                <c:pt idx="430">
                  <c:v>0.41116524133413446</c:v>
                </c:pt>
                <c:pt idx="431">
                  <c:v>0.4124261205360506</c:v>
                </c:pt>
                <c:pt idx="432">
                  <c:v>0.41368735454717981</c:v>
                </c:pt>
                <c:pt idx="433">
                  <c:v>0.41494893812773098</c:v>
                </c:pt>
                <c:pt idx="434">
                  <c:v>0.41621086604226798</c:v>
                </c:pt>
                <c:pt idx="435">
                  <c:v>0.41747313305963885</c:v>
                </c:pt>
                <c:pt idx="436">
                  <c:v>0.41873573395290692</c:v>
                </c:pt>
                <c:pt idx="437">
                  <c:v>0.41999866349928056</c:v>
                </c:pt>
                <c:pt idx="438">
                  <c:v>0.42126191648004485</c:v>
                </c:pt>
                <c:pt idx="439">
                  <c:v>0.42252548768049197</c:v>
                </c:pt>
                <c:pt idx="440">
                  <c:v>0.42378937188985344</c:v>
                </c:pt>
                <c:pt idx="441">
                  <c:v>0.42505356390123089</c:v>
                </c:pt>
                <c:pt idx="442">
                  <c:v>0.42631805851152843</c:v>
                </c:pt>
                <c:pt idx="443">
                  <c:v>0.42758285052138489</c:v>
                </c:pt>
                <c:pt idx="444">
                  <c:v>0.42884793473510574</c:v>
                </c:pt>
                <c:pt idx="445">
                  <c:v>0.43011330596059577</c:v>
                </c:pt>
                <c:pt idx="446">
                  <c:v>0.43137895900929224</c:v>
                </c:pt>
                <c:pt idx="447">
                  <c:v>0.43264488869609735</c:v>
                </c:pt>
                <c:pt idx="448">
                  <c:v>0.43391108983931242</c:v>
                </c:pt>
                <c:pt idx="449">
                  <c:v>0.43517755726057017</c:v>
                </c:pt>
                <c:pt idx="450">
                  <c:v>0.43644428578476913</c:v>
                </c:pt>
                <c:pt idx="451">
                  <c:v>0.43771127024000717</c:v>
                </c:pt>
                <c:pt idx="452">
                  <c:v>0.4389785054575161</c:v>
                </c:pt>
                <c:pt idx="453">
                  <c:v>0.44024598627159511</c:v>
                </c:pt>
                <c:pt idx="454">
                  <c:v>0.44151370751954594</c:v>
                </c:pt>
                <c:pt idx="455">
                  <c:v>0.44278166404160718</c:v>
                </c:pt>
                <c:pt idx="456">
                  <c:v>0.44404985068088904</c:v>
                </c:pt>
                <c:pt idx="457">
                  <c:v>0.44531826228330862</c:v>
                </c:pt>
                <c:pt idx="458">
                  <c:v>0.44658689369752469</c:v>
                </c:pt>
                <c:pt idx="459">
                  <c:v>0.44785573977487347</c:v>
                </c:pt>
                <c:pt idx="460">
                  <c:v>0.44912479536930389</c:v>
                </c:pt>
                <c:pt idx="461">
                  <c:v>0.4503940553373128</c:v>
                </c:pt>
                <c:pt idx="462">
                  <c:v>0.45166351453788206</c:v>
                </c:pt>
                <c:pt idx="463">
                  <c:v>0.45293316783241289</c:v>
                </c:pt>
                <c:pt idx="464">
                  <c:v>0.45420301008466329</c:v>
                </c:pt>
                <c:pt idx="465">
                  <c:v>0.4554730361606838</c:v>
                </c:pt>
                <c:pt idx="466">
                  <c:v>0.45674324092875374</c:v>
                </c:pt>
                <c:pt idx="467">
                  <c:v>0.45801361925931794</c:v>
                </c:pt>
                <c:pt idx="468">
                  <c:v>0.4592841660249235</c:v>
                </c:pt>
                <c:pt idx="469">
                  <c:v>0.46055487610015633</c:v>
                </c:pt>
                <c:pt idx="470">
                  <c:v>0.46182574436157847</c:v>
                </c:pt>
                <c:pt idx="471">
                  <c:v>0.46309676568766456</c:v>
                </c:pt>
                <c:pt idx="472">
                  <c:v>0.4643679349587399</c:v>
                </c:pt>
                <c:pt idx="473">
                  <c:v>0.46563924705691628</c:v>
                </c:pt>
                <c:pt idx="474">
                  <c:v>0.46691069686603109</c:v>
                </c:pt>
                <c:pt idx="475">
                  <c:v>0.46818227927158329</c:v>
                </c:pt>
                <c:pt idx="476">
                  <c:v>0.46945398916067216</c:v>
                </c:pt>
                <c:pt idx="477">
                  <c:v>0.47072582142193403</c:v>
                </c:pt>
                <c:pt idx="478">
                  <c:v>0.47199777094548101</c:v>
                </c:pt>
                <c:pt idx="479">
                  <c:v>0.47326983262283784</c:v>
                </c:pt>
                <c:pt idx="480">
                  <c:v>0.47454200134688057</c:v>
                </c:pt>
                <c:pt idx="481">
                  <c:v>0.47581427201177445</c:v>
                </c:pt>
                <c:pt idx="482">
                  <c:v>0.4770866395129118</c:v>
                </c:pt>
                <c:pt idx="483">
                  <c:v>0.4783590987468504</c:v>
                </c:pt>
                <c:pt idx="484">
                  <c:v>0.47963164461125174</c:v>
                </c:pt>
                <c:pt idx="485">
                  <c:v>0.48090427200481911</c:v>
                </c:pt>
                <c:pt idx="486">
                  <c:v>0.48217697582723651</c:v>
                </c:pt>
                <c:pt idx="487">
                  <c:v>0.48344975097910636</c:v>
                </c:pt>
                <c:pt idx="488">
                  <c:v>0.4847225923618888</c:v>
                </c:pt>
                <c:pt idx="489">
                  <c:v>0.48599549487783927</c:v>
                </c:pt>
                <c:pt idx="490">
                  <c:v>0.48726845342994846</c:v>
                </c:pt>
                <c:pt idx="491">
                  <c:v>0.48854146292187917</c:v>
                </c:pt>
                <c:pt idx="492">
                  <c:v>0.48981451825790673</c:v>
                </c:pt>
                <c:pt idx="493">
                  <c:v>0.49108761434285669</c:v>
                </c:pt>
                <c:pt idx="494">
                  <c:v>0.49236074608204394</c:v>
                </c:pt>
                <c:pt idx="495">
                  <c:v>0.49363390838121113</c:v>
                </c:pt>
                <c:pt idx="496">
                  <c:v>0.49490709614646805</c:v>
                </c:pt>
                <c:pt idx="497">
                  <c:v>0.49618030428423004</c:v>
                </c:pt>
                <c:pt idx="498">
                  <c:v>0.49745352770115681</c:v>
                </c:pt>
                <c:pt idx="499">
                  <c:v>0.49872676130409177</c:v>
                </c:pt>
                <c:pt idx="500">
                  <c:v>0.5</c:v>
                </c:pt>
                <c:pt idx="501">
                  <c:v>0.50127323869590823</c:v>
                </c:pt>
                <c:pt idx="502">
                  <c:v>0.50254647229884308</c:v>
                </c:pt>
                <c:pt idx="503">
                  <c:v>0.5038196957157699</c:v>
                </c:pt>
                <c:pt idx="504">
                  <c:v>0.50509290385353189</c:v>
                </c:pt>
                <c:pt idx="505">
                  <c:v>0.50636609161878876</c:v>
                </c:pt>
                <c:pt idx="506">
                  <c:v>0.50763925391795606</c:v>
                </c:pt>
                <c:pt idx="507">
                  <c:v>0.50891238565714336</c:v>
                </c:pt>
                <c:pt idx="508">
                  <c:v>0.51018548174209322</c:v>
                </c:pt>
                <c:pt idx="509">
                  <c:v>0.51145853707812072</c:v>
                </c:pt>
                <c:pt idx="510">
                  <c:v>0.5127315465700516</c:v>
                </c:pt>
                <c:pt idx="511">
                  <c:v>0.51400450512216067</c:v>
                </c:pt>
                <c:pt idx="512">
                  <c:v>0.51527740763811125</c:v>
                </c:pt>
                <c:pt idx="513">
                  <c:v>0.51655024902089364</c:v>
                </c:pt>
                <c:pt idx="514">
                  <c:v>0.51782302417276349</c:v>
                </c:pt>
                <c:pt idx="515">
                  <c:v>0.51909572799518089</c:v>
                </c:pt>
                <c:pt idx="516">
                  <c:v>0.52036835538874826</c:v>
                </c:pt>
                <c:pt idx="517">
                  <c:v>0.52164090125314966</c:v>
                </c:pt>
                <c:pt idx="518">
                  <c:v>0.52291336048708814</c:v>
                </c:pt>
                <c:pt idx="519">
                  <c:v>0.52418572798822549</c:v>
                </c:pt>
                <c:pt idx="520">
                  <c:v>0.52545799865311937</c:v>
                </c:pt>
                <c:pt idx="521">
                  <c:v>0.52673016737716216</c:v>
                </c:pt>
                <c:pt idx="522">
                  <c:v>0.52800222905451899</c:v>
                </c:pt>
                <c:pt idx="523">
                  <c:v>0.52927417857806591</c:v>
                </c:pt>
                <c:pt idx="524">
                  <c:v>0.53054601083932773</c:v>
                </c:pt>
                <c:pt idx="525">
                  <c:v>0.53181772072841671</c:v>
                </c:pt>
                <c:pt idx="526">
                  <c:v>0.53308930313396885</c:v>
                </c:pt>
                <c:pt idx="527">
                  <c:v>0.53436075294308361</c:v>
                </c:pt>
                <c:pt idx="528">
                  <c:v>0.53563206504126015</c:v>
                </c:pt>
                <c:pt idx="529">
                  <c:v>0.53690323431233533</c:v>
                </c:pt>
                <c:pt idx="530">
                  <c:v>0.53817425563842147</c:v>
                </c:pt>
                <c:pt idx="531">
                  <c:v>0.53944512389984367</c:v>
                </c:pt>
                <c:pt idx="532">
                  <c:v>0.54071583397507661</c:v>
                </c:pt>
                <c:pt idx="533">
                  <c:v>0.54198638074068217</c:v>
                </c:pt>
                <c:pt idx="534">
                  <c:v>0.54325675907124638</c:v>
                </c:pt>
                <c:pt idx="535">
                  <c:v>0.5445269638393162</c:v>
                </c:pt>
                <c:pt idx="536">
                  <c:v>0.54579698991533665</c:v>
                </c:pt>
                <c:pt idx="537">
                  <c:v>0.54706683216758722</c:v>
                </c:pt>
                <c:pt idx="538">
                  <c:v>0.548336485462118</c:v>
                </c:pt>
                <c:pt idx="539">
                  <c:v>0.5496059446626872</c:v>
                </c:pt>
                <c:pt idx="540">
                  <c:v>0.55087520463069617</c:v>
                </c:pt>
                <c:pt idx="541">
                  <c:v>0.55214426022512642</c:v>
                </c:pt>
                <c:pt idx="542">
                  <c:v>0.55341310630247531</c:v>
                </c:pt>
                <c:pt idx="543">
                  <c:v>0.55468173771669149</c:v>
                </c:pt>
                <c:pt idx="544">
                  <c:v>0.55595014931911102</c:v>
                </c:pt>
                <c:pt idx="545">
                  <c:v>0.55721833595839287</c:v>
                </c:pt>
                <c:pt idx="546">
                  <c:v>0.55848629248045412</c:v>
                </c:pt>
                <c:pt idx="547">
                  <c:v>0.55975401372840494</c:v>
                </c:pt>
                <c:pt idx="548">
                  <c:v>0.56102149454248396</c:v>
                </c:pt>
                <c:pt idx="549">
                  <c:v>0.56228872975999278</c:v>
                </c:pt>
                <c:pt idx="550">
                  <c:v>0.56355571421523099</c:v>
                </c:pt>
                <c:pt idx="551">
                  <c:v>0.56482244273942983</c:v>
                </c:pt>
                <c:pt idx="552">
                  <c:v>0.56608891016068752</c:v>
                </c:pt>
                <c:pt idx="553">
                  <c:v>0.56735511130390259</c:v>
                </c:pt>
                <c:pt idx="554">
                  <c:v>0.56862104099070787</c:v>
                </c:pt>
                <c:pt idx="555">
                  <c:v>0.5698866940394044</c:v>
                </c:pt>
                <c:pt idx="556">
                  <c:v>0.57115206526489437</c:v>
                </c:pt>
                <c:pt idx="557">
                  <c:v>0.57241714947861511</c:v>
                </c:pt>
                <c:pt idx="558">
                  <c:v>0.57368194148847151</c:v>
                </c:pt>
                <c:pt idx="559">
                  <c:v>0.57494643609876916</c:v>
                </c:pt>
                <c:pt idx="560">
                  <c:v>0.57621062811014667</c:v>
                </c:pt>
                <c:pt idx="561">
                  <c:v>0.57747451231950819</c:v>
                </c:pt>
                <c:pt idx="562">
                  <c:v>0.57873808351995526</c:v>
                </c:pt>
                <c:pt idx="563">
                  <c:v>0.58000133650071928</c:v>
                </c:pt>
                <c:pt idx="564">
                  <c:v>0.58126426604709303</c:v>
                </c:pt>
                <c:pt idx="565">
                  <c:v>0.58252686694036104</c:v>
                </c:pt>
                <c:pt idx="566">
                  <c:v>0.58378913395773202</c:v>
                </c:pt>
                <c:pt idx="567">
                  <c:v>0.58505106187226896</c:v>
                </c:pt>
                <c:pt idx="568">
                  <c:v>0.58631264545282014</c:v>
                </c:pt>
                <c:pt idx="569">
                  <c:v>0.58757387946394923</c:v>
                </c:pt>
                <c:pt idx="570">
                  <c:v>0.58883475866586543</c:v>
                </c:pt>
                <c:pt idx="571">
                  <c:v>0.59009527781435334</c:v>
                </c:pt>
                <c:pt idx="572">
                  <c:v>0.59135543166070226</c:v>
                </c:pt>
                <c:pt idx="573">
                  <c:v>0.5926152149516356</c:v>
                </c:pt>
                <c:pt idx="574">
                  <c:v>0.59387462242923983</c:v>
                </c:pt>
                <c:pt idx="575">
                  <c:v>0.59513364883089304</c:v>
                </c:pt>
                <c:pt idx="576">
                  <c:v>0.59639228888919305</c:v>
                </c:pt>
                <c:pt idx="577">
                  <c:v>0.59765053733188567</c:v>
                </c:pt>
                <c:pt idx="578">
                  <c:v>0.59890838888179276</c:v>
                </c:pt>
                <c:pt idx="579">
                  <c:v>0.60016583825673853</c:v>
                </c:pt>
                <c:pt idx="580">
                  <c:v>0.60142288016947787</c:v>
                </c:pt>
                <c:pt idx="581">
                  <c:v>0.60267950932762226</c:v>
                </c:pt>
                <c:pt idx="582">
                  <c:v>0.60393572043356647</c:v>
                </c:pt>
                <c:pt idx="583">
                  <c:v>0.60519150818441425</c:v>
                </c:pt>
                <c:pt idx="584">
                  <c:v>0.60644686727190478</c:v>
                </c:pt>
                <c:pt idx="585">
                  <c:v>0.60770179238233735</c:v>
                </c:pt>
                <c:pt idx="586">
                  <c:v>0.60895627819649645</c:v>
                </c:pt>
                <c:pt idx="587">
                  <c:v>0.61021031938957659</c:v>
                </c:pt>
                <c:pt idx="588">
                  <c:v>0.61146391063110672</c:v>
                </c:pt>
                <c:pt idx="589">
                  <c:v>0.61271704658487369</c:v>
                </c:pt>
                <c:pt idx="590">
                  <c:v>0.6139697219088458</c:v>
                </c:pt>
                <c:pt idx="591">
                  <c:v>0.61522193125509661</c:v>
                </c:pt>
                <c:pt idx="592">
                  <c:v>0.61647366926972669</c:v>
                </c:pt>
                <c:pt idx="593">
                  <c:v>0.61772493059278633</c:v>
                </c:pt>
                <c:pt idx="594">
                  <c:v>0.61897570985819805</c:v>
                </c:pt>
                <c:pt idx="595">
                  <c:v>0.62022600169367714</c:v>
                </c:pt>
                <c:pt idx="596">
                  <c:v>0.62147580072065323</c:v>
                </c:pt>
                <c:pt idx="597">
                  <c:v>0.62272510155419103</c:v>
                </c:pt>
                <c:pt idx="598">
                  <c:v>0.62397389880291065</c:v>
                </c:pt>
                <c:pt idx="599">
                  <c:v>0.62522218706890698</c:v>
                </c:pt>
                <c:pt idx="600">
                  <c:v>0.62646996094766905</c:v>
                </c:pt>
                <c:pt idx="601">
                  <c:v>0.6277172150279996</c:v>
                </c:pt>
                <c:pt idx="602">
                  <c:v>0.628963943891933</c:v>
                </c:pt>
                <c:pt idx="603">
                  <c:v>0.63021014211465309</c:v>
                </c:pt>
                <c:pt idx="604">
                  <c:v>0.63145580426441139</c:v>
                </c:pt>
                <c:pt idx="605">
                  <c:v>0.63270092490244301</c:v>
                </c:pt>
                <c:pt idx="606">
                  <c:v>0.63394549858288429</c:v>
                </c:pt>
                <c:pt idx="607">
                  <c:v>0.63518951985268857</c:v>
                </c:pt>
                <c:pt idx="608">
                  <c:v>0.63643298325154118</c:v>
                </c:pt>
                <c:pt idx="609">
                  <c:v>0.63767588331177527</c:v>
                </c:pt>
                <c:pt idx="610">
                  <c:v>0.63891821455828579</c:v>
                </c:pt>
                <c:pt idx="611">
                  <c:v>0.64015997150844361</c:v>
                </c:pt>
                <c:pt idx="612">
                  <c:v>0.64140114867200937</c:v>
                </c:pt>
                <c:pt idx="613">
                  <c:v>0.64264174055104606</c:v>
                </c:pt>
                <c:pt idx="614">
                  <c:v>0.64388174163983158</c:v>
                </c:pt>
                <c:pt idx="615">
                  <c:v>0.64512114642477048</c:v>
                </c:pt>
                <c:pt idx="616">
                  <c:v>0.64635994938430497</c:v>
                </c:pt>
                <c:pt idx="617">
                  <c:v>0.64759814498882651</c:v>
                </c:pt>
                <c:pt idx="618">
                  <c:v>0.64883572770058562</c:v>
                </c:pt>
                <c:pt idx="619">
                  <c:v>0.65007269197360018</c:v>
                </c:pt>
                <c:pt idx="620">
                  <c:v>0.65130903225356662</c:v>
                </c:pt>
                <c:pt idx="621">
                  <c:v>0.65254474297776632</c:v>
                </c:pt>
                <c:pt idx="622">
                  <c:v>0.65377981857497491</c:v>
                </c:pt>
                <c:pt idx="623">
                  <c:v>0.65501425346536812</c:v>
                </c:pt>
                <c:pt idx="624">
                  <c:v>0.65624804206042897</c:v>
                </c:pt>
                <c:pt idx="625">
                  <c:v>0.65748117876285372</c:v>
                </c:pt>
                <c:pt idx="626">
                  <c:v>0.65871365796645664</c:v>
                </c:pt>
                <c:pt idx="627">
                  <c:v>0.65994547405607507</c:v>
                </c:pt>
                <c:pt idx="628">
                  <c:v>0.66117662140747302</c:v>
                </c:pt>
                <c:pt idx="629">
                  <c:v>0.66240709438724465</c:v>
                </c:pt>
                <c:pt idx="630">
                  <c:v>0.6636368873527162</c:v>
                </c:pt>
                <c:pt idx="631">
                  <c:v>0.66486599465184881</c:v>
                </c:pt>
                <c:pt idx="632">
                  <c:v>0.66609441062313912</c:v>
                </c:pt>
                <c:pt idx="633">
                  <c:v>0.66732212959551951</c:v>
                </c:pt>
                <c:pt idx="634">
                  <c:v>0.66854914588825842</c:v>
                </c:pt>
                <c:pt idx="635">
                  <c:v>0.66977545381085879</c:v>
                </c:pt>
                <c:pt idx="636">
                  <c:v>0.67100104766295654</c:v>
                </c:pt>
                <c:pt idx="637">
                  <c:v>0.67222592173421847</c:v>
                </c:pt>
                <c:pt idx="638">
                  <c:v>0.67345007030423798</c:v>
                </c:pt>
                <c:pt idx="639">
                  <c:v>0.67467348764243207</c:v>
                </c:pt>
                <c:pt idx="640">
                  <c:v>0.67589616800793595</c:v>
                </c:pt>
                <c:pt idx="641">
                  <c:v>0.67711810564949781</c:v>
                </c:pt>
                <c:pt idx="642">
                  <c:v>0.67833929480537158</c:v>
                </c:pt>
                <c:pt idx="643">
                  <c:v>0.67955972970321066</c:v>
                </c:pt>
                <c:pt idx="644">
                  <c:v>0.68077940455995922</c:v>
                </c:pt>
                <c:pt idx="645">
                  <c:v>0.68199831358174379</c:v>
                </c:pt>
                <c:pt idx="646">
                  <c:v>0.6832164509637626</c:v>
                </c:pt>
                <c:pt idx="647">
                  <c:v>0.6844338108901763</c:v>
                </c:pt>
                <c:pt idx="648">
                  <c:v>0.68565038753399488</c:v>
                </c:pt>
                <c:pt idx="649">
                  <c:v>0.68686617505696657</c:v>
                </c:pt>
                <c:pt idx="650">
                  <c:v>0.68808116760946358</c:v>
                </c:pt>
                <c:pt idx="651">
                  <c:v>0.68929535933036856</c:v>
                </c:pt>
                <c:pt idx="652">
                  <c:v>0.69050874434695919</c:v>
                </c:pt>
                <c:pt idx="653">
                  <c:v>0.69172131677479154</c:v>
                </c:pt>
                <c:pt idx="654">
                  <c:v>0.69293307071758448</c:v>
                </c:pt>
                <c:pt idx="655">
                  <c:v>0.69414400026709999</c:v>
                </c:pt>
                <c:pt idx="656">
                  <c:v>0.69535409950302474</c:v>
                </c:pt>
                <c:pt idx="657">
                  <c:v>0.69656336249285089</c:v>
                </c:pt>
                <c:pt idx="658">
                  <c:v>0.69777178329175393</c:v>
                </c:pt>
                <c:pt idx="659">
                  <c:v>0.69897935594247129</c:v>
                </c:pt>
                <c:pt idx="660">
                  <c:v>0.700186074475179</c:v>
                </c:pt>
                <c:pt idx="661">
                  <c:v>0.70139193290736779</c:v>
                </c:pt>
                <c:pt idx="662">
                  <c:v>0.70259692524371764</c:v>
                </c:pt>
                <c:pt idx="663">
                  <c:v>0.70380104547597189</c:v>
                </c:pt>
                <c:pt idx="664">
                  <c:v>0.70500428758280909</c:v>
                </c:pt>
                <c:pt idx="665">
                  <c:v>0.70620664552971535</c:v>
                </c:pt>
                <c:pt idx="666">
                  <c:v>0.70740811326885433</c:v>
                </c:pt>
                <c:pt idx="667">
                  <c:v>0.70860868473893668</c:v>
                </c:pt>
                <c:pt idx="668">
                  <c:v>0.70980835386508734</c:v>
                </c:pt>
                <c:pt idx="669">
                  <c:v>0.71100711455871368</c:v>
                </c:pt>
                <c:pt idx="670">
                  <c:v>0.71220496071736983</c:v>
                </c:pt>
                <c:pt idx="671">
                  <c:v>0.71340188622462242</c:v>
                </c:pt>
                <c:pt idx="672">
                  <c:v>0.71459788494991283</c:v>
                </c:pt>
                <c:pt idx="673">
                  <c:v>0.71579295074841964</c:v>
                </c:pt>
                <c:pt idx="674">
                  <c:v>0.71698707746091916</c:v>
                </c:pt>
                <c:pt idx="675">
                  <c:v>0.71818025891364512</c:v>
                </c:pt>
                <c:pt idx="676">
                  <c:v>0.71937248891814631</c:v>
                </c:pt>
                <c:pt idx="677">
                  <c:v>0.72056376127114397</c:v>
                </c:pt>
                <c:pt idx="678">
                  <c:v>0.72175406975438683</c:v>
                </c:pt>
                <c:pt idx="679">
                  <c:v>0.72294340813450519</c:v>
                </c:pt>
                <c:pt idx="680">
                  <c:v>0.72413177016286401</c:v>
                </c:pt>
                <c:pt idx="681">
                  <c:v>0.72531914957541366</c:v>
                </c:pt>
                <c:pt idx="682">
                  <c:v>0.7265055400925402</c:v>
                </c:pt>
                <c:pt idx="683">
                  <c:v>0.72769093541891372</c:v>
                </c:pt>
                <c:pt idx="684">
                  <c:v>0.7288753292433352</c:v>
                </c:pt>
                <c:pt idx="685">
                  <c:v>0.73005871523858212</c:v>
                </c:pt>
                <c:pt idx="686">
                  <c:v>0.73124108706125224</c:v>
                </c:pt>
                <c:pt idx="687">
                  <c:v>0.73242243835160625</c:v>
                </c:pt>
                <c:pt idx="688">
                  <c:v>0.7336027627334083</c:v>
                </c:pt>
                <c:pt idx="689">
                  <c:v>0.73478205381376593</c:v>
                </c:pt>
                <c:pt idx="690">
                  <c:v>0.73596030518296696</c:v>
                </c:pt>
                <c:pt idx="691">
                  <c:v>0.73713751041431619</c:v>
                </c:pt>
                <c:pt idx="692">
                  <c:v>0.73831366306396939</c:v>
                </c:pt>
                <c:pt idx="693">
                  <c:v>0.7394887566707663</c:v>
                </c:pt>
                <c:pt idx="694">
                  <c:v>0.74066278475606184</c:v>
                </c:pt>
                <c:pt idx="695">
                  <c:v>0.74183574082355441</c:v>
                </c:pt>
                <c:pt idx="696">
                  <c:v>0.743007618359115</c:v>
                </c:pt>
                <c:pt idx="697">
                  <c:v>0.74417841083061198</c:v>
                </c:pt>
                <c:pt idx="698">
                  <c:v>0.74534811168773429</c:v>
                </c:pt>
                <c:pt idx="699">
                  <c:v>0.7465167143618161</c:v>
                </c:pt>
                <c:pt idx="700">
                  <c:v>0.7476842122656544</c:v>
                </c:pt>
                <c:pt idx="701">
                  <c:v>0.74885059879332883</c:v>
                </c:pt>
                <c:pt idx="702">
                  <c:v>0.75001586732001746</c:v>
                </c:pt>
                <c:pt idx="703">
                  <c:v>0.7511800112018121</c:v>
                </c:pt>
                <c:pt idx="704">
                  <c:v>0.75234302377552997</c:v>
                </c:pt>
                <c:pt idx="705">
                  <c:v>0.75350489835852474</c:v>
                </c:pt>
                <c:pt idx="706">
                  <c:v>0.75466562824849492</c:v>
                </c:pt>
                <c:pt idx="707">
                  <c:v>0.7558252067232899</c:v>
                </c:pt>
                <c:pt idx="708">
                  <c:v>0.75698362704071465</c:v>
                </c:pt>
                <c:pt idx="709">
                  <c:v>0.75814088243833189</c:v>
                </c:pt>
                <c:pt idx="710">
                  <c:v>0.75929696613326203</c:v>
                </c:pt>
                <c:pt idx="711">
                  <c:v>0.76045187132198022</c:v>
                </c:pt>
                <c:pt idx="712">
                  <c:v>0.76160559118011317</c:v>
                </c:pt>
                <c:pt idx="713">
                  <c:v>0.76275811886223133</c:v>
                </c:pt>
                <c:pt idx="714">
                  <c:v>0.76390944750164025</c:v>
                </c:pt>
                <c:pt idx="715">
                  <c:v>0.76505957021016946</c:v>
                </c:pt>
                <c:pt idx="716">
                  <c:v>0.76620848007795783</c:v>
                </c:pt>
                <c:pt idx="717">
                  <c:v>0.76735617017323843</c:v>
                </c:pt>
                <c:pt idx="718">
                  <c:v>0.76850263354211845</c:v>
                </c:pt>
                <c:pt idx="719">
                  <c:v>0.76964786320835954</c:v>
                </c:pt>
                <c:pt idx="720">
                  <c:v>0.77079185217315316</c:v>
                </c:pt>
                <c:pt idx="721">
                  <c:v>0.77193459341489423</c:v>
                </c:pt>
                <c:pt idx="722">
                  <c:v>0.77307607988895188</c:v>
                </c:pt>
                <c:pt idx="723">
                  <c:v>0.7742163045274395</c:v>
                </c:pt>
                <c:pt idx="724">
                  <c:v>0.77535526023897761</c:v>
                </c:pt>
                <c:pt idx="725">
                  <c:v>0.77649293990845958</c:v>
                </c:pt>
                <c:pt idx="726">
                  <c:v>0.77762933639680965</c:v>
                </c:pt>
                <c:pt idx="727">
                  <c:v>0.77876444254074084</c:v>
                </c:pt>
                <c:pt idx="728">
                  <c:v>0.77989825115250999</c:v>
                </c:pt>
                <c:pt idx="729">
                  <c:v>0.78103075501966768</c:v>
                </c:pt>
                <c:pt idx="730">
                  <c:v>0.78216194690480789</c:v>
                </c:pt>
                <c:pt idx="731">
                  <c:v>0.78329181954531235</c:v>
                </c:pt>
                <c:pt idx="732">
                  <c:v>0.78442036565309392</c:v>
                </c:pt>
                <c:pt idx="733">
                  <c:v>0.78554757791433427</c:v>
                </c:pt>
                <c:pt idx="734">
                  <c:v>0.78667344898922076</c:v>
                </c:pt>
                <c:pt idx="735">
                  <c:v>0.78779797151167852</c:v>
                </c:pt>
                <c:pt idx="736">
                  <c:v>0.78892113808910036</c:v>
                </c:pt>
                <c:pt idx="737">
                  <c:v>0.79004294130207164</c:v>
                </c:pt>
                <c:pt idx="738">
                  <c:v>0.79116337370409395</c:v>
                </c:pt>
                <c:pt idx="739">
                  <c:v>0.79228242782130343</c:v>
                </c:pt>
                <c:pt idx="740">
                  <c:v>0.79340009615218565</c:v>
                </c:pt>
                <c:pt idx="741">
                  <c:v>0.79451637116728901</c:v>
                </c:pt>
                <c:pt idx="742">
                  <c:v>0.79563124530893137</c:v>
                </c:pt>
                <c:pt idx="743">
                  <c:v>0.79674471099090571</c:v>
                </c:pt>
                <c:pt idx="744">
                  <c:v>0.79785676059817945</c:v>
                </c:pt>
                <c:pt idx="745">
                  <c:v>0.79896738648659249</c:v>
                </c:pt>
                <c:pt idx="746">
                  <c:v>0.80007658098254864</c:v>
                </c:pt>
                <c:pt idx="747">
                  <c:v>0.80118433638270603</c:v>
                </c:pt>
                <c:pt idx="748">
                  <c:v>0.80229064495366054</c:v>
                </c:pt>
                <c:pt idx="749">
                  <c:v>0.80339549893162676</c:v>
                </c:pt>
                <c:pt idx="750">
                  <c:v>0.80449889052211487</c:v>
                </c:pt>
                <c:pt idx="751">
                  <c:v>0.80560081189960109</c:v>
                </c:pt>
                <c:pt idx="752">
                  <c:v>0.80670125520719749</c:v>
                </c:pt>
                <c:pt idx="753">
                  <c:v>0.80780021255631385</c:v>
                </c:pt>
                <c:pt idx="754">
                  <c:v>0.80889767602631646</c:v>
                </c:pt>
                <c:pt idx="755">
                  <c:v>0.80999363766418153</c:v>
                </c:pt>
                <c:pt idx="756">
                  <c:v>0.81108808948414635</c:v>
                </c:pt>
                <c:pt idx="757">
                  <c:v>0.8121810234673521</c:v>
                </c:pt>
                <c:pt idx="758">
                  <c:v>0.81327243156148443</c:v>
                </c:pt>
                <c:pt idx="759">
                  <c:v>0.81436230568040646</c:v>
                </c:pt>
                <c:pt idx="760">
                  <c:v>0.81545063770379156</c:v>
                </c:pt>
                <c:pt idx="761">
                  <c:v>0.81653741947674385</c:v>
                </c:pt>
                <c:pt idx="762">
                  <c:v>0.81762264280942121</c:v>
                </c:pt>
                <c:pt idx="763">
                  <c:v>0.81870629947664575</c:v>
                </c:pt>
                <c:pt idx="764">
                  <c:v>0.81978838121751396</c:v>
                </c:pt>
                <c:pt idx="765">
                  <c:v>0.820868879735</c:v>
                </c:pt>
                <c:pt idx="766">
                  <c:v>0.82194778669555046</c:v>
                </c:pt>
                <c:pt idx="767">
                  <c:v>0.82302509372867838</c:v>
                </c:pt>
                <c:pt idx="768">
                  <c:v>0.82410079242654677</c:v>
                </c:pt>
                <c:pt idx="769">
                  <c:v>0.82517487434354897</c:v>
                </c:pt>
                <c:pt idx="770">
                  <c:v>0.82624733099588177</c:v>
                </c:pt>
                <c:pt idx="771">
                  <c:v>0.82731815386111218</c:v>
                </c:pt>
                <c:pt idx="772">
                  <c:v>0.82838733437773826</c:v>
                </c:pt>
                <c:pt idx="773">
                  <c:v>0.82945486394474377</c:v>
                </c:pt>
                <c:pt idx="774">
                  <c:v>0.83052073392114545</c:v>
                </c:pt>
                <c:pt idx="775">
                  <c:v>0.83158493562553337</c:v>
                </c:pt>
                <c:pt idx="776">
                  <c:v>0.83264746033560599</c:v>
                </c:pt>
                <c:pt idx="777">
                  <c:v>0.83370829928769541</c:v>
                </c:pt>
                <c:pt idx="778">
                  <c:v>0.83476744367628952</c:v>
                </c:pt>
                <c:pt idx="779">
                  <c:v>0.83582488465354254</c:v>
                </c:pt>
                <c:pt idx="780">
                  <c:v>0.83688061332878061</c:v>
                </c:pt>
                <c:pt idx="781">
                  <c:v>0.83793462076799963</c:v>
                </c:pt>
                <c:pt idx="782">
                  <c:v>0.8389868979933548</c:v>
                </c:pt>
                <c:pt idx="783">
                  <c:v>0.84003743598264113</c:v>
                </c:pt>
                <c:pt idx="784">
                  <c:v>0.84108622566876945</c:v>
                </c:pt>
                <c:pt idx="785">
                  <c:v>0.84213325793923</c:v>
                </c:pt>
                <c:pt idx="786">
                  <c:v>0.84317852363554979</c:v>
                </c:pt>
                <c:pt idx="787">
                  <c:v>0.84422201355274162</c:v>
                </c:pt>
                <c:pt idx="788">
                  <c:v>0.84526371843874304</c:v>
                </c:pt>
                <c:pt idx="789">
                  <c:v>0.84630362899384726</c:v>
                </c:pt>
                <c:pt idx="790">
                  <c:v>0.8473417358701244</c:v>
                </c:pt>
                <c:pt idx="791">
                  <c:v>0.84837802967083475</c:v>
                </c:pt>
                <c:pt idx="792">
                  <c:v>0.84941250094982967</c:v>
                </c:pt>
                <c:pt idx="793">
                  <c:v>0.85044514021094586</c:v>
                </c:pt>
                <c:pt idx="794">
                  <c:v>0.85147593790738718</c:v>
                </c:pt>
                <c:pt idx="795">
                  <c:v>0.85250488444109851</c:v>
                </c:pt>
                <c:pt idx="796">
                  <c:v>0.85353197016212778</c:v>
                </c:pt>
                <c:pt idx="797">
                  <c:v>0.85455718536797609</c:v>
                </c:pt>
                <c:pt idx="798">
                  <c:v>0.85558052030294118</c:v>
                </c:pt>
                <c:pt idx="799">
                  <c:v>0.8566019651574448</c:v>
                </c:pt>
                <c:pt idx="800">
                  <c:v>0.85762151006735299</c:v>
                </c:pt>
                <c:pt idx="801">
                  <c:v>0.85863914511328121</c:v>
                </c:pt>
                <c:pt idx="802">
                  <c:v>0.85965486031989036</c:v>
                </c:pt>
                <c:pt idx="803">
                  <c:v>0.86066864565516921</c:v>
                </c:pt>
                <c:pt idx="804">
                  <c:v>0.86168049102970468</c:v>
                </c:pt>
                <c:pt idx="805">
                  <c:v>0.86269038629593908</c:v>
                </c:pt>
                <c:pt idx="806">
                  <c:v>0.86369832124741619</c:v>
                </c:pt>
                <c:pt idx="807">
                  <c:v>0.86470428561801127</c:v>
                </c:pt>
                <c:pt idx="808">
                  <c:v>0.8657082690811494</c:v>
                </c:pt>
                <c:pt idx="809">
                  <c:v>0.86671026124900952</c:v>
                </c:pt>
                <c:pt idx="810">
                  <c:v>0.86771025167171412</c:v>
                </c:pt>
                <c:pt idx="811">
                  <c:v>0.8687082298365042</c:v>
                </c:pt>
                <c:pt idx="812">
                  <c:v>0.86970418516689929</c:v>
                </c:pt>
                <c:pt idx="813">
                  <c:v>0.87069810702184314</c:v>
                </c:pt>
                <c:pt idx="814">
                  <c:v>0.8716899846948325</c:v>
                </c:pt>
                <c:pt idx="815">
                  <c:v>0.87267980741303053</c:v>
                </c:pt>
                <c:pt idx="816">
                  <c:v>0.87366756433636372</c:v>
                </c:pt>
                <c:pt idx="817">
                  <c:v>0.87465324455660198</c:v>
                </c:pt>
                <c:pt idx="818">
                  <c:v>0.87563683709642204</c:v>
                </c:pt>
                <c:pt idx="819">
                  <c:v>0.87661833090845265</c:v>
                </c:pt>
                <c:pt idx="820">
                  <c:v>0.87759771487430127</c:v>
                </c:pt>
                <c:pt idx="821">
                  <c:v>0.87857497780356386</c:v>
                </c:pt>
                <c:pt idx="822">
                  <c:v>0.87955010843281378</c:v>
                </c:pt>
                <c:pt idx="823">
                  <c:v>0.88052309542457319</c:v>
                </c:pt>
                <c:pt idx="824">
                  <c:v>0.88149392736626186</c:v>
                </c:pt>
                <c:pt idx="825">
                  <c:v>0.88246259276912942</c:v>
                </c:pt>
                <c:pt idx="826">
                  <c:v>0.88342908006716325</c:v>
                </c:pt>
                <c:pt idx="827">
                  <c:v>0.88439337761597558</c:v>
                </c:pt>
                <c:pt idx="828">
                  <c:v>0.88535547369166967</c:v>
                </c:pt>
                <c:pt idx="829">
                  <c:v>0.88631535648968351</c:v>
                </c:pt>
                <c:pt idx="830">
                  <c:v>0.88727301412360815</c:v>
                </c:pt>
                <c:pt idx="831">
                  <c:v>0.88822843462398371</c:v>
                </c:pt>
                <c:pt idx="832">
                  <c:v>0.88918160593707252</c:v>
                </c:pt>
                <c:pt idx="833">
                  <c:v>0.89013251592360298</c:v>
                </c:pt>
                <c:pt idx="834">
                  <c:v>0.89108115235749275</c:v>
                </c:pt>
                <c:pt idx="835">
                  <c:v>0.89202750292454025</c:v>
                </c:pt>
                <c:pt idx="836">
                  <c:v>0.89297155522109384</c:v>
                </c:pt>
                <c:pt idx="837">
                  <c:v>0.89391329675268982</c:v>
                </c:pt>
                <c:pt idx="838">
                  <c:v>0.89485271493266239</c:v>
                </c:pt>
                <c:pt idx="839">
                  <c:v>0.89578979708072537</c:v>
                </c:pt>
                <c:pt idx="840">
                  <c:v>0.89672453042152256</c:v>
                </c:pt>
                <c:pt idx="841">
                  <c:v>0.89765690208314686</c:v>
                </c:pt>
                <c:pt idx="842">
                  <c:v>0.89858689909562794</c:v>
                </c:pt>
                <c:pt idx="843">
                  <c:v>0.89951450838938651</c:v>
                </c:pt>
                <c:pt idx="844">
                  <c:v>0.90043971679365564</c:v>
                </c:pt>
                <c:pt idx="845">
                  <c:v>0.90136251103486553</c:v>
                </c:pt>
                <c:pt idx="846">
                  <c:v>0.90228287773499471</c:v>
                </c:pt>
                <c:pt idx="847">
                  <c:v>0.90320080340988229</c:v>
                </c:pt>
                <c:pt idx="848">
                  <c:v>0.90411627446750364</c:v>
                </c:pt>
                <c:pt idx="849">
                  <c:v>0.9050292772062063</c:v>
                </c:pt>
                <c:pt idx="850">
                  <c:v>0.90593979781290646</c:v>
                </c:pt>
                <c:pt idx="851">
                  <c:v>0.90684782236124251</c:v>
                </c:pt>
                <c:pt idx="852">
                  <c:v>0.90775333680968773</c:v>
                </c:pt>
                <c:pt idx="853">
                  <c:v>0.90865632699961907</c:v>
                </c:pt>
                <c:pt idx="854">
                  <c:v>0.90955677865333717</c:v>
                </c:pt>
                <c:pt idx="855">
                  <c:v>0.91045467737204544</c:v>
                </c:pt>
                <c:pt idx="856">
                  <c:v>0.91135000863377613</c:v>
                </c:pt>
                <c:pt idx="857">
                  <c:v>0.91224275779126973</c:v>
                </c:pt>
                <c:pt idx="858">
                  <c:v>0.91313291006980146</c:v>
                </c:pt>
                <c:pt idx="859">
                  <c:v>0.9140204505649564</c:v>
                </c:pt>
                <c:pt idx="860">
                  <c:v>0.91490536424034874</c:v>
                </c:pt>
                <c:pt idx="861">
                  <c:v>0.91578763592528745</c:v>
                </c:pt>
                <c:pt idx="862">
                  <c:v>0.91666725031238028</c:v>
                </c:pt>
                <c:pt idx="863">
                  <c:v>0.91754419195508119</c:v>
                </c:pt>
                <c:pt idx="864">
                  <c:v>0.91841844526517513</c:v>
                </c:pt>
                <c:pt idx="865">
                  <c:v>0.91928999451019699</c:v>
                </c:pt>
                <c:pt idx="866">
                  <c:v>0.92015882381078862</c:v>
                </c:pt>
                <c:pt idx="867">
                  <c:v>0.9210249171379834</c:v>
                </c:pt>
                <c:pt idx="868">
                  <c:v>0.9218882583104242</c:v>
                </c:pt>
                <c:pt idx="869">
                  <c:v>0.92274883099150484</c:v>
                </c:pt>
                <c:pt idx="870">
                  <c:v>0.92360661868644056</c:v>
                </c:pt>
                <c:pt idx="871">
                  <c:v>0.92446160473925709</c:v>
                </c:pt>
                <c:pt idx="872">
                  <c:v>0.92531377232969991</c:v>
                </c:pt>
                <c:pt idx="873">
                  <c:v>0.92616310447006278</c:v>
                </c:pt>
                <c:pt idx="874">
                  <c:v>0.92700958400192524</c:v>
                </c:pt>
                <c:pt idx="875">
                  <c:v>0.92785319359280627</c:v>
                </c:pt>
                <c:pt idx="876">
                  <c:v>0.92869391573272031</c:v>
                </c:pt>
                <c:pt idx="877">
                  <c:v>0.92953173273064116</c:v>
                </c:pt>
                <c:pt idx="878">
                  <c:v>0.93036662671086456</c:v>
                </c:pt>
                <c:pt idx="879">
                  <c:v>0.93119857960926822</c:v>
                </c:pt>
                <c:pt idx="880">
                  <c:v>0.93202757316946561</c:v>
                </c:pt>
                <c:pt idx="881">
                  <c:v>0.93285358893884851</c:v>
                </c:pt>
                <c:pt idx="882">
                  <c:v>0.93367660826451404</c:v>
                </c:pt>
                <c:pt idx="883">
                  <c:v>0.93449661228907432</c:v>
                </c:pt>
                <c:pt idx="884">
                  <c:v>0.93531358194633951</c:v>
                </c:pt>
                <c:pt idx="885">
                  <c:v>0.93612749795687555</c:v>
                </c:pt>
                <c:pt idx="886">
                  <c:v>0.93693834082342464</c:v>
                </c:pt>
                <c:pt idx="887">
                  <c:v>0.93774609082619098</c:v>
                </c:pt>
                <c:pt idx="888">
                  <c:v>0.93855072801797845</c:v>
                </c:pt>
                <c:pt idx="889">
                  <c:v>0.93935223221918041</c:v>
                </c:pt>
                <c:pt idx="890">
                  <c:v>0.94015058301261323</c:v>
                </c:pt>
                <c:pt idx="891">
                  <c:v>0.94094575973818595</c:v>
                </c:pt>
                <c:pt idx="892">
                  <c:v>0.94173774148740286</c:v>
                </c:pt>
                <c:pt idx="893">
                  <c:v>0.9425265070976887</c:v>
                </c:pt>
                <c:pt idx="894">
                  <c:v>0.94331203514653039</c:v>
                </c:pt>
                <c:pt idx="895">
                  <c:v>0.94409430394542793</c:v>
                </c:pt>
                <c:pt idx="896">
                  <c:v>0.94487329153364652</c:v>
                </c:pt>
                <c:pt idx="897">
                  <c:v>0.9456489756717591</c:v>
                </c:pt>
                <c:pt idx="898">
                  <c:v>0.94642133383497429</c:v>
                </c:pt>
                <c:pt idx="899">
                  <c:v>0.94719034320623563</c:v>
                </c:pt>
                <c:pt idx="900">
                  <c:v>0.94795598066908615</c:v>
                </c:pt>
                <c:pt idx="901">
                  <c:v>0.94871822280028484</c:v>
                </c:pt>
                <c:pt idx="902">
                  <c:v>0.94947704586216608</c:v>
                </c:pt>
                <c:pt idx="903">
                  <c:v>0.95023242579472711</c:v>
                </c:pt>
                <c:pt idx="904">
                  <c:v>0.95098433820743633</c:v>
                </c:pt>
                <c:pt idx="905">
                  <c:v>0.95173275837074278</c:v>
                </c:pt>
                <c:pt idx="906">
                  <c:v>0.95247766120727839</c:v>
                </c:pt>
                <c:pt idx="907">
                  <c:v>0.95321902128273572</c:v>
                </c:pt>
                <c:pt idx="908">
                  <c:v>0.95395681279640554</c:v>
                </c:pt>
                <c:pt idx="909">
                  <c:v>0.95469100957135777</c:v>
                </c:pt>
                <c:pt idx="910">
                  <c:v>0.95542158504425123</c:v>
                </c:pt>
                <c:pt idx="911">
                  <c:v>0.95614851225474751</c:v>
                </c:pt>
                <c:pt idx="912">
                  <c:v>0.95687176383451589</c:v>
                </c:pt>
                <c:pt idx="913">
                  <c:v>0.95759131199580416</c:v>
                </c:pt>
                <c:pt idx="914">
                  <c:v>0.95830712851955457</c:v>
                </c:pt>
                <c:pt idx="915">
                  <c:v>0.95901918474304082</c:v>
                </c:pt>
                <c:pt idx="916">
                  <c:v>0.95972745154700134</c:v>
                </c:pt>
                <c:pt idx="917">
                  <c:v>0.96043189934224216</c:v>
                </c:pt>
                <c:pt idx="918">
                  <c:v>0.96113249805568024</c:v>
                </c:pt>
                <c:pt idx="919">
                  <c:v>0.96182921711579628</c:v>
                </c:pt>
                <c:pt idx="920">
                  <c:v>0.96252202543746712</c:v>
                </c:pt>
                <c:pt idx="921">
                  <c:v>0.96321089140613836</c:v>
                </c:pt>
                <c:pt idx="922">
                  <c:v>0.96389578286130551</c:v>
                </c:pt>
                <c:pt idx="923">
                  <c:v>0.96457666707925882</c:v>
                </c:pt>
                <c:pt idx="924">
                  <c:v>0.96525351075505306</c:v>
                </c:pt>
                <c:pt idx="925">
                  <c:v>0.96592627998365344</c:v>
                </c:pt>
                <c:pt idx="926">
                  <c:v>0.96659494024021186</c:v>
                </c:pt>
                <c:pt idx="927">
                  <c:v>0.96725945635941812</c:v>
                </c:pt>
                <c:pt idx="928">
                  <c:v>0.96791979251386984</c:v>
                </c:pt>
                <c:pt idx="929">
                  <c:v>0.96857591219140327</c:v>
                </c:pt>
                <c:pt idx="930">
                  <c:v>0.96922777817131445</c:v>
                </c:pt>
                <c:pt idx="931">
                  <c:v>0.96987535249940482</c:v>
                </c:pt>
                <c:pt idx="932">
                  <c:v>0.9705185964617713</c:v>
                </c:pt>
                <c:pt idx="933">
                  <c:v>0.97115747055726076</c:v>
                </c:pt>
                <c:pt idx="934">
                  <c:v>0.97179193446849854</c:v>
                </c:pt>
                <c:pt idx="935">
                  <c:v>0.97242194703139562</c:v>
                </c:pt>
                <c:pt idx="936">
                  <c:v>0.97304746620302784</c:v>
                </c:pt>
                <c:pt idx="937">
                  <c:v>0.97366844902777594</c:v>
                </c:pt>
                <c:pt idx="938">
                  <c:v>0.97428485160159972</c:v>
                </c:pt>
                <c:pt idx="939">
                  <c:v>0.97489662903431773</c:v>
                </c:pt>
                <c:pt idx="940">
                  <c:v>0.97550373540973745</c:v>
                </c:pt>
                <c:pt idx="941">
                  <c:v>0.97610612374348493</c:v>
                </c:pt>
                <c:pt idx="942">
                  <c:v>0.97670374593835396</c:v>
                </c:pt>
                <c:pt idx="943">
                  <c:v>0.9772965527369849</c:v>
                </c:pt>
                <c:pt idx="944">
                  <c:v>0.97788449367166519</c:v>
                </c:pt>
                <c:pt idx="945">
                  <c:v>0.97846751701101908</c:v>
                </c:pt>
                <c:pt idx="946">
                  <c:v>0.97904556970333845</c:v>
                </c:pt>
                <c:pt idx="947">
                  <c:v>0.97961859731626988</c:v>
                </c:pt>
                <c:pt idx="948">
                  <c:v>0.98018654397255855</c:v>
                </c:pt>
                <c:pt idx="949">
                  <c:v>0.98074935228150306</c:v>
                </c:pt>
                <c:pt idx="950">
                  <c:v>0.98130696326575062</c:v>
                </c:pt>
                <c:pt idx="951">
                  <c:v>0.98185931628301371</c:v>
                </c:pt>
                <c:pt idx="952">
                  <c:v>0.9824063489422441</c:v>
                </c:pt>
                <c:pt idx="953">
                  <c:v>0.98294799701375213</c:v>
                </c:pt>
                <c:pt idx="954">
                  <c:v>0.98348419433269196</c:v>
                </c:pt>
                <c:pt idx="955">
                  <c:v>0.98401487269526855</c:v>
                </c:pt>
                <c:pt idx="956">
                  <c:v>0.98453996174694813</c:v>
                </c:pt>
                <c:pt idx="957">
                  <c:v>0.98505938886185573</c:v>
                </c:pt>
                <c:pt idx="958">
                  <c:v>0.98557307901244429</c:v>
                </c:pt>
                <c:pt idx="959">
                  <c:v>0.98608095462840584</c:v>
                </c:pt>
                <c:pt idx="960">
                  <c:v>0.98658293544364728</c:v>
                </c:pt>
                <c:pt idx="961">
                  <c:v>0.98707893832999982</c:v>
                </c:pt>
                <c:pt idx="962">
                  <c:v>0.98756887711614605</c:v>
                </c:pt>
                <c:pt idx="963">
                  <c:v>0.98805266239002321</c:v>
                </c:pt>
                <c:pt idx="964">
                  <c:v>0.98853020128271174</c:v>
                </c:pt>
                <c:pt idx="965">
                  <c:v>0.98900139723151304</c:v>
                </c:pt>
                <c:pt idx="966">
                  <c:v>0.98946614971956059</c:v>
                </c:pt>
                <c:pt idx="967">
                  <c:v>0.98992435398888523</c:v>
                </c:pt>
                <c:pt idx="968">
                  <c:v>0.99037590072334558</c:v>
                </c:pt>
                <c:pt idx="969">
                  <c:v>0.99082067569721921</c:v>
                </c:pt>
                <c:pt idx="970">
                  <c:v>0.99125855938451479</c:v>
                </c:pt>
                <c:pt idx="971">
                  <c:v>0.99168942652316383</c:v>
                </c:pt>
                <c:pt idx="972">
                  <c:v>0.99211314562715125</c:v>
                </c:pt>
                <c:pt idx="973">
                  <c:v>0.99252957843829726</c:v>
                </c:pt>
                <c:pt idx="974">
                  <c:v>0.99293857930772023</c:v>
                </c:pt>
                <c:pt idx="975">
                  <c:v>0.99333999449492938</c:v>
                </c:pt>
                <c:pt idx="976">
                  <c:v>0.99373366136985997</c:v>
                </c:pt>
                <c:pt idx="977">
                  <c:v>0.99411940749983452</c:v>
                </c:pt>
                <c:pt idx="978">
                  <c:v>0.99449704959916241</c:v>
                </c:pt>
                <c:pt idx="979">
                  <c:v>0.99486639231357366</c:v>
                </c:pt>
                <c:pt idx="980">
                  <c:v>0.99522722680446984</c:v>
                </c:pt>
                <c:pt idx="981">
                  <c:v>0.99557932908845082</c:v>
                </c:pt>
                <c:pt idx="982">
                  <c:v>0.99592245807480728</c:v>
                </c:pt>
                <c:pt idx="983">
                  <c:v>0.99625635322636008</c:v>
                </c:pt>
                <c:pt idx="984">
                  <c:v>0.9965807317451465</c:v>
                </c:pt>
                <c:pt idx="985">
                  <c:v>0.99689528515099879</c:v>
                </c:pt>
                <c:pt idx="986">
                  <c:v>0.9971996750732518</c:v>
                </c:pt>
                <c:pt idx="987">
                  <c:v>0.9974935280060887</c:v>
                </c:pt>
                <c:pt idx="988">
                  <c:v>0.99777642867384697</c:v>
                </c:pt>
                <c:pt idx="989">
                  <c:v>0.998047911492704</c:v>
                </c:pt>
                <c:pt idx="990">
                  <c:v>0.99830744936198323</c:v>
                </c:pt>
                <c:pt idx="991">
                  <c:v>0.99855443860275339</c:v>
                </c:pt>
                <c:pt idx="992">
                  <c:v>0.99878817814978416</c:v>
                </c:pt>
                <c:pt idx="993">
                  <c:v>0.99900783982102559</c:v>
                </c:pt>
                <c:pt idx="994">
                  <c:v>0.99921242403264021</c:v>
                </c:pt>
                <c:pt idx="995">
                  <c:v>0.99940069024429901</c:v>
                </c:pt>
                <c:pt idx="996">
                  <c:v>0.99957103979653639</c:v>
                </c:pt>
                <c:pt idx="997">
                  <c:v>0.9997212983842757</c:v>
                </c:pt>
                <c:pt idx="998">
                  <c:v>0.99984824846223963</c:v>
                </c:pt>
                <c:pt idx="999">
                  <c:v>0.99994633161531354</c:v>
                </c:pt>
                <c:pt idx="1000">
                  <c:v>1</c:v>
                </c:pt>
              </c:numCache>
            </c:numRef>
          </c:xVal>
          <c:yVal>
            <c:numRef>
              <c:f>'Relaciones Hidraúlicas'!$B$4:$B$1004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F9-48B2-BA91-D7D5E3A6EE38}"/>
            </c:ext>
          </c:extLst>
        </c:ser>
        <c:ser>
          <c:idx val="3"/>
          <c:order val="3"/>
          <c:tx>
            <c:strRef>
              <c:f>'Relaciones Hidraúlicas'!$F$3</c:f>
              <c:strCache>
                <c:ptCount val="1"/>
                <c:pt idx="0">
                  <c:v>q/Q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none"/>
          </c:marker>
          <c:dPt>
            <c:idx val="0"/>
            <c:marker>
              <c:symbol val="circle"/>
              <c:size val="3"/>
              <c:spPr>
                <a:noFill/>
                <a:ln>
                  <a:noFill/>
                  <a:prstDash val="dash"/>
                </a:ln>
                <a:effectLst>
                  <a:glow rad="139700">
                    <a:srgbClr val="FF0000">
                      <a:alpha val="14000"/>
                    </a:srgbClr>
                  </a:glow>
                </a:effectLst>
              </c:spPr>
            </c:marker>
            <c:bubble3D val="0"/>
            <c:spPr>
              <a:ln w="25400" cap="rnd">
                <a:solidFill>
                  <a:srgbClr val="FF0000"/>
                </a:solidFill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2868-45BE-A98F-30C261B74858}"/>
              </c:ext>
            </c:extLst>
          </c:dPt>
          <c:xVal>
            <c:numRef>
              <c:f>'Relaciones Hidraúlicas'!$F$4:$F$1004</c:f>
              <c:numCache>
                <c:formatCode>0.000</c:formatCode>
                <c:ptCount val="1001"/>
                <c:pt idx="0">
                  <c:v>0</c:v>
                </c:pt>
                <c:pt idx="1">
                  <c:v>1.0317215901361144E-6</c:v>
                </c:pt>
                <c:pt idx="2">
                  <c:v>4.629440497818537E-6</c:v>
                </c:pt>
                <c:pt idx="3">
                  <c:v>1.1137653935818072E-5</c:v>
                </c:pt>
                <c:pt idx="4">
                  <c:v>2.0760044900034534E-5</c:v>
                </c:pt>
                <c:pt idx="5">
                  <c:v>3.3646026072975406E-5</c:v>
                </c:pt>
                <c:pt idx="6">
                  <c:v>4.9914503782620157E-5</c:v>
                </c:pt>
                <c:pt idx="7">
                  <c:v>6.9664507363247921E-5</c:v>
                </c:pt>
                <c:pt idx="8">
                  <c:v>9.298096381628341E-5</c:v>
                </c:pt>
                <c:pt idx="9">
                  <c:v>1.199382157129194E-4</c:v>
                </c:pt>
                <c:pt idx="10">
                  <c:v>1.5060233573309178E-4</c:v>
                </c:pt>
                <c:pt idx="11">
                  <c:v>1.8503273671653309E-4</c:v>
                </c:pt>
                <c:pt idx="12">
                  <c:v>2.232833401167045E-4</c:v>
                </c:pt>
                <c:pt idx="13">
                  <c:v>2.654034527511598E-4</c:v>
                </c:pt>
                <c:pt idx="14">
                  <c:v>3.1143844267922561E-4</c:v>
                </c:pt>
                <c:pt idx="15">
                  <c:v>3.6143027198972993E-4</c:v>
                </c:pt>
                <c:pt idx="16">
                  <c:v>4.1541792475020942E-4</c:v>
                </c:pt>
                <c:pt idx="17">
                  <c:v>4.734377562950748E-4</c:v>
                </c:pt>
                <c:pt idx="18">
                  <c:v>5.3552378227955221E-4</c:v>
                </c:pt>
                <c:pt idx="19">
                  <c:v>6.0170792078838894E-4</c:v>
                </c:pt>
                <c:pt idx="20">
                  <c:v>6.7202019728719988E-4</c:v>
                </c:pt>
                <c:pt idx="21">
                  <c:v>7.4648891975983482E-4</c:v>
                </c:pt>
                <c:pt idx="22">
                  <c:v>8.25140829632325E-4</c:v>
                </c:pt>
                <c:pt idx="23">
                  <c:v>9.0800123281716666E-4</c:v>
                </c:pt>
                <c:pt idx="24">
                  <c:v>9.9509411427591921E-4</c:v>
                </c:pt>
                <c:pt idx="25">
                  <c:v>1.0864422387957579E-3</c:v>
                </c:pt>
                <c:pt idx="26">
                  <c:v>1.1820672401415418E-3</c:v>
                </c:pt>
                <c:pt idx="27">
                  <c:v>1.2819897003338008E-3</c:v>
                </c:pt>
                <c:pt idx="28">
                  <c:v>1.3862292204825535E-3</c:v>
                </c:pt>
                <c:pt idx="29">
                  <c:v>1.4948044843549663E-3</c:v>
                </c:pt>
                <c:pt idx="30">
                  <c:v>1.6077333156544239E-3</c:v>
                </c:pt>
                <c:pt idx="31">
                  <c:v>1.7250327298281975E-3</c:v>
                </c:pt>
                <c:pt idx="32">
                  <c:v>1.8467189810909496E-3</c:v>
                </c:pt>
                <c:pt idx="33">
                  <c:v>1.9728076052459749E-3</c:v>
                </c:pt>
                <c:pt idx="34">
                  <c:v>2.1033134587991253E-3</c:v>
                </c:pt>
                <c:pt idx="35">
                  <c:v>2.2382507547890891E-3</c:v>
                </c:pt>
                <c:pt idx="36">
                  <c:v>2.3776330956982381E-3</c:v>
                </c:pt>
                <c:pt idx="37">
                  <c:v>2.5214735037585984E-3</c:v>
                </c:pt>
                <c:pt idx="38">
                  <c:v>2.6697844489258597E-3</c:v>
                </c:pt>
                <c:pt idx="39">
                  <c:v>2.8225778747592318E-3</c:v>
                </c:pt>
                <c:pt idx="40">
                  <c:v>2.9798652224149432E-3</c:v>
                </c:pt>
                <c:pt idx="41">
                  <c:v>3.1416574529359656E-3</c:v>
                </c:pt>
                <c:pt idx="42">
                  <c:v>3.3079650679985846E-3</c:v>
                </c:pt>
                <c:pt idx="43">
                  <c:v>3.4787981292578726E-3</c:v>
                </c:pt>
                <c:pt idx="44">
                  <c:v>3.6541662764179098E-3</c:v>
                </c:pt>
                <c:pt idx="45">
                  <c:v>3.8340787441386464E-3</c:v>
                </c:pt>
                <c:pt idx="46">
                  <c:v>4.0185443778792442E-3</c:v>
                </c:pt>
                <c:pt idx="47">
                  <c:v>4.2075716487669067E-3</c:v>
                </c:pt>
                <c:pt idx="48">
                  <c:v>4.4011686675713832E-3</c:v>
                </c:pt>
                <c:pt idx="49">
                  <c:v>4.5993431978567281E-3</c:v>
                </c:pt>
                <c:pt idx="50">
                  <c:v>4.8021026683750453E-3</c:v>
                </c:pt>
                <c:pt idx="51">
                  <c:v>5.0094541847606954E-3</c:v>
                </c:pt>
                <c:pt idx="52">
                  <c:v>5.221404540577612E-3</c:v>
                </c:pt>
                <c:pt idx="53">
                  <c:v>5.4379602277676931E-3</c:v>
                </c:pt>
                <c:pt idx="54">
                  <c:v>5.6591274465435807E-3</c:v>
                </c:pt>
                <c:pt idx="55">
                  <c:v>5.8849121147655893E-3</c:v>
                </c:pt>
                <c:pt idx="56">
                  <c:v>6.1153198768386383E-3</c:v>
                </c:pt>
                <c:pt idx="57">
                  <c:v>6.3503561121622124E-3</c:v>
                </c:pt>
                <c:pt idx="58">
                  <c:v>6.5900259431632968E-3</c:v>
                </c:pt>
                <c:pt idx="59">
                  <c:v>6.8343342429402756E-3</c:v>
                </c:pt>
                <c:pt idx="60">
                  <c:v>7.0832856425424879E-3</c:v>
                </c:pt>
                <c:pt idx="61">
                  <c:v>7.3368845379093925E-3</c:v>
                </c:pt>
                <c:pt idx="62">
                  <c:v>7.5951350964901451E-3</c:v>
                </c:pt>
                <c:pt idx="63">
                  <c:v>7.8580412635638128E-3</c:v>
                </c:pt>
                <c:pt idx="64">
                  <c:v>8.1256067682781066E-3</c:v>
                </c:pt>
                <c:pt idx="65">
                  <c:v>8.3978351294236916E-3</c:v>
                </c:pt>
                <c:pt idx="66">
                  <c:v>8.674729660959472E-3</c:v>
                </c:pt>
                <c:pt idx="67">
                  <c:v>8.9562934773034942E-3</c:v>
                </c:pt>
                <c:pt idx="68">
                  <c:v>9.2425294984026327E-3</c:v>
                </c:pt>
                <c:pt idx="69">
                  <c:v>9.5334404545937591E-3</c:v>
                </c:pt>
                <c:pt idx="70">
                  <c:v>9.8290288912675841E-3</c:v>
                </c:pt>
                <c:pt idx="71">
                  <c:v>1.0129297173346489E-2</c:v>
                </c:pt>
                <c:pt idx="72">
                  <c:v>1.0434247489585749E-2</c:v>
                </c:pt>
                <c:pt idx="73">
                  <c:v>1.0743881856707979E-2</c:v>
                </c:pt>
                <c:pt idx="74">
                  <c:v>1.1058202123379358E-2</c:v>
                </c:pt>
                <c:pt idx="75">
                  <c:v>1.1377209974035721E-2</c:v>
                </c:pt>
                <c:pt idx="76">
                  <c:v>1.1700906932566356E-2</c:v>
                </c:pt>
                <c:pt idx="77">
                  <c:v>1.202929436586246E-2</c:v>
                </c:pt>
                <c:pt idx="78">
                  <c:v>1.2362373487237066E-2</c:v>
                </c:pt>
                <c:pt idx="79">
                  <c:v>1.2700145359722715E-2</c:v>
                </c:pt>
                <c:pt idx="80">
                  <c:v>1.304261089925274E-2</c:v>
                </c:pt>
                <c:pt idx="81">
                  <c:v>1.3389770877731726E-2</c:v>
                </c:pt>
                <c:pt idx="82">
                  <c:v>1.3741625926000358E-2</c:v>
                </c:pt>
                <c:pt idx="83">
                  <c:v>1.409817653669968E-2</c:v>
                </c:pt>
                <c:pt idx="84">
                  <c:v>1.4459423067038991E-2</c:v>
                </c:pt>
                <c:pt idx="85">
                  <c:v>1.4825365741472453E-2</c:v>
                </c:pt>
                <c:pt idx="86">
                  <c:v>1.5196004654287549E-2</c:v>
                </c:pt>
                <c:pt idx="87">
                  <c:v>1.5571339772110396E-2</c:v>
                </c:pt>
                <c:pt idx="88">
                  <c:v>1.5951370936330402E-2</c:v>
                </c:pt>
                <c:pt idx="89">
                  <c:v>1.6336097865448772E-2</c:v>
                </c:pt>
                <c:pt idx="90">
                  <c:v>1.672552015735335E-2</c:v>
                </c:pt>
                <c:pt idx="91">
                  <c:v>1.7119637291523517E-2</c:v>
                </c:pt>
                <c:pt idx="92">
                  <c:v>1.7518448631167409E-2</c:v>
                </c:pt>
                <c:pt idx="93">
                  <c:v>1.7921953425295067E-2</c:v>
                </c:pt>
                <c:pt idx="94">
                  <c:v>1.8330150810729223E-2</c:v>
                </c:pt>
                <c:pt idx="95">
                  <c:v>1.8743039814057064E-2</c:v>
                </c:pt>
                <c:pt idx="96">
                  <c:v>1.9160619353524786E-2</c:v>
                </c:pt>
                <c:pt idx="97">
                  <c:v>1.958288824087747E-2</c:v>
                </c:pt>
                <c:pt idx="98">
                  <c:v>2.0009845183146177E-2</c:v>
                </c:pt>
                <c:pt idx="99">
                  <c:v>2.0441488784384839E-2</c:v>
                </c:pt>
                <c:pt idx="100">
                  <c:v>2.0877817547358013E-2</c:v>
                </c:pt>
                <c:pt idx="101">
                  <c:v>2.1318829875182244E-2</c:v>
                </c:pt>
                <c:pt idx="102">
                  <c:v>2.1764524072922106E-2</c:v>
                </c:pt>
                <c:pt idx="103">
                  <c:v>2.2214898349143138E-2</c:v>
                </c:pt>
                <c:pt idx="104">
                  <c:v>2.2669950817422662E-2</c:v>
                </c:pt>
                <c:pt idx="105">
                  <c:v>2.3129679497820795E-2</c:v>
                </c:pt>
                <c:pt idx="106">
                  <c:v>2.3594082318312188E-2</c:v>
                </c:pt>
                <c:pt idx="107">
                  <c:v>2.4063157116180723E-2</c:v>
                </c:pt>
                <c:pt idx="108">
                  <c:v>2.4536901639377991E-2</c:v>
                </c:pt>
                <c:pt idx="109">
                  <c:v>2.5015313547846838E-2</c:v>
                </c:pt>
                <c:pt idx="110">
                  <c:v>2.5498390414811459E-2</c:v>
                </c:pt>
                <c:pt idx="111">
                  <c:v>2.5986129728034997E-2</c:v>
                </c:pt>
                <c:pt idx="112">
                  <c:v>2.647852889104562E-2</c:v>
                </c:pt>
                <c:pt idx="113">
                  <c:v>2.6975585224332681E-2</c:v>
                </c:pt>
                <c:pt idx="114">
                  <c:v>2.7477295966513146E-2</c:v>
                </c:pt>
                <c:pt idx="115">
                  <c:v>2.7983658275469975E-2</c:v>
                </c:pt>
                <c:pt idx="116">
                  <c:v>2.8494669229463192E-2</c:v>
                </c:pt>
                <c:pt idx="117">
                  <c:v>2.9010325828214147E-2</c:v>
                </c:pt>
                <c:pt idx="118">
                  <c:v>2.9530624993964555E-2</c:v>
                </c:pt>
                <c:pt idx="119">
                  <c:v>3.0055563572510293E-2</c:v>
                </c:pt>
                <c:pt idx="120">
                  <c:v>3.0585138334211587E-2</c:v>
                </c:pt>
                <c:pt idx="121">
                  <c:v>3.1119345974979565E-2</c:v>
                </c:pt>
                <c:pt idx="122">
                  <c:v>3.1658183117240578E-2</c:v>
                </c:pt>
                <c:pt idx="123">
                  <c:v>3.2201646310878365E-2</c:v>
                </c:pt>
                <c:pt idx="124">
                  <c:v>3.2749732034155286E-2</c:v>
                </c:pt>
                <c:pt idx="125">
                  <c:v>3.3302436694612914E-2</c:v>
                </c:pt>
                <c:pt idx="126">
                  <c:v>3.3859756629952713E-2</c:v>
                </c:pt>
                <c:pt idx="127">
                  <c:v>3.4421688108897397E-2</c:v>
                </c:pt>
                <c:pt idx="128">
                  <c:v>3.498822733203362E-2</c:v>
                </c:pt>
                <c:pt idx="129">
                  <c:v>3.5559370432636232E-2</c:v>
                </c:pt>
                <c:pt idx="130">
                  <c:v>3.6135113477475209E-2</c:v>
                </c:pt>
                <c:pt idx="131">
                  <c:v>3.67154524676052E-2</c:v>
                </c:pt>
                <c:pt idx="132">
                  <c:v>3.7300383339138418E-2</c:v>
                </c:pt>
                <c:pt idx="133">
                  <c:v>3.7889901964001479E-2</c:v>
                </c:pt>
                <c:pt idx="134">
                  <c:v>3.8484004150676342E-2</c:v>
                </c:pt>
                <c:pt idx="135">
                  <c:v>3.9082685644926098E-2</c:v>
                </c:pt>
                <c:pt idx="136">
                  <c:v>3.968594213050583E-2</c:v>
                </c:pt>
                <c:pt idx="137">
                  <c:v>4.0293769229859021E-2</c:v>
                </c:pt>
                <c:pt idx="138">
                  <c:v>4.0906162504799976E-2</c:v>
                </c:pt>
                <c:pt idx="139">
                  <c:v>4.1523117457182429E-2</c:v>
                </c:pt>
                <c:pt idx="140">
                  <c:v>4.2144629529555062E-2</c:v>
                </c:pt>
                <c:pt idx="141">
                  <c:v>4.2770694105803725E-2</c:v>
                </c:pt>
                <c:pt idx="142">
                  <c:v>4.3401306511781479E-2</c:v>
                </c:pt>
                <c:pt idx="143">
                  <c:v>4.4036462015926141E-2</c:v>
                </c:pt>
                <c:pt idx="144">
                  <c:v>4.4676155829865824E-2</c:v>
                </c:pt>
                <c:pt idx="145">
                  <c:v>4.5320383109012922E-2</c:v>
                </c:pt>
                <c:pt idx="146">
                  <c:v>4.5969138953146756E-2</c:v>
                </c:pt>
                <c:pt idx="147">
                  <c:v>4.6622418406985264E-2</c:v>
                </c:pt>
                <c:pt idx="148">
                  <c:v>4.7280216460745789E-2</c:v>
                </c:pt>
                <c:pt idx="149">
                  <c:v>4.7942528050695231E-2</c:v>
                </c:pt>
                <c:pt idx="150">
                  <c:v>4.8609348059690513E-2</c:v>
                </c:pt>
                <c:pt idx="151">
                  <c:v>4.9280671317708462E-2</c:v>
                </c:pt>
                <c:pt idx="152">
                  <c:v>4.9956492602366204E-2</c:v>
                </c:pt>
                <c:pt idx="153">
                  <c:v>5.0636806639432229E-2</c:v>
                </c:pt>
                <c:pt idx="154">
                  <c:v>5.132160810332799E-2</c:v>
                </c:pt>
                <c:pt idx="155">
                  <c:v>5.2010891617620549E-2</c:v>
                </c:pt>
                <c:pt idx="156">
                  <c:v>5.2704651755506281E-2</c:v>
                </c:pt>
                <c:pt idx="157">
                  <c:v>5.3402883040286279E-2</c:v>
                </c:pt>
                <c:pt idx="158">
                  <c:v>5.4105579945833086E-2</c:v>
                </c:pt>
                <c:pt idx="159">
                  <c:v>5.4812736897049276E-2</c:v>
                </c:pt>
                <c:pt idx="160">
                  <c:v>5.5524348270317977E-2</c:v>
                </c:pt>
                <c:pt idx="161">
                  <c:v>5.6240408393945923E-2</c:v>
                </c:pt>
                <c:pt idx="162">
                  <c:v>5.6960911548598399E-2</c:v>
                </c:pt>
                <c:pt idx="163">
                  <c:v>5.7685851967726902E-2</c:v>
                </c:pt>
                <c:pt idx="164">
                  <c:v>5.8415223837989652E-2</c:v>
                </c:pt>
                <c:pt idx="165">
                  <c:v>5.9149021299664671E-2</c:v>
                </c:pt>
                <c:pt idx="166">
                  <c:v>5.988723844705629E-2</c:v>
                </c:pt>
                <c:pt idx="167">
                  <c:v>6.0629869328894463E-2</c:v>
                </c:pt>
                <c:pt idx="168">
                  <c:v>6.1376907948727605E-2</c:v>
                </c:pt>
                <c:pt idx="169">
                  <c:v>6.2128348265308844E-2</c:v>
                </c:pt>
                <c:pt idx="170">
                  <c:v>6.2884184192976145E-2</c:v>
                </c:pt>
                <c:pt idx="171">
                  <c:v>6.3644409602025845E-2</c:v>
                </c:pt>
                <c:pt idx="172">
                  <c:v>6.440901831908008E-2</c:v>
                </c:pt>
                <c:pt idx="173">
                  <c:v>6.5178004127448952E-2</c:v>
                </c:pt>
                <c:pt idx="174">
                  <c:v>6.5951360767485798E-2</c:v>
                </c:pt>
                <c:pt idx="175">
                  <c:v>6.6729081936937523E-2</c:v>
                </c:pt>
                <c:pt idx="176">
                  <c:v>6.7511161291288951E-2</c:v>
                </c:pt>
                <c:pt idx="177">
                  <c:v>6.8297592444102009E-2</c:v>
                </c:pt>
                <c:pt idx="178">
                  <c:v>6.9088368967349378E-2</c:v>
                </c:pt>
                <c:pt idx="179">
                  <c:v>6.9883484391742801E-2</c:v>
                </c:pt>
                <c:pt idx="180">
                  <c:v>7.0682932207056307E-2</c:v>
                </c:pt>
                <c:pt idx="181">
                  <c:v>7.1486705862444655E-2</c:v>
                </c:pt>
                <c:pt idx="182">
                  <c:v>7.2294798766756471E-2</c:v>
                </c:pt>
                <c:pt idx="183">
                  <c:v>7.3107204288842709E-2</c:v>
                </c:pt>
                <c:pt idx="184">
                  <c:v>7.3923915757860531E-2</c:v>
                </c:pt>
                <c:pt idx="185">
                  <c:v>7.4744926463572295E-2</c:v>
                </c:pt>
                <c:pt idx="186">
                  <c:v>7.5570229656640078E-2</c:v>
                </c:pt>
                <c:pt idx="187">
                  <c:v>7.6399818548915907E-2</c:v>
                </c:pt>
                <c:pt idx="188">
                  <c:v>7.7233686313727262E-2</c:v>
                </c:pt>
                <c:pt idx="189">
                  <c:v>7.8071826086158883E-2</c:v>
                </c:pt>
                <c:pt idx="190">
                  <c:v>7.8914230963329515E-2</c:v>
                </c:pt>
                <c:pt idx="191">
                  <c:v>7.9760894004665378E-2</c:v>
                </c:pt>
                <c:pt idx="192">
                  <c:v>8.0611808232169221E-2</c:v>
                </c:pt>
                <c:pt idx="193">
                  <c:v>8.1466966630685284E-2</c:v>
                </c:pt>
                <c:pt idx="194">
                  <c:v>8.2326362148160609E-2</c:v>
                </c:pt>
                <c:pt idx="195">
                  <c:v>8.3189987695902481E-2</c:v>
                </c:pt>
                <c:pt idx="196">
                  <c:v>8.4057836148832055E-2</c:v>
                </c:pt>
                <c:pt idx="197">
                  <c:v>8.4929900345734347E-2</c:v>
                </c:pt>
                <c:pt idx="198">
                  <c:v>8.5806173089504653E-2</c:v>
                </c:pt>
                <c:pt idx="199">
                  <c:v>8.6686647147391355E-2</c:v>
                </c:pt>
                <c:pt idx="200">
                  <c:v>8.7571315251235404E-2</c:v>
                </c:pt>
                <c:pt idx="201">
                  <c:v>8.8460170097706139E-2</c:v>
                </c:pt>
                <c:pt idx="202">
                  <c:v>8.9353204348533999E-2</c:v>
                </c:pt>
                <c:pt idx="203">
                  <c:v>9.0250410630739838E-2</c:v>
                </c:pt>
                <c:pt idx="204">
                  <c:v>9.1151781536861112E-2</c:v>
                </c:pt>
                <c:pt idx="205">
                  <c:v>9.2057309625174638E-2</c:v>
                </c:pt>
                <c:pt idx="206">
                  <c:v>9.2966987419916561E-2</c:v>
                </c:pt>
                <c:pt idx="207">
                  <c:v>9.3880807411498929E-2</c:v>
                </c:pt>
                <c:pt idx="208">
                  <c:v>9.4798762056723815E-2</c:v>
                </c:pt>
                <c:pt idx="209">
                  <c:v>9.572084377899355E-2</c:v>
                </c:pt>
                <c:pt idx="210">
                  <c:v>9.6647044968519294E-2</c:v>
                </c:pt>
                <c:pt idx="211">
                  <c:v>9.7577357982525328E-2</c:v>
                </c:pt>
                <c:pt idx="212">
                  <c:v>9.8511775145452049E-2</c:v>
                </c:pt>
                <c:pt idx="213">
                  <c:v>9.9450288749154833E-2</c:v>
                </c:pt>
                <c:pt idx="214">
                  <c:v>0.10039289105310113</c:v>
                </c:pt>
                <c:pt idx="215">
                  <c:v>0.10133957428456444</c:v>
                </c:pt>
                <c:pt idx="216">
                  <c:v>0.10229033063881608</c:v>
                </c:pt>
                <c:pt idx="217">
                  <c:v>0.10324515227931354</c:v>
                </c:pt>
                <c:pt idx="218">
                  <c:v>0.10420403133788751</c:v>
                </c:pt>
                <c:pt idx="219">
                  <c:v>0.10516695991492518</c:v>
                </c:pt>
                <c:pt idx="220">
                  <c:v>0.10613393007955214</c:v>
                </c:pt>
                <c:pt idx="221">
                  <c:v>0.10710493386981118</c:v>
                </c:pt>
                <c:pt idx="222">
                  <c:v>0.10807996329283905</c:v>
                </c:pt>
                <c:pt idx="223">
                  <c:v>0.10905901032504056</c:v>
                </c:pt>
                <c:pt idx="224">
                  <c:v>0.11004206691226084</c:v>
                </c:pt>
                <c:pt idx="225">
                  <c:v>0.11102912496995526</c:v>
                </c:pt>
                <c:pt idx="226">
                  <c:v>0.11202017638335639</c:v>
                </c:pt>
                <c:pt idx="227">
                  <c:v>0.11301521300763995</c:v>
                </c:pt>
                <c:pt idx="228">
                  <c:v>0.11401422666808778</c:v>
                </c:pt>
                <c:pt idx="229">
                  <c:v>0.11501720916024899</c:v>
                </c:pt>
                <c:pt idx="230">
                  <c:v>0.11602415225009859</c:v>
                </c:pt>
                <c:pt idx="231">
                  <c:v>0.11703504767419536</c:v>
                </c:pt>
                <c:pt idx="232">
                  <c:v>0.11804988713983534</c:v>
                </c:pt>
                <c:pt idx="233">
                  <c:v>0.1190686623252063</c:v>
                </c:pt>
                <c:pt idx="234">
                  <c:v>0.12009136487953763</c:v>
                </c:pt>
                <c:pt idx="235">
                  <c:v>0.12111798642324961</c:v>
                </c:pt>
                <c:pt idx="236">
                  <c:v>0.1221485185481009</c:v>
                </c:pt>
                <c:pt idx="237">
                  <c:v>0.12318295281733328</c:v>
                </c:pt>
                <c:pt idx="238">
                  <c:v>0.12422128076581546</c:v>
                </c:pt>
                <c:pt idx="239">
                  <c:v>0.12526349390018446</c:v>
                </c:pt>
                <c:pt idx="240">
                  <c:v>0.1263095836989854</c:v>
                </c:pt>
                <c:pt idx="241">
                  <c:v>0.12735954161280949</c:v>
                </c:pt>
                <c:pt idx="242">
                  <c:v>0.12841335906443035</c:v>
                </c:pt>
                <c:pt idx="243">
                  <c:v>0.12947102744893882</c:v>
                </c:pt>
                <c:pt idx="244">
                  <c:v>0.13053253813387525</c:v>
                </c:pt>
                <c:pt idx="245">
                  <c:v>0.1315978824593613</c:v>
                </c:pt>
                <c:pt idx="246">
                  <c:v>0.13266705173822896</c:v>
                </c:pt>
                <c:pt idx="247">
                  <c:v>0.13374003725614902</c:v>
                </c:pt>
                <c:pt idx="248">
                  <c:v>0.13481683027175714</c:v>
                </c:pt>
                <c:pt idx="249">
                  <c:v>0.13589742201677821</c:v>
                </c:pt>
                <c:pt idx="250">
                  <c:v>0.13698180369615015</c:v>
                </c:pt>
                <c:pt idx="251">
                  <c:v>0.13806996648814568</c:v>
                </c:pt>
                <c:pt idx="252">
                  <c:v>0.1391619015444914</c:v>
                </c:pt>
                <c:pt idx="253">
                  <c:v>0.14025759999048801</c:v>
                </c:pt>
                <c:pt idx="254">
                  <c:v>0.14135705292512626</c:v>
                </c:pt>
                <c:pt idx="255">
                  <c:v>0.14246025142120292</c:v>
                </c:pt>
                <c:pt idx="256">
                  <c:v>0.14356718652543582</c:v>
                </c:pt>
                <c:pt idx="257">
                  <c:v>0.14467784925857585</c:v>
                </c:pt>
                <c:pt idx="258">
                  <c:v>0.14579223061551874</c:v>
                </c:pt>
                <c:pt idx="259">
                  <c:v>0.14691032156541534</c:v>
                </c:pt>
                <c:pt idx="260">
                  <c:v>0.14803211305178057</c:v>
                </c:pt>
                <c:pt idx="261">
                  <c:v>0.14915759599260003</c:v>
                </c:pt>
                <c:pt idx="262">
                  <c:v>0.15028676128043691</c:v>
                </c:pt>
                <c:pt idx="263">
                  <c:v>0.15141959978253641</c:v>
                </c:pt>
                <c:pt idx="264">
                  <c:v>0.15255610234092964</c:v>
                </c:pt>
                <c:pt idx="265">
                  <c:v>0.1536962597725347</c:v>
                </c:pt>
                <c:pt idx="266">
                  <c:v>0.15484006286925936</c:v>
                </c:pt>
                <c:pt idx="267">
                  <c:v>0.15598750239809922</c:v>
                </c:pt>
                <c:pt idx="268">
                  <c:v>0.15713856910123741</c:v>
                </c:pt>
                <c:pt idx="269">
                  <c:v>0.15829325369614078</c:v>
                </c:pt>
                <c:pt idx="270">
                  <c:v>0.15945154687565694</c:v>
                </c:pt>
                <c:pt idx="271">
                  <c:v>0.16061343930810865</c:v>
                </c:pt>
                <c:pt idx="272">
                  <c:v>0.16177892163738741</c:v>
                </c:pt>
                <c:pt idx="273">
                  <c:v>0.16294798448304673</c:v>
                </c:pt>
                <c:pt idx="274">
                  <c:v>0.16412061844039305</c:v>
                </c:pt>
                <c:pt idx="275">
                  <c:v>0.1652968140805757</c:v>
                </c:pt>
                <c:pt idx="276">
                  <c:v>0.1664765619506772</c:v>
                </c:pt>
                <c:pt idx="277">
                  <c:v>0.16765985257380026</c:v>
                </c:pt>
                <c:pt idx="278">
                  <c:v>0.16884667644915538</c:v>
                </c:pt>
                <c:pt idx="279">
                  <c:v>0.17003702405214671</c:v>
                </c:pt>
                <c:pt idx="280">
                  <c:v>0.17123088583445692</c:v>
                </c:pt>
                <c:pt idx="281">
                  <c:v>0.17242825222413069</c:v>
                </c:pt>
                <c:pt idx="282">
                  <c:v>0.17362911362565825</c:v>
                </c:pt>
                <c:pt idx="283">
                  <c:v>0.17483346042005624</c:v>
                </c:pt>
                <c:pt idx="284">
                  <c:v>0.17604128296494911</c:v>
                </c:pt>
                <c:pt idx="285">
                  <c:v>0.17725257159464888</c:v>
                </c:pt>
                <c:pt idx="286">
                  <c:v>0.17846731662023327</c:v>
                </c:pt>
                <c:pt idx="287">
                  <c:v>0.17968550832962385</c:v>
                </c:pt>
                <c:pt idx="288">
                  <c:v>0.18090713698766317</c:v>
                </c:pt>
                <c:pt idx="289">
                  <c:v>0.18213219283619017</c:v>
                </c:pt>
                <c:pt idx="290">
                  <c:v>0.18336066609411497</c:v>
                </c:pt>
                <c:pt idx="291">
                  <c:v>0.18459254695749319</c:v>
                </c:pt>
                <c:pt idx="292">
                  <c:v>0.18582782559959851</c:v>
                </c:pt>
                <c:pt idx="293">
                  <c:v>0.18706649217099558</c:v>
                </c:pt>
                <c:pt idx="294">
                  <c:v>0.18830853679960996</c:v>
                </c:pt>
                <c:pt idx="295">
                  <c:v>0.18955394959079966</c:v>
                </c:pt>
                <c:pt idx="296">
                  <c:v>0.19080272062742359</c:v>
                </c:pt>
                <c:pt idx="297">
                  <c:v>0.19205483996991066</c:v>
                </c:pt>
                <c:pt idx="298">
                  <c:v>0.1933102976563269</c:v>
                </c:pt>
                <c:pt idx="299">
                  <c:v>0.19456908370244277</c:v>
                </c:pt>
                <c:pt idx="300">
                  <c:v>0.19583118810179856</c:v>
                </c:pt>
                <c:pt idx="301">
                  <c:v>0.1970966008257698</c:v>
                </c:pt>
                <c:pt idx="302">
                  <c:v>0.19836531182363126</c:v>
                </c:pt>
                <c:pt idx="303">
                  <c:v>0.19963731102262056</c:v>
                </c:pt>
                <c:pt idx="304">
                  <c:v>0.20091258832800035</c:v>
                </c:pt>
                <c:pt idx="305">
                  <c:v>0.20219113362312041</c:v>
                </c:pt>
                <c:pt idx="306">
                  <c:v>0.20347293676947847</c:v>
                </c:pt>
                <c:pt idx="307">
                  <c:v>0.2047579876067803</c:v>
                </c:pt>
                <c:pt idx="308">
                  <c:v>0.20604627595299893</c:v>
                </c:pt>
                <c:pt idx="309">
                  <c:v>0.2073377916044335</c:v>
                </c:pt>
                <c:pt idx="310">
                  <c:v>0.2086325243357669</c:v>
                </c:pt>
                <c:pt idx="311">
                  <c:v>0.2099304639001224</c:v>
                </c:pt>
                <c:pt idx="312">
                  <c:v>0.21123160002912053</c:v>
                </c:pt>
                <c:pt idx="313">
                  <c:v>0.21253592243293415</c:v>
                </c:pt>
                <c:pt idx="314">
                  <c:v>0.21384342080034313</c:v>
                </c:pt>
                <c:pt idx="315">
                  <c:v>0.21515408479878864</c:v>
                </c:pt>
                <c:pt idx="316">
                  <c:v>0.21646790407442601</c:v>
                </c:pt>
                <c:pt idx="317">
                  <c:v>0.21778486825217733</c:v>
                </c:pt>
                <c:pt idx="318">
                  <c:v>0.21910496693578377</c:v>
                </c:pt>
                <c:pt idx="319">
                  <c:v>0.22042818970785574</c:v>
                </c:pt>
                <c:pt idx="320">
                  <c:v>0.22175452612992363</c:v>
                </c:pt>
                <c:pt idx="321">
                  <c:v>0.22308396574248804</c:v>
                </c:pt>
                <c:pt idx="322">
                  <c:v>0.22441649806506725</c:v>
                </c:pt>
                <c:pt idx="323">
                  <c:v>0.22575211259624708</c:v>
                </c:pt>
                <c:pt idx="324">
                  <c:v>0.22709079881372735</c:v>
                </c:pt>
                <c:pt idx="325">
                  <c:v>0.22843254617436956</c:v>
                </c:pt>
                <c:pt idx="326">
                  <c:v>0.22977734411424175</c:v>
                </c:pt>
                <c:pt idx="327">
                  <c:v>0.23112518204866561</c:v>
                </c:pt>
                <c:pt idx="328">
                  <c:v>0.23247604937226024</c:v>
                </c:pt>
                <c:pt idx="329">
                  <c:v>0.2338299354589867</c:v>
                </c:pt>
                <c:pt idx="330">
                  <c:v>0.23518682966219101</c:v>
                </c:pt>
                <c:pt idx="331">
                  <c:v>0.23654672131464799</c:v>
                </c:pt>
                <c:pt idx="332">
                  <c:v>0.23790959972860273</c:v>
                </c:pt>
                <c:pt idx="333">
                  <c:v>0.23927545419581217</c:v>
                </c:pt>
                <c:pt idx="334">
                  <c:v>0.240644273987586</c:v>
                </c:pt>
                <c:pt idx="335">
                  <c:v>0.24201604835482754</c:v>
                </c:pt>
                <c:pt idx="336">
                  <c:v>0.24339076652807229</c:v>
                </c:pt>
                <c:pt idx="337">
                  <c:v>0.24476841771752791</c:v>
                </c:pt>
                <c:pt idx="338">
                  <c:v>0.24614899111311234</c:v>
                </c:pt>
                <c:pt idx="339">
                  <c:v>0.24753247588449143</c:v>
                </c:pt>
                <c:pt idx="340">
                  <c:v>0.24891886118111567</c:v>
                </c:pt>
                <c:pt idx="341">
                  <c:v>0.25030813613225805</c:v>
                </c:pt>
                <c:pt idx="342">
                  <c:v>0.25170028984704851</c:v>
                </c:pt>
                <c:pt idx="343">
                  <c:v>0.25309531141451019</c:v>
                </c:pt>
                <c:pt idx="344">
                  <c:v>0.25449318990359376</c:v>
                </c:pt>
                <c:pt idx="345">
                  <c:v>0.25589391436321163</c:v>
                </c:pt>
                <c:pt idx="346">
                  <c:v>0.25729747382227192</c:v>
                </c:pt>
                <c:pt idx="347">
                  <c:v>0.25870385728971057</c:v>
                </c:pt>
                <c:pt idx="348">
                  <c:v>0.26011305375452437</c:v>
                </c:pt>
                <c:pt idx="349">
                  <c:v>0.26152505218580258</c:v>
                </c:pt>
                <c:pt idx="350">
                  <c:v>0.26293984153275785</c:v>
                </c:pt>
                <c:pt idx="351">
                  <c:v>0.2643574107247576</c:v>
                </c:pt>
                <c:pt idx="352">
                  <c:v>0.26577774867135312</c:v>
                </c:pt>
                <c:pt idx="353">
                  <c:v>0.26720084426230972</c:v>
                </c:pt>
                <c:pt idx="354">
                  <c:v>0.26862668636763537</c:v>
                </c:pt>
                <c:pt idx="355">
                  <c:v>0.27005526383760925</c:v>
                </c:pt>
                <c:pt idx="356">
                  <c:v>0.27148656550280936</c:v>
                </c:pt>
                <c:pt idx="357">
                  <c:v>0.27292058017413984</c:v>
                </c:pt>
                <c:pt idx="358">
                  <c:v>0.27435729664285752</c:v>
                </c:pt>
                <c:pt idx="359">
                  <c:v>0.27579670368059872</c:v>
                </c:pt>
                <c:pt idx="360">
                  <c:v>0.27723879003940383</c:v>
                </c:pt>
                <c:pt idx="361">
                  <c:v>0.27868354445174254</c:v>
                </c:pt>
                <c:pt idx="362">
                  <c:v>0.28013095563053941</c:v>
                </c:pt>
                <c:pt idx="363">
                  <c:v>0.28158101226919646</c:v>
                </c:pt>
                <c:pt idx="364">
                  <c:v>0.28303370304161751</c:v>
                </c:pt>
                <c:pt idx="365">
                  <c:v>0.28448901660223053</c:v>
                </c:pt>
                <c:pt idx="366">
                  <c:v>0.28594694158600997</c:v>
                </c:pt>
                <c:pt idx="367">
                  <c:v>0.2874074666084992</c:v>
                </c:pt>
                <c:pt idx="368">
                  <c:v>0.28887058026583101</c:v>
                </c:pt>
                <c:pt idx="369">
                  <c:v>0.29033627113474858</c:v>
                </c:pt>
                <c:pt idx="370">
                  <c:v>0.29180452777262639</c:v>
                </c:pt>
                <c:pt idx="371">
                  <c:v>0.29327533871748901</c:v>
                </c:pt>
                <c:pt idx="372">
                  <c:v>0.29474869248803043</c:v>
                </c:pt>
                <c:pt idx="373">
                  <c:v>0.29622457758363324</c:v>
                </c:pt>
                <c:pt idx="374">
                  <c:v>0.29770298248438642</c:v>
                </c:pt>
                <c:pt idx="375">
                  <c:v>0.2991838956511027</c:v>
                </c:pt>
                <c:pt idx="376">
                  <c:v>0.30066730552533638</c:v>
                </c:pt>
                <c:pt idx="377">
                  <c:v>0.30215320052939904</c:v>
                </c:pt>
                <c:pt idx="378">
                  <c:v>0.30364156906637657</c:v>
                </c:pt>
                <c:pt idx="379">
                  <c:v>0.3051323995201442</c:v>
                </c:pt>
                <c:pt idx="380">
                  <c:v>0.30662568025538117</c:v>
                </c:pt>
                <c:pt idx="381">
                  <c:v>0.30812139961758639</c:v>
                </c:pt>
                <c:pt idx="382">
                  <c:v>0.30961954593309116</c:v>
                </c:pt>
                <c:pt idx="383">
                  <c:v>0.31112010750907432</c:v>
                </c:pt>
                <c:pt idx="384">
                  <c:v>0.31262307263357358</c:v>
                </c:pt>
                <c:pt idx="385">
                  <c:v>0.31412842957549908</c:v>
                </c:pt>
                <c:pt idx="386">
                  <c:v>0.31563616658464572</c:v>
                </c:pt>
                <c:pt idx="387">
                  <c:v>0.31714627189170341</c:v>
                </c:pt>
                <c:pt idx="388">
                  <c:v>0.31865873370826953</c:v>
                </c:pt>
                <c:pt idx="389">
                  <c:v>0.32017354022685895</c:v>
                </c:pt>
                <c:pt idx="390">
                  <c:v>0.3216906796209133</c:v>
                </c:pt>
                <c:pt idx="391">
                  <c:v>0.32321014004481219</c:v>
                </c:pt>
                <c:pt idx="392">
                  <c:v>0.32473190963388049</c:v>
                </c:pt>
                <c:pt idx="393">
                  <c:v>0.32625597650439814</c:v>
                </c:pt>
                <c:pt idx="394">
                  <c:v>0.32778232875360785</c:v>
                </c:pt>
                <c:pt idx="395">
                  <c:v>0.32931095445972242</c:v>
                </c:pt>
                <c:pt idx="396">
                  <c:v>0.3308418416819322</c:v>
                </c:pt>
                <c:pt idx="397">
                  <c:v>0.33237497846041164</c:v>
                </c:pt>
                <c:pt idx="398">
                  <c:v>0.3339103528163252</c:v>
                </c:pt>
                <c:pt idx="399">
                  <c:v>0.33544795275183314</c:v>
                </c:pt>
                <c:pt idx="400">
                  <c:v>0.33698776625009663</c:v>
                </c:pt>
                <c:pt idx="401">
                  <c:v>0.33852978127528244</c:v>
                </c:pt>
                <c:pt idx="402">
                  <c:v>0.34007398577256692</c:v>
                </c:pt>
                <c:pt idx="403">
                  <c:v>0.34162036766813969</c:v>
                </c:pt>
                <c:pt idx="404">
                  <c:v>0.34316891486920731</c:v>
                </c:pt>
                <c:pt idx="405">
                  <c:v>0.34471961526399514</c:v>
                </c:pt>
                <c:pt idx="406">
                  <c:v>0.34627245672175039</c:v>
                </c:pt>
                <c:pt idx="407">
                  <c:v>0.34782742709274322</c:v>
                </c:pt>
                <c:pt idx="408">
                  <c:v>0.3493845142082686</c:v>
                </c:pt>
                <c:pt idx="409">
                  <c:v>0.35094370588064594</c:v>
                </c:pt>
                <c:pt idx="410">
                  <c:v>0.35250498990322071</c:v>
                </c:pt>
                <c:pt idx="411">
                  <c:v>0.35406835405036347</c:v>
                </c:pt>
                <c:pt idx="412">
                  <c:v>0.35563378607746932</c:v>
                </c:pt>
                <c:pt idx="413">
                  <c:v>0.35720127372095661</c:v>
                </c:pt>
                <c:pt idx="414">
                  <c:v>0.35877080469826539</c:v>
                </c:pt>
                <c:pt idx="415">
                  <c:v>0.36034236670785508</c:v>
                </c:pt>
                <c:pt idx="416">
                  <c:v>0.36191594742920186</c:v>
                </c:pt>
                <c:pt idx="417">
                  <c:v>0.36349153452279609</c:v>
                </c:pt>
                <c:pt idx="418">
                  <c:v>0.36506911563013783</c:v>
                </c:pt>
                <c:pt idx="419">
                  <c:v>0.36664867837373299</c:v>
                </c:pt>
                <c:pt idx="420">
                  <c:v>0.36823021035708914</c:v>
                </c:pt>
                <c:pt idx="421">
                  <c:v>0.36981369916470969</c:v>
                </c:pt>
                <c:pt idx="422">
                  <c:v>0.37139913236208943</c:v>
                </c:pt>
                <c:pt idx="423">
                  <c:v>0.37298649749570695</c:v>
                </c:pt>
                <c:pt idx="424">
                  <c:v>0.37457578209301939</c:v>
                </c:pt>
                <c:pt idx="425">
                  <c:v>0.37616697366245466</c:v>
                </c:pt>
                <c:pt idx="426">
                  <c:v>0.3777600596934047</c:v>
                </c:pt>
                <c:pt idx="427">
                  <c:v>0.37935502765621609</c:v>
                </c:pt>
                <c:pt idx="428">
                  <c:v>0.38095186500218287</c:v>
                </c:pt>
                <c:pt idx="429">
                  <c:v>0.38255055916353659</c:v>
                </c:pt>
                <c:pt idx="430">
                  <c:v>0.38415109755343774</c:v>
                </c:pt>
                <c:pt idx="431">
                  <c:v>0.38575346756596446</c:v>
                </c:pt>
                <c:pt idx="432">
                  <c:v>0.38735765657610349</c:v>
                </c:pt>
                <c:pt idx="433">
                  <c:v>0.38896365193973786</c:v>
                </c:pt>
                <c:pt idx="434">
                  <c:v>0.39057144099363633</c:v>
                </c:pt>
                <c:pt idx="435">
                  <c:v>0.39218101105544079</c:v>
                </c:pt>
                <c:pt idx="436">
                  <c:v>0.39379234942365432</c:v>
                </c:pt>
                <c:pt idx="437">
                  <c:v>0.39540544337762767</c:v>
                </c:pt>
                <c:pt idx="438">
                  <c:v>0.39702028017754609</c:v>
                </c:pt>
                <c:pt idx="439">
                  <c:v>0.39863684706441488</c:v>
                </c:pt>
                <c:pt idx="440">
                  <c:v>0.4002551312600458</c:v>
                </c:pt>
                <c:pt idx="441">
                  <c:v>0.40187511996704078</c:v>
                </c:pt>
                <c:pt idx="442">
                  <c:v>0.40349680036877755</c:v>
                </c:pt>
                <c:pt idx="443">
                  <c:v>0.40512015962939313</c:v>
                </c:pt>
                <c:pt idx="444">
                  <c:v>0.40674518489376715</c:v>
                </c:pt>
                <c:pt idx="445">
                  <c:v>0.40837186328750474</c:v>
                </c:pt>
                <c:pt idx="446">
                  <c:v>0.41000018191691945</c:v>
                </c:pt>
                <c:pt idx="447">
                  <c:v>0.41163012786901459</c:v>
                </c:pt>
                <c:pt idx="448">
                  <c:v>0.41326168821146547</c:v>
                </c:pt>
                <c:pt idx="449">
                  <c:v>0.41489484999259918</c:v>
                </c:pt>
                <c:pt idx="450">
                  <c:v>0.41652960024137564</c:v>
                </c:pt>
                <c:pt idx="451">
                  <c:v>0.41816592596736701</c:v>
                </c:pt>
                <c:pt idx="452">
                  <c:v>0.41980381416073786</c:v>
                </c:pt>
                <c:pt idx="453">
                  <c:v>0.42144325179222286</c:v>
                </c:pt>
                <c:pt idx="454">
                  <c:v>0.42308422581310562</c:v>
                </c:pt>
                <c:pt idx="455">
                  <c:v>0.42472672315519655</c:v>
                </c:pt>
                <c:pt idx="456">
                  <c:v>0.42637073073080967</c:v>
                </c:pt>
                <c:pt idx="457">
                  <c:v>0.42801623543273953</c:v>
                </c:pt>
                <c:pt idx="458">
                  <c:v>0.42966322413423713</c:v>
                </c:pt>
                <c:pt idx="459">
                  <c:v>0.4313116836889857</c:v>
                </c:pt>
                <c:pt idx="460">
                  <c:v>0.43296160093107589</c:v>
                </c:pt>
                <c:pt idx="461">
                  <c:v>0.4346129626749794</c:v>
                </c:pt>
                <c:pt idx="462">
                  <c:v>0.43626575571552451</c:v>
                </c:pt>
                <c:pt idx="463">
                  <c:v>0.43791996682786749</c:v>
                </c:pt>
                <c:pt idx="464">
                  <c:v>0.4395755827674675</c:v>
                </c:pt>
                <c:pt idx="465">
                  <c:v>0.44123259027005751</c:v>
                </c:pt>
                <c:pt idx="466">
                  <c:v>0.44289097605161631</c:v>
                </c:pt>
                <c:pt idx="467">
                  <c:v>0.44455072680834012</c:v>
                </c:pt>
                <c:pt idx="468">
                  <c:v>0.44621182921661284</c:v>
                </c:pt>
                <c:pt idx="469">
                  <c:v>0.44787426993297619</c:v>
                </c:pt>
                <c:pt idx="470">
                  <c:v>0.44953803559409955</c:v>
                </c:pt>
                <c:pt idx="471">
                  <c:v>0.45120311281674791</c:v>
                </c:pt>
                <c:pt idx="472">
                  <c:v>0.45286948819775202</c:v>
                </c:pt>
                <c:pt idx="473">
                  <c:v>0.45453714831397379</c:v>
                </c:pt>
                <c:pt idx="474">
                  <c:v>0.45620607972227561</c:v>
                </c:pt>
                <c:pt idx="475">
                  <c:v>0.45787626895948591</c:v>
                </c:pt>
                <c:pt idx="476">
                  <c:v>0.45954770254236549</c:v>
                </c:pt>
                <c:pt idx="477">
                  <c:v>0.46122036696757257</c:v>
                </c:pt>
                <c:pt idx="478">
                  <c:v>0.46289424871162865</c:v>
                </c:pt>
                <c:pt idx="479">
                  <c:v>0.46456933423088137</c:v>
                </c:pt>
                <c:pt idx="480">
                  <c:v>0.46624560996146941</c:v>
                </c:pt>
                <c:pt idx="481">
                  <c:v>0.46792306231928493</c:v>
                </c:pt>
                <c:pt idx="482">
                  <c:v>0.4696016776999361</c:v>
                </c:pt>
                <c:pt idx="483">
                  <c:v>0.47128144247870918</c:v>
                </c:pt>
                <c:pt idx="484">
                  <c:v>0.47296234301052964</c:v>
                </c:pt>
                <c:pt idx="485">
                  <c:v>0.4746443656299224</c:v>
                </c:pt>
                <c:pt idx="486">
                  <c:v>0.47632749665097274</c:v>
                </c:pt>
                <c:pt idx="487">
                  <c:v>0.47801172236728479</c:v>
                </c:pt>
                <c:pt idx="488">
                  <c:v>0.479697029051941</c:v>
                </c:pt>
                <c:pt idx="489">
                  <c:v>0.48138340295745918</c:v>
                </c:pt>
                <c:pt idx="490">
                  <c:v>0.48307083031575199</c:v>
                </c:pt>
                <c:pt idx="491">
                  <c:v>0.48475929733808126</c:v>
                </c:pt>
                <c:pt idx="492">
                  <c:v>0.48644879021501625</c:v>
                </c:pt>
                <c:pt idx="493">
                  <c:v>0.48813929511638826</c:v>
                </c:pt>
                <c:pt idx="494">
                  <c:v>0.48983079819124603</c:v>
                </c:pt>
                <c:pt idx="495">
                  <c:v>0.49152328556780905</c:v>
                </c:pt>
                <c:pt idx="496">
                  <c:v>0.49321674335342247</c:v>
                </c:pt>
                <c:pt idx="497">
                  <c:v>0.49491115763450921</c:v>
                </c:pt>
                <c:pt idx="498">
                  <c:v>0.49660651447652221</c:v>
                </c:pt>
                <c:pt idx="499">
                  <c:v>0.49830279992389681</c:v>
                </c:pt>
                <c:pt idx="500">
                  <c:v>0.5</c:v>
                </c:pt>
                <c:pt idx="501">
                  <c:v>0.50169810070708265</c:v>
                </c:pt>
                <c:pt idx="502">
                  <c:v>0.50339708802622818</c:v>
                </c:pt>
                <c:pt idx="503">
                  <c:v>0.50509694791730086</c:v>
                </c:pt>
                <c:pt idx="504">
                  <c:v>0.50679766631889445</c:v>
                </c:pt>
                <c:pt idx="505">
                  <c:v>0.50849922914828005</c:v>
                </c:pt>
                <c:pt idx="506">
                  <c:v>0.51020162230135258</c:v>
                </c:pt>
                <c:pt idx="507">
                  <c:v>0.51190483165257583</c:v>
                </c:pt>
                <c:pt idx="508">
                  <c:v>0.51360884305492915</c:v>
                </c:pt>
                <c:pt idx="509">
                  <c:v>0.51531364233985189</c:v>
                </c:pt>
                <c:pt idx="510">
                  <c:v>0.51701921531718642</c:v>
                </c:pt>
                <c:pt idx="511">
                  <c:v>0.5187255477751217</c:v>
                </c:pt>
                <c:pt idx="512">
                  <c:v>0.52043262548013536</c:v>
                </c:pt>
                <c:pt idx="513">
                  <c:v>0.52214043417693634</c:v>
                </c:pt>
                <c:pt idx="514">
                  <c:v>0.52384895958840449</c:v>
                </c:pt>
                <c:pt idx="515">
                  <c:v>0.5255581874155314</c:v>
                </c:pt>
                <c:pt idx="516">
                  <c:v>0.52726810333735952</c:v>
                </c:pt>
                <c:pt idx="517">
                  <c:v>0.52897869301092104</c:v>
                </c:pt>
                <c:pt idx="518">
                  <c:v>0.53068994207117515</c:v>
                </c:pt>
                <c:pt idx="519">
                  <c:v>0.5324018361309456</c:v>
                </c:pt>
                <c:pt idx="520">
                  <c:v>0.53411436078085672</c:v>
                </c:pt>
                <c:pt idx="521">
                  <c:v>0.53582750158926862</c:v>
                </c:pt>
                <c:pt idx="522">
                  <c:v>0.53754124410221238</c:v>
                </c:pt>
                <c:pt idx="523">
                  <c:v>0.53925557384332312</c:v>
                </c:pt>
                <c:pt idx="524">
                  <c:v>0.54097047631377382</c:v>
                </c:pt>
                <c:pt idx="525">
                  <c:v>0.54268593699220735</c:v>
                </c:pt>
                <c:pt idx="526">
                  <c:v>0.54440194133466657</c:v>
                </c:pt>
                <c:pt idx="527">
                  <c:v>0.54611847477452724</c:v>
                </c:pt>
                <c:pt idx="528">
                  <c:v>0.54783552272242531</c:v>
                </c:pt>
                <c:pt idx="529">
                  <c:v>0.54955307056618707</c:v>
                </c:pt>
                <c:pt idx="530">
                  <c:v>0.55127110367075649</c:v>
                </c:pt>
                <c:pt idx="531">
                  <c:v>0.55298960737812364</c:v>
                </c:pt>
                <c:pt idx="532">
                  <c:v>0.55470856700724869</c:v>
                </c:pt>
                <c:pt idx="533">
                  <c:v>0.55642796785398907</c:v>
                </c:pt>
                <c:pt idx="534">
                  <c:v>0.55814779519102309</c:v>
                </c:pt>
                <c:pt idx="535">
                  <c:v>0.55986803426777387</c:v>
                </c:pt>
                <c:pt idx="536">
                  <c:v>0.56158867031033177</c:v>
                </c:pt>
                <c:pt idx="537">
                  <c:v>0.56330968852137631</c:v>
                </c:pt>
                <c:pt idx="538">
                  <c:v>0.56503107408009634</c:v>
                </c:pt>
                <c:pt idx="539">
                  <c:v>0.56675281214211126</c:v>
                </c:pt>
                <c:pt idx="540">
                  <c:v>0.56847488783938793</c:v>
                </c:pt>
                <c:pt idx="541">
                  <c:v>0.57019728628016109</c:v>
                </c:pt>
                <c:pt idx="542">
                  <c:v>0.57191999254884862</c:v>
                </c:pt>
                <c:pt idx="543">
                  <c:v>0.57364299170596778</c:v>
                </c:pt>
                <c:pt idx="544">
                  <c:v>0.57536626878805108</c:v>
                </c:pt>
                <c:pt idx="545">
                  <c:v>0.57708980880755989</c:v>
                </c:pt>
                <c:pt idx="546">
                  <c:v>0.57881359675279798</c:v>
                </c:pt>
                <c:pt idx="547">
                  <c:v>0.58053761758782252</c:v>
                </c:pt>
                <c:pt idx="548">
                  <c:v>0.5822618562523566</c:v>
                </c:pt>
                <c:pt idx="549">
                  <c:v>0.58398629766169829</c:v>
                </c:pt>
                <c:pt idx="550">
                  <c:v>0.5857109267066305</c:v>
                </c:pt>
                <c:pt idx="551">
                  <c:v>0.58743572825332779</c:v>
                </c:pt>
                <c:pt idx="552">
                  <c:v>0.58916068714326464</c:v>
                </c:pt>
                <c:pt idx="553">
                  <c:v>0.59088578819312088</c:v>
                </c:pt>
                <c:pt idx="554">
                  <c:v>0.5926110161946857</c:v>
                </c:pt>
                <c:pt idx="555">
                  <c:v>0.59433635591476275</c:v>
                </c:pt>
                <c:pt idx="556">
                  <c:v>0.59606179209507149</c:v>
                </c:pt>
                <c:pt idx="557">
                  <c:v>0.59778730945214975</c:v>
                </c:pt>
                <c:pt idx="558">
                  <c:v>0.59951289267725361</c:v>
                </c:pt>
                <c:pt idx="559">
                  <c:v>0.60123852643625686</c:v>
                </c:pt>
                <c:pt idx="560">
                  <c:v>0.60296419536954859</c:v>
                </c:pt>
                <c:pt idx="561">
                  <c:v>0.60468988409193136</c:v>
                </c:pt>
                <c:pt idx="562">
                  <c:v>0.60641557719251515</c:v>
                </c:pt>
                <c:pt idx="563">
                  <c:v>0.60814125923461437</c:v>
                </c:pt>
                <c:pt idx="564">
                  <c:v>0.60986691475564025</c:v>
                </c:pt>
                <c:pt idx="565">
                  <c:v>0.61159252826699162</c:v>
                </c:pt>
                <c:pt idx="566">
                  <c:v>0.61331808425394851</c:v>
                </c:pt>
                <c:pt idx="567">
                  <c:v>0.6150435671755603</c:v>
                </c:pt>
                <c:pt idx="568">
                  <c:v>0.61676896146453497</c:v>
                </c:pt>
                <c:pt idx="569">
                  <c:v>0.61849425152712612</c:v>
                </c:pt>
                <c:pt idx="570">
                  <c:v>0.62021942174301914</c:v>
                </c:pt>
                <c:pt idx="571">
                  <c:v>0.62194445646521646</c:v>
                </c:pt>
                <c:pt idx="572">
                  <c:v>0.62366934001992025</c:v>
                </c:pt>
                <c:pt idx="573">
                  <c:v>0.62539405670641535</c:v>
                </c:pt>
                <c:pt idx="574">
                  <c:v>0.6271185907969492</c:v>
                </c:pt>
                <c:pt idx="575">
                  <c:v>0.628842926536613</c:v>
                </c:pt>
                <c:pt idx="576">
                  <c:v>0.63056704814321796</c:v>
                </c:pt>
                <c:pt idx="577">
                  <c:v>0.63229093980717344</c:v>
                </c:pt>
                <c:pt idx="578">
                  <c:v>0.63401458569136226</c:v>
                </c:pt>
                <c:pt idx="579">
                  <c:v>0.63573796993101439</c:v>
                </c:pt>
                <c:pt idx="580">
                  <c:v>0.63746107663357954</c:v>
                </c:pt>
                <c:pt idx="581">
                  <c:v>0.6391838898785992</c:v>
                </c:pt>
                <c:pt idx="582">
                  <c:v>0.64090639371757541</c:v>
                </c:pt>
                <c:pt idx="583">
                  <c:v>0.6426285721738394</c:v>
                </c:pt>
                <c:pt idx="584">
                  <c:v>0.64435040924241904</c:v>
                </c:pt>
                <c:pt idx="585">
                  <c:v>0.64607188888990386</c:v>
                </c:pt>
                <c:pt idx="586">
                  <c:v>0.64779299505430776</c:v>
                </c:pt>
                <c:pt idx="587">
                  <c:v>0.64951371164493354</c:v>
                </c:pt>
                <c:pt idx="588">
                  <c:v>0.65123402254223228</c:v>
                </c:pt>
                <c:pt idx="589">
                  <c:v>0.65295391159766258</c:v>
                </c:pt>
                <c:pt idx="590">
                  <c:v>0.65467336263354847</c:v>
                </c:pt>
                <c:pt idx="591">
                  <c:v>0.65639235944293617</c:v>
                </c:pt>
                <c:pt idx="592">
                  <c:v>0.65811088578944754</c:v>
                </c:pt>
                <c:pt idx="593">
                  <c:v>0.65982892540713278</c:v>
                </c:pt>
                <c:pt idx="594">
                  <c:v>0.66154646200032297</c:v>
                </c:pt>
                <c:pt idx="595">
                  <c:v>0.66326347924347828</c:v>
                </c:pt>
                <c:pt idx="596">
                  <c:v>0.66497996078103594</c:v>
                </c:pt>
                <c:pt idx="597">
                  <c:v>0.66669589022725695</c:v>
                </c:pt>
                <c:pt idx="598">
                  <c:v>0.66841125116607047</c:v>
                </c:pt>
                <c:pt idx="599">
                  <c:v>0.67012602715091574</c:v>
                </c:pt>
                <c:pt idx="600">
                  <c:v>0.67184020170458281</c:v>
                </c:pt>
                <c:pt idx="601">
                  <c:v>0.67355375831905295</c:v>
                </c:pt>
                <c:pt idx="602">
                  <c:v>0.67526668045533456</c:v>
                </c:pt>
                <c:pt idx="603">
                  <c:v>0.67697895154329935</c:v>
                </c:pt>
                <c:pt idx="604">
                  <c:v>0.67869055498151565</c:v>
                </c:pt>
                <c:pt idx="605">
                  <c:v>0.68040147413707941</c:v>
                </c:pt>
                <c:pt idx="606">
                  <c:v>0.68211169234544522</c:v>
                </c:pt>
                <c:pt idx="607">
                  <c:v>0.68382119291025345</c:v>
                </c:pt>
                <c:pt idx="608">
                  <c:v>0.68552995910315617</c:v>
                </c:pt>
                <c:pt idx="609">
                  <c:v>0.6872379741636413</c:v>
                </c:pt>
                <c:pt idx="610">
                  <c:v>0.68894522129885416</c:v>
                </c:pt>
                <c:pt idx="611">
                  <c:v>0.69065168368341701</c:v>
                </c:pt>
                <c:pt idx="612">
                  <c:v>0.69235734445924846</c:v>
                </c:pt>
                <c:pt idx="613">
                  <c:v>0.69406218673537734</c:v>
                </c:pt>
                <c:pt idx="614">
                  <c:v>0.69576619358775837</c:v>
                </c:pt>
                <c:pt idx="615">
                  <c:v>0.69746934805908145</c:v>
                </c:pt>
                <c:pt idx="616">
                  <c:v>0.699171633158582</c:v>
                </c:pt>
                <c:pt idx="617">
                  <c:v>0.70087303186184957</c:v>
                </c:pt>
                <c:pt idx="618">
                  <c:v>0.70257352711063126</c:v>
                </c:pt>
                <c:pt idx="619">
                  <c:v>0.70427310181263325</c:v>
                </c:pt>
                <c:pt idx="620">
                  <c:v>0.70597173884132514</c:v>
                </c:pt>
                <c:pt idx="621">
                  <c:v>0.70766942103573394</c:v>
                </c:pt>
                <c:pt idx="622">
                  <c:v>0.70936613120024339</c:v>
                </c:pt>
                <c:pt idx="623">
                  <c:v>0.71106185210438477</c:v>
                </c:pt>
                <c:pt idx="624">
                  <c:v>0.71275656648262986</c:v>
                </c:pt>
                <c:pt idx="625">
                  <c:v>0.71445025703417853</c:v>
                </c:pt>
                <c:pt idx="626">
                  <c:v>0.71614290642274581</c:v>
                </c:pt>
                <c:pt idx="627">
                  <c:v>0.71783449727634496</c:v>
                </c:pt>
                <c:pt idx="628">
                  <c:v>0.71952501218706955</c:v>
                </c:pt>
                <c:pt idx="629">
                  <c:v>0.72121443371087168</c:v>
                </c:pt>
                <c:pt idx="630">
                  <c:v>0.72290274436733737</c:v>
                </c:pt>
                <c:pt idx="631">
                  <c:v>0.72458992663946165</c:v>
                </c:pt>
                <c:pt idx="632">
                  <c:v>0.72627596297341868</c:v>
                </c:pt>
                <c:pt idx="633">
                  <c:v>0.72796083577832948</c:v>
                </c:pt>
                <c:pt idx="634">
                  <c:v>0.72964452742602859</c:v>
                </c:pt>
                <c:pt idx="635">
                  <c:v>0.73132702025082463</c:v>
                </c:pt>
                <c:pt idx="636">
                  <c:v>0.73300829654926303</c:v>
                </c:pt>
                <c:pt idx="637">
                  <c:v>0.73468833857988114</c:v>
                </c:pt>
                <c:pt idx="638">
                  <c:v>0.73636712856296305</c:v>
                </c:pt>
                <c:pt idx="639">
                  <c:v>0.73804464868029063</c:v>
                </c:pt>
                <c:pt idx="640">
                  <c:v>0.73972088107489242</c:v>
                </c:pt>
                <c:pt idx="641">
                  <c:v>0.74139580785078885</c:v>
                </c:pt>
                <c:pt idx="642">
                  <c:v>0.7430694110727335</c:v>
                </c:pt>
                <c:pt idx="643">
                  <c:v>0.74474167276595415</c:v>
                </c:pt>
                <c:pt idx="644">
                  <c:v>0.74641257491588742</c:v>
                </c:pt>
                <c:pt idx="645">
                  <c:v>0.7480820994679126</c:v>
                </c:pt>
                <c:pt idx="646">
                  <c:v>0.74975022832708071</c:v>
                </c:pt>
                <c:pt idx="647">
                  <c:v>0.75141694335784226</c:v>
                </c:pt>
                <c:pt idx="648">
                  <c:v>0.75308222638376887</c:v>
                </c:pt>
                <c:pt idx="649">
                  <c:v>0.75474605918727433</c:v>
                </c:pt>
                <c:pt idx="650">
                  <c:v>0.75640842350933013</c:v>
                </c:pt>
                <c:pt idx="651">
                  <c:v>0.75806930104917924</c:v>
                </c:pt>
                <c:pt idx="652">
                  <c:v>0.75972867346404627</c:v>
                </c:pt>
                <c:pt idx="653">
                  <c:v>0.76138652236884097</c:v>
                </c:pt>
                <c:pt idx="654">
                  <c:v>0.76304282933586443</c:v>
                </c:pt>
                <c:pt idx="655">
                  <c:v>0.7646975758945046</c:v>
                </c:pt>
                <c:pt idx="656">
                  <c:v>0.76635074353093235</c:v>
                </c:pt>
                <c:pt idx="657">
                  <c:v>0.76800231368779381</c:v>
                </c:pt>
                <c:pt idx="658">
                  <c:v>0.76965226776389672</c:v>
                </c:pt>
                <c:pt idx="659">
                  <c:v>0.77130058711389504</c:v>
                </c:pt>
                <c:pt idx="660">
                  <c:v>0.77294725304796774</c:v>
                </c:pt>
                <c:pt idx="661">
                  <c:v>0.77459224683149552</c:v>
                </c:pt>
                <c:pt idx="662">
                  <c:v>0.77623554968473185</c:v>
                </c:pt>
                <c:pt idx="663">
                  <c:v>0.77787714278247166</c:v>
                </c:pt>
                <c:pt idx="664">
                  <c:v>0.7795170072537132</c:v>
                </c:pt>
                <c:pt idx="665">
                  <c:v>0.78115512418131949</c:v>
                </c:pt>
                <c:pt idx="666">
                  <c:v>0.78279147460167109</c:v>
                </c:pt>
                <c:pt idx="667">
                  <c:v>0.78442603950431944</c:v>
                </c:pt>
                <c:pt idx="668">
                  <c:v>0.78605879983163029</c:v>
                </c:pt>
                <c:pt idx="669">
                  <c:v>0.78768973647842788</c:v>
                </c:pt>
                <c:pt idx="670">
                  <c:v>0.78931883029163064</c:v>
                </c:pt>
                <c:pt idx="671">
                  <c:v>0.79094606206988516</c:v>
                </c:pt>
                <c:pt idx="672">
                  <c:v>0.79257141256319319</c:v>
                </c:pt>
                <c:pt idx="673">
                  <c:v>0.79419486247253523</c:v>
                </c:pt>
                <c:pt idx="674">
                  <c:v>0.7958163924494891</c:v>
                </c:pt>
                <c:pt idx="675">
                  <c:v>0.7974359830958434</c:v>
                </c:pt>
                <c:pt idx="676">
                  <c:v>0.79905361496320537</c:v>
                </c:pt>
                <c:pt idx="677">
                  <c:v>0.80066926855260601</c:v>
                </c:pt>
                <c:pt idx="678">
                  <c:v>0.80228292431409687</c:v>
                </c:pt>
                <c:pt idx="679">
                  <c:v>0.80389456264634351</c:v>
                </c:pt>
                <c:pt idx="680">
                  <c:v>0.80550416389621438</c:v>
                </c:pt>
                <c:pt idx="681">
                  <c:v>0.8071117083583621</c:v>
                </c:pt>
                <c:pt idx="682">
                  <c:v>0.80871717627480055</c:v>
                </c:pt>
                <c:pt idx="683">
                  <c:v>0.81032054783447738</c:v>
                </c:pt>
                <c:pt idx="684">
                  <c:v>0.81192180317283913</c:v>
                </c:pt>
                <c:pt idx="685">
                  <c:v>0.81352092237139084</c:v>
                </c:pt>
                <c:pt idx="686">
                  <c:v>0.81511788545725139</c:v>
                </c:pt>
                <c:pt idx="687">
                  <c:v>0.81671267240270118</c:v>
                </c:pt>
                <c:pt idx="688">
                  <c:v>0.81830526312472407</c:v>
                </c:pt>
                <c:pt idx="689">
                  <c:v>0.81989563748454541</c:v>
                </c:pt>
                <c:pt idx="690">
                  <c:v>0.82148377528715977</c:v>
                </c:pt>
                <c:pt idx="691">
                  <c:v>0.82306965628085649</c:v>
                </c:pt>
                <c:pt idx="692">
                  <c:v>0.8246532601567359</c:v>
                </c:pt>
                <c:pt idx="693">
                  <c:v>0.82623456654822081</c:v>
                </c:pt>
                <c:pt idx="694">
                  <c:v>0.82781355503056075</c:v>
                </c:pt>
                <c:pt idx="695">
                  <c:v>0.82939020512032768</c:v>
                </c:pt>
                <c:pt idx="696">
                  <c:v>0.83096449627490976</c:v>
                </c:pt>
                <c:pt idx="697">
                  <c:v>0.83253640789199268</c:v>
                </c:pt>
                <c:pt idx="698">
                  <c:v>0.83410591930903533</c:v>
                </c:pt>
                <c:pt idx="699">
                  <c:v>0.83567300980274328</c:v>
                </c:pt>
                <c:pt idx="700">
                  <c:v>0.83723765858852617</c:v>
                </c:pt>
                <c:pt idx="701">
                  <c:v>0.83879984481995529</c:v>
                </c:pt>
                <c:pt idx="702">
                  <c:v>0.84035954758820841</c:v>
                </c:pt>
                <c:pt idx="703">
                  <c:v>0.84191674592151244</c:v>
                </c:pt>
                <c:pt idx="704">
                  <c:v>0.84347141878457088</c:v>
                </c:pt>
                <c:pt idx="705">
                  <c:v>0.8450235450779906</c:v>
                </c:pt>
                <c:pt idx="706">
                  <c:v>0.84657310363769567</c:v>
                </c:pt>
                <c:pt idx="707">
                  <c:v>0.84812007323433469</c:v>
                </c:pt>
                <c:pt idx="708">
                  <c:v>0.8496644325726801</c:v>
                </c:pt>
                <c:pt idx="709">
                  <c:v>0.8512061602910187</c:v>
                </c:pt>
                <c:pt idx="710">
                  <c:v>0.85274523496053267</c:v>
                </c:pt>
                <c:pt idx="711">
                  <c:v>0.85428163508467159</c:v>
                </c:pt>
                <c:pt idx="712">
                  <c:v>0.85581533909851815</c:v>
                </c:pt>
                <c:pt idx="713">
                  <c:v>0.85734632536814137</c:v>
                </c:pt>
                <c:pt idx="714">
                  <c:v>0.85887457218994245</c:v>
                </c:pt>
                <c:pt idx="715">
                  <c:v>0.86040005778999085</c:v>
                </c:pt>
                <c:pt idx="716">
                  <c:v>0.86192276032334936</c:v>
                </c:pt>
                <c:pt idx="717">
                  <c:v>0.86344265787339258</c:v>
                </c:pt>
                <c:pt idx="718">
                  <c:v>0.86495972845111058</c:v>
                </c:pt>
                <c:pt idx="719">
                  <c:v>0.86647394999440763</c:v>
                </c:pt>
                <c:pt idx="720">
                  <c:v>0.86798530036738675</c:v>
                </c:pt>
                <c:pt idx="721">
                  <c:v>0.86949375735962564</c:v>
                </c:pt>
                <c:pt idx="722">
                  <c:v>0.87099929868543946</c:v>
                </c:pt>
                <c:pt idx="723">
                  <c:v>0.87250190198313837</c:v>
                </c:pt>
                <c:pt idx="724">
                  <c:v>0.87400154481426462</c:v>
                </c:pt>
                <c:pt idx="725">
                  <c:v>0.8754982046628289</c:v>
                </c:pt>
                <c:pt idx="726">
                  <c:v>0.87699185893452636</c:v>
                </c:pt>
                <c:pt idx="727">
                  <c:v>0.87848248495594605</c:v>
                </c:pt>
                <c:pt idx="728">
                  <c:v>0.87997005997376598</c:v>
                </c:pt>
                <c:pt idx="729">
                  <c:v>0.88145456115393728</c:v>
                </c:pt>
                <c:pt idx="730">
                  <c:v>0.88293596558085452</c:v>
                </c:pt>
                <c:pt idx="731">
                  <c:v>0.88441425025651488</c:v>
                </c:pt>
                <c:pt idx="732">
                  <c:v>0.88588939209966333</c:v>
                </c:pt>
                <c:pt idx="733">
                  <c:v>0.88736136794492471</c:v>
                </c:pt>
                <c:pt idx="734">
                  <c:v>0.88883015454192327</c:v>
                </c:pt>
                <c:pt idx="735">
                  <c:v>0.89029572855438643</c:v>
                </c:pt>
                <c:pt idx="736">
                  <c:v>0.89175806655923806</c:v>
                </c:pt>
                <c:pt idx="737">
                  <c:v>0.89321714504567362</c:v>
                </c:pt>
                <c:pt idx="738">
                  <c:v>0.89467294041422341</c:v>
                </c:pt>
                <c:pt idx="739">
                  <c:v>0.89612542897580072</c:v>
                </c:pt>
                <c:pt idx="740">
                  <c:v>0.89757458695073289</c:v>
                </c:pt>
                <c:pt idx="741">
                  <c:v>0.89902039046778048</c:v>
                </c:pt>
                <c:pt idx="742">
                  <c:v>0.90046281556313734</c:v>
                </c:pt>
                <c:pt idx="743">
                  <c:v>0.90190183817941738</c:v>
                </c:pt>
                <c:pt idx="744">
                  <c:v>0.90333743416462231</c:v>
                </c:pt>
                <c:pt idx="745">
                  <c:v>0.90476957927109558</c:v>
                </c:pt>
                <c:pt idx="746">
                  <c:v>0.90619824915445646</c:v>
                </c:pt>
                <c:pt idx="747">
                  <c:v>0.90762341937252067</c:v>
                </c:pt>
                <c:pt idx="748">
                  <c:v>0.90904506538419894</c:v>
                </c:pt>
                <c:pt idx="749">
                  <c:v>0.91046316254837989</c:v>
                </c:pt>
                <c:pt idx="750">
                  <c:v>0.91187768612279507</c:v>
                </c:pt>
                <c:pt idx="751">
                  <c:v>0.91328861126286331</c:v>
                </c:pt>
                <c:pt idx="752">
                  <c:v>0.91469591302051756</c:v>
                </c:pt>
                <c:pt idx="753">
                  <c:v>0.91609956634301182</c:v>
                </c:pt>
                <c:pt idx="754">
                  <c:v>0.91749954607170758</c:v>
                </c:pt>
                <c:pt idx="755">
                  <c:v>0.91889582694083771</c:v>
                </c:pt>
                <c:pt idx="756">
                  <c:v>0.92028838357625675</c:v>
                </c:pt>
                <c:pt idx="757">
                  <c:v>0.92167719049416086</c:v>
                </c:pt>
                <c:pt idx="758">
                  <c:v>0.92306222209979272</c:v>
                </c:pt>
                <c:pt idx="759">
                  <c:v>0.92444345268611861</c:v>
                </c:pt>
                <c:pt idx="760">
                  <c:v>0.92582085643249157</c:v>
                </c:pt>
                <c:pt idx="761">
                  <c:v>0.92719440740327952</c:v>
                </c:pt>
                <c:pt idx="762">
                  <c:v>0.92856407954648135</c:v>
                </c:pt>
                <c:pt idx="763">
                  <c:v>0.92992984669230994</c:v>
                </c:pt>
                <c:pt idx="764">
                  <c:v>0.93129168255175587</c:v>
                </c:pt>
                <c:pt idx="765">
                  <c:v>0.93264956071512495</c:v>
                </c:pt>
                <c:pt idx="766">
                  <c:v>0.93400345465054646</c:v>
                </c:pt>
                <c:pt idx="767">
                  <c:v>0.9353533377024611</c:v>
                </c:pt>
                <c:pt idx="768">
                  <c:v>0.93669918309007616</c:v>
                </c:pt>
                <c:pt idx="769">
                  <c:v>0.93804096390579761</c:v>
                </c:pt>
                <c:pt idx="770">
                  <c:v>0.93937865311363122</c:v>
                </c:pt>
                <c:pt idx="771">
                  <c:v>0.94071222354755524</c:v>
                </c:pt>
                <c:pt idx="772">
                  <c:v>0.94204164790986555</c:v>
                </c:pt>
                <c:pt idx="773">
                  <c:v>0.94336689876948898</c:v>
                </c:pt>
                <c:pt idx="774">
                  <c:v>0.94468794856026672</c:v>
                </c:pt>
                <c:pt idx="775">
                  <c:v>0.94600476957920454</c:v>
                </c:pt>
                <c:pt idx="776">
                  <c:v>0.94731733398469387</c:v>
                </c:pt>
                <c:pt idx="777">
                  <c:v>0.94862561379469601</c:v>
                </c:pt>
                <c:pt idx="778">
                  <c:v>0.94992958088489798</c:v>
                </c:pt>
                <c:pt idx="779">
                  <c:v>0.95122920698682745</c:v>
                </c:pt>
                <c:pt idx="780">
                  <c:v>0.95252446368593768</c:v>
                </c:pt>
                <c:pt idx="781">
                  <c:v>0.95381532241965317</c:v>
                </c:pt>
                <c:pt idx="782">
                  <c:v>0.95510175447538104</c:v>
                </c:pt>
                <c:pt idx="783">
                  <c:v>0.95638373098847917</c:v>
                </c:pt>
                <c:pt idx="784">
                  <c:v>0.95766122294019429</c:v>
                </c:pt>
                <c:pt idx="785">
                  <c:v>0.95893420115555228</c:v>
                </c:pt>
                <c:pt idx="786">
                  <c:v>0.96020263630121028</c:v>
                </c:pt>
                <c:pt idx="787">
                  <c:v>0.9614664988832704</c:v>
                </c:pt>
                <c:pt idx="788">
                  <c:v>0.96272575924504644</c:v>
                </c:pt>
                <c:pt idx="789">
                  <c:v>0.96398038756478832</c:v>
                </c:pt>
                <c:pt idx="790">
                  <c:v>0.9652303538533622</c:v>
                </c:pt>
                <c:pt idx="791">
                  <c:v>0.96647562795188657</c:v>
                </c:pt>
                <c:pt idx="792">
                  <c:v>0.96771617952931577</c:v>
                </c:pt>
                <c:pt idx="793">
                  <c:v>0.96895197807998168</c:v>
                </c:pt>
                <c:pt idx="794">
                  <c:v>0.97018299292108046</c:v>
                </c:pt>
                <c:pt idx="795">
                  <c:v>0.97140919319011432</c:v>
                </c:pt>
                <c:pt idx="796">
                  <c:v>0.97263054784227632</c:v>
                </c:pt>
                <c:pt idx="797">
                  <c:v>0.97384702564778325</c:v>
                </c:pt>
                <c:pt idx="798">
                  <c:v>0.97505859518915683</c:v>
                </c:pt>
                <c:pt idx="799">
                  <c:v>0.97626522485844425</c:v>
                </c:pt>
                <c:pt idx="800">
                  <c:v>0.97746688285438521</c:v>
                </c:pt>
                <c:pt idx="801">
                  <c:v>0.97866353717951704</c:v>
                </c:pt>
                <c:pt idx="802">
                  <c:v>0.97985515563722136</c:v>
                </c:pt>
                <c:pt idx="803">
                  <c:v>0.9810417058287072</c:v>
                </c:pt>
                <c:pt idx="804">
                  <c:v>0.98222315514993164</c:v>
                </c:pt>
                <c:pt idx="805">
                  <c:v>0.98339947078845269</c:v>
                </c:pt>
                <c:pt idx="806">
                  <c:v>0.98457061972021986</c:v>
                </c:pt>
                <c:pt idx="807">
                  <c:v>0.98573656870628856</c:v>
                </c:pt>
                <c:pt idx="808">
                  <c:v>0.98689728428947054</c:v>
                </c:pt>
                <c:pt idx="809">
                  <c:v>0.98805273279090666</c:v>
                </c:pt>
                <c:pt idx="810">
                  <c:v>0.98920288030656811</c:v>
                </c:pt>
                <c:pt idx="811">
                  <c:v>0.99034769270367828</c:v>
                </c:pt>
                <c:pt idx="812">
                  <c:v>0.9914871356170577</c:v>
                </c:pt>
                <c:pt idx="813">
                  <c:v>0.99262117444538644</c:v>
                </c:pt>
                <c:pt idx="814">
                  <c:v>0.99374977434738465</c:v>
                </c:pt>
                <c:pt idx="815">
                  <c:v>0.99487290023790498</c:v>
                </c:pt>
                <c:pt idx="816">
                  <c:v>0.9959905167839388</c:v>
                </c:pt>
                <c:pt idx="817">
                  <c:v>0.99710258840053156</c:v>
                </c:pt>
                <c:pt idx="818">
                  <c:v>0.99820907924660418</c:v>
                </c:pt>
                <c:pt idx="819">
                  <c:v>0.99930995322067961</c:v>
                </c:pt>
                <c:pt idx="820">
                  <c:v>1.0004051739565079</c:v>
                </c:pt>
                <c:pt idx="821">
                  <c:v>1.0014947048185947</c:v>
                </c:pt>
                <c:pt idx="822">
                  <c:v>1.0025785088976196</c:v>
                </c:pt>
                <c:pt idx="823">
                  <c:v>1.0036565490057516</c:v>
                </c:pt>
                <c:pt idx="824">
                  <c:v>1.00472878767185</c:v>
                </c:pt>
                <c:pt idx="825">
                  <c:v>1.0057951871365551</c:v>
                </c:pt>
                <c:pt idx="826">
                  <c:v>1.0068557093472577</c:v>
                </c:pt>
                <c:pt idx="827">
                  <c:v>1.0079103159529499</c:v>
                </c:pt>
                <c:pt idx="828">
                  <c:v>1.0089589682989497</c:v>
                </c:pt>
                <c:pt idx="829">
                  <c:v>1.0100016274215002</c:v>
                </c:pt>
                <c:pt idx="830">
                  <c:v>1.0110382540422325</c:v>
                </c:pt>
                <c:pt idx="831">
                  <c:v>1.0120688085624929</c:v>
                </c:pt>
                <c:pt idx="832">
                  <c:v>1.0130932510575335</c:v>
                </c:pt>
                <c:pt idx="833">
                  <c:v>1.0141115412705515</c:v>
                </c:pt>
                <c:pt idx="834">
                  <c:v>1.0151236386065841</c:v>
                </c:pt>
                <c:pt idx="835">
                  <c:v>1.0161295021262451</c:v>
                </c:pt>
                <c:pt idx="836">
                  <c:v>1.0171290905393058</c:v>
                </c:pt>
                <c:pt idx="837">
                  <c:v>1.0181223621981081</c:v>
                </c:pt>
                <c:pt idx="838">
                  <c:v>1.0191092750908111</c:v>
                </c:pt>
                <c:pt idx="839">
                  <c:v>1.0200897868344596</c:v>
                </c:pt>
                <c:pt idx="840">
                  <c:v>1.0210638546678745</c:v>
                </c:pt>
                <c:pt idx="841">
                  <c:v>1.0220314354443543</c:v>
                </c:pt>
                <c:pt idx="842">
                  <c:v>1.0229924856241845</c:v>
                </c:pt>
                <c:pt idx="843">
                  <c:v>1.0239469612669478</c:v>
                </c:pt>
                <c:pt idx="844">
                  <c:v>1.0248948180236288</c:v>
                </c:pt>
                <c:pt idx="845">
                  <c:v>1.0258360111285021</c:v>
                </c:pt>
                <c:pt idx="846">
                  <c:v>1.0267704953908077</c:v>
                </c:pt>
                <c:pt idx="847">
                  <c:v>1.0276982251861893</c:v>
                </c:pt>
                <c:pt idx="848">
                  <c:v>1.0286191544479053</c:v>
                </c:pt>
                <c:pt idx="849">
                  <c:v>1.0295332366577903</c:v>
                </c:pt>
                <c:pt idx="850">
                  <c:v>1.0304404248369687</c:v>
                </c:pt>
                <c:pt idx="851">
                  <c:v>1.0313406715363029</c:v>
                </c:pt>
                <c:pt idx="852">
                  <c:v>1.0322339288265761</c:v>
                </c:pt>
                <c:pt idx="853">
                  <c:v>1.0331201482883918</c:v>
                </c:pt>
                <c:pt idx="854">
                  <c:v>1.0339992810017828</c:v>
                </c:pt>
                <c:pt idx="855">
                  <c:v>1.0348712775355247</c:v>
                </c:pt>
                <c:pt idx="856">
                  <c:v>1.0357360879361315</c:v>
                </c:pt>
                <c:pt idx="857">
                  <c:v>1.0365936617165348</c:v>
                </c:pt>
                <c:pt idx="858">
                  <c:v>1.0374439478444242</c:v>
                </c:pt>
                <c:pt idx="859">
                  <c:v>1.0382868947302415</c:v>
                </c:pt>
                <c:pt idx="860">
                  <c:v>1.0391224502148162</c:v>
                </c:pt>
                <c:pt idx="861">
                  <c:v>1.0399505615566291</c:v>
                </c:pt>
                <c:pt idx="862">
                  <c:v>1.0407711754186819</c:v>
                </c:pt>
                <c:pt idx="863">
                  <c:v>1.0415842378549709</c:v>
                </c:pt>
                <c:pt idx="864">
                  <c:v>1.0423896942965412</c:v>
                </c:pt>
                <c:pt idx="865">
                  <c:v>1.0431874895371023</c:v>
                </c:pt>
                <c:pt idx="866">
                  <c:v>1.0439775677182002</c:v>
                </c:pt>
                <c:pt idx="867">
                  <c:v>1.0447598723139118</c:v>
                </c:pt>
                <c:pt idx="868">
                  <c:v>1.0455343461150599</c:v>
                </c:pt>
                <c:pt idx="869">
                  <c:v>1.0463009312129132</c:v>
                </c:pt>
                <c:pt idx="870">
                  <c:v>1.0470595689823665</c:v>
                </c:pt>
                <c:pt idx="871">
                  <c:v>1.047810200064565</c:v>
                </c:pt>
                <c:pt idx="872">
                  <c:v>1.0485527643489603</c:v>
                </c:pt>
                <c:pt idx="873">
                  <c:v>1.0492872009547725</c:v>
                </c:pt>
                <c:pt idx="874">
                  <c:v>1.0500134482118275</c:v>
                </c:pt>
                <c:pt idx="875">
                  <c:v>1.050731443640754</c:v>
                </c:pt>
                <c:pt idx="876">
                  <c:v>1.0514411239325017</c:v>
                </c:pt>
                <c:pt idx="877">
                  <c:v>1.0521424249271611</c:v>
                </c:pt>
                <c:pt idx="878">
                  <c:v>1.0528352815920485</c:v>
                </c:pt>
                <c:pt idx="879">
                  <c:v>1.0535196279990287</c:v>
                </c:pt>
                <c:pt idx="880">
                  <c:v>1.0541953973010367</c:v>
                </c:pt>
                <c:pt idx="881">
                  <c:v>1.054862521707771</c:v>
                </c:pt>
                <c:pt idx="882">
                  <c:v>1.0555209324605113</c:v>
                </c:pt>
                <c:pt idx="883">
                  <c:v>1.0561705598060318</c:v>
                </c:pt>
                <c:pt idx="884">
                  <c:v>1.0568113329695605</c:v>
                </c:pt>
                <c:pt idx="885">
                  <c:v>1.0574431801267465</c:v>
                </c:pt>
                <c:pt idx="886">
                  <c:v>1.058066028374586</c:v>
                </c:pt>
                <c:pt idx="887">
                  <c:v>1.058679803701261</c:v>
                </c:pt>
                <c:pt idx="888">
                  <c:v>1.0592844309548375</c:v>
                </c:pt>
                <c:pt idx="889">
                  <c:v>1.0598798338107707</c:v>
                </c:pt>
                <c:pt idx="890">
                  <c:v>1.0604659347381598</c:v>
                </c:pt>
                <c:pt idx="891">
                  <c:v>1.0610426549646892</c:v>
                </c:pt>
                <c:pt idx="892">
                  <c:v>1.061609914440198</c:v>
                </c:pt>
                <c:pt idx="893">
                  <c:v>1.0621676317988042</c:v>
                </c:pt>
                <c:pt idx="894">
                  <c:v>1.062715724319514</c:v>
                </c:pt>
                <c:pt idx="895">
                  <c:v>1.0632541078852407</c:v>
                </c:pt>
                <c:pt idx="896">
                  <c:v>1.0637826969401549</c:v>
                </c:pt>
                <c:pt idx="897">
                  <c:v>1.0643014044452714</c:v>
                </c:pt>
                <c:pt idx="898">
                  <c:v>1.0648101418321954</c:v>
                </c:pt>
                <c:pt idx="899">
                  <c:v>1.0653088189549169</c:v>
                </c:pt>
                <c:pt idx="900">
                  <c:v>1.0657973440395647</c:v>
                </c:pt>
                <c:pt idx="901">
                  <c:v>1.0662756236319999</c:v>
                </c:pt>
                <c:pt idx="902">
                  <c:v>1.0667435625431378</c:v>
                </c:pt>
                <c:pt idx="903">
                  <c:v>1.0672010637918732</c:v>
                </c:pt>
                <c:pt idx="904">
                  <c:v>1.0676480285454799</c:v>
                </c:pt>
                <c:pt idx="905">
                  <c:v>1.0680843560573385</c:v>
                </c:pt>
                <c:pt idx="906">
                  <c:v>1.068509943601847</c:v>
                </c:pt>
                <c:pt idx="907">
                  <c:v>1.0689246864063533</c:v>
                </c:pt>
                <c:pt idx="908">
                  <c:v>1.0693284775799365</c:v>
                </c:pt>
                <c:pt idx="909">
                  <c:v>1.0697212080388543</c:v>
                </c:pt>
                <c:pt idx="910">
                  <c:v>1.0701027664284655</c:v>
                </c:pt>
                <c:pt idx="911">
                  <c:v>1.0704730390414077</c:v>
                </c:pt>
                <c:pt idx="912">
                  <c:v>1.070831909731818</c:v>
                </c:pt>
                <c:pt idx="913">
                  <c:v>1.0711792598253456</c:v>
                </c:pt>
                <c:pt idx="914">
                  <c:v>1.071514968024702</c:v>
                </c:pt>
                <c:pt idx="915">
                  <c:v>1.071838910310472</c:v>
                </c:pt>
                <c:pt idx="916">
                  <c:v>1.0721509598368804</c:v>
                </c:pt>
                <c:pt idx="917">
                  <c:v>1.0724509868222043</c:v>
                </c:pt>
                <c:pt idx="918">
                  <c:v>1.0727388584334723</c:v>
                </c:pt>
                <c:pt idx="919">
                  <c:v>1.0730144386650848</c:v>
                </c:pt>
                <c:pt idx="920">
                  <c:v>1.0732775882109522</c:v>
                </c:pt>
                <c:pt idx="921">
                  <c:v>1.0735281643297125</c:v>
                </c:pt>
                <c:pt idx="922">
                  <c:v>1.0737660207025634</c:v>
                </c:pt>
                <c:pt idx="923">
                  <c:v>1.0739910072831953</c:v>
                </c:pt>
                <c:pt idx="924">
                  <c:v>1.0742029701392788</c:v>
                </c:pt>
                <c:pt idx="925">
                  <c:v>1.0744017512849051</c:v>
                </c:pt>
                <c:pt idx="926">
                  <c:v>1.0745871885033365</c:v>
                </c:pt>
                <c:pt idx="927">
                  <c:v>1.0747591151593574</c:v>
                </c:pt>
                <c:pt idx="928">
                  <c:v>1.0749173600004633</c:v>
                </c:pt>
                <c:pt idx="929">
                  <c:v>1.0750617469460519</c:v>
                </c:pt>
                <c:pt idx="930">
                  <c:v>1.0751920948637106</c:v>
                </c:pt>
                <c:pt idx="931">
                  <c:v>1.0753082173315998</c:v>
                </c:pt>
                <c:pt idx="932">
                  <c:v>1.0754099223858566</c:v>
                </c:pt>
                <c:pt idx="933">
                  <c:v>1.0754970122518257</c:v>
                </c:pt>
                <c:pt idx="934">
                  <c:v>1.0755692830578178</c:v>
                </c:pt>
                <c:pt idx="935">
                  <c:v>1.0756265245299717</c:v>
                </c:pt>
                <c:pt idx="936">
                  <c:v>1.0756685196666436</c:v>
                </c:pt>
                <c:pt idx="937">
                  <c:v>1.075695044390611</c:v>
                </c:pt>
                <c:pt idx="938">
                  <c:v>1.075705867177176</c:v>
                </c:pt>
                <c:pt idx="939">
                  <c:v>1.0757007486560821</c:v>
                </c:pt>
                <c:pt idx="940">
                  <c:v>1.0756794411849155</c:v>
                </c:pt>
                <c:pt idx="941">
                  <c:v>1.0756416883914302</c:v>
                </c:pt>
                <c:pt idx="942">
                  <c:v>1.0755872246819456</c:v>
                </c:pt>
                <c:pt idx="943">
                  <c:v>1.0755157747126565</c:v>
                </c:pt>
                <c:pt idx="944">
                  <c:v>1.075427052820332</c:v>
                </c:pt>
                <c:pt idx="945">
                  <c:v>1.0753207624084822</c:v>
                </c:pt>
                <c:pt idx="946">
                  <c:v>1.0751965952846099</c:v>
                </c:pt>
                <c:pt idx="947">
                  <c:v>1.0750542309436333</c:v>
                </c:pt>
                <c:pt idx="948">
                  <c:v>1.0748933357919901</c:v>
                </c:pt>
                <c:pt idx="949">
                  <c:v>1.0747135623062281</c:v>
                </c:pt>
                <c:pt idx="950">
                  <c:v>1.0745145481191196</c:v>
                </c:pt>
                <c:pt idx="951">
                  <c:v>1.0742959150254405</c:v>
                </c:pt>
                <c:pt idx="952">
                  <c:v>1.0740572678985092</c:v>
                </c:pt>
                <c:pt idx="953">
                  <c:v>1.0737981935073944</c:v>
                </c:pt>
                <c:pt idx="954">
                  <c:v>1.0735182592233128</c:v>
                </c:pt>
                <c:pt idx="955">
                  <c:v>1.0732170116021171</c:v>
                </c:pt>
                <c:pt idx="956">
                  <c:v>1.0728939748279165</c:v>
                </c:pt>
                <c:pt idx="957">
                  <c:v>1.0725486490006504</c:v>
                </c:pt>
                <c:pt idx="958">
                  <c:v>1.0721805082478681</c:v>
                </c:pt>
                <c:pt idx="959">
                  <c:v>1.0717889986379323</c:v>
                </c:pt>
                <c:pt idx="960">
                  <c:v>1.0713735358682543</c:v>
                </c:pt>
                <c:pt idx="961">
                  <c:v>1.0709335026979105</c:v>
                </c:pt>
                <c:pt idx="962">
                  <c:v>1.0704682460889039</c:v>
                </c:pt>
                <c:pt idx="963">
                  <c:v>1.069977074014234</c:v>
                </c:pt>
                <c:pt idx="964">
                  <c:v>1.0694592518836268</c:v>
                </c:pt>
                <c:pt idx="965">
                  <c:v>1.0689139985289058</c:v>
                </c:pt>
                <c:pt idx="966">
                  <c:v>1.0683404816802675</c:v>
                </c:pt>
                <c:pt idx="967">
                  <c:v>1.067737812851568</c:v>
                </c:pt>
                <c:pt idx="968">
                  <c:v>1.0671050415366556</c:v>
                </c:pt>
                <c:pt idx="969">
                  <c:v>1.0664411485988758</c:v>
                </c:pt>
                <c:pt idx="970">
                  <c:v>1.0657450387111771</c:v>
                </c:pt>
                <c:pt idx="971">
                  <c:v>1.0650155316733483</c:v>
                </c:pt>
                <c:pt idx="972">
                  <c:v>1.0642513523939883</c:v>
                </c:pt>
                <c:pt idx="973">
                  <c:v>1.0634511192754534</c:v>
                </c:pt>
                <c:pt idx="974">
                  <c:v>1.0626133306768446</c:v>
                </c:pt>
                <c:pt idx="975">
                  <c:v>1.0617363490486613</c:v>
                </c:pt>
                <c:pt idx="976">
                  <c:v>1.060818382226693</c:v>
                </c:pt>
                <c:pt idx="977">
                  <c:v>1.0598574612333433</c:v>
                </c:pt>
                <c:pt idx="978">
                  <c:v>1.0588514137494238</c:v>
                </c:pt>
                <c:pt idx="979">
                  <c:v>1.0577978321706685</c:v>
                </c:pt>
                <c:pt idx="980">
                  <c:v>1.0566940348248002</c:v>
                </c:pt>
                <c:pt idx="981">
                  <c:v>1.0555370184584065</c:v>
                </c:pt>
                <c:pt idx="982">
                  <c:v>1.0543233994501076</c:v>
                </c:pt>
                <c:pt idx="983">
                  <c:v>1.0530493402784475</c:v>
                </c:pt>
                <c:pt idx="984">
                  <c:v>1.0517104564299131</c:v>
                </c:pt>
                <c:pt idx="985">
                  <c:v>1.0503016969504972</c:v>
                </c:pt>
                <c:pt idx="986">
                  <c:v>1.0488171888546574</c:v>
                </c:pt>
                <c:pt idx="987">
                  <c:v>1.0472500309845238</c:v>
                </c:pt>
                <c:pt idx="988">
                  <c:v>1.0455920155693601</c:v>
                </c:pt>
                <c:pt idx="989">
                  <c:v>1.0438332436946332</c:v>
                </c:pt>
                <c:pt idx="990">
                  <c:v>1.0419615804192126</c:v>
                </c:pt>
                <c:pt idx="991">
                  <c:v>1.0399618589818957</c:v>
                </c:pt>
                <c:pt idx="992">
                  <c:v>1.0378146759110425</c:v>
                </c:pt>
                <c:pt idx="993">
                  <c:v>1.0354944851487515</c:v>
                </c:pt>
                <c:pt idx="994">
                  <c:v>1.0329664150754543</c:v>
                </c:pt>
                <c:pt idx="995">
                  <c:v>1.0301805704912532</c:v>
                </c:pt>
                <c:pt idx="996">
                  <c:v>1.0270608466085174</c:v>
                </c:pt>
                <c:pt idx="997">
                  <c:v>1.0234799320254848</c:v>
                </c:pt>
                <c:pt idx="998">
                  <c:v>1.0191911722285807</c:v>
                </c:pt>
                <c:pt idx="999">
                  <c:v>1.0135620344973111</c:v>
                </c:pt>
                <c:pt idx="1000">
                  <c:v>1</c:v>
                </c:pt>
              </c:numCache>
            </c:numRef>
          </c:xVal>
          <c:yVal>
            <c:numRef>
              <c:f>'Relaciones Hidraúlicas'!$B$4:$B$1004</c:f>
              <c:numCache>
                <c:formatCode>0.000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F9-48B2-BA91-D7D5E3A6EE38}"/>
            </c:ext>
          </c:extLst>
        </c:ser>
        <c:ser>
          <c:idx val="4"/>
          <c:order val="4"/>
          <c:tx>
            <c:strRef>
              <c:f>'Relaciones Hidraúlicas'!$J$2</c:f>
              <c:strCache>
                <c:ptCount val="1"/>
                <c:pt idx="0">
                  <c:v>q/Q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noFill/>
              <a:ln>
                <a:noFill/>
                <a:prstDash val="dash"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'Relaciones Hidraúlicas'!$J$3:$J$4</c:f>
              <c:numCache>
                <c:formatCode>General</c:formatCode>
                <c:ptCount val="2"/>
                <c:pt idx="0" formatCode="0.000">
                  <c:v>0.32</c:v>
                </c:pt>
                <c:pt idx="1">
                  <c:v>0</c:v>
                </c:pt>
              </c:numCache>
            </c:numRef>
          </c:xVal>
          <c:yVal>
            <c:numRef>
              <c:f>'Relaciones Hidraúlicas'!$K$3:$K$4</c:f>
              <c:numCache>
                <c:formatCode>General</c:formatCode>
                <c:ptCount val="2"/>
                <c:pt idx="0" formatCode="0.000">
                  <c:v>0.38800000000000001</c:v>
                </c:pt>
                <c:pt idx="1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9-48B2-BA91-D7D5E3A6EE38}"/>
            </c:ext>
          </c:extLst>
        </c:ser>
        <c:ser>
          <c:idx val="5"/>
          <c:order val="5"/>
          <c:tx>
            <c:strRef>
              <c:f>'Relaciones Hidraúlicas'!$J$2</c:f>
              <c:strCache>
                <c:ptCount val="1"/>
                <c:pt idx="0">
                  <c:v>q/Q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'Relaciones Hidraúlicas'!$J$5:$J$6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xVal>
          <c:yVal>
            <c:numRef>
              <c:f>'Relaciones Hidraúlicas'!$K$5:$K$6</c:f>
              <c:numCache>
                <c:formatCode>General</c:formatCode>
                <c:ptCount val="2"/>
                <c:pt idx="0">
                  <c:v>0</c:v>
                </c:pt>
                <c:pt idx="1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F9-48B2-BA91-D7D5E3A6EE38}"/>
            </c:ext>
          </c:extLst>
        </c:ser>
        <c:ser>
          <c:idx val="6"/>
          <c:order val="6"/>
          <c:tx>
            <c:strRef>
              <c:f>'Relaciones Hidraúlicas'!$L$2</c:f>
              <c:strCache>
                <c:ptCount val="1"/>
                <c:pt idx="0">
                  <c:v>v/V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ot"/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'Relaciones Hidraúlicas'!$L$3:$L$4</c:f>
              <c:numCache>
                <c:formatCode>General</c:formatCode>
                <c:ptCount val="2"/>
                <c:pt idx="0" formatCode="0.000">
                  <c:v>0.88862173575901948</c:v>
                </c:pt>
                <c:pt idx="1">
                  <c:v>0.32</c:v>
                </c:pt>
              </c:numCache>
            </c:numRef>
          </c:xVal>
          <c:yVal>
            <c:numRef>
              <c:f>'Relaciones Hidraúlicas'!$K$3:$K$4</c:f>
              <c:numCache>
                <c:formatCode>General</c:formatCode>
                <c:ptCount val="2"/>
                <c:pt idx="0" formatCode="0.000">
                  <c:v>0.38800000000000001</c:v>
                </c:pt>
                <c:pt idx="1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F9-48B2-BA91-D7D5E3A6EE38}"/>
            </c:ext>
          </c:extLst>
        </c:ser>
        <c:ser>
          <c:idx val="7"/>
          <c:order val="7"/>
          <c:tx>
            <c:strRef>
              <c:f>'Relaciones Hidraúlicas'!$L$2</c:f>
              <c:strCache>
                <c:ptCount val="1"/>
                <c:pt idx="0">
                  <c:v>v/V</c:v>
                </c:pt>
              </c:strCache>
            </c:strRef>
          </c:tx>
          <c:spPr>
            <a:ln w="38100" cap="rnd" cmpd="sng">
              <a:solidFill>
                <a:srgbClr val="FFC000"/>
              </a:solidFill>
              <a:prstDash val="sysDot"/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'Relaciones Hidraúlicas'!$L$5:$L$6</c:f>
              <c:numCache>
                <c:formatCode>General</c:formatCode>
                <c:ptCount val="2"/>
                <c:pt idx="0">
                  <c:v>0.88862173575901948</c:v>
                </c:pt>
                <c:pt idx="1">
                  <c:v>0.88862173575901948</c:v>
                </c:pt>
              </c:numCache>
            </c:numRef>
          </c:xVal>
          <c:yVal>
            <c:numRef>
              <c:f>'Relaciones Hidraúlicas'!$K$5:$K$6</c:f>
              <c:numCache>
                <c:formatCode>General</c:formatCode>
                <c:ptCount val="2"/>
                <c:pt idx="0">
                  <c:v>0</c:v>
                </c:pt>
                <c:pt idx="1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F9-48B2-BA91-D7D5E3A6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13680"/>
        <c:axId val="800109840"/>
      </c:scatterChart>
      <c:valAx>
        <c:axId val="800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MX"/>
                  <a:t>Relaciones Hidraúlicas (q/Q;v/V;a/A,r/R)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MX"/>
          </a:p>
        </c:txPr>
        <c:crossAx val="800109840"/>
        <c:crosses val="autoZero"/>
        <c:crossBetween val="midCat"/>
        <c:majorUnit val="0.1"/>
        <c:minorUnit val="0.1"/>
      </c:valAx>
      <c:valAx>
        <c:axId val="8001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MX"/>
                  <a:t>d/D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MX"/>
          </a:p>
        </c:txPr>
        <c:crossAx val="800113680"/>
        <c:crosses val="autoZero"/>
        <c:crossBetween val="midCat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rebuchet MS" panose="020B0603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768548</xdr:colOff>
      <xdr:row>3</xdr:row>
      <xdr:rowOff>112702</xdr:rowOff>
    </xdr:from>
    <xdr:to>
      <xdr:col>17</xdr:col>
      <xdr:colOff>590722</xdr:colOff>
      <xdr:row>26</xdr:row>
      <xdr:rowOff>45252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A6D9E9-6B30-EC3E-2C1C-5A0B472BF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A71C-4F3B-45BB-A782-B4252EBDB560}">
  <sheetPr codeName="Hoja1">
    <tabColor rgb="FFC7F9CC"/>
  </sheetPr>
  <dimension ref="A1:L82"/>
  <sheetViews>
    <sheetView showGridLines="0" tabSelected="1" zoomScale="72" zoomScaleNormal="85" workbookViewId="0">
      <selection activeCell="M18" sqref="M18"/>
    </sheetView>
  </sheetViews>
  <sheetFormatPr baseColWidth="10" defaultRowHeight="14.4" x14ac:dyDescent="0.3"/>
  <cols>
    <col min="1" max="1" width="9" style="8" bestFit="1" customWidth="1"/>
    <col min="2" max="2" width="10.77734375" style="8" bestFit="1" customWidth="1"/>
    <col min="3" max="3" width="10.109375" style="8" bestFit="1" customWidth="1"/>
    <col min="4" max="4" width="13" style="8" bestFit="1" customWidth="1"/>
    <col min="5" max="6" width="3" style="8" bestFit="1" customWidth="1"/>
    <col min="7" max="7" width="3.109375" style="8" bestFit="1" customWidth="1"/>
    <col min="8" max="16384" width="11.5546875" style="8"/>
  </cols>
  <sheetData>
    <row r="1" spans="1:8" x14ac:dyDescent="0.3">
      <c r="A1" s="41" t="s">
        <v>8</v>
      </c>
      <c r="B1" s="41"/>
      <c r="C1" s="41"/>
      <c r="D1" s="41"/>
      <c r="E1" s="41"/>
      <c r="F1" s="41"/>
      <c r="G1" s="41"/>
      <c r="H1" s="41"/>
    </row>
    <row r="2" spans="1:8" x14ac:dyDescent="0.3">
      <c r="A2" s="41"/>
      <c r="B2" s="41"/>
      <c r="C2" s="41"/>
      <c r="D2" s="41"/>
      <c r="E2" s="41"/>
      <c r="F2" s="41"/>
      <c r="G2" s="41"/>
      <c r="H2" s="41"/>
    </row>
    <row r="3" spans="1:8" x14ac:dyDescent="0.3">
      <c r="A3" s="41"/>
      <c r="B3" s="41"/>
      <c r="C3" s="41"/>
      <c r="D3" s="41"/>
      <c r="E3" s="41"/>
      <c r="F3" s="41"/>
      <c r="G3" s="41"/>
      <c r="H3" s="41"/>
    </row>
    <row r="5" spans="1:8" x14ac:dyDescent="0.3">
      <c r="A5" s="37" t="s">
        <v>9</v>
      </c>
      <c r="B5" s="37"/>
      <c r="C5" s="37"/>
      <c r="D5" s="37"/>
    </row>
    <row r="6" spans="1:8" x14ac:dyDescent="0.3">
      <c r="A6" s="40" t="s">
        <v>10</v>
      </c>
      <c r="B6" s="40"/>
      <c r="C6" s="40"/>
      <c r="D6" s="10">
        <v>0.75</v>
      </c>
    </row>
    <row r="7" spans="1:8" x14ac:dyDescent="0.3">
      <c r="A7" s="40" t="s">
        <v>11</v>
      </c>
      <c r="B7" s="40"/>
      <c r="C7" s="40"/>
      <c r="D7" s="11">
        <v>2.5</v>
      </c>
    </row>
    <row r="8" spans="1:8" x14ac:dyDescent="0.3">
      <c r="A8" s="40" t="s">
        <v>12</v>
      </c>
      <c r="B8" s="40"/>
      <c r="C8" s="40"/>
      <c r="D8" s="12">
        <v>5</v>
      </c>
    </row>
    <row r="9" spans="1:8" x14ac:dyDescent="0.3">
      <c r="A9" s="40" t="s">
        <v>13</v>
      </c>
      <c r="B9" s="40"/>
      <c r="C9" s="40"/>
      <c r="D9" s="13">
        <v>32</v>
      </c>
    </row>
    <row r="10" spans="1:8" x14ac:dyDescent="0.3">
      <c r="A10" s="40" t="s">
        <v>14</v>
      </c>
      <c r="B10" s="40"/>
      <c r="C10" s="40"/>
      <c r="D10" s="14">
        <v>2.4E-2</v>
      </c>
    </row>
    <row r="11" spans="1:8" x14ac:dyDescent="0.3">
      <c r="A11" s="40" t="s">
        <v>15</v>
      </c>
      <c r="B11" s="40"/>
      <c r="C11" s="40"/>
      <c r="D11" s="3">
        <f>(D10+1)^D9</f>
        <v>2.1359870359209094</v>
      </c>
    </row>
    <row r="12" spans="1:8" x14ac:dyDescent="0.3">
      <c r="A12" s="40" t="s">
        <v>16</v>
      </c>
      <c r="B12" s="40"/>
      <c r="C12" s="40"/>
      <c r="D12" s="15">
        <v>6</v>
      </c>
    </row>
    <row r="13" spans="1:8" x14ac:dyDescent="0.3">
      <c r="A13" s="40" t="s">
        <v>19</v>
      </c>
      <c r="B13" s="40"/>
      <c r="C13" s="40"/>
      <c r="D13" s="15">
        <v>100</v>
      </c>
    </row>
    <row r="14" spans="1:8" x14ac:dyDescent="0.3">
      <c r="A14" s="40" t="s">
        <v>17</v>
      </c>
      <c r="B14" s="40"/>
      <c r="C14" s="40"/>
      <c r="D14" s="16">
        <v>200</v>
      </c>
    </row>
    <row r="15" spans="1:8" x14ac:dyDescent="0.3">
      <c r="A15" s="40" t="s">
        <v>18</v>
      </c>
      <c r="B15" s="40"/>
      <c r="C15" s="40"/>
      <c r="D15" s="17">
        <v>0.1</v>
      </c>
    </row>
    <row r="16" spans="1:8" x14ac:dyDescent="0.3">
      <c r="A16" s="40" t="s">
        <v>21</v>
      </c>
      <c r="B16" s="40"/>
      <c r="C16" s="40"/>
      <c r="D16" s="17">
        <v>0.12</v>
      </c>
    </row>
    <row r="17" spans="1:12" x14ac:dyDescent="0.3">
      <c r="A17" s="40" t="s">
        <v>20</v>
      </c>
      <c r="B17" s="40"/>
      <c r="C17" s="40"/>
      <c r="D17" s="17">
        <v>0.15</v>
      </c>
    </row>
    <row r="19" spans="1:12" x14ac:dyDescent="0.3">
      <c r="A19" s="37" t="s">
        <v>22</v>
      </c>
      <c r="B19" s="37"/>
      <c r="C19" s="37"/>
      <c r="D19" s="37"/>
      <c r="E19" s="37"/>
      <c r="F19" s="37"/>
      <c r="G19" s="37"/>
      <c r="H19" s="37"/>
    </row>
    <row r="20" spans="1:12" hidden="1" x14ac:dyDescent="0.3">
      <c r="A20" s="18" t="s">
        <v>24</v>
      </c>
      <c r="B20" s="18" t="s">
        <v>25</v>
      </c>
      <c r="C20" s="18"/>
      <c r="D20" s="18"/>
      <c r="E20" s="18"/>
      <c r="F20" s="18"/>
    </row>
    <row r="21" spans="1:12" ht="15" customHeight="1" x14ac:dyDescent="0.3">
      <c r="A21" s="9" t="s">
        <v>23</v>
      </c>
      <c r="B21" s="9" t="s">
        <v>35</v>
      </c>
      <c r="C21" s="9" t="s">
        <v>36</v>
      </c>
      <c r="D21" s="9" t="s">
        <v>37</v>
      </c>
      <c r="E21" s="44" t="s">
        <v>58</v>
      </c>
      <c r="F21" s="45"/>
      <c r="G21" s="46"/>
      <c r="H21" s="9" t="s">
        <v>27</v>
      </c>
    </row>
    <row r="22" spans="1:12" x14ac:dyDescent="0.3">
      <c r="A22" s="3" t="s">
        <v>24</v>
      </c>
      <c r="B22" s="11">
        <v>1</v>
      </c>
      <c r="C22" s="11">
        <v>2</v>
      </c>
      <c r="D22" s="11">
        <v>1</v>
      </c>
      <c r="E22" s="3"/>
      <c r="F22" s="3"/>
      <c r="G22" s="3"/>
      <c r="H22" s="19">
        <v>60</v>
      </c>
      <c r="I22" s="42" t="s">
        <v>60</v>
      </c>
      <c r="J22" s="43"/>
      <c r="K22" s="43"/>
      <c r="L22" s="43"/>
    </row>
    <row r="23" spans="1:12" x14ac:dyDescent="0.3">
      <c r="A23" s="3" t="s">
        <v>25</v>
      </c>
      <c r="B23" s="11">
        <v>2</v>
      </c>
      <c r="C23" s="11">
        <v>3</v>
      </c>
      <c r="D23" s="11">
        <v>2</v>
      </c>
      <c r="E23" s="3">
        <v>1</v>
      </c>
      <c r="F23" s="3"/>
      <c r="G23" s="3"/>
      <c r="H23" s="19">
        <v>50</v>
      </c>
    </row>
    <row r="24" spans="1:12" x14ac:dyDescent="0.3">
      <c r="A24" s="3" t="s">
        <v>24</v>
      </c>
      <c r="B24" s="11">
        <v>3</v>
      </c>
      <c r="C24" s="11">
        <v>4</v>
      </c>
      <c r="D24" s="11">
        <v>3</v>
      </c>
      <c r="E24" s="3"/>
      <c r="F24" s="3"/>
      <c r="G24" s="3"/>
      <c r="H24" s="19">
        <v>38</v>
      </c>
    </row>
    <row r="25" spans="1:12" x14ac:dyDescent="0.3">
      <c r="A25" s="3" t="s">
        <v>25</v>
      </c>
      <c r="B25" s="11">
        <v>1</v>
      </c>
      <c r="C25" s="11">
        <v>5</v>
      </c>
      <c r="D25" s="11">
        <v>4</v>
      </c>
      <c r="E25" s="3"/>
      <c r="F25" s="3"/>
      <c r="G25" s="3"/>
      <c r="H25" s="19">
        <v>20</v>
      </c>
    </row>
    <row r="26" spans="1:12" x14ac:dyDescent="0.3">
      <c r="A26" s="3" t="s">
        <v>25</v>
      </c>
      <c r="B26" s="11">
        <v>3</v>
      </c>
      <c r="C26" s="11">
        <v>7</v>
      </c>
      <c r="D26" s="11">
        <v>5</v>
      </c>
      <c r="E26" s="3">
        <v>2</v>
      </c>
      <c r="F26" s="3"/>
      <c r="G26" s="3"/>
      <c r="H26" s="19">
        <f>25+36</f>
        <v>61</v>
      </c>
    </row>
    <row r="27" spans="1:12" x14ac:dyDescent="0.3">
      <c r="A27" s="3" t="s">
        <v>25</v>
      </c>
      <c r="B27" s="11">
        <v>4</v>
      </c>
      <c r="C27" s="11">
        <v>8</v>
      </c>
      <c r="D27" s="11">
        <v>6</v>
      </c>
      <c r="E27" s="3">
        <v>3</v>
      </c>
      <c r="F27" s="3"/>
      <c r="G27" s="3"/>
      <c r="H27" s="19">
        <v>40</v>
      </c>
    </row>
    <row r="28" spans="1:12" x14ac:dyDescent="0.3">
      <c r="A28" s="3" t="s">
        <v>24</v>
      </c>
      <c r="B28" s="11">
        <v>5</v>
      </c>
      <c r="C28" s="11">
        <v>6</v>
      </c>
      <c r="D28" s="11">
        <v>7</v>
      </c>
      <c r="E28" s="3"/>
      <c r="F28" s="3"/>
      <c r="G28" s="3"/>
      <c r="H28" s="19">
        <f>18+52</f>
        <v>70</v>
      </c>
    </row>
    <row r="29" spans="1:12" x14ac:dyDescent="0.3">
      <c r="A29" s="3" t="s">
        <v>24</v>
      </c>
      <c r="B29" s="11">
        <v>6</v>
      </c>
      <c r="C29" s="11">
        <v>7</v>
      </c>
      <c r="D29" s="11">
        <v>8</v>
      </c>
      <c r="E29" s="3"/>
      <c r="F29" s="3"/>
      <c r="G29" s="3"/>
      <c r="H29" s="19">
        <f>14+42</f>
        <v>56</v>
      </c>
    </row>
    <row r="30" spans="1:12" x14ac:dyDescent="0.3">
      <c r="A30" s="3" t="s">
        <v>24</v>
      </c>
      <c r="B30" s="11">
        <v>7</v>
      </c>
      <c r="C30" s="11">
        <v>8</v>
      </c>
      <c r="D30" s="11">
        <v>9</v>
      </c>
      <c r="E30" s="3"/>
      <c r="F30" s="3"/>
      <c r="G30" s="3"/>
      <c r="H30" s="19">
        <f>24+26</f>
        <v>50</v>
      </c>
    </row>
    <row r="31" spans="1:12" x14ac:dyDescent="0.3">
      <c r="A31" s="3" t="s">
        <v>25</v>
      </c>
      <c r="B31" s="11">
        <v>5</v>
      </c>
      <c r="C31" s="11">
        <v>9</v>
      </c>
      <c r="D31" s="11">
        <v>10</v>
      </c>
      <c r="E31" s="3">
        <v>4</v>
      </c>
      <c r="F31" s="3"/>
      <c r="G31" s="3"/>
      <c r="H31" s="19">
        <v>31</v>
      </c>
    </row>
    <row r="32" spans="1:12" x14ac:dyDescent="0.3">
      <c r="A32" s="3" t="s">
        <v>25</v>
      </c>
      <c r="B32" s="11">
        <v>6</v>
      </c>
      <c r="C32" s="11">
        <v>10</v>
      </c>
      <c r="D32" s="11">
        <v>11</v>
      </c>
      <c r="E32" s="3">
        <v>7</v>
      </c>
      <c r="F32" s="3"/>
      <c r="G32" s="3"/>
      <c r="H32" s="19">
        <f>40+42</f>
        <v>82</v>
      </c>
    </row>
    <row r="33" spans="1:12" x14ac:dyDescent="0.3">
      <c r="A33" s="3" t="s">
        <v>25</v>
      </c>
      <c r="B33" s="11">
        <v>7</v>
      </c>
      <c r="C33" s="11">
        <v>11</v>
      </c>
      <c r="D33" s="11">
        <v>12</v>
      </c>
      <c r="E33" s="3">
        <v>5</v>
      </c>
      <c r="F33" s="3">
        <v>8</v>
      </c>
      <c r="G33" s="3"/>
      <c r="H33" s="19">
        <f>42+36</f>
        <v>78</v>
      </c>
    </row>
    <row r="34" spans="1:12" x14ac:dyDescent="0.3">
      <c r="A34" s="3" t="s">
        <v>25</v>
      </c>
      <c r="B34" s="11">
        <v>8</v>
      </c>
      <c r="C34" s="11">
        <v>12</v>
      </c>
      <c r="D34" s="11">
        <v>13</v>
      </c>
      <c r="E34" s="3">
        <v>6</v>
      </c>
      <c r="F34" s="3">
        <v>9</v>
      </c>
      <c r="G34" s="3"/>
      <c r="H34" s="19">
        <v>38</v>
      </c>
    </row>
    <row r="35" spans="1:12" x14ac:dyDescent="0.3">
      <c r="A35" s="3" t="s">
        <v>24</v>
      </c>
      <c r="B35" s="11">
        <v>9</v>
      </c>
      <c r="C35" s="11">
        <v>10</v>
      </c>
      <c r="D35" s="11">
        <v>14</v>
      </c>
      <c r="E35" s="3"/>
      <c r="F35" s="3"/>
      <c r="G35" s="3"/>
      <c r="H35" s="19">
        <f>37+40</f>
        <v>77</v>
      </c>
    </row>
    <row r="36" spans="1:12" x14ac:dyDescent="0.3">
      <c r="A36" s="3" t="s">
        <v>24</v>
      </c>
      <c r="B36" s="11">
        <v>10</v>
      </c>
      <c r="C36" s="11">
        <v>11</v>
      </c>
      <c r="D36" s="11">
        <v>15</v>
      </c>
      <c r="E36" s="3"/>
      <c r="F36" s="3"/>
      <c r="G36" s="3"/>
      <c r="H36" s="19">
        <f>35+36</f>
        <v>71</v>
      </c>
    </row>
    <row r="37" spans="1:12" x14ac:dyDescent="0.3">
      <c r="A37" s="3" t="s">
        <v>24</v>
      </c>
      <c r="B37" s="11">
        <v>11</v>
      </c>
      <c r="C37" s="11">
        <v>12</v>
      </c>
      <c r="D37" s="11">
        <v>16</v>
      </c>
      <c r="E37" s="3"/>
      <c r="F37" s="3"/>
      <c r="G37" s="3"/>
      <c r="H37" s="19">
        <f>41+36</f>
        <v>77</v>
      </c>
    </row>
    <row r="38" spans="1:12" x14ac:dyDescent="0.3">
      <c r="A38" s="3" t="s">
        <v>25</v>
      </c>
      <c r="B38" s="11">
        <v>9</v>
      </c>
      <c r="C38" s="11">
        <v>13</v>
      </c>
      <c r="D38" s="11">
        <v>17</v>
      </c>
      <c r="E38" s="3">
        <v>10</v>
      </c>
      <c r="F38" s="3"/>
      <c r="G38" s="3"/>
      <c r="H38" s="19">
        <v>70</v>
      </c>
    </row>
    <row r="39" spans="1:12" x14ac:dyDescent="0.3">
      <c r="A39" s="3" t="s">
        <v>25</v>
      </c>
      <c r="B39" s="11">
        <v>10</v>
      </c>
      <c r="C39" s="11">
        <v>14</v>
      </c>
      <c r="D39" s="11">
        <v>18</v>
      </c>
      <c r="E39" s="3">
        <v>11</v>
      </c>
      <c r="F39" s="3">
        <v>14</v>
      </c>
      <c r="G39" s="3"/>
      <c r="H39" s="19">
        <f>42+31</f>
        <v>73</v>
      </c>
    </row>
    <row r="40" spans="1:12" x14ac:dyDescent="0.3">
      <c r="A40" s="3" t="s">
        <v>25</v>
      </c>
      <c r="B40" s="11">
        <v>11</v>
      </c>
      <c r="C40" s="11">
        <v>15</v>
      </c>
      <c r="D40" s="11">
        <v>19</v>
      </c>
      <c r="E40" s="3">
        <v>12</v>
      </c>
      <c r="F40" s="3">
        <v>15</v>
      </c>
      <c r="G40" s="3"/>
      <c r="H40" s="19">
        <f>25+24</f>
        <v>49</v>
      </c>
    </row>
    <row r="41" spans="1:12" x14ac:dyDescent="0.3">
      <c r="A41" s="3" t="s">
        <v>25</v>
      </c>
      <c r="B41" s="11">
        <v>12</v>
      </c>
      <c r="C41" s="11">
        <v>16</v>
      </c>
      <c r="D41" s="11">
        <v>20</v>
      </c>
      <c r="E41" s="3">
        <v>13</v>
      </c>
      <c r="F41" s="3">
        <v>16</v>
      </c>
      <c r="G41" s="3"/>
      <c r="H41" s="19">
        <v>35</v>
      </c>
    </row>
    <row r="42" spans="1:12" x14ac:dyDescent="0.3">
      <c r="A42" s="3" t="s">
        <v>25</v>
      </c>
      <c r="B42" s="11">
        <v>13</v>
      </c>
      <c r="C42" s="11">
        <v>14</v>
      </c>
      <c r="D42" s="11">
        <v>21</v>
      </c>
      <c r="E42" s="3">
        <v>17</v>
      </c>
      <c r="F42" s="3"/>
      <c r="G42" s="3"/>
      <c r="H42" s="19">
        <v>51</v>
      </c>
    </row>
    <row r="43" spans="1:12" x14ac:dyDescent="0.3">
      <c r="A43" s="3" t="s">
        <v>25</v>
      </c>
      <c r="B43" s="11">
        <v>14</v>
      </c>
      <c r="C43" s="11">
        <v>15</v>
      </c>
      <c r="D43" s="11">
        <v>22</v>
      </c>
      <c r="E43" s="3">
        <v>18</v>
      </c>
      <c r="F43" s="3">
        <v>21</v>
      </c>
      <c r="G43" s="3"/>
      <c r="H43" s="19">
        <v>38</v>
      </c>
    </row>
    <row r="44" spans="1:12" x14ac:dyDescent="0.3">
      <c r="A44" s="3" t="s">
        <v>25</v>
      </c>
      <c r="B44" s="11">
        <v>15</v>
      </c>
      <c r="C44" s="11">
        <v>16</v>
      </c>
      <c r="D44" s="11">
        <v>23</v>
      </c>
      <c r="E44" s="3">
        <v>19</v>
      </c>
      <c r="F44" s="3">
        <v>22</v>
      </c>
      <c r="G44" s="3"/>
      <c r="H44" s="19">
        <v>42</v>
      </c>
    </row>
    <row r="45" spans="1:12" x14ac:dyDescent="0.3">
      <c r="A45" s="3" t="s">
        <v>25</v>
      </c>
      <c r="B45" s="11">
        <v>16</v>
      </c>
      <c r="C45" s="11">
        <v>17</v>
      </c>
      <c r="D45" s="11">
        <v>24</v>
      </c>
      <c r="E45" s="3">
        <v>23</v>
      </c>
      <c r="F45" s="3">
        <v>20</v>
      </c>
      <c r="G45" s="3"/>
      <c r="H45" s="19">
        <v>1</v>
      </c>
      <c r="I45" s="42" t="s">
        <v>59</v>
      </c>
      <c r="J45" s="43"/>
      <c r="K45" s="43"/>
      <c r="L45" s="43"/>
    </row>
    <row r="49" spans="1:4" x14ac:dyDescent="0.3">
      <c r="A49" s="47" t="s">
        <v>28</v>
      </c>
      <c r="B49" s="48"/>
      <c r="C49" s="48"/>
      <c r="D49" s="49"/>
    </row>
    <row r="50" spans="1:4" x14ac:dyDescent="0.3">
      <c r="A50" s="50"/>
      <c r="B50" s="51"/>
      <c r="C50" s="51"/>
      <c r="D50" s="52"/>
    </row>
    <row r="51" spans="1:4" x14ac:dyDescent="0.3">
      <c r="A51" s="53"/>
      <c r="B51" s="54"/>
      <c r="C51" s="54"/>
      <c r="D51" s="55"/>
    </row>
    <row r="53" spans="1:4" x14ac:dyDescent="0.3">
      <c r="A53" s="37" t="s">
        <v>9</v>
      </c>
      <c r="B53" s="37"/>
      <c r="C53" s="37"/>
      <c r="D53" s="37"/>
    </row>
    <row r="54" spans="1:4" x14ac:dyDescent="0.3">
      <c r="A54" s="40" t="s">
        <v>29</v>
      </c>
      <c r="B54" s="40"/>
      <c r="C54" s="40"/>
      <c r="D54" s="15">
        <v>1.3</v>
      </c>
    </row>
    <row r="55" spans="1:4" x14ac:dyDescent="0.3">
      <c r="A55" s="40" t="s">
        <v>19</v>
      </c>
      <c r="B55" s="40"/>
      <c r="C55" s="40"/>
      <c r="D55" s="25">
        <v>100</v>
      </c>
    </row>
    <row r="56" spans="1:4" x14ac:dyDescent="0.3">
      <c r="A56" s="40" t="s">
        <v>30</v>
      </c>
      <c r="B56" s="40"/>
      <c r="C56" s="40"/>
      <c r="D56" s="11" t="s">
        <v>31</v>
      </c>
    </row>
    <row r="57" spans="1:4" x14ac:dyDescent="0.3">
      <c r="A57" s="40" t="s">
        <v>32</v>
      </c>
      <c r="B57" s="40"/>
      <c r="C57" s="40"/>
      <c r="D57" s="11">
        <v>0.01</v>
      </c>
    </row>
    <row r="58" spans="1:4" x14ac:dyDescent="0.3">
      <c r="A58" s="61" t="s">
        <v>33</v>
      </c>
      <c r="B58" s="62"/>
      <c r="C58" s="63"/>
      <c r="D58" s="20">
        <v>6</v>
      </c>
    </row>
    <row r="59" spans="1:4" x14ac:dyDescent="0.3">
      <c r="A59" s="61" t="s">
        <v>84</v>
      </c>
      <c r="B59" s="62"/>
      <c r="C59" s="63"/>
      <c r="D59" s="25">
        <v>1.4</v>
      </c>
    </row>
    <row r="60" spans="1:4" x14ac:dyDescent="0.3">
      <c r="A60" s="40" t="s">
        <v>83</v>
      </c>
      <c r="B60" s="40"/>
      <c r="C60" s="40"/>
      <c r="D60" s="27">
        <v>0.6</v>
      </c>
    </row>
    <row r="61" spans="1:4" x14ac:dyDescent="0.3">
      <c r="A61" s="40"/>
      <c r="B61" s="40"/>
      <c r="C61" s="40"/>
      <c r="D61" s="27">
        <v>2.5</v>
      </c>
    </row>
    <row r="62" spans="1:4" x14ac:dyDescent="0.3">
      <c r="A62" s="40" t="s">
        <v>88</v>
      </c>
      <c r="B62" s="40"/>
      <c r="C62" s="40"/>
      <c r="D62" s="11">
        <v>0.85</v>
      </c>
    </row>
    <row r="64" spans="1:4" x14ac:dyDescent="0.3">
      <c r="A64" s="56" t="s">
        <v>34</v>
      </c>
      <c r="B64" s="57"/>
      <c r="C64" s="58"/>
    </row>
    <row r="65" spans="1:10" x14ac:dyDescent="0.3">
      <c r="A65" s="9" t="s">
        <v>39</v>
      </c>
      <c r="B65" s="60" t="s">
        <v>38</v>
      </c>
      <c r="C65" s="60"/>
    </row>
    <row r="66" spans="1:10" x14ac:dyDescent="0.3">
      <c r="A66" s="11">
        <v>1</v>
      </c>
      <c r="B66" s="38">
        <v>101</v>
      </c>
      <c r="C66" s="39"/>
      <c r="D66" s="42" t="s">
        <v>60</v>
      </c>
      <c r="E66" s="43"/>
      <c r="F66" s="43"/>
      <c r="G66" s="43"/>
      <c r="H66" s="43"/>
      <c r="I66" s="43"/>
      <c r="J66" s="43"/>
    </row>
    <row r="67" spans="1:10" x14ac:dyDescent="0.3">
      <c r="A67" s="11">
        <v>2</v>
      </c>
      <c r="B67" s="38">
        <v>99</v>
      </c>
      <c r="C67" s="39"/>
    </row>
    <row r="68" spans="1:10" x14ac:dyDescent="0.3">
      <c r="A68" s="11">
        <v>3</v>
      </c>
      <c r="B68" s="38">
        <v>96.1</v>
      </c>
      <c r="C68" s="39"/>
    </row>
    <row r="69" spans="1:10" x14ac:dyDescent="0.3">
      <c r="A69" s="11">
        <v>4</v>
      </c>
      <c r="B69" s="38">
        <v>93.5</v>
      </c>
      <c r="C69" s="39"/>
    </row>
    <row r="70" spans="1:10" x14ac:dyDescent="0.3">
      <c r="A70" s="11">
        <v>5</v>
      </c>
      <c r="B70" s="38">
        <v>98.9</v>
      </c>
      <c r="C70" s="39"/>
    </row>
    <row r="71" spans="1:10" x14ac:dyDescent="0.3">
      <c r="A71" s="11">
        <v>6</v>
      </c>
      <c r="B71" s="38">
        <v>97</v>
      </c>
      <c r="C71" s="39"/>
    </row>
    <row r="72" spans="1:10" x14ac:dyDescent="0.3">
      <c r="A72" s="11">
        <v>7</v>
      </c>
      <c r="B72" s="38">
        <v>94.5</v>
      </c>
      <c r="C72" s="39"/>
    </row>
    <row r="73" spans="1:10" x14ac:dyDescent="0.3">
      <c r="A73" s="11">
        <v>8</v>
      </c>
      <c r="B73" s="38">
        <v>92</v>
      </c>
      <c r="C73" s="39"/>
    </row>
    <row r="74" spans="1:10" x14ac:dyDescent="0.3">
      <c r="A74" s="11">
        <v>9</v>
      </c>
      <c r="B74" s="38">
        <v>96.3</v>
      </c>
      <c r="C74" s="39"/>
    </row>
    <row r="75" spans="1:10" x14ac:dyDescent="0.3">
      <c r="A75" s="11">
        <v>10</v>
      </c>
      <c r="B75" s="38">
        <v>95</v>
      </c>
      <c r="C75" s="39"/>
    </row>
    <row r="76" spans="1:10" x14ac:dyDescent="0.3">
      <c r="A76" s="11">
        <v>11</v>
      </c>
      <c r="B76" s="38">
        <v>93</v>
      </c>
      <c r="C76" s="39"/>
    </row>
    <row r="77" spans="1:10" x14ac:dyDescent="0.3">
      <c r="A77" s="11">
        <v>12</v>
      </c>
      <c r="B77" s="38">
        <v>89.9</v>
      </c>
      <c r="C77" s="39"/>
    </row>
    <row r="78" spans="1:10" x14ac:dyDescent="0.3">
      <c r="A78" s="11">
        <v>13</v>
      </c>
      <c r="B78" s="38">
        <v>94.3</v>
      </c>
      <c r="C78" s="39"/>
    </row>
    <row r="79" spans="1:10" x14ac:dyDescent="0.3">
      <c r="A79" s="11">
        <v>14</v>
      </c>
      <c r="B79" s="38">
        <v>93</v>
      </c>
      <c r="C79" s="39"/>
    </row>
    <row r="80" spans="1:10" x14ac:dyDescent="0.3">
      <c r="A80" s="11">
        <v>15</v>
      </c>
      <c r="B80" s="38">
        <v>90</v>
      </c>
      <c r="C80" s="39"/>
    </row>
    <row r="81" spans="1:10" x14ac:dyDescent="0.3">
      <c r="A81" s="11">
        <v>16</v>
      </c>
      <c r="B81" s="38">
        <v>87.8</v>
      </c>
      <c r="C81" s="39"/>
    </row>
    <row r="82" spans="1:10" x14ac:dyDescent="0.3">
      <c r="A82" s="11">
        <v>17</v>
      </c>
      <c r="B82" s="59">
        <v>86</v>
      </c>
      <c r="C82" s="59"/>
      <c r="D82" s="42" t="s">
        <v>59</v>
      </c>
      <c r="E82" s="43"/>
      <c r="F82" s="43"/>
      <c r="G82" s="43"/>
      <c r="H82" s="43"/>
      <c r="I82" s="43"/>
      <c r="J82" s="43"/>
    </row>
  </sheetData>
  <mergeCells count="49">
    <mergeCell ref="A11:C11"/>
    <mergeCell ref="A59:C59"/>
    <mergeCell ref="A60:C61"/>
    <mergeCell ref="A56:C56"/>
    <mergeCell ref="A57:C57"/>
    <mergeCell ref="A58:C58"/>
    <mergeCell ref="A13:C13"/>
    <mergeCell ref="A12:C12"/>
    <mergeCell ref="B69:C69"/>
    <mergeCell ref="B70:C70"/>
    <mergeCell ref="A16:C16"/>
    <mergeCell ref="A17:C17"/>
    <mergeCell ref="D82:J82"/>
    <mergeCell ref="A64:C64"/>
    <mergeCell ref="B80:C80"/>
    <mergeCell ref="B81:C81"/>
    <mergeCell ref="B82:C82"/>
    <mergeCell ref="B71:C71"/>
    <mergeCell ref="B72:C72"/>
    <mergeCell ref="B73:C73"/>
    <mergeCell ref="B74:C74"/>
    <mergeCell ref="B75:C75"/>
    <mergeCell ref="B79:C79"/>
    <mergeCell ref="B65:C65"/>
    <mergeCell ref="B76:C76"/>
    <mergeCell ref="B77:C77"/>
    <mergeCell ref="B78:C78"/>
    <mergeCell ref="I22:L22"/>
    <mergeCell ref="I45:L45"/>
    <mergeCell ref="A54:C54"/>
    <mergeCell ref="A55:C55"/>
    <mergeCell ref="A53:D53"/>
    <mergeCell ref="A49:D51"/>
    <mergeCell ref="A5:D5"/>
    <mergeCell ref="B66:C66"/>
    <mergeCell ref="A9:C9"/>
    <mergeCell ref="B68:C68"/>
    <mergeCell ref="A1:H3"/>
    <mergeCell ref="E21:G21"/>
    <mergeCell ref="A19:H19"/>
    <mergeCell ref="A14:C14"/>
    <mergeCell ref="A15:C15"/>
    <mergeCell ref="A7:C7"/>
    <mergeCell ref="A6:C6"/>
    <mergeCell ref="B67:C67"/>
    <mergeCell ref="A8:C8"/>
    <mergeCell ref="A62:C62"/>
    <mergeCell ref="D66:J66"/>
    <mergeCell ref="A10:C10"/>
  </mergeCells>
  <conditionalFormatting sqref="E22:E45">
    <cfRule type="expression" dxfId="8" priority="4">
      <formula>A22="S"</formula>
    </cfRule>
  </conditionalFormatting>
  <conditionalFormatting sqref="F22:F45">
    <cfRule type="expression" dxfId="7" priority="3">
      <formula>A22="S"</formula>
    </cfRule>
  </conditionalFormatting>
  <conditionalFormatting sqref="G22:G45">
    <cfRule type="expression" dxfId="6" priority="2">
      <formula>A22="S"</formula>
    </cfRule>
  </conditionalFormatting>
  <dataValidations count="1">
    <dataValidation type="list" allowBlank="1" showInputMessage="1" showErrorMessage="1" sqref="A22:A45" xr:uid="{093CFD48-11E8-46EC-8F20-58A10CE5AFA0}">
      <formula1>$A$20:$B$20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1326-0C56-4614-B67A-5ECBA49A1B03}">
  <sheetPr codeName="Hoja2">
    <tabColor rgb="FF57CC99"/>
    <pageSetUpPr fitToPage="1"/>
  </sheetPr>
  <dimension ref="A1:S28"/>
  <sheetViews>
    <sheetView showGridLines="0" zoomScale="77" zoomScaleNormal="72" workbookViewId="0">
      <pane xSplit="1" topLeftCell="B1" activePane="topRight" state="frozen"/>
      <selection pane="topRight" activeCell="K8" sqref="K8"/>
    </sheetView>
  </sheetViews>
  <sheetFormatPr baseColWidth="10" defaultRowHeight="14.4" x14ac:dyDescent="0.3"/>
  <cols>
    <col min="1" max="1" width="4.88671875" style="8" bestFit="1" customWidth="1"/>
    <col min="2" max="2" width="6.33203125" style="8" bestFit="1" customWidth="1"/>
    <col min="3" max="3" width="7.77734375" style="8" bestFit="1" customWidth="1"/>
    <col min="4" max="4" width="6.88671875" style="8" bestFit="1" customWidth="1"/>
    <col min="5" max="5" width="7.5546875" style="8" bestFit="1" customWidth="1"/>
    <col min="6" max="6" width="10.77734375" style="8" customWidth="1"/>
    <col min="7" max="7" width="6.109375" style="8" bestFit="1" customWidth="1"/>
    <col min="8" max="8" width="8.21875" style="8" bestFit="1" customWidth="1"/>
    <col min="9" max="9" width="5.21875" style="8" bestFit="1" customWidth="1"/>
    <col min="10" max="10" width="9.77734375" style="8" bestFit="1" customWidth="1"/>
    <col min="11" max="11" width="10.21875" style="8" customWidth="1"/>
    <col min="12" max="12" width="12.21875" style="8" customWidth="1"/>
    <col min="13" max="13" width="9.88671875" style="8" bestFit="1" customWidth="1"/>
    <col min="14" max="14" width="5.21875" style="8" bestFit="1" customWidth="1"/>
    <col min="15" max="15" width="9.6640625" style="8" bestFit="1" customWidth="1"/>
    <col min="16" max="16" width="5.109375" style="8" bestFit="1" customWidth="1"/>
    <col min="17" max="17" width="9.6640625" style="8" bestFit="1" customWidth="1"/>
    <col min="18" max="18" width="13.6640625" style="8" bestFit="1" customWidth="1"/>
    <col min="19" max="19" width="15.109375" style="8" bestFit="1" customWidth="1"/>
    <col min="20" max="16384" width="11.5546875" style="8"/>
  </cols>
  <sheetData>
    <row r="1" spans="1:19" ht="32.4" customHeight="1" x14ac:dyDescent="0.3">
      <c r="A1" s="67" t="s">
        <v>56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8" customHeight="1" x14ac:dyDescent="0.3">
      <c r="A2" s="64" t="s">
        <v>37</v>
      </c>
      <c r="B2" s="64" t="s">
        <v>26</v>
      </c>
      <c r="C2" s="64" t="s">
        <v>40</v>
      </c>
      <c r="D2" s="64" t="s">
        <v>41</v>
      </c>
      <c r="E2" s="64" t="s">
        <v>42</v>
      </c>
      <c r="F2" s="68" t="s">
        <v>57</v>
      </c>
      <c r="G2" s="64" t="s">
        <v>44</v>
      </c>
      <c r="H2" s="64" t="s">
        <v>43</v>
      </c>
      <c r="I2" s="64" t="s">
        <v>53</v>
      </c>
      <c r="J2" s="64" t="s">
        <v>45</v>
      </c>
      <c r="K2" s="68" t="s">
        <v>46</v>
      </c>
      <c r="L2" s="64" t="s">
        <v>47</v>
      </c>
      <c r="M2" s="64" t="s">
        <v>48</v>
      </c>
      <c r="N2" s="64" t="s">
        <v>52</v>
      </c>
      <c r="O2" s="64" t="s">
        <v>49</v>
      </c>
      <c r="P2" s="64" t="s">
        <v>50</v>
      </c>
      <c r="Q2" s="64" t="s">
        <v>51</v>
      </c>
      <c r="R2" s="64" t="s">
        <v>54</v>
      </c>
      <c r="S2" s="64" t="s">
        <v>55</v>
      </c>
    </row>
    <row r="3" spans="1:19" x14ac:dyDescent="0.3">
      <c r="A3" s="65"/>
      <c r="B3" s="65"/>
      <c r="C3" s="65"/>
      <c r="D3" s="65"/>
      <c r="E3" s="65"/>
      <c r="F3" s="69"/>
      <c r="G3" s="65"/>
      <c r="H3" s="65"/>
      <c r="I3" s="65"/>
      <c r="J3" s="65"/>
      <c r="K3" s="69"/>
      <c r="L3" s="65"/>
      <c r="M3" s="65"/>
      <c r="N3" s="65"/>
      <c r="O3" s="65"/>
      <c r="P3" s="65"/>
      <c r="Q3" s="65"/>
      <c r="R3" s="65"/>
      <c r="S3" s="65"/>
    </row>
    <row r="4" spans="1:19" x14ac:dyDescent="0.3">
      <c r="A4" s="66"/>
      <c r="B4" s="66"/>
      <c r="C4" s="66"/>
      <c r="D4" s="66"/>
      <c r="E4" s="66"/>
      <c r="F4" s="70"/>
      <c r="G4" s="66"/>
      <c r="H4" s="66"/>
      <c r="I4" s="66"/>
      <c r="J4" s="66"/>
      <c r="K4" s="70"/>
      <c r="L4" s="66"/>
      <c r="M4" s="66"/>
      <c r="N4" s="66"/>
      <c r="O4" s="66"/>
      <c r="P4" s="66"/>
      <c r="Q4" s="66"/>
      <c r="R4" s="66"/>
      <c r="S4" s="66"/>
    </row>
    <row r="5" spans="1:19" x14ac:dyDescent="0.3">
      <c r="A5" s="11">
        <v>1</v>
      </c>
      <c r="B5" s="24">
        <f>_xlfn.XLOOKUP(A5,Datos!$D$22:$D$45,Datos!$H$22:$H$45,"Error",0)</f>
        <v>60</v>
      </c>
      <c r="C5" s="24">
        <f>B5*Datos!$D$8</f>
        <v>300</v>
      </c>
      <c r="D5" s="24">
        <f>B5*Datos!$D$11</f>
        <v>128.15922215525455</v>
      </c>
      <c r="E5" s="24">
        <f>C5*Datos!$D$11</f>
        <v>640.79611077627283</v>
      </c>
      <c r="F5" s="24">
        <f>Datos!$D$14</f>
        <v>200</v>
      </c>
      <c r="G5" s="22">
        <f>F5*E5/86400</f>
        <v>1.4833243305006316</v>
      </c>
      <c r="H5" s="22">
        <f>G5*Datos!$D$6</f>
        <v>1.1124932478754737</v>
      </c>
      <c r="I5" s="21">
        <f>Datos!$D$15</f>
        <v>0.1</v>
      </c>
      <c r="J5" s="22">
        <f>I5*H5</f>
        <v>0.11124932478754737</v>
      </c>
      <c r="K5" s="22">
        <f>Datos!$D$13</f>
        <v>100</v>
      </c>
      <c r="L5" s="22">
        <f>Datos!$D$12*D5</f>
        <v>768.95533293152732</v>
      </c>
      <c r="M5" s="22">
        <f>K5+L5</f>
        <v>868.95533293152732</v>
      </c>
      <c r="N5" s="21">
        <f>Datos!$D$16</f>
        <v>0.12</v>
      </c>
      <c r="O5" s="22">
        <f>N5*M5/1000</f>
        <v>0.10427463995178327</v>
      </c>
      <c r="P5" s="21">
        <f>Datos!$D$17</f>
        <v>0.15</v>
      </c>
      <c r="Q5" s="22">
        <f>P5*H5</f>
        <v>0.16687398718132104</v>
      </c>
      <c r="R5" s="22">
        <f>(H5*Datos!$D$7)+'Cálculo de Caudales'!J5+'Cálculo de Caudales'!O5+'Cálculo de Caudales'!Q5</f>
        <v>3.1636310716093359</v>
      </c>
      <c r="S5" s="23">
        <f>IF(_xlfn.XLOOKUP(A5,Datos!$D$22:$D$45,Datos!$A$22:$A$45,"Error",0)="I",'Cálculo de Caudales'!R5,R5+_xlfn.XLOOKUP(Datos!E22,'Cálculo de Caudales'!$A$5:$A$28,'Cálculo de Caudales'!$S$5:$S$28,0,0)+_xlfn.XLOOKUP(Datos!F22,'Cálculo de Caudales'!$A$5:$A$28,'Cálculo de Caudales'!$S$5:$S$28,0,0)+_xlfn.XLOOKUP(Datos!G22,'Cálculo de Caudales'!$A$5:$A$28,'Cálculo de Caudales'!$S$5:$S$28,0,0))</f>
        <v>3.1636310716093359</v>
      </c>
    </row>
    <row r="6" spans="1:19" x14ac:dyDescent="0.3">
      <c r="A6" s="11">
        <v>2</v>
      </c>
      <c r="B6" s="24">
        <f>_xlfn.XLOOKUP(A6,Datos!$D$22:$D$45,Datos!$H$22:$H$45,"Error",0)</f>
        <v>50</v>
      </c>
      <c r="C6" s="24">
        <f>B6*Datos!$D$8</f>
        <v>250</v>
      </c>
      <c r="D6" s="24">
        <f>B6*Datos!$D$11</f>
        <v>106.79935179604547</v>
      </c>
      <c r="E6" s="24">
        <f>C6*Datos!$D$11</f>
        <v>533.99675898022736</v>
      </c>
      <c r="F6" s="24">
        <f>Datos!$D$14</f>
        <v>200</v>
      </c>
      <c r="G6" s="22">
        <f t="shared" ref="G6:G28" si="0">F6*E6/86400</f>
        <v>1.2361036087505264</v>
      </c>
      <c r="H6" s="22">
        <f>G6*Datos!$D$6</f>
        <v>0.92707770656289479</v>
      </c>
      <c r="I6" s="21">
        <f>Datos!$D$15</f>
        <v>0.1</v>
      </c>
      <c r="J6" s="22">
        <f t="shared" ref="J6:J28" si="1">I6*H6</f>
        <v>9.270777065628949E-2</v>
      </c>
      <c r="K6" s="22">
        <f>Datos!$D$13</f>
        <v>100</v>
      </c>
      <c r="L6" s="22">
        <f>Datos!$D$12*D6</f>
        <v>640.79611077627283</v>
      </c>
      <c r="M6" s="22">
        <f t="shared" ref="M6:M28" si="2">K6+L6</f>
        <v>740.79611077627283</v>
      </c>
      <c r="N6" s="21">
        <f>Datos!$D$16</f>
        <v>0.12</v>
      </c>
      <c r="O6" s="22">
        <f t="shared" ref="O6:O28" si="3">N6*M6/1000</f>
        <v>8.8895533293152737E-2</v>
      </c>
      <c r="P6" s="21">
        <f>Datos!$D$17</f>
        <v>0.15</v>
      </c>
      <c r="Q6" s="22">
        <f t="shared" ref="Q6:Q28" si="4">P6*H6</f>
        <v>0.13906165598443421</v>
      </c>
      <c r="R6" s="22">
        <f>(H6*Datos!$D$7)+'Cálculo de Caudales'!J6+'Cálculo de Caudales'!O6+'Cálculo de Caudales'!Q6</f>
        <v>2.6383592263411133</v>
      </c>
      <c r="S6" s="23">
        <f>IF(_xlfn.XLOOKUP(A6,Datos!$D$22:$D$45,Datos!$A$22:$A$45,"Error",0)="I",'Cálculo de Caudales'!R6,R6+_xlfn.XLOOKUP(Datos!E23,'Cálculo de Caudales'!$A$5:$A$28,'Cálculo de Caudales'!$S$5:$S$28,0,0)+_xlfn.XLOOKUP(Datos!F23,'Cálculo de Caudales'!$A$5:$A$28,'Cálculo de Caudales'!$S$5:$S$28,0,0)+_xlfn.XLOOKUP(Datos!G23,'Cálculo de Caudales'!$A$5:$A$28,'Cálculo de Caudales'!$S$5:$S$28,0,0))</f>
        <v>5.8019902979504492</v>
      </c>
    </row>
    <row r="7" spans="1:19" x14ac:dyDescent="0.3">
      <c r="A7" s="11">
        <v>3</v>
      </c>
      <c r="B7" s="24">
        <f>_xlfn.XLOOKUP(A7,Datos!$D$22:$D$45,Datos!$H$22:$H$45,"Error",0)</f>
        <v>38</v>
      </c>
      <c r="C7" s="24">
        <f>B7*Datos!$D$8</f>
        <v>190</v>
      </c>
      <c r="D7" s="24">
        <f>B7*Datos!$D$11</f>
        <v>81.167507364994563</v>
      </c>
      <c r="E7" s="24">
        <f>C7*Datos!$D$11</f>
        <v>405.8375368249728</v>
      </c>
      <c r="F7" s="24">
        <f>Datos!$D$14</f>
        <v>200</v>
      </c>
      <c r="G7" s="22">
        <f t="shared" si="0"/>
        <v>0.93943874265039995</v>
      </c>
      <c r="H7" s="22">
        <f>G7*Datos!$D$6</f>
        <v>0.70457905698779999</v>
      </c>
      <c r="I7" s="21">
        <f>Datos!$D$15</f>
        <v>0.1</v>
      </c>
      <c r="J7" s="22">
        <f t="shared" si="1"/>
        <v>7.0457905698780007E-2</v>
      </c>
      <c r="K7" s="22">
        <f>Datos!$D$13</f>
        <v>100</v>
      </c>
      <c r="L7" s="22">
        <f>Datos!$D$12*D7</f>
        <v>487.00504418996741</v>
      </c>
      <c r="M7" s="22">
        <f t="shared" si="2"/>
        <v>587.00504418996741</v>
      </c>
      <c r="N7" s="21">
        <f>Datos!$D$16</f>
        <v>0.12</v>
      </c>
      <c r="O7" s="22">
        <f t="shared" si="3"/>
        <v>7.0440605302796083E-2</v>
      </c>
      <c r="P7" s="21">
        <f>Datos!$D$17</f>
        <v>0.15</v>
      </c>
      <c r="Q7" s="22">
        <f t="shared" si="4"/>
        <v>0.10568685854816999</v>
      </c>
      <c r="R7" s="22">
        <f>(H7*Datos!$D$7)+'Cálculo de Caudales'!J7+'Cálculo de Caudales'!O7+'Cálculo de Caudales'!Q7</f>
        <v>2.0080330120192462</v>
      </c>
      <c r="S7" s="23">
        <f>IF(_xlfn.XLOOKUP(A7,Datos!$D$22:$D$45,Datos!$A$22:$A$45,"Error",0)="I",'Cálculo de Caudales'!R7,R7+_xlfn.XLOOKUP(Datos!E24,'Cálculo de Caudales'!$A$5:$A$28,'Cálculo de Caudales'!$S$5:$S$28,0,0)+_xlfn.XLOOKUP(Datos!F24,'Cálculo de Caudales'!$A$5:$A$28,'Cálculo de Caudales'!$S$5:$S$28,0,0)+_xlfn.XLOOKUP(Datos!G24,'Cálculo de Caudales'!$A$5:$A$28,'Cálculo de Caudales'!$S$5:$S$28,0,0))</f>
        <v>2.0080330120192462</v>
      </c>
    </row>
    <row r="8" spans="1:19" x14ac:dyDescent="0.3">
      <c r="A8" s="11">
        <v>4</v>
      </c>
      <c r="B8" s="24">
        <f>_xlfn.XLOOKUP(A8,Datos!$D$22:$D$45,Datos!$H$22:$H$45,"Error",0)</f>
        <v>20</v>
      </c>
      <c r="C8" s="24">
        <f>B8*Datos!$D$8</f>
        <v>100</v>
      </c>
      <c r="D8" s="24">
        <f>B8*Datos!$D$11</f>
        <v>42.719740718418187</v>
      </c>
      <c r="E8" s="24">
        <f>C8*Datos!$D$11</f>
        <v>213.59870359209094</v>
      </c>
      <c r="F8" s="24">
        <f>Datos!$D$14</f>
        <v>200</v>
      </c>
      <c r="G8" s="22">
        <f t="shared" si="0"/>
        <v>0.49444144350021052</v>
      </c>
      <c r="H8" s="22">
        <f>G8*Datos!$D$6</f>
        <v>0.3708310826251579</v>
      </c>
      <c r="I8" s="21">
        <f>Datos!$D$15</f>
        <v>0.1</v>
      </c>
      <c r="J8" s="22">
        <f t="shared" si="1"/>
        <v>3.708310826251579E-2</v>
      </c>
      <c r="K8" s="22">
        <f>Datos!$D$13</f>
        <v>100</v>
      </c>
      <c r="L8" s="22">
        <f>Datos!$D$12*D8</f>
        <v>256.31844431050911</v>
      </c>
      <c r="M8" s="22">
        <f t="shared" si="2"/>
        <v>356.31844431050911</v>
      </c>
      <c r="N8" s="21">
        <f>Datos!$D$16</f>
        <v>0.12</v>
      </c>
      <c r="O8" s="22">
        <f t="shared" si="3"/>
        <v>4.2758213317261089E-2</v>
      </c>
      <c r="P8" s="21">
        <f>Datos!$D$17</f>
        <v>0.15</v>
      </c>
      <c r="Q8" s="22">
        <f t="shared" si="4"/>
        <v>5.5624662393773686E-2</v>
      </c>
      <c r="R8" s="22">
        <f>(H8*Datos!$D$7)+'Cálculo de Caudales'!J8+'Cálculo de Caudales'!O8+'Cálculo de Caudales'!Q8</f>
        <v>1.0625436905364454</v>
      </c>
      <c r="S8" s="23">
        <f>IF(_xlfn.XLOOKUP(A8,Datos!$D$22:$D$45,Datos!$A$22:$A$45,"Error",0)="I",'Cálculo de Caudales'!R8,R8+_xlfn.XLOOKUP(Datos!E25,'Cálculo de Caudales'!$A$5:$A$28,'Cálculo de Caudales'!$S$5:$S$28,0,0)+_xlfn.XLOOKUP(Datos!F25,'Cálculo de Caudales'!$A$5:$A$28,'Cálculo de Caudales'!$S$5:$S$28,0,0)+_xlfn.XLOOKUP(Datos!G25,'Cálculo de Caudales'!$A$5:$A$28,'Cálculo de Caudales'!$S$5:$S$28,0,0))</f>
        <v>1.0625436905364454</v>
      </c>
    </row>
    <row r="9" spans="1:19" x14ac:dyDescent="0.3">
      <c r="A9" s="11">
        <v>5</v>
      </c>
      <c r="B9" s="24">
        <f>_xlfn.XLOOKUP(A9,Datos!$D$22:$D$45,Datos!$H$22:$H$45,"Error",0)</f>
        <v>61</v>
      </c>
      <c r="C9" s="24">
        <f>B9*Datos!$D$8</f>
        <v>305</v>
      </c>
      <c r="D9" s="24">
        <f>B9*Datos!$D$11</f>
        <v>130.29520919117547</v>
      </c>
      <c r="E9" s="24">
        <f>C9*Datos!$D$11</f>
        <v>651.47604595587734</v>
      </c>
      <c r="F9" s="24">
        <f>Datos!$D$14</f>
        <v>200</v>
      </c>
      <c r="G9" s="22">
        <f t="shared" si="0"/>
        <v>1.5080464026756419</v>
      </c>
      <c r="H9" s="22">
        <f>G9*Datos!$D$6</f>
        <v>1.1310348020067313</v>
      </c>
      <c r="I9" s="21">
        <f>Datos!$D$15</f>
        <v>0.1</v>
      </c>
      <c r="J9" s="22">
        <f t="shared" si="1"/>
        <v>0.11310348020067314</v>
      </c>
      <c r="K9" s="22">
        <f>Datos!$D$13</f>
        <v>100</v>
      </c>
      <c r="L9" s="22">
        <f>Datos!$D$12*D9</f>
        <v>781.7712551470529</v>
      </c>
      <c r="M9" s="22">
        <f t="shared" si="2"/>
        <v>881.7712551470529</v>
      </c>
      <c r="N9" s="21">
        <f>Datos!$D$16</f>
        <v>0.12</v>
      </c>
      <c r="O9" s="22">
        <f t="shared" si="3"/>
        <v>0.10581255061764634</v>
      </c>
      <c r="P9" s="21">
        <f>Datos!$D$17</f>
        <v>0.15</v>
      </c>
      <c r="Q9" s="22">
        <f t="shared" si="4"/>
        <v>0.16965522030100968</v>
      </c>
      <c r="R9" s="22">
        <f>(H9*Datos!$D$7)+'Cálculo de Caudales'!J9+'Cálculo de Caudales'!O9+'Cálculo de Caudales'!Q9</f>
        <v>3.2161582561361572</v>
      </c>
      <c r="S9" s="23">
        <f>IF(_xlfn.XLOOKUP(A9,Datos!$D$22:$D$45,Datos!$A$22:$A$45,"Error",0)="I",'Cálculo de Caudales'!R9,R9+_xlfn.XLOOKUP(Datos!E26,'Cálculo de Caudales'!$A$5:$A$28,'Cálculo de Caudales'!$S$5:$S$28,0,0)+_xlfn.XLOOKUP(Datos!F26,'Cálculo de Caudales'!$A$5:$A$28,'Cálculo de Caudales'!$S$5:$S$28,0,0)+_xlfn.XLOOKUP(Datos!G26,'Cálculo de Caudales'!$A$5:$A$28,'Cálculo de Caudales'!$S$5:$S$28,0,0))</f>
        <v>9.018148554086606</v>
      </c>
    </row>
    <row r="10" spans="1:19" x14ac:dyDescent="0.3">
      <c r="A10" s="11">
        <v>6</v>
      </c>
      <c r="B10" s="24">
        <f>_xlfn.XLOOKUP(A10,Datos!$D$22:$D$45,Datos!$H$22:$H$45,"Error",0)</f>
        <v>40</v>
      </c>
      <c r="C10" s="24">
        <f>B10*Datos!$D$8</f>
        <v>200</v>
      </c>
      <c r="D10" s="24">
        <f>B10*Datos!$D$11</f>
        <v>85.439481436836374</v>
      </c>
      <c r="E10" s="24">
        <f>C10*Datos!$D$11</f>
        <v>427.19740718418188</v>
      </c>
      <c r="F10" s="24">
        <f>Datos!$D$14</f>
        <v>200</v>
      </c>
      <c r="G10" s="22">
        <f t="shared" si="0"/>
        <v>0.98888288700042104</v>
      </c>
      <c r="H10" s="22">
        <f>G10*Datos!$D$6</f>
        <v>0.74166216525031581</v>
      </c>
      <c r="I10" s="21">
        <f>Datos!$D$15</f>
        <v>0.1</v>
      </c>
      <c r="J10" s="22">
        <f t="shared" si="1"/>
        <v>7.4166216525031581E-2</v>
      </c>
      <c r="K10" s="22">
        <f>Datos!$D$13</f>
        <v>100</v>
      </c>
      <c r="L10" s="22">
        <f>Datos!$D$12*D10</f>
        <v>512.63688862101822</v>
      </c>
      <c r="M10" s="22">
        <f t="shared" si="2"/>
        <v>612.63688862101822</v>
      </c>
      <c r="N10" s="21">
        <f>Datos!$D$16</f>
        <v>0.12</v>
      </c>
      <c r="O10" s="22">
        <f t="shared" si="3"/>
        <v>7.3516426634522181E-2</v>
      </c>
      <c r="P10" s="21">
        <f>Datos!$D$17</f>
        <v>0.15</v>
      </c>
      <c r="Q10" s="22">
        <f t="shared" si="4"/>
        <v>0.11124932478754737</v>
      </c>
      <c r="R10" s="22">
        <f>(H10*Datos!$D$7)+'Cálculo de Caudales'!J10+'Cálculo de Caudales'!O10+'Cálculo de Caudales'!Q10</f>
        <v>2.1130873810728907</v>
      </c>
      <c r="S10" s="23">
        <f>IF(_xlfn.XLOOKUP(A10,Datos!$D$22:$D$45,Datos!$A$22:$A$45,"Error",0)="I",'Cálculo de Caudales'!R10,R10+_xlfn.XLOOKUP(Datos!E27,'Cálculo de Caudales'!$A$5:$A$28,'Cálculo de Caudales'!$S$5:$S$28,0,0)+_xlfn.XLOOKUP(Datos!F27,'Cálculo de Caudales'!$A$5:$A$28,'Cálculo de Caudales'!$S$5:$S$28,0,0)+_xlfn.XLOOKUP(Datos!G27,'Cálculo de Caudales'!$A$5:$A$28,'Cálculo de Caudales'!$S$5:$S$28,0,0))</f>
        <v>4.121120393092137</v>
      </c>
    </row>
    <row r="11" spans="1:19" x14ac:dyDescent="0.3">
      <c r="A11" s="11">
        <v>7</v>
      </c>
      <c r="B11" s="24">
        <f>_xlfn.XLOOKUP(A11,Datos!$D$22:$D$45,Datos!$H$22:$H$45,"Error",0)</f>
        <v>70</v>
      </c>
      <c r="C11" s="24">
        <f>B11*Datos!$D$8</f>
        <v>350</v>
      </c>
      <c r="D11" s="24">
        <f>B11*Datos!$D$11</f>
        <v>149.51909251446367</v>
      </c>
      <c r="E11" s="24">
        <f>C11*Datos!$D$11</f>
        <v>747.5954625723183</v>
      </c>
      <c r="F11" s="24">
        <f>Datos!$D$14</f>
        <v>200</v>
      </c>
      <c r="G11" s="22">
        <f t="shared" si="0"/>
        <v>1.7305450522507368</v>
      </c>
      <c r="H11" s="22">
        <f>G11*Datos!$D$6</f>
        <v>1.2979087891880527</v>
      </c>
      <c r="I11" s="21">
        <f>Datos!$D$15</f>
        <v>0.1</v>
      </c>
      <c r="J11" s="22">
        <f t="shared" si="1"/>
        <v>0.12979087891880528</v>
      </c>
      <c r="K11" s="22">
        <f>Datos!$D$13</f>
        <v>100</v>
      </c>
      <c r="L11" s="22">
        <f>Datos!$D$12*D11</f>
        <v>897.11455508678205</v>
      </c>
      <c r="M11" s="22">
        <f t="shared" si="2"/>
        <v>997.11455508678205</v>
      </c>
      <c r="N11" s="21">
        <f>Datos!$D$16</f>
        <v>0.12</v>
      </c>
      <c r="O11" s="22">
        <f t="shared" si="3"/>
        <v>0.11965374661041385</v>
      </c>
      <c r="P11" s="21">
        <f>Datos!$D$17</f>
        <v>0.15</v>
      </c>
      <c r="Q11" s="22">
        <f t="shared" si="4"/>
        <v>0.19468631837820791</v>
      </c>
      <c r="R11" s="22">
        <f>(H11*Datos!$D$7)+'Cálculo de Caudales'!J11+'Cálculo de Caudales'!O11+'Cálculo de Caudales'!Q11</f>
        <v>3.6889029168775589</v>
      </c>
      <c r="S11" s="23">
        <f>IF(_xlfn.XLOOKUP(A11,Datos!$D$22:$D$45,Datos!$A$22:$A$45,"Error",0)="I",'Cálculo de Caudales'!R11,R11+_xlfn.XLOOKUP(Datos!E28,'Cálculo de Caudales'!$A$5:$A$28,'Cálculo de Caudales'!$S$5:$S$28,0,0)+_xlfn.XLOOKUP(Datos!F28,'Cálculo de Caudales'!$A$5:$A$28,'Cálculo de Caudales'!$S$5:$S$28,0,0)+_xlfn.XLOOKUP(Datos!G28,'Cálculo de Caudales'!$A$5:$A$28,'Cálculo de Caudales'!$S$5:$S$28,0,0))</f>
        <v>3.6889029168775589</v>
      </c>
    </row>
    <row r="12" spans="1:19" x14ac:dyDescent="0.3">
      <c r="A12" s="11">
        <v>8</v>
      </c>
      <c r="B12" s="24">
        <f>_xlfn.XLOOKUP(A12,Datos!$D$22:$D$45,Datos!$H$22:$H$45,"Error",0)</f>
        <v>56</v>
      </c>
      <c r="C12" s="24">
        <f>B12*Datos!$D$8</f>
        <v>280</v>
      </c>
      <c r="D12" s="24">
        <f>B12*Datos!$D$11</f>
        <v>119.61527401157093</v>
      </c>
      <c r="E12" s="24">
        <f>C12*Datos!$D$11</f>
        <v>598.07637005785466</v>
      </c>
      <c r="F12" s="24">
        <f>Datos!$D$14</f>
        <v>200</v>
      </c>
      <c r="G12" s="22">
        <f t="shared" si="0"/>
        <v>1.3844360418005894</v>
      </c>
      <c r="H12" s="22">
        <f>G12*Datos!$D$6</f>
        <v>1.038327031350442</v>
      </c>
      <c r="I12" s="21">
        <f>Datos!$D$15</f>
        <v>0.1</v>
      </c>
      <c r="J12" s="22">
        <f t="shared" si="1"/>
        <v>0.10383270313504421</v>
      </c>
      <c r="K12" s="22">
        <f>Datos!$D$13</f>
        <v>100</v>
      </c>
      <c r="L12" s="22">
        <f>Datos!$D$12*D12</f>
        <v>717.69164406942559</v>
      </c>
      <c r="M12" s="22">
        <f t="shared" si="2"/>
        <v>817.69164406942559</v>
      </c>
      <c r="N12" s="21">
        <f>Datos!$D$16</f>
        <v>0.12</v>
      </c>
      <c r="O12" s="22">
        <f t="shared" si="3"/>
        <v>9.8122997288331057E-2</v>
      </c>
      <c r="P12" s="21">
        <f>Datos!$D$17</f>
        <v>0.15</v>
      </c>
      <c r="Q12" s="22">
        <f t="shared" si="4"/>
        <v>0.15574905470256631</v>
      </c>
      <c r="R12" s="22">
        <f>(H12*Datos!$D$7)+'Cálculo de Caudales'!J12+'Cálculo de Caudales'!O12+'Cálculo de Caudales'!Q12</f>
        <v>2.9535223335020464</v>
      </c>
      <c r="S12" s="23">
        <f>IF(_xlfn.XLOOKUP(A12,Datos!$D$22:$D$45,Datos!$A$22:$A$45,"Error",0)="I",'Cálculo de Caudales'!R12,R12+_xlfn.XLOOKUP(Datos!E29,'Cálculo de Caudales'!$A$5:$A$28,'Cálculo de Caudales'!$S$5:$S$28,0,0)+_xlfn.XLOOKUP(Datos!F29,'Cálculo de Caudales'!$A$5:$A$28,'Cálculo de Caudales'!$S$5:$S$28,0,0)+_xlfn.XLOOKUP(Datos!G29,'Cálculo de Caudales'!$A$5:$A$28,'Cálculo de Caudales'!$S$5:$S$28,0,0))</f>
        <v>2.9535223335020464</v>
      </c>
    </row>
    <row r="13" spans="1:19" x14ac:dyDescent="0.3">
      <c r="A13" s="11">
        <v>9</v>
      </c>
      <c r="B13" s="24">
        <f>_xlfn.XLOOKUP(A13,Datos!$D$22:$D$45,Datos!$H$22:$H$45,"Error",0)</f>
        <v>50</v>
      </c>
      <c r="C13" s="24">
        <f>B13*Datos!$D$8</f>
        <v>250</v>
      </c>
      <c r="D13" s="24">
        <f>B13*Datos!$D$11</f>
        <v>106.79935179604547</v>
      </c>
      <c r="E13" s="24">
        <f>C13*Datos!$D$11</f>
        <v>533.99675898022736</v>
      </c>
      <c r="F13" s="24">
        <f>Datos!$D$14</f>
        <v>200</v>
      </c>
      <c r="G13" s="22">
        <f t="shared" si="0"/>
        <v>1.2361036087505264</v>
      </c>
      <c r="H13" s="22">
        <f>G13*Datos!$D$6</f>
        <v>0.92707770656289479</v>
      </c>
      <c r="I13" s="21">
        <f>Datos!$D$15</f>
        <v>0.1</v>
      </c>
      <c r="J13" s="22">
        <f t="shared" si="1"/>
        <v>9.270777065628949E-2</v>
      </c>
      <c r="K13" s="22">
        <f>Datos!$D$13</f>
        <v>100</v>
      </c>
      <c r="L13" s="22">
        <f>Datos!$D$12*D13</f>
        <v>640.79611077627283</v>
      </c>
      <c r="M13" s="22">
        <f t="shared" si="2"/>
        <v>740.79611077627283</v>
      </c>
      <c r="N13" s="21">
        <f>Datos!$D$16</f>
        <v>0.12</v>
      </c>
      <c r="O13" s="22">
        <f t="shared" si="3"/>
        <v>8.8895533293152737E-2</v>
      </c>
      <c r="P13" s="21">
        <f>Datos!$D$17</f>
        <v>0.15</v>
      </c>
      <c r="Q13" s="22">
        <f t="shared" si="4"/>
        <v>0.13906165598443421</v>
      </c>
      <c r="R13" s="22">
        <f>(H13*Datos!$D$7)+'Cálculo de Caudales'!J13+'Cálculo de Caudales'!O13+'Cálculo de Caudales'!Q13</f>
        <v>2.6383592263411133</v>
      </c>
      <c r="S13" s="23">
        <f>IF(_xlfn.XLOOKUP(A13,Datos!$D$22:$D$45,Datos!$A$22:$A$45,"Error",0)="I",'Cálculo de Caudales'!R13,R13+_xlfn.XLOOKUP(Datos!E30,'Cálculo de Caudales'!$A$5:$A$28,'Cálculo de Caudales'!$S$5:$S$28,0,0)+_xlfn.XLOOKUP(Datos!F30,'Cálculo de Caudales'!$A$5:$A$28,'Cálculo de Caudales'!$S$5:$S$28,0,0)+_xlfn.XLOOKUP(Datos!G30,'Cálculo de Caudales'!$A$5:$A$28,'Cálculo de Caudales'!$S$5:$S$28,0,0))</f>
        <v>2.6383592263411133</v>
      </c>
    </row>
    <row r="14" spans="1:19" x14ac:dyDescent="0.3">
      <c r="A14" s="11">
        <v>10</v>
      </c>
      <c r="B14" s="24">
        <f>_xlfn.XLOOKUP(A14,Datos!$D$22:$D$45,Datos!$H$22:$H$45,"Error",0)</f>
        <v>31</v>
      </c>
      <c r="C14" s="24">
        <f>B14*Datos!$D$8</f>
        <v>155</v>
      </c>
      <c r="D14" s="24">
        <f>B14*Datos!$D$11</f>
        <v>66.215598113548197</v>
      </c>
      <c r="E14" s="24">
        <f>C14*Datos!$D$11</f>
        <v>331.07799056774098</v>
      </c>
      <c r="F14" s="24">
        <f>Datos!$D$14</f>
        <v>200</v>
      </c>
      <c r="G14" s="22">
        <f t="shared" si="0"/>
        <v>0.76638423742532635</v>
      </c>
      <c r="H14" s="22">
        <f>G14*Datos!$D$6</f>
        <v>0.57478817806899474</v>
      </c>
      <c r="I14" s="21">
        <f>Datos!$D$15</f>
        <v>0.1</v>
      </c>
      <c r="J14" s="22">
        <f t="shared" si="1"/>
        <v>5.7478817806899479E-2</v>
      </c>
      <c r="K14" s="22">
        <f>Datos!$D$13</f>
        <v>100</v>
      </c>
      <c r="L14" s="22">
        <f>Datos!$D$12*D14</f>
        <v>397.29358868128918</v>
      </c>
      <c r="M14" s="22">
        <f t="shared" si="2"/>
        <v>497.29358868128918</v>
      </c>
      <c r="N14" s="21">
        <f>Datos!$D$16</f>
        <v>0.12</v>
      </c>
      <c r="O14" s="22">
        <f t="shared" si="3"/>
        <v>5.9675230641754701E-2</v>
      </c>
      <c r="P14" s="21">
        <f>Datos!$D$17</f>
        <v>0.15</v>
      </c>
      <c r="Q14" s="22">
        <f t="shared" si="4"/>
        <v>8.6218226710349205E-2</v>
      </c>
      <c r="R14" s="22">
        <f>(H14*Datos!$D$7)+'Cálculo de Caudales'!J14+'Cálculo de Caudales'!O14+'Cálculo de Caudales'!Q14</f>
        <v>1.6403427203314904</v>
      </c>
      <c r="S14" s="23">
        <f>IF(_xlfn.XLOOKUP(A14,Datos!$D$22:$D$45,Datos!$A$22:$A$45,"Error",0)="I",'Cálculo de Caudales'!R14,R14+_xlfn.XLOOKUP(Datos!E31,'Cálculo de Caudales'!$A$5:$A$28,'Cálculo de Caudales'!$S$5:$S$28,0,0)+_xlfn.XLOOKUP(Datos!F31,'Cálculo de Caudales'!$A$5:$A$28,'Cálculo de Caudales'!$S$5:$S$28,0,0)+_xlfn.XLOOKUP(Datos!G31,'Cálculo de Caudales'!$A$5:$A$28,'Cálculo de Caudales'!$S$5:$S$28,0,0))</f>
        <v>2.7028864108679356</v>
      </c>
    </row>
    <row r="15" spans="1:19" x14ac:dyDescent="0.3">
      <c r="A15" s="11">
        <v>11</v>
      </c>
      <c r="B15" s="24">
        <f>_xlfn.XLOOKUP(A15,Datos!$D$22:$D$45,Datos!$H$22:$H$45,"Error",0)</f>
        <v>82</v>
      </c>
      <c r="C15" s="24">
        <f>B15*Datos!$D$8</f>
        <v>410</v>
      </c>
      <c r="D15" s="24">
        <f>B15*Datos!$D$11</f>
        <v>175.15093694551459</v>
      </c>
      <c r="E15" s="24">
        <f>C15*Datos!$D$11</f>
        <v>875.75468472757291</v>
      </c>
      <c r="F15" s="24">
        <f>Datos!$D$14</f>
        <v>200</v>
      </c>
      <c r="G15" s="22">
        <f t="shared" si="0"/>
        <v>2.0272099183508634</v>
      </c>
      <c r="H15" s="22">
        <f>G15*Datos!$D$6</f>
        <v>1.5204074387631477</v>
      </c>
      <c r="I15" s="21">
        <f>Datos!$D$15</f>
        <v>0.1</v>
      </c>
      <c r="J15" s="22">
        <f t="shared" si="1"/>
        <v>0.15204074387631478</v>
      </c>
      <c r="K15" s="22">
        <f>Datos!$D$13</f>
        <v>100</v>
      </c>
      <c r="L15" s="22">
        <f>Datos!$D$12*D15</f>
        <v>1050.9056216730876</v>
      </c>
      <c r="M15" s="22">
        <f t="shared" si="2"/>
        <v>1150.9056216730876</v>
      </c>
      <c r="N15" s="21">
        <f>Datos!$D$16</f>
        <v>0.12</v>
      </c>
      <c r="O15" s="22">
        <f t="shared" si="3"/>
        <v>0.1381086746007705</v>
      </c>
      <c r="P15" s="21">
        <f>Datos!$D$17</f>
        <v>0.15</v>
      </c>
      <c r="Q15" s="22">
        <f t="shared" si="4"/>
        <v>0.22806111581447214</v>
      </c>
      <c r="R15" s="22">
        <f>(H15*Datos!$D$7)+'Cálculo de Caudales'!J15+'Cálculo de Caudales'!O15+'Cálculo de Caudales'!Q15</f>
        <v>4.3192291311994264</v>
      </c>
      <c r="S15" s="23">
        <f>IF(_xlfn.XLOOKUP(A15,Datos!$D$22:$D$45,Datos!$A$22:$A$45,"Error",0)="I",'Cálculo de Caudales'!R15,R15+_xlfn.XLOOKUP(Datos!E32,'Cálculo de Caudales'!$A$5:$A$28,'Cálculo de Caudales'!$S$5:$S$28,0,0)+_xlfn.XLOOKUP(Datos!F32,'Cálculo de Caudales'!$A$5:$A$28,'Cálculo de Caudales'!$S$5:$S$28,0,0)+_xlfn.XLOOKUP(Datos!G32,'Cálculo de Caudales'!$A$5:$A$28,'Cálculo de Caudales'!$S$5:$S$28,0,0))</f>
        <v>8.0081320480769858</v>
      </c>
    </row>
    <row r="16" spans="1:19" x14ac:dyDescent="0.3">
      <c r="A16" s="11">
        <v>12</v>
      </c>
      <c r="B16" s="24">
        <f>_xlfn.XLOOKUP(A16,Datos!$D$22:$D$45,Datos!$H$22:$H$45,"Error",0)</f>
        <v>78</v>
      </c>
      <c r="C16" s="24">
        <f>B16*Datos!$D$8</f>
        <v>390</v>
      </c>
      <c r="D16" s="24">
        <f>B16*Datos!$D$11</f>
        <v>166.60698880183094</v>
      </c>
      <c r="E16" s="24">
        <f>C16*Datos!$D$11</f>
        <v>833.03494400915463</v>
      </c>
      <c r="F16" s="24">
        <f>Datos!$D$14</f>
        <v>200</v>
      </c>
      <c r="G16" s="22">
        <f t="shared" si="0"/>
        <v>1.9283216296508208</v>
      </c>
      <c r="H16" s="22">
        <f>G16*Datos!$D$6</f>
        <v>1.4462412222381156</v>
      </c>
      <c r="I16" s="21">
        <f>Datos!$D$15</f>
        <v>0.1</v>
      </c>
      <c r="J16" s="22">
        <f t="shared" si="1"/>
        <v>0.14462412222381157</v>
      </c>
      <c r="K16" s="22">
        <f>Datos!$D$13</f>
        <v>100</v>
      </c>
      <c r="L16" s="22">
        <f>Datos!$D$12*D16</f>
        <v>999.64193281098562</v>
      </c>
      <c r="M16" s="22">
        <f t="shared" si="2"/>
        <v>1099.6419328109855</v>
      </c>
      <c r="N16" s="21">
        <f>Datos!$D$16</f>
        <v>0.12</v>
      </c>
      <c r="O16" s="22">
        <f t="shared" si="3"/>
        <v>0.13195703193731825</v>
      </c>
      <c r="P16" s="21">
        <f>Datos!$D$17</f>
        <v>0.15</v>
      </c>
      <c r="Q16" s="22">
        <f t="shared" si="4"/>
        <v>0.21693618333571732</v>
      </c>
      <c r="R16" s="22">
        <f>(H16*Datos!$D$7)+'Cálculo de Caudales'!J16+'Cálculo de Caudales'!O16+'Cálculo de Caudales'!Q16</f>
        <v>4.1091203930921365</v>
      </c>
      <c r="S16" s="23">
        <f>IF(_xlfn.XLOOKUP(A16,Datos!$D$22:$D$45,Datos!$A$22:$A$45,"Error",0)="I",'Cálculo de Caudales'!R16,R16+_xlfn.XLOOKUP(Datos!E33,'Cálculo de Caudales'!$A$5:$A$28,'Cálculo de Caudales'!$S$5:$S$28,0,0)+_xlfn.XLOOKUP(Datos!F33,'Cálculo de Caudales'!$A$5:$A$28,'Cálculo de Caudales'!$S$5:$S$28,0,0)+_xlfn.XLOOKUP(Datos!G33,'Cálculo de Caudales'!$A$5:$A$28,'Cálculo de Caudales'!$S$5:$S$28,0,0))</f>
        <v>16.080791280680788</v>
      </c>
    </row>
    <row r="17" spans="1:19" x14ac:dyDescent="0.3">
      <c r="A17" s="11">
        <v>13</v>
      </c>
      <c r="B17" s="24">
        <f>_xlfn.XLOOKUP(A17,Datos!$D$22:$D$45,Datos!$H$22:$H$45,"Error",0)</f>
        <v>38</v>
      </c>
      <c r="C17" s="24">
        <f>B17*Datos!$D$8</f>
        <v>190</v>
      </c>
      <c r="D17" s="24">
        <f>B17*Datos!$D$11</f>
        <v>81.167507364994563</v>
      </c>
      <c r="E17" s="24">
        <f>C17*Datos!$D$11</f>
        <v>405.8375368249728</v>
      </c>
      <c r="F17" s="24">
        <f>Datos!$D$14</f>
        <v>200</v>
      </c>
      <c r="G17" s="22">
        <f t="shared" si="0"/>
        <v>0.93943874265039995</v>
      </c>
      <c r="H17" s="22">
        <f>G17*Datos!$D$6</f>
        <v>0.70457905698779999</v>
      </c>
      <c r="I17" s="21">
        <f>Datos!$D$15</f>
        <v>0.1</v>
      </c>
      <c r="J17" s="22">
        <f t="shared" si="1"/>
        <v>7.0457905698780007E-2</v>
      </c>
      <c r="K17" s="22">
        <f>Datos!$D$13</f>
        <v>100</v>
      </c>
      <c r="L17" s="22">
        <f>Datos!$D$12*D17</f>
        <v>487.00504418996741</v>
      </c>
      <c r="M17" s="22">
        <f t="shared" si="2"/>
        <v>587.00504418996741</v>
      </c>
      <c r="N17" s="21">
        <f>Datos!$D$16</f>
        <v>0.12</v>
      </c>
      <c r="O17" s="22">
        <f t="shared" si="3"/>
        <v>7.0440605302796083E-2</v>
      </c>
      <c r="P17" s="21">
        <f>Datos!$D$17</f>
        <v>0.15</v>
      </c>
      <c r="Q17" s="22">
        <f t="shared" si="4"/>
        <v>0.10568685854816999</v>
      </c>
      <c r="R17" s="22">
        <f>(H17*Datos!$D$7)+'Cálculo de Caudales'!J17+'Cálculo de Caudales'!O17+'Cálculo de Caudales'!Q17</f>
        <v>2.0080330120192462</v>
      </c>
      <c r="S17" s="23">
        <f>IF(_xlfn.XLOOKUP(A17,Datos!$D$22:$D$45,Datos!$A$22:$A$45,"Error",0)="I",'Cálculo de Caudales'!R17,R17+_xlfn.XLOOKUP(Datos!E34,'Cálculo de Caudales'!$A$5:$A$28,'Cálculo de Caudales'!$S$5:$S$28,0,0)+_xlfn.XLOOKUP(Datos!F34,'Cálculo de Caudales'!$A$5:$A$28,'Cálculo de Caudales'!$S$5:$S$28,0,0)+_xlfn.XLOOKUP(Datos!G34,'Cálculo de Caudales'!$A$5:$A$28,'Cálculo de Caudales'!$S$5:$S$28,0,0))</f>
        <v>8.7675126314524974</v>
      </c>
    </row>
    <row r="18" spans="1:19" x14ac:dyDescent="0.3">
      <c r="A18" s="11">
        <v>14</v>
      </c>
      <c r="B18" s="24">
        <f>_xlfn.XLOOKUP(A18,Datos!$D$22:$D$45,Datos!$H$22:$H$45,"Error",0)</f>
        <v>77</v>
      </c>
      <c r="C18" s="24">
        <f>B18*Datos!$D$8</f>
        <v>385</v>
      </c>
      <c r="D18" s="24">
        <f>B18*Datos!$D$11</f>
        <v>164.47100176591002</v>
      </c>
      <c r="E18" s="24">
        <f>C18*Datos!$D$11</f>
        <v>822.35500882955012</v>
      </c>
      <c r="F18" s="24">
        <f>Datos!$D$14</f>
        <v>200</v>
      </c>
      <c r="G18" s="22">
        <f t="shared" si="0"/>
        <v>1.9035995574758102</v>
      </c>
      <c r="H18" s="22">
        <f>G18*Datos!$D$6</f>
        <v>1.4276996681068577</v>
      </c>
      <c r="I18" s="21">
        <f>Datos!$D$15</f>
        <v>0.1</v>
      </c>
      <c r="J18" s="22">
        <f t="shared" si="1"/>
        <v>0.14276996681068577</v>
      </c>
      <c r="K18" s="22">
        <f>Datos!$D$13</f>
        <v>100</v>
      </c>
      <c r="L18" s="22">
        <f>Datos!$D$12*D18</f>
        <v>986.82601059546005</v>
      </c>
      <c r="M18" s="22">
        <f t="shared" si="2"/>
        <v>1086.82601059546</v>
      </c>
      <c r="N18" s="21">
        <f>Datos!$D$16</f>
        <v>0.12</v>
      </c>
      <c r="O18" s="22">
        <f t="shared" si="3"/>
        <v>0.13041912127145519</v>
      </c>
      <c r="P18" s="21">
        <f>Datos!$D$17</f>
        <v>0.15</v>
      </c>
      <c r="Q18" s="22">
        <f t="shared" si="4"/>
        <v>0.21415495021602865</v>
      </c>
      <c r="R18" s="22">
        <f>(H18*Datos!$D$7)+'Cálculo de Caudales'!J18+'Cálculo de Caudales'!O18+'Cálculo de Caudales'!Q18</f>
        <v>4.0565932085653138</v>
      </c>
      <c r="S18" s="23">
        <f>IF(_xlfn.XLOOKUP(A18,Datos!$D$22:$D$45,Datos!$A$22:$A$45,"Error",0)="I",'Cálculo de Caudales'!R18,R18+_xlfn.XLOOKUP(Datos!E35,'Cálculo de Caudales'!$A$5:$A$28,'Cálculo de Caudales'!$S$5:$S$28,0,0)+_xlfn.XLOOKUP(Datos!F35,'Cálculo de Caudales'!$A$5:$A$28,'Cálculo de Caudales'!$S$5:$S$28,0,0)+_xlfn.XLOOKUP(Datos!G35,'Cálculo de Caudales'!$A$5:$A$28,'Cálculo de Caudales'!$S$5:$S$28,0,0))</f>
        <v>4.0565932085653138</v>
      </c>
    </row>
    <row r="19" spans="1:19" x14ac:dyDescent="0.3">
      <c r="A19" s="11">
        <v>15</v>
      </c>
      <c r="B19" s="24">
        <f>_xlfn.XLOOKUP(A19,Datos!$D$22:$D$45,Datos!$H$22:$H$45,"Error",0)</f>
        <v>71</v>
      </c>
      <c r="C19" s="24">
        <f>B19*Datos!$D$8</f>
        <v>355</v>
      </c>
      <c r="D19" s="24">
        <f>B19*Datos!$D$11</f>
        <v>151.65507955038456</v>
      </c>
      <c r="E19" s="24">
        <f>C19*Datos!$D$11</f>
        <v>758.27539775192281</v>
      </c>
      <c r="F19" s="24">
        <f>Datos!$D$14</f>
        <v>200</v>
      </c>
      <c r="G19" s="22">
        <f t="shared" si="0"/>
        <v>1.7552671244257474</v>
      </c>
      <c r="H19" s="22">
        <f>G19*Datos!$D$6</f>
        <v>1.3164503433193104</v>
      </c>
      <c r="I19" s="21">
        <f>Datos!$D$15</f>
        <v>0.1</v>
      </c>
      <c r="J19" s="22">
        <f t="shared" si="1"/>
        <v>0.13164503433193106</v>
      </c>
      <c r="K19" s="22">
        <f>Datos!$D$13</f>
        <v>100</v>
      </c>
      <c r="L19" s="22">
        <f>Datos!$D$12*D19</f>
        <v>909.93047730230728</v>
      </c>
      <c r="M19" s="22">
        <f t="shared" si="2"/>
        <v>1009.9304773023073</v>
      </c>
      <c r="N19" s="21">
        <f>Datos!$D$16</f>
        <v>0.12</v>
      </c>
      <c r="O19" s="22">
        <f t="shared" si="3"/>
        <v>0.12119165727627687</v>
      </c>
      <c r="P19" s="21">
        <f>Datos!$D$17</f>
        <v>0.15</v>
      </c>
      <c r="Q19" s="22">
        <f t="shared" si="4"/>
        <v>0.19746755149789655</v>
      </c>
      <c r="R19" s="22">
        <f>(H19*Datos!$D$7)+'Cálculo de Caudales'!J19+'Cálculo de Caudales'!O19+'Cálculo de Caudales'!Q19</f>
        <v>3.7414301014043807</v>
      </c>
      <c r="S19" s="23">
        <f>IF(_xlfn.XLOOKUP(A19,Datos!$D$22:$D$45,Datos!$A$22:$A$45,"Error",0)="I",'Cálculo de Caudales'!R19,R19+_xlfn.XLOOKUP(Datos!E36,'Cálculo de Caudales'!$A$5:$A$28,'Cálculo de Caudales'!$S$5:$S$28,0,0)+_xlfn.XLOOKUP(Datos!F36,'Cálculo de Caudales'!$A$5:$A$28,'Cálculo de Caudales'!$S$5:$S$28,0,0)+_xlfn.XLOOKUP(Datos!G36,'Cálculo de Caudales'!$A$5:$A$28,'Cálculo de Caudales'!$S$5:$S$28,0,0))</f>
        <v>3.7414301014043807</v>
      </c>
    </row>
    <row r="20" spans="1:19" x14ac:dyDescent="0.3">
      <c r="A20" s="11">
        <v>16</v>
      </c>
      <c r="B20" s="24">
        <f>_xlfn.XLOOKUP(A20,Datos!$D$22:$D$45,Datos!$H$22:$H$45,"Error",0)</f>
        <v>77</v>
      </c>
      <c r="C20" s="24">
        <f>B20*Datos!$D$8</f>
        <v>385</v>
      </c>
      <c r="D20" s="24">
        <f>B20*Datos!$D$11</f>
        <v>164.47100176591002</v>
      </c>
      <c r="E20" s="24">
        <f>C20*Datos!$D$11</f>
        <v>822.35500882955012</v>
      </c>
      <c r="F20" s="24">
        <f>Datos!$D$14</f>
        <v>200</v>
      </c>
      <c r="G20" s="22">
        <f t="shared" si="0"/>
        <v>1.9035995574758102</v>
      </c>
      <c r="H20" s="22">
        <f>G20*Datos!$D$6</f>
        <v>1.4276996681068577</v>
      </c>
      <c r="I20" s="21">
        <f>Datos!$D$15</f>
        <v>0.1</v>
      </c>
      <c r="J20" s="22">
        <f t="shared" si="1"/>
        <v>0.14276996681068577</v>
      </c>
      <c r="K20" s="22">
        <f>Datos!$D$13</f>
        <v>100</v>
      </c>
      <c r="L20" s="22">
        <f>Datos!$D$12*D20</f>
        <v>986.82601059546005</v>
      </c>
      <c r="M20" s="22">
        <f t="shared" si="2"/>
        <v>1086.82601059546</v>
      </c>
      <c r="N20" s="21">
        <f>Datos!$D$16</f>
        <v>0.12</v>
      </c>
      <c r="O20" s="22">
        <f t="shared" si="3"/>
        <v>0.13041912127145519</v>
      </c>
      <c r="P20" s="21">
        <f>Datos!$D$17</f>
        <v>0.15</v>
      </c>
      <c r="Q20" s="22">
        <f t="shared" si="4"/>
        <v>0.21415495021602865</v>
      </c>
      <c r="R20" s="22">
        <f>(H20*Datos!$D$7)+'Cálculo de Caudales'!J20+'Cálculo de Caudales'!O20+'Cálculo de Caudales'!Q20</f>
        <v>4.0565932085653138</v>
      </c>
      <c r="S20" s="23">
        <f>IF(_xlfn.XLOOKUP(A20,Datos!$D$22:$D$45,Datos!$A$22:$A$45,"Error",0)="I",'Cálculo de Caudales'!R20,R20+_xlfn.XLOOKUP(Datos!E37,'Cálculo de Caudales'!$A$5:$A$28,'Cálculo de Caudales'!$S$5:$S$28,0,0)+_xlfn.XLOOKUP(Datos!F37,'Cálculo de Caudales'!$A$5:$A$28,'Cálculo de Caudales'!$S$5:$S$28,0,0)+_xlfn.XLOOKUP(Datos!G37,'Cálculo de Caudales'!$A$5:$A$28,'Cálculo de Caudales'!$S$5:$S$28,0,0))</f>
        <v>4.0565932085653138</v>
      </c>
    </row>
    <row r="21" spans="1:19" x14ac:dyDescent="0.3">
      <c r="A21" s="11">
        <v>17</v>
      </c>
      <c r="B21" s="24">
        <f>_xlfn.XLOOKUP(A21,Datos!$D$22:$D$45,Datos!$H$22:$H$45,"Error",0)</f>
        <v>70</v>
      </c>
      <c r="C21" s="24">
        <f>B21*Datos!$D$8</f>
        <v>350</v>
      </c>
      <c r="D21" s="24">
        <f>B21*Datos!$D$11</f>
        <v>149.51909251446367</v>
      </c>
      <c r="E21" s="24">
        <f>C21*Datos!$D$11</f>
        <v>747.5954625723183</v>
      </c>
      <c r="F21" s="24">
        <f>Datos!$D$14</f>
        <v>200</v>
      </c>
      <c r="G21" s="22">
        <f t="shared" si="0"/>
        <v>1.7305450522507368</v>
      </c>
      <c r="H21" s="22">
        <f>G21*Datos!$D$6</f>
        <v>1.2979087891880527</v>
      </c>
      <c r="I21" s="21">
        <f>Datos!$D$15</f>
        <v>0.1</v>
      </c>
      <c r="J21" s="22">
        <f t="shared" si="1"/>
        <v>0.12979087891880528</v>
      </c>
      <c r="K21" s="22">
        <f>Datos!$D$13</f>
        <v>100</v>
      </c>
      <c r="L21" s="22">
        <f>Datos!$D$12*D21</f>
        <v>897.11455508678205</v>
      </c>
      <c r="M21" s="22">
        <f t="shared" si="2"/>
        <v>997.11455508678205</v>
      </c>
      <c r="N21" s="21">
        <f>Datos!$D$16</f>
        <v>0.12</v>
      </c>
      <c r="O21" s="22">
        <f t="shared" si="3"/>
        <v>0.11965374661041385</v>
      </c>
      <c r="P21" s="21">
        <f>Datos!$D$17</f>
        <v>0.15</v>
      </c>
      <c r="Q21" s="22">
        <f t="shared" si="4"/>
        <v>0.19468631837820791</v>
      </c>
      <c r="R21" s="22">
        <f>(H21*Datos!$D$7)+'Cálculo de Caudales'!J21+'Cálculo de Caudales'!O21+'Cálculo de Caudales'!Q21</f>
        <v>3.6889029168775589</v>
      </c>
      <c r="S21" s="23">
        <f>IF(_xlfn.XLOOKUP(A21,Datos!$D$22:$D$45,Datos!$A$22:$A$45,"Error",0)="I",'Cálculo de Caudales'!R21,R21+_xlfn.XLOOKUP(Datos!E38,'Cálculo de Caudales'!$A$5:$A$28,'Cálculo de Caudales'!$S$5:$S$28,0,0)+_xlfn.XLOOKUP(Datos!F38,'Cálculo de Caudales'!$A$5:$A$28,'Cálculo de Caudales'!$S$5:$S$28,0,0)+_xlfn.XLOOKUP(Datos!G38,'Cálculo de Caudales'!$A$5:$A$28,'Cálculo de Caudales'!$S$5:$S$28,0,0))</f>
        <v>6.391789327745494</v>
      </c>
    </row>
    <row r="22" spans="1:19" x14ac:dyDescent="0.3">
      <c r="A22" s="11">
        <v>18</v>
      </c>
      <c r="B22" s="24">
        <f>_xlfn.XLOOKUP(A22,Datos!$D$22:$D$45,Datos!$H$22:$H$45,"Error",0)</f>
        <v>73</v>
      </c>
      <c r="C22" s="24">
        <f>B22*Datos!$D$8</f>
        <v>365</v>
      </c>
      <c r="D22" s="24">
        <f>B22*Datos!$D$11</f>
        <v>155.9270536222264</v>
      </c>
      <c r="E22" s="24">
        <f>C22*Datos!$D$11</f>
        <v>779.63526811113195</v>
      </c>
      <c r="F22" s="24">
        <f>Datos!$D$14</f>
        <v>200</v>
      </c>
      <c r="G22" s="22">
        <f t="shared" si="0"/>
        <v>1.8047112687757683</v>
      </c>
      <c r="H22" s="22">
        <f>G22*Datos!$D$6</f>
        <v>1.3535334515818263</v>
      </c>
      <c r="I22" s="21">
        <f>Datos!$D$15</f>
        <v>0.1</v>
      </c>
      <c r="J22" s="22">
        <f t="shared" si="1"/>
        <v>0.13535334515818262</v>
      </c>
      <c r="K22" s="22">
        <f>Datos!$D$13</f>
        <v>100</v>
      </c>
      <c r="L22" s="22">
        <f>Datos!$D$12*D22</f>
        <v>935.56232173335843</v>
      </c>
      <c r="M22" s="22">
        <f t="shared" si="2"/>
        <v>1035.5623217333584</v>
      </c>
      <c r="N22" s="21">
        <f>Datos!$D$16</f>
        <v>0.12</v>
      </c>
      <c r="O22" s="22">
        <f t="shared" si="3"/>
        <v>0.12426747860800301</v>
      </c>
      <c r="P22" s="21">
        <f>Datos!$D$17</f>
        <v>0.15</v>
      </c>
      <c r="Q22" s="22">
        <f t="shared" si="4"/>
        <v>0.20303001773727394</v>
      </c>
      <c r="R22" s="22">
        <f>(H22*Datos!$D$7)+'Cálculo de Caudales'!J22+'Cálculo de Caudales'!O22+'Cálculo de Caudales'!Q22</f>
        <v>3.8464844704580257</v>
      </c>
      <c r="S22" s="23">
        <f>IF(_xlfn.XLOOKUP(A22,Datos!$D$22:$D$45,Datos!$A$22:$A$45,"Error",0)="I",'Cálculo de Caudales'!R22,R22+_xlfn.XLOOKUP(Datos!E39,'Cálculo de Caudales'!$A$5:$A$28,'Cálculo de Caudales'!$S$5:$S$28,0,0)+_xlfn.XLOOKUP(Datos!F39,'Cálculo de Caudales'!$A$5:$A$28,'Cálculo de Caudales'!$S$5:$S$28,0,0)+_xlfn.XLOOKUP(Datos!G39,'Cálculo de Caudales'!$A$5:$A$28,'Cálculo de Caudales'!$S$5:$S$28,0,0))</f>
        <v>15.911209727100324</v>
      </c>
    </row>
    <row r="23" spans="1:19" x14ac:dyDescent="0.3">
      <c r="A23" s="11">
        <v>19</v>
      </c>
      <c r="B23" s="24">
        <f>_xlfn.XLOOKUP(A23,Datos!$D$22:$D$45,Datos!$H$22:$H$45,"Error",0)</f>
        <v>49</v>
      </c>
      <c r="C23" s="24">
        <f>B23*Datos!$D$8</f>
        <v>245</v>
      </c>
      <c r="D23" s="24">
        <f>B23*Datos!$D$11</f>
        <v>104.66336476012457</v>
      </c>
      <c r="E23" s="24">
        <f>C23*Datos!$D$11</f>
        <v>523.31682380062284</v>
      </c>
      <c r="F23" s="24">
        <f>Datos!$D$14</f>
        <v>200</v>
      </c>
      <c r="G23" s="22">
        <f t="shared" si="0"/>
        <v>1.2113815365755158</v>
      </c>
      <c r="H23" s="22">
        <f>G23*Datos!$D$6</f>
        <v>0.90853615243163688</v>
      </c>
      <c r="I23" s="21">
        <f>Datos!$D$15</f>
        <v>0.1</v>
      </c>
      <c r="J23" s="22">
        <f t="shared" si="1"/>
        <v>9.0853615243163696E-2</v>
      </c>
      <c r="K23" s="22">
        <f>Datos!$D$13</f>
        <v>100</v>
      </c>
      <c r="L23" s="22">
        <f>Datos!$D$12*D23</f>
        <v>627.98018856074737</v>
      </c>
      <c r="M23" s="22">
        <f t="shared" si="2"/>
        <v>727.98018856074737</v>
      </c>
      <c r="N23" s="21">
        <f>Datos!$D$16</f>
        <v>0.12</v>
      </c>
      <c r="O23" s="22">
        <f t="shared" si="3"/>
        <v>8.7357622627289688E-2</v>
      </c>
      <c r="P23" s="21">
        <f>Datos!$D$17</f>
        <v>0.15</v>
      </c>
      <c r="Q23" s="22">
        <f t="shared" si="4"/>
        <v>0.13628042286474554</v>
      </c>
      <c r="R23" s="22">
        <f>(H23*Datos!$D$7)+'Cálculo de Caudales'!J23+'Cálculo de Caudales'!O23+'Cálculo de Caudales'!Q23</f>
        <v>2.585832041814291</v>
      </c>
      <c r="S23" s="23">
        <f>IF(_xlfn.XLOOKUP(A23,Datos!$D$22:$D$45,Datos!$A$22:$A$45,"Error",0)="I",'Cálculo de Caudales'!R23,R23+_xlfn.XLOOKUP(Datos!E40,'Cálculo de Caudales'!$A$5:$A$28,'Cálculo de Caudales'!$S$5:$S$28,0,0)+_xlfn.XLOOKUP(Datos!F40,'Cálculo de Caudales'!$A$5:$A$28,'Cálculo de Caudales'!$S$5:$S$28,0,0)+_xlfn.XLOOKUP(Datos!G40,'Cálculo de Caudales'!$A$5:$A$28,'Cálculo de Caudales'!$S$5:$S$28,0,0))</f>
        <v>22.40805342389946</v>
      </c>
    </row>
    <row r="24" spans="1:19" x14ac:dyDescent="0.3">
      <c r="A24" s="11">
        <v>20</v>
      </c>
      <c r="B24" s="24">
        <f>_xlfn.XLOOKUP(A24,Datos!$D$22:$D$45,Datos!$H$22:$H$45,"Error",0)</f>
        <v>35</v>
      </c>
      <c r="C24" s="24">
        <f>B24*Datos!$D$8</f>
        <v>175</v>
      </c>
      <c r="D24" s="24">
        <f>B24*Datos!$D$11</f>
        <v>74.759546257231833</v>
      </c>
      <c r="E24" s="24">
        <f>C24*Datos!$D$11</f>
        <v>373.79773128615915</v>
      </c>
      <c r="F24" s="24">
        <f>Datos!$D$14</f>
        <v>200</v>
      </c>
      <c r="G24" s="22">
        <f t="shared" si="0"/>
        <v>0.86527252612536842</v>
      </c>
      <c r="H24" s="22">
        <f>G24*Datos!$D$6</f>
        <v>0.64895439459402637</v>
      </c>
      <c r="I24" s="21">
        <f>Datos!$D$15</f>
        <v>0.1</v>
      </c>
      <c r="J24" s="22">
        <f t="shared" si="1"/>
        <v>6.489543945940264E-2</v>
      </c>
      <c r="K24" s="22">
        <f>Datos!$D$13</f>
        <v>100</v>
      </c>
      <c r="L24" s="22">
        <f>Datos!$D$12*D24</f>
        <v>448.55727754339102</v>
      </c>
      <c r="M24" s="22">
        <f t="shared" si="2"/>
        <v>548.55727754339102</v>
      </c>
      <c r="N24" s="21">
        <f>Datos!$D$16</f>
        <v>0.12</v>
      </c>
      <c r="O24" s="22">
        <f t="shared" si="3"/>
        <v>6.5826873305206923E-2</v>
      </c>
      <c r="P24" s="21">
        <f>Datos!$D$17</f>
        <v>0.15</v>
      </c>
      <c r="Q24" s="22">
        <f t="shared" si="4"/>
        <v>9.7343159189103953E-2</v>
      </c>
      <c r="R24" s="22">
        <f>(H24*Datos!$D$7)+'Cálculo de Caudales'!J24+'Cálculo de Caudales'!O24+'Cálculo de Caudales'!Q24</f>
        <v>1.8504514584387795</v>
      </c>
      <c r="S24" s="23">
        <f>IF(_xlfn.XLOOKUP(A24,Datos!$D$22:$D$45,Datos!$A$22:$A$45,"Error",0)="I",'Cálculo de Caudales'!R24,R24+_xlfn.XLOOKUP(Datos!E41,'Cálculo de Caudales'!$A$5:$A$28,'Cálculo de Caudales'!$S$5:$S$28,0,0)+_xlfn.XLOOKUP(Datos!F41,'Cálculo de Caudales'!$A$5:$A$28,'Cálculo de Caudales'!$S$5:$S$28,0,0)+_xlfn.XLOOKUP(Datos!G41,'Cálculo de Caudales'!$A$5:$A$28,'Cálculo de Caudales'!$S$5:$S$28,0,0))</f>
        <v>14.674557298456591</v>
      </c>
    </row>
    <row r="25" spans="1:19" x14ac:dyDescent="0.3">
      <c r="A25" s="11">
        <v>21</v>
      </c>
      <c r="B25" s="24">
        <f>_xlfn.XLOOKUP(A25,Datos!$D$22:$D$45,Datos!$H$22:$H$45,"Error",0)</f>
        <v>51</v>
      </c>
      <c r="C25" s="24">
        <f>B25*Datos!$D$8</f>
        <v>255</v>
      </c>
      <c r="D25" s="24">
        <f>B25*Datos!$D$11</f>
        <v>108.93533883196638</v>
      </c>
      <c r="E25" s="24">
        <f>C25*Datos!$D$11</f>
        <v>544.67669415983187</v>
      </c>
      <c r="F25" s="24">
        <f>Datos!$D$14</f>
        <v>200</v>
      </c>
      <c r="G25" s="22">
        <f t="shared" si="0"/>
        <v>1.2608256809255367</v>
      </c>
      <c r="H25" s="22">
        <f>G25*Datos!$D$6</f>
        <v>0.94561926069415247</v>
      </c>
      <c r="I25" s="21">
        <f>Datos!$D$15</f>
        <v>0.1</v>
      </c>
      <c r="J25" s="22">
        <f t="shared" si="1"/>
        <v>9.4561926069415256E-2</v>
      </c>
      <c r="K25" s="22">
        <f>Datos!$D$13</f>
        <v>100</v>
      </c>
      <c r="L25" s="22">
        <f>Datos!$D$12*D25</f>
        <v>653.61203299179829</v>
      </c>
      <c r="M25" s="22">
        <f t="shared" si="2"/>
        <v>753.61203299179829</v>
      </c>
      <c r="N25" s="21">
        <f>Datos!$D$16</f>
        <v>0.12</v>
      </c>
      <c r="O25" s="22">
        <f t="shared" si="3"/>
        <v>9.0433443959015786E-2</v>
      </c>
      <c r="P25" s="21">
        <f>Datos!$D$17</f>
        <v>0.15</v>
      </c>
      <c r="Q25" s="22">
        <f t="shared" si="4"/>
        <v>0.14184288910412288</v>
      </c>
      <c r="R25" s="22">
        <f>(H25*Datos!$D$7)+'Cálculo de Caudales'!J25+'Cálculo de Caudales'!O25+'Cálculo de Caudales'!Q25</f>
        <v>2.6908864108679347</v>
      </c>
      <c r="S25" s="23">
        <f>IF(_xlfn.XLOOKUP(A25,Datos!$D$22:$D$45,Datos!$A$22:$A$45,"Error",0)="I",'Cálculo de Caudales'!R25,R25+_xlfn.XLOOKUP(Datos!E42,'Cálculo de Caudales'!$A$5:$A$28,'Cálculo de Caudales'!$S$5:$S$28,0,0)+_xlfn.XLOOKUP(Datos!F42,'Cálculo de Caudales'!$A$5:$A$28,'Cálculo de Caudales'!$S$5:$S$28,0,0)+_xlfn.XLOOKUP(Datos!G42,'Cálculo de Caudales'!$A$5:$A$28,'Cálculo de Caudales'!$S$5:$S$28,0,0))</f>
        <v>9.0826757386134283</v>
      </c>
    </row>
    <row r="26" spans="1:19" x14ac:dyDescent="0.3">
      <c r="A26" s="11">
        <v>22</v>
      </c>
      <c r="B26" s="24">
        <f>_xlfn.XLOOKUP(A26,Datos!$D$22:$D$45,Datos!$H$22:$H$45,"Error",0)</f>
        <v>38</v>
      </c>
      <c r="C26" s="24">
        <f>B26*Datos!$D$8</f>
        <v>190</v>
      </c>
      <c r="D26" s="24">
        <f>B26*Datos!$D$11</f>
        <v>81.167507364994563</v>
      </c>
      <c r="E26" s="24">
        <f>C26*Datos!$D$11</f>
        <v>405.8375368249728</v>
      </c>
      <c r="F26" s="24">
        <f>Datos!$D$14</f>
        <v>200</v>
      </c>
      <c r="G26" s="22">
        <f t="shared" si="0"/>
        <v>0.93943874265039995</v>
      </c>
      <c r="H26" s="22">
        <f>G26*Datos!$D$6</f>
        <v>0.70457905698779999</v>
      </c>
      <c r="I26" s="21">
        <f>Datos!$D$15</f>
        <v>0.1</v>
      </c>
      <c r="J26" s="22">
        <f t="shared" si="1"/>
        <v>7.0457905698780007E-2</v>
      </c>
      <c r="K26" s="22">
        <f>Datos!$D$13</f>
        <v>100</v>
      </c>
      <c r="L26" s="22">
        <f>Datos!$D$12*D26</f>
        <v>487.00504418996741</v>
      </c>
      <c r="M26" s="22">
        <f t="shared" si="2"/>
        <v>587.00504418996741</v>
      </c>
      <c r="N26" s="21">
        <f>Datos!$D$16</f>
        <v>0.12</v>
      </c>
      <c r="O26" s="22">
        <f t="shared" si="3"/>
        <v>7.0440605302796083E-2</v>
      </c>
      <c r="P26" s="21">
        <f>Datos!$D$17</f>
        <v>0.15</v>
      </c>
      <c r="Q26" s="22">
        <f t="shared" si="4"/>
        <v>0.10568685854816999</v>
      </c>
      <c r="R26" s="22">
        <f>(H26*Datos!$D$7)+'Cálculo de Caudales'!J26+'Cálculo de Caudales'!O26+'Cálculo de Caudales'!Q26</f>
        <v>2.0080330120192462</v>
      </c>
      <c r="S26" s="23">
        <f>IF(_xlfn.XLOOKUP(A26,Datos!$D$22:$D$45,Datos!$A$22:$A$45,"Error",0)="I",'Cálculo de Caudales'!R26,R26+_xlfn.XLOOKUP(Datos!E43,'Cálculo de Caudales'!$A$5:$A$28,'Cálculo de Caudales'!$S$5:$S$28,0,0)+_xlfn.XLOOKUP(Datos!F43,'Cálculo de Caudales'!$A$5:$A$28,'Cálculo de Caudales'!$S$5:$S$28,0,0)+_xlfn.XLOOKUP(Datos!G43,'Cálculo de Caudales'!$A$5:$A$28,'Cálculo de Caudales'!$S$5:$S$28,0,0))</f>
        <v>27.001918477733</v>
      </c>
    </row>
    <row r="27" spans="1:19" x14ac:dyDescent="0.3">
      <c r="A27" s="11">
        <v>23</v>
      </c>
      <c r="B27" s="24">
        <f>_xlfn.XLOOKUP(A27,Datos!$D$22:$D$45,Datos!$H$22:$H$45,"Error",0)</f>
        <v>42</v>
      </c>
      <c r="C27" s="24">
        <f>B27*Datos!$D$8</f>
        <v>210</v>
      </c>
      <c r="D27" s="24">
        <f>B27*Datos!$D$11</f>
        <v>89.711455508678199</v>
      </c>
      <c r="E27" s="24">
        <f>C27*Datos!$D$11</f>
        <v>448.55727754339097</v>
      </c>
      <c r="F27" s="24">
        <f>Datos!$D$14</f>
        <v>200</v>
      </c>
      <c r="G27" s="22">
        <f t="shared" si="0"/>
        <v>1.038327031350442</v>
      </c>
      <c r="H27" s="22">
        <f>G27*Datos!$D$6</f>
        <v>0.77874527351283152</v>
      </c>
      <c r="I27" s="21">
        <f>Datos!$D$15</f>
        <v>0.1</v>
      </c>
      <c r="J27" s="22">
        <f t="shared" si="1"/>
        <v>7.7874527351283154E-2</v>
      </c>
      <c r="K27" s="22">
        <f>Datos!$D$13</f>
        <v>100</v>
      </c>
      <c r="L27" s="22">
        <f>Datos!$D$12*D27</f>
        <v>538.26873305206914</v>
      </c>
      <c r="M27" s="22">
        <f t="shared" si="2"/>
        <v>638.26873305206914</v>
      </c>
      <c r="N27" s="21">
        <f>Datos!$D$16</f>
        <v>0.12</v>
      </c>
      <c r="O27" s="22">
        <f t="shared" si="3"/>
        <v>7.6592247966248292E-2</v>
      </c>
      <c r="P27" s="21">
        <f>Datos!$D$17</f>
        <v>0.15</v>
      </c>
      <c r="Q27" s="22">
        <f t="shared" si="4"/>
        <v>0.11681179102692472</v>
      </c>
      <c r="R27" s="22">
        <f>(H27*Datos!$D$7)+'Cálculo de Caudales'!J27+'Cálculo de Caudales'!O27+'Cálculo de Caudales'!Q27</f>
        <v>2.2181417501265348</v>
      </c>
      <c r="S27" s="23">
        <f>IF(_xlfn.XLOOKUP(A27,Datos!$D$22:$D$45,Datos!$A$22:$A$45,"Error",0)="I",'Cálculo de Caudales'!R27,R27+_xlfn.XLOOKUP(Datos!E44,'Cálculo de Caudales'!$A$5:$A$28,'Cálculo de Caudales'!$S$5:$S$28,0,0)+_xlfn.XLOOKUP(Datos!F44,'Cálculo de Caudales'!$A$5:$A$28,'Cálculo de Caudales'!$S$5:$S$28,0,0)+_xlfn.XLOOKUP(Datos!G44,'Cálculo de Caudales'!$A$5:$A$28,'Cálculo de Caudales'!$S$5:$S$28,0,0))</f>
        <v>51.628113651758994</v>
      </c>
    </row>
    <row r="28" spans="1:19" x14ac:dyDescent="0.3">
      <c r="A28" s="11">
        <v>24</v>
      </c>
      <c r="B28" s="24">
        <f>_xlfn.XLOOKUP(A28,Datos!$D$22:$D$45,Datos!$H$22:$H$45,"Error",0)</f>
        <v>1</v>
      </c>
      <c r="C28" s="24">
        <f>B28*Datos!$D$8</f>
        <v>5</v>
      </c>
      <c r="D28" s="24">
        <f>B28*Datos!$D$11</f>
        <v>2.1359870359209094</v>
      </c>
      <c r="E28" s="24">
        <f>C28*Datos!$D$11</f>
        <v>10.679935179604547</v>
      </c>
      <c r="F28" s="24">
        <f>Datos!$D$14</f>
        <v>200</v>
      </c>
      <c r="G28" s="22">
        <f t="shared" si="0"/>
        <v>2.4722072175010525E-2</v>
      </c>
      <c r="H28" s="22">
        <f>G28*Datos!$D$6</f>
        <v>1.8541554131257895E-2</v>
      </c>
      <c r="I28" s="21">
        <f>Datos!$D$15</f>
        <v>0.1</v>
      </c>
      <c r="J28" s="22">
        <f t="shared" si="1"/>
        <v>1.8541554131257896E-3</v>
      </c>
      <c r="K28" s="22">
        <f>Datos!$D$13</f>
        <v>100</v>
      </c>
      <c r="L28" s="22">
        <f>Datos!$D$12*D28</f>
        <v>12.815922215525458</v>
      </c>
      <c r="M28" s="22">
        <f t="shared" si="2"/>
        <v>112.81592221552546</v>
      </c>
      <c r="N28" s="21">
        <f>Datos!$D$16</f>
        <v>0.12</v>
      </c>
      <c r="O28" s="22">
        <f t="shared" si="3"/>
        <v>1.3537910665863056E-2</v>
      </c>
      <c r="P28" s="21">
        <f>Datos!$D$17</f>
        <v>0.15</v>
      </c>
      <c r="Q28" s="22">
        <f t="shared" si="4"/>
        <v>2.781233119688684E-3</v>
      </c>
      <c r="R28" s="22">
        <f>(H28*Datos!$D$7)+'Cálculo de Caudales'!J28+'Cálculo de Caudales'!O28+'Cálculo de Caudales'!Q28</f>
        <v>6.4527184526822268E-2</v>
      </c>
      <c r="S28" s="23">
        <f>IF(_xlfn.XLOOKUP(A28,Datos!$D$22:$D$45,Datos!$A$22:$A$45,"Error",0)="I",'Cálculo de Caudales'!R28,R28+_xlfn.XLOOKUP(Datos!E45,'Cálculo de Caudales'!$A$5:$A$28,'Cálculo de Caudales'!$S$5:$S$28,0,0)+_xlfn.XLOOKUP(Datos!F45,'Cálculo de Caudales'!$A$5:$A$28,'Cálculo de Caudales'!$S$5:$S$28,0,0)+_xlfn.XLOOKUP(Datos!G45,'Cálculo de Caudales'!$A$5:$A$28,'Cálculo de Caudales'!$S$5:$S$28,0,0))</f>
        <v>66.367198134742409</v>
      </c>
    </row>
  </sheetData>
  <mergeCells count="20">
    <mergeCell ref="L2:L4"/>
    <mergeCell ref="M2:M4"/>
    <mergeCell ref="N2:N4"/>
    <mergeCell ref="P2:P4"/>
    <mergeCell ref="Q2:Q4"/>
    <mergeCell ref="R2:R4"/>
    <mergeCell ref="S2:S4"/>
    <mergeCell ref="O2:O4"/>
    <mergeCell ref="A1:S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ageMargins left="0.7" right="0.7" top="0.75" bottom="0.75" header="0.3" footer="0.3"/>
  <pageSetup paperSize="5" scale="97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7944-73C0-4620-B705-863255ABB9B5}">
  <sheetPr codeName="Hoja3">
    <tabColor rgb="FF38A3A5"/>
    <pageSetUpPr fitToPage="1"/>
  </sheetPr>
  <dimension ref="A1:Y29"/>
  <sheetViews>
    <sheetView showGridLines="0" zoomScale="56" zoomScaleNormal="74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47" sqref="AB47"/>
    </sheetView>
  </sheetViews>
  <sheetFormatPr baseColWidth="10" defaultRowHeight="14.4" x14ac:dyDescent="0.3"/>
  <cols>
    <col min="1" max="1" width="5" style="8" bestFit="1" customWidth="1"/>
    <col min="2" max="2" width="6.33203125" style="8" customWidth="1"/>
    <col min="3" max="3" width="11.5546875" style="8" customWidth="1"/>
    <col min="4" max="4" width="7.5546875" style="8" customWidth="1"/>
    <col min="5" max="5" width="11.5546875" style="8"/>
    <col min="6" max="6" width="5.88671875" style="8" customWidth="1"/>
    <col min="7" max="7" width="8.44140625" style="8" customWidth="1"/>
    <col min="8" max="9" width="11.5546875" style="8"/>
    <col min="10" max="10" width="9" style="8" customWidth="1"/>
    <col min="11" max="14" width="11.6640625" style="8" bestFit="1" customWidth="1"/>
    <col min="15" max="15" width="11.5546875" style="8"/>
    <col min="16" max="18" width="11.6640625" style="8" bestFit="1" customWidth="1"/>
    <col min="19" max="19" width="10" style="8" bestFit="1" customWidth="1"/>
    <col min="20" max="20" width="11.6640625" style="8" bestFit="1" customWidth="1"/>
    <col min="21" max="22" width="8" style="8" bestFit="1" customWidth="1"/>
    <col min="23" max="23" width="11.5546875" style="8" customWidth="1"/>
    <col min="24" max="24" width="8" style="8" bestFit="1" customWidth="1"/>
    <col min="25" max="25" width="11.6640625" style="8" bestFit="1" customWidth="1"/>
    <col min="26" max="16384" width="11.5546875" style="8"/>
  </cols>
  <sheetData>
    <row r="1" spans="1:25" s="29" customFormat="1" ht="28.2" customHeight="1" x14ac:dyDescent="0.3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 x14ac:dyDescent="0.3">
      <c r="A2" s="37" t="s">
        <v>37</v>
      </c>
      <c r="B2" s="73" t="s">
        <v>62</v>
      </c>
      <c r="C2" s="73"/>
      <c r="D2" s="73"/>
      <c r="E2" s="73"/>
      <c r="F2" s="72" t="s">
        <v>63</v>
      </c>
      <c r="G2" s="72"/>
      <c r="H2" s="72"/>
      <c r="I2" s="73" t="s">
        <v>77</v>
      </c>
      <c r="J2" s="72" t="s">
        <v>81</v>
      </c>
      <c r="K2" s="72" t="s">
        <v>64</v>
      </c>
      <c r="L2" s="72" t="s">
        <v>87</v>
      </c>
      <c r="M2" s="72" t="s">
        <v>65</v>
      </c>
      <c r="N2" s="72" t="s">
        <v>66</v>
      </c>
      <c r="O2" s="72" t="s">
        <v>67</v>
      </c>
      <c r="P2" s="72" t="s">
        <v>68</v>
      </c>
      <c r="Q2" s="72" t="s">
        <v>69</v>
      </c>
      <c r="R2" s="72" t="s">
        <v>70</v>
      </c>
      <c r="S2" s="72"/>
      <c r="T2" s="72"/>
      <c r="U2" s="72" t="s">
        <v>4</v>
      </c>
      <c r="V2" s="72" t="s">
        <v>1</v>
      </c>
      <c r="W2" s="72" t="s">
        <v>71</v>
      </c>
      <c r="X2" s="72" t="s">
        <v>2</v>
      </c>
      <c r="Y2" s="73" t="s">
        <v>82</v>
      </c>
    </row>
    <row r="3" spans="1:25" ht="14.4" customHeight="1" x14ac:dyDescent="0.3">
      <c r="A3" s="37"/>
      <c r="B3" s="73" t="s">
        <v>72</v>
      </c>
      <c r="C3" s="73" t="s">
        <v>73</v>
      </c>
      <c r="D3" s="73" t="s">
        <v>86</v>
      </c>
      <c r="E3" s="73" t="s">
        <v>74</v>
      </c>
      <c r="F3" s="72" t="s">
        <v>75</v>
      </c>
      <c r="G3" s="72" t="s">
        <v>73</v>
      </c>
      <c r="H3" s="72" t="s">
        <v>76</v>
      </c>
      <c r="I3" s="73"/>
      <c r="J3" s="72"/>
      <c r="K3" s="72"/>
      <c r="L3" s="72"/>
      <c r="M3" s="72"/>
      <c r="N3" s="72"/>
      <c r="O3" s="72"/>
      <c r="P3" s="72"/>
      <c r="Q3" s="72"/>
      <c r="R3" s="72" t="s">
        <v>78</v>
      </c>
      <c r="S3" s="72" t="s">
        <v>79</v>
      </c>
      <c r="T3" s="72" t="s">
        <v>80</v>
      </c>
      <c r="U3" s="72"/>
      <c r="V3" s="72"/>
      <c r="W3" s="72"/>
      <c r="X3" s="72"/>
      <c r="Y3" s="73"/>
    </row>
    <row r="4" spans="1:25" x14ac:dyDescent="0.3">
      <c r="A4" s="37"/>
      <c r="B4" s="73"/>
      <c r="C4" s="73"/>
      <c r="D4" s="73"/>
      <c r="E4" s="73"/>
      <c r="F4" s="72"/>
      <c r="G4" s="72"/>
      <c r="H4" s="72"/>
      <c r="I4" s="73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3"/>
    </row>
    <row r="5" spans="1:25" x14ac:dyDescent="0.3">
      <c r="A5" s="37"/>
      <c r="B5" s="73"/>
      <c r="C5" s="73"/>
      <c r="D5" s="73"/>
      <c r="E5" s="73"/>
      <c r="F5" s="72"/>
      <c r="G5" s="72"/>
      <c r="H5" s="72"/>
      <c r="I5" s="73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3"/>
    </row>
    <row r="6" spans="1:25" x14ac:dyDescent="0.3">
      <c r="A6" s="11">
        <v>1</v>
      </c>
      <c r="B6" s="30">
        <f>_xlfn.XLOOKUP(A6,Datos!$D$22:$D$45,Datos!$B$22:$B$45,"No Cota",0)</f>
        <v>1</v>
      </c>
      <c r="C6" s="31">
        <f>_xlfn.XLOOKUP(B6,Datos!$A$66:$A$82,Datos!$B$66:$B$82,"No Cota",0)</f>
        <v>101</v>
      </c>
      <c r="D6" s="31">
        <f>IF(OR(_xlfn.XLOOKUP(A6,Datos!$D$22:$D$45,Datos!$A$22:$A$45,0,0)="I", AND(_xlfn.XLOOKUP(A6,Datos!$D$22:$D$45,Datos!$A$22:$A$45,0,0)="S", VLOOKUP(A6,Datos!$D$22:$G$45,4,0)="", VLOOKUP(A6,Datos!$D$22:$G$45,3,0)="", VLOOKUP(A6,Datos!$D$22:$G$45,2,0)="")), Datos!$D$54, C6-E6)</f>
        <v>1.3</v>
      </c>
      <c r="E6" s="31">
        <f>IF(OR(_xlfn.XLOOKUP(A6,Datos!$D$22:$D$45,Datos!$A$22:$A$45,0,0)="I", AND(_xlfn.XLOOKUP(A6,Datos!$D$22:$D$45,Datos!$A$22:$A$45,0,0)="S", VLOOKUP(A6,Datos!$D$22:$G$45,4,0)="", VLOOKUP(A6,Datos!$D$22:$G$45,3,0)="", VLOOKUP(A6,Datos!$D$22:$G$45,2,0)="")), C6-D6, IF(_xlfn.XLOOKUP(B6,$F$6:$F$29,$H$6:$H$29,0,0,1)&lt;_xlfn.XLOOKUP(B6,$F$6:$F$29,$H$6:$H$29,0,0,-1),_xlfn.XLOOKUP(B6,$F$6:$F$29,$H$6:$H$29,0,0,1)-0.1,_xlfn.XLOOKUP(B6,$F$6:$F$29,$H$6:$H$29,0,0,-1)-0.1))</f>
        <v>99.7</v>
      </c>
      <c r="F6" s="32">
        <f>_xlfn.XLOOKUP(A6,Datos!$D$22:$D$45,Datos!$C$22:$C$45,0,0)</f>
        <v>2</v>
      </c>
      <c r="G6" s="22">
        <f>_xlfn.XLOOKUP(F6,Datos!$A$66:$A$82,Datos!$B$66:$B$82,"No Cota",0)</f>
        <v>99</v>
      </c>
      <c r="H6" s="22">
        <f t="shared" ref="H6" si="0">E6-M6</f>
        <v>97.7</v>
      </c>
      <c r="I6" s="33">
        <f t="shared" ref="I6" si="1">G6-H6</f>
        <v>1.2999999999999972</v>
      </c>
      <c r="J6" s="22">
        <f>_xlfn.XLOOKUP(A6,'Cálculo de Caudales'!$A$5:$A$28,'Cálculo de Caudales'!$S$5:$S$28,0,0)</f>
        <v>3.1636310716093359</v>
      </c>
      <c r="K6" s="34">
        <f t="shared" ref="K6" si="2">(C6-G6)/N6</f>
        <v>0.02</v>
      </c>
      <c r="L6" s="35">
        <f t="shared" ref="L6:L29" si="3">K6</f>
        <v>0.02</v>
      </c>
      <c r="M6" s="22">
        <f t="shared" ref="M6" si="4">L6*N6</f>
        <v>2</v>
      </c>
      <c r="N6" s="22">
        <f>Datos!$D$13</f>
        <v>100</v>
      </c>
      <c r="O6" s="3" t="str">
        <f>Datos!$D$56</f>
        <v>PVC</v>
      </c>
      <c r="P6" s="3">
        <f>Datos!$D$57</f>
        <v>0.01</v>
      </c>
      <c r="Q6" s="3">
        <f>Datos!$D$58</f>
        <v>6</v>
      </c>
      <c r="R6" s="5">
        <f t="shared" ref="R6" si="5">((Q6*0.0254)/4)</f>
        <v>3.8099999999999995E-2</v>
      </c>
      <c r="S6" s="5">
        <f t="shared" ref="S6" si="6">((1/P6)*(POWER(R6,(2/3)))*(POWER(L6,0.5)))</f>
        <v>1.6012715281165397</v>
      </c>
      <c r="T6" s="22">
        <f t="shared" ref="T6" si="7">((3.141598*(POWER((Q6*0.0254),2))/4)*S6)*1000</f>
        <v>29.20959504630002</v>
      </c>
      <c r="U6" s="22">
        <f t="shared" ref="U6" si="8">J6/T6</f>
        <v>0.108307940133873</v>
      </c>
      <c r="V6" s="5">
        <f>VLOOKUP(U6,'Relaciones Hidraúlicas'!$A$4:$B$1004,2,0.01)</f>
        <v>0.222</v>
      </c>
      <c r="W6" s="22">
        <f t="shared" ref="W6" si="9">V6*Q6</f>
        <v>1.3320000000000001</v>
      </c>
      <c r="X6" s="5">
        <f>VLOOKUP(V6,'Relaciones Hidraúlicas'!$B$4:$C$1004,2,0)</f>
        <v>0.65410815941803502</v>
      </c>
      <c r="Y6" s="36">
        <f t="shared" ref="Y6" si="10">X6*S6</f>
        <v>1.0474047719848141</v>
      </c>
    </row>
    <row r="7" spans="1:25" x14ac:dyDescent="0.3">
      <c r="A7" s="11">
        <v>2</v>
      </c>
      <c r="B7" s="30">
        <f>_xlfn.XLOOKUP(A7,Datos!$D$22:$D$45,Datos!$B$22:$B$45,"No Cota",0)</f>
        <v>2</v>
      </c>
      <c r="C7" s="31">
        <f>_xlfn.XLOOKUP(B7,Datos!$A$66:$A$82,Datos!$B$66:$B$82,"No Cota",0)</f>
        <v>99</v>
      </c>
      <c r="D7" s="31">
        <f>IF(OR(_xlfn.XLOOKUP(A7,Datos!$D$22:$D$45,Datos!$A$22:$A$45,0,0)="I", AND(_xlfn.XLOOKUP(A7,Datos!$D$22:$D$45,Datos!$A$22:$A$45,0,0)="S", VLOOKUP(A7,Datos!$D$22:$G$45,4,0)="", VLOOKUP(A7,Datos!$D$22:$G$45,3,0)="", VLOOKUP(A7,Datos!$D$22:$G$45,2,0)="")), Datos!$D$54, C7-E7)</f>
        <v>1.3999999999999915</v>
      </c>
      <c r="E7" s="31">
        <f>IF(OR(_xlfn.XLOOKUP(A7,Datos!$D$22:$D$45,Datos!$A$22:$A$45,0,0)="I", AND(_xlfn.XLOOKUP(A7,Datos!$D$22:$D$45,Datos!$A$22:$A$45,0,0)="S", VLOOKUP(A7,Datos!$D$22:$G$45,4,0)="", VLOOKUP(A7,Datos!$D$22:$G$45,3,0)="", VLOOKUP(A7,Datos!$D$22:$G$45,2,0)="")), C7-D7, IF(_xlfn.XLOOKUP(B7,$F$6:$F$29,$H$6:$H$29,0,0,1)&lt;_xlfn.XLOOKUP(B7,$F$6:$F$29,$H$6:$H$29,0,0,-1),_xlfn.XLOOKUP(B7,$F$6:$F$29,$H$6:$H$29,0,0,1)-0.1,_xlfn.XLOOKUP(B7,$F$6:$F$29,$H$6:$H$29,0,0,-1)-0.1))</f>
        <v>97.600000000000009</v>
      </c>
      <c r="F7" s="32">
        <f>_xlfn.XLOOKUP(A7,Datos!$D$22:$D$45,Datos!$C$22:$C$45,0,0)</f>
        <v>3</v>
      </c>
      <c r="G7" s="22">
        <f>_xlfn.XLOOKUP(F7,Datos!$A$66:$A$82,Datos!$B$66:$B$82,"No Cota",0)</f>
        <v>96.1</v>
      </c>
      <c r="H7" s="22">
        <f t="shared" ref="H7:H29" si="11">E7-M7</f>
        <v>94.7</v>
      </c>
      <c r="I7" s="33">
        <f t="shared" ref="I7:I29" si="12">G7-H7</f>
        <v>1.3999999999999915</v>
      </c>
      <c r="J7" s="22">
        <f>_xlfn.XLOOKUP(A7,'Cálculo de Caudales'!$A$5:$A$28,'Cálculo de Caudales'!$S$5:$S$28,0,0)</f>
        <v>5.8019902979504492</v>
      </c>
      <c r="K7" s="34">
        <f t="shared" ref="K7:K29" si="13">(C7-G7)/N7</f>
        <v>2.9000000000000057E-2</v>
      </c>
      <c r="L7" s="35">
        <f t="shared" ref="L7:L21" si="14">K7</f>
        <v>2.9000000000000057E-2</v>
      </c>
      <c r="M7" s="22">
        <f t="shared" ref="M7:M29" si="15">L7*N7</f>
        <v>2.9000000000000057</v>
      </c>
      <c r="N7" s="22">
        <f>Datos!$D$13</f>
        <v>100</v>
      </c>
      <c r="O7" s="3" t="str">
        <f>Datos!$D$56</f>
        <v>PVC</v>
      </c>
      <c r="P7" s="3">
        <f>Datos!$D$57</f>
        <v>0.01</v>
      </c>
      <c r="Q7" s="3">
        <f>Datos!$D$58</f>
        <v>6</v>
      </c>
      <c r="R7" s="5">
        <f t="shared" ref="R7:R29" si="16">((Q7*0.0254)/4)</f>
        <v>3.8099999999999995E-2</v>
      </c>
      <c r="S7" s="5">
        <f t="shared" ref="S7:S29" si="17">((1/P7)*(POWER(R7,(2/3)))*(POWER(L7,0.5)))</f>
        <v>1.9281862552142599</v>
      </c>
      <c r="T7" s="22">
        <f t="shared" ref="T7:T29" si="18">((3.141598*(POWER((Q7*0.0254),2))/4)*S7)*1000</f>
        <v>35.173010135824505</v>
      </c>
      <c r="U7" s="22">
        <f t="shared" ref="U7:U29" si="19">J7/T7</f>
        <v>0.16495575088812178</v>
      </c>
      <c r="V7" s="5">
        <f>VLOOKUP(U7,'Relaciones Hidraúlicas'!$A$4:$B$1004,2,0.01)</f>
        <v>0.27400000000000002</v>
      </c>
      <c r="W7" s="22">
        <f t="shared" ref="W7:W29" si="20">V7*Q7</f>
        <v>1.6440000000000001</v>
      </c>
      <c r="X7" s="5">
        <f>VLOOKUP(V7,'Relaciones Hidraúlicas'!$B$4:$C$1004,2,0)</f>
        <v>0.73804977590595422</v>
      </c>
      <c r="Y7" s="36">
        <f t="shared" ref="Y7:Y29" si="21">X7*S7</f>
        <v>1.4230974335658255</v>
      </c>
    </row>
    <row r="8" spans="1:25" x14ac:dyDescent="0.3">
      <c r="A8" s="11">
        <v>3</v>
      </c>
      <c r="B8" s="30">
        <f>_xlfn.XLOOKUP(A8,Datos!$D$22:$D$45,Datos!$B$22:$B$45,"No Cota",0)</f>
        <v>3</v>
      </c>
      <c r="C8" s="31">
        <f>_xlfn.XLOOKUP(B8,Datos!$A$66:$A$82,Datos!$B$66:$B$82,"No Cota",0)</f>
        <v>96.1</v>
      </c>
      <c r="D8" s="31">
        <f>IF(OR(_xlfn.XLOOKUP(A8,Datos!$D$22:$D$45,Datos!$A$22:$A$45,0,0)="I", AND(_xlfn.XLOOKUP(A8,Datos!$D$22:$D$45,Datos!$A$22:$A$45,0,0)="S", VLOOKUP(A8,Datos!$D$22:$G$45,4,0)="", VLOOKUP(A8,Datos!$D$22:$G$45,3,0)="", VLOOKUP(A8,Datos!$D$22:$G$45,2,0)="")), Datos!$D$54, C8-E8)</f>
        <v>1.3</v>
      </c>
      <c r="E8" s="31">
        <f>IF(OR(_xlfn.XLOOKUP(A8,Datos!$D$22:$D$45,Datos!$A$22:$A$45,0,0)="I", AND(_xlfn.XLOOKUP(A8,Datos!$D$22:$D$45,Datos!$A$22:$A$45,0,0)="S", VLOOKUP(A8,Datos!$D$22:$G$45,4,0)="", VLOOKUP(A8,Datos!$D$22:$G$45,3,0)="", VLOOKUP(A8,Datos!$D$22:$G$45,2,0)="")), C8-D8, IF(_xlfn.XLOOKUP(B8,$F$6:$F$29,$H$6:$H$29,0,0,1)&lt;_xlfn.XLOOKUP(B8,$F$6:$F$29,$H$6:$H$29,0,0,-1),_xlfn.XLOOKUP(B8,$F$6:$F$29,$H$6:$H$29,0,0,1)-0.1,_xlfn.XLOOKUP(B8,$F$6:$F$29,$H$6:$H$29,0,0,-1)-0.1))</f>
        <v>94.8</v>
      </c>
      <c r="F8" s="32">
        <f>_xlfn.XLOOKUP(A8,Datos!$D$22:$D$45,Datos!$C$22:$C$45,0,0)</f>
        <v>4</v>
      </c>
      <c r="G8" s="22">
        <f>_xlfn.XLOOKUP(F8,Datos!$A$66:$A$82,Datos!$B$66:$B$82,"No Cota",0)</f>
        <v>93.5</v>
      </c>
      <c r="H8" s="22">
        <f t="shared" si="11"/>
        <v>92.2</v>
      </c>
      <c r="I8" s="33">
        <f t="shared" si="12"/>
        <v>1.2999999999999972</v>
      </c>
      <c r="J8" s="22">
        <f>_xlfn.XLOOKUP(A8,'Cálculo de Caudales'!$A$5:$A$28,'Cálculo de Caudales'!$S$5:$S$28,0,0)</f>
        <v>2.0080330120192462</v>
      </c>
      <c r="K8" s="34">
        <f t="shared" si="13"/>
        <v>2.5999999999999943E-2</v>
      </c>
      <c r="L8" s="35">
        <f t="shared" si="14"/>
        <v>2.5999999999999943E-2</v>
      </c>
      <c r="M8" s="22">
        <f t="shared" si="15"/>
        <v>2.5999999999999943</v>
      </c>
      <c r="N8" s="22">
        <f>Datos!$D$13</f>
        <v>100</v>
      </c>
      <c r="O8" s="3" t="str">
        <f>Datos!$D$56</f>
        <v>PVC</v>
      </c>
      <c r="P8" s="3">
        <f>Datos!$D$57</f>
        <v>0.01</v>
      </c>
      <c r="Q8" s="3">
        <f>Datos!$D$58</f>
        <v>6</v>
      </c>
      <c r="R8" s="5">
        <f t="shared" si="16"/>
        <v>3.8099999999999995E-2</v>
      </c>
      <c r="S8" s="5">
        <f t="shared" si="17"/>
        <v>1.8257304452694199</v>
      </c>
      <c r="T8" s="22">
        <f t="shared" si="18"/>
        <v>33.304062448888764</v>
      </c>
      <c r="U8" s="22">
        <f t="shared" si="19"/>
        <v>6.0293936065635947E-2</v>
      </c>
      <c r="V8" s="5">
        <f>VLOOKUP(U8,'Relaciones Hidraúlicas'!$A$4:$B$1004,2,0.01)</f>
        <v>0.16600000000000001</v>
      </c>
      <c r="W8" s="22">
        <f t="shared" si="20"/>
        <v>0.996</v>
      </c>
      <c r="X8" s="5">
        <f>VLOOKUP(V8,'Relaciones Hidraúlicas'!$B$4:$C$1004,2,0)</f>
        <v>0.54983356639631176</v>
      </c>
      <c r="Y8" s="36">
        <f t="shared" si="21"/>
        <v>1.0038478820008114</v>
      </c>
    </row>
    <row r="9" spans="1:25" x14ac:dyDescent="0.3">
      <c r="A9" s="11">
        <v>4</v>
      </c>
      <c r="B9" s="30">
        <f>_xlfn.XLOOKUP(A9,Datos!$D$22:$D$45,Datos!$B$22:$B$45,"No Cota",0)</f>
        <v>1</v>
      </c>
      <c r="C9" s="31">
        <f>_xlfn.XLOOKUP(B9,Datos!$A$66:$A$82,Datos!$B$66:$B$82,"No Cota",0)</f>
        <v>101</v>
      </c>
      <c r="D9" s="31">
        <v>1.4</v>
      </c>
      <c r="E9" s="31">
        <f>IF(OR(_xlfn.XLOOKUP(A9,Datos!$D$22:$D$45,Datos!$A$22:$A$45,0,0)="I", AND(_xlfn.XLOOKUP(A9,Datos!$D$22:$D$45,Datos!$A$22:$A$45,0,0)="S", VLOOKUP(A9,Datos!$D$22:$G$45,4,0)="", VLOOKUP(A9,Datos!$D$22:$G$45,3,0)="", VLOOKUP(A9,Datos!$D$22:$G$45,2,0)="")), C9-D9, IF(_xlfn.XLOOKUP(B9,$F$6:$F$29,$H$6:$H$29,0,0,1)&lt;_xlfn.XLOOKUP(B9,$F$6:$F$29,$H$6:$H$29,0,0,-1),_xlfn.XLOOKUP(B9,$F$6:$F$29,$H$6:$H$29,0,0,1)-0.1,_xlfn.XLOOKUP(B9,$F$6:$F$29,$H$6:$H$29,0,0,-1)-0.1))</f>
        <v>99.6</v>
      </c>
      <c r="F9" s="32">
        <f>_xlfn.XLOOKUP(A9,Datos!$D$22:$D$45,Datos!$C$22:$C$45,0,0)</f>
        <v>5</v>
      </c>
      <c r="G9" s="22">
        <f>_xlfn.XLOOKUP(F9,Datos!$A$66:$A$82,Datos!$B$66:$B$82,"No Cota",0)</f>
        <v>98.9</v>
      </c>
      <c r="H9" s="22">
        <f t="shared" si="11"/>
        <v>97.5</v>
      </c>
      <c r="I9" s="33">
        <f t="shared" si="12"/>
        <v>1.4000000000000057</v>
      </c>
      <c r="J9" s="22">
        <f>_xlfn.XLOOKUP(A9,'Cálculo de Caudales'!$A$5:$A$28,'Cálculo de Caudales'!$S$5:$S$28,0,0)</f>
        <v>1.0625436905364454</v>
      </c>
      <c r="K9" s="34">
        <f t="shared" si="13"/>
        <v>2.0999999999999942E-2</v>
      </c>
      <c r="L9" s="35">
        <f t="shared" si="14"/>
        <v>2.0999999999999942E-2</v>
      </c>
      <c r="M9" s="22">
        <f t="shared" si="15"/>
        <v>2.0999999999999943</v>
      </c>
      <c r="N9" s="22">
        <f>Datos!$D$13</f>
        <v>100</v>
      </c>
      <c r="O9" s="3" t="str">
        <f>Datos!$D$56</f>
        <v>PVC</v>
      </c>
      <c r="P9" s="3">
        <f>Datos!$D$57</f>
        <v>0.01</v>
      </c>
      <c r="Q9" s="3">
        <f>Datos!$D$58</f>
        <v>6</v>
      </c>
      <c r="R9" s="5">
        <f t="shared" si="16"/>
        <v>3.8099999999999995E-2</v>
      </c>
      <c r="S9" s="5">
        <f t="shared" si="17"/>
        <v>1.6408150511543051</v>
      </c>
      <c r="T9" s="22">
        <f t="shared" si="18"/>
        <v>29.93092823330533</v>
      </c>
      <c r="U9" s="22">
        <f t="shared" si="19"/>
        <v>3.5499857613975061E-2</v>
      </c>
      <c r="V9" s="5">
        <f>VLOOKUP(U9,'Relaciones Hidraúlicas'!$A$4:$B$1004,2,0.01)</f>
        <v>0.128</v>
      </c>
      <c r="W9" s="22">
        <f t="shared" si="20"/>
        <v>0.76800000000000002</v>
      </c>
      <c r="X9" s="5">
        <f>VLOOKUP(V9,'Relaciones Hidraúlicas'!$B$4:$C$1004,2,0)</f>
        <v>0.46846960173819535</v>
      </c>
      <c r="Y9" s="36">
        <f t="shared" si="21"/>
        <v>0.76867197354029393</v>
      </c>
    </row>
    <row r="10" spans="1:25" x14ac:dyDescent="0.3">
      <c r="A10" s="11">
        <v>5</v>
      </c>
      <c r="B10" s="30">
        <f>_xlfn.XLOOKUP(A10,Datos!$D$22:$D$45,Datos!$B$22:$B$45,"No Cota",0)</f>
        <v>3</v>
      </c>
      <c r="C10" s="31">
        <f>_xlfn.XLOOKUP(B10,Datos!$A$66:$A$82,Datos!$B$66:$B$82,"No Cota",0)</f>
        <v>96.1</v>
      </c>
      <c r="D10" s="31">
        <f>IF(OR(_xlfn.XLOOKUP(A10,Datos!$D$22:$D$45,Datos!$A$22:$A$45,0,0)="I", AND(_xlfn.XLOOKUP(A10,Datos!$D$22:$D$45,Datos!$A$22:$A$45,0,0)="S", VLOOKUP(A10,Datos!$D$22:$G$45,4,0)="", VLOOKUP(A10,Datos!$D$22:$G$45,3,0)="", VLOOKUP(A10,Datos!$D$22:$G$45,2,0)="")), Datos!$D$54, C10-E10)</f>
        <v>1.4999999999999858</v>
      </c>
      <c r="E10" s="31">
        <f>IF(OR(_xlfn.XLOOKUP(A10,Datos!$D$22:$D$45,Datos!$A$22:$A$45,0,0)="I", AND(_xlfn.XLOOKUP(A10,Datos!$D$22:$D$45,Datos!$A$22:$A$45,0,0)="S", VLOOKUP(A10,Datos!$D$22:$G$45,4,0)="", VLOOKUP(A10,Datos!$D$22:$G$45,3,0)="", VLOOKUP(A10,Datos!$D$22:$G$45,2,0)="")), C10-D10, IF(_xlfn.XLOOKUP(B10,$F$6:$F$29,$H$6:$H$29,0,0,1)&lt;_xlfn.XLOOKUP(B10,$F$6:$F$29,$H$6:$H$29,0,0,-1),_xlfn.XLOOKUP(B10,$F$6:$F$29,$H$6:$H$29,0,0,1)-0.1,_xlfn.XLOOKUP(B10,$F$6:$F$29,$H$6:$H$29,0,0,-1)-0.1))</f>
        <v>94.600000000000009</v>
      </c>
      <c r="F10" s="32">
        <f>_xlfn.XLOOKUP(A10,Datos!$D$22:$D$45,Datos!$C$22:$C$45,0,0)</f>
        <v>7</v>
      </c>
      <c r="G10" s="22">
        <f>_xlfn.XLOOKUP(F10,Datos!$A$66:$A$82,Datos!$B$66:$B$82,"No Cota",0)</f>
        <v>94.5</v>
      </c>
      <c r="H10" s="22">
        <f t="shared" si="11"/>
        <v>93.100000000000009</v>
      </c>
      <c r="I10" s="33">
        <f t="shared" si="12"/>
        <v>1.3999999999999915</v>
      </c>
      <c r="J10" s="22">
        <f>_xlfn.XLOOKUP(A10,'Cálculo de Caudales'!$A$5:$A$28,'Cálculo de Caudales'!$S$5:$S$28,0,0)</f>
        <v>9.018148554086606</v>
      </c>
      <c r="K10" s="34">
        <f t="shared" si="13"/>
        <v>1.5999999999999945E-2</v>
      </c>
      <c r="L10" s="35">
        <v>1.4999999999999999E-2</v>
      </c>
      <c r="M10" s="22">
        <f t="shared" si="15"/>
        <v>1.5</v>
      </c>
      <c r="N10" s="22">
        <f>Datos!$D$13</f>
        <v>100</v>
      </c>
      <c r="O10" s="3" t="str">
        <f>Datos!$D$56</f>
        <v>PVC</v>
      </c>
      <c r="P10" s="3">
        <f>Datos!$D$57</f>
        <v>0.01</v>
      </c>
      <c r="Q10" s="3">
        <f>Datos!$D$58</f>
        <v>6</v>
      </c>
      <c r="R10" s="5">
        <f t="shared" si="16"/>
        <v>3.8099999999999995E-2</v>
      </c>
      <c r="S10" s="5">
        <f t="shared" si="17"/>
        <v>1.3867418217056513</v>
      </c>
      <c r="T10" s="22">
        <f t="shared" si="18"/>
        <v>25.296251344351912</v>
      </c>
      <c r="U10" s="22">
        <f t="shared" si="19"/>
        <v>0.35650138162072609</v>
      </c>
      <c r="V10" s="5">
        <f>VLOOKUP(U10,'Relaciones Hidraúlicas'!$A$4:$B$1004,2,0.01)</f>
        <v>0.41199999999999998</v>
      </c>
      <c r="W10" s="22">
        <f t="shared" si="20"/>
        <v>2.472</v>
      </c>
      <c r="X10" s="5">
        <f>VLOOKUP(V10,'Relaciones Hidraúlicas'!$B$4:$C$1004,2,0)</f>
        <v>0.91531725316722135</v>
      </c>
      <c r="Y10" s="36">
        <f t="shared" si="21"/>
        <v>1.2693087150957254</v>
      </c>
    </row>
    <row r="11" spans="1:25" x14ac:dyDescent="0.3">
      <c r="A11" s="11">
        <v>6</v>
      </c>
      <c r="B11" s="30">
        <f>_xlfn.XLOOKUP(A11,Datos!$D$22:$D$45,Datos!$B$22:$B$45,"No Cota",0)</f>
        <v>4</v>
      </c>
      <c r="C11" s="31">
        <f>_xlfn.XLOOKUP(B11,Datos!$A$66:$A$82,Datos!$B$66:$B$82,"No Cota",0)</f>
        <v>93.5</v>
      </c>
      <c r="D11" s="31">
        <f>IF(OR(_xlfn.XLOOKUP(A11,Datos!$D$22:$D$45,Datos!$A$22:$A$45,0,0)="I", AND(_xlfn.XLOOKUP(A11,Datos!$D$22:$D$45,Datos!$A$22:$A$45,0,0)="S", VLOOKUP(A11,Datos!$D$22:$G$45,4,0)="", VLOOKUP(A11,Datos!$D$22:$G$45,3,0)="", VLOOKUP(A11,Datos!$D$22:$G$45,2,0)="")), Datos!$D$54, C11-E11)</f>
        <v>1.3999999999999915</v>
      </c>
      <c r="E11" s="31">
        <f>IF(OR(_xlfn.XLOOKUP(A11,Datos!$D$22:$D$45,Datos!$A$22:$A$45,0,0)="I", AND(_xlfn.XLOOKUP(A11,Datos!$D$22:$D$45,Datos!$A$22:$A$45,0,0)="S", VLOOKUP(A11,Datos!$D$22:$G$45,4,0)="", VLOOKUP(A11,Datos!$D$22:$G$45,3,0)="", VLOOKUP(A11,Datos!$D$22:$G$45,2,0)="")), C11-D11, IF(_xlfn.XLOOKUP(B11,$F$6:$F$29,$H$6:$H$29,0,0,1)&lt;_xlfn.XLOOKUP(B11,$F$6:$F$29,$H$6:$H$29,0,0,-1),_xlfn.XLOOKUP(B11,$F$6:$F$29,$H$6:$H$29,0,0,1)-0.1,_xlfn.XLOOKUP(B11,$F$6:$F$29,$H$6:$H$29,0,0,-1)-0.1))</f>
        <v>92.100000000000009</v>
      </c>
      <c r="F11" s="32">
        <f>_xlfn.XLOOKUP(A11,Datos!$D$22:$D$45,Datos!$C$22:$C$45,0,0)</f>
        <v>8</v>
      </c>
      <c r="G11" s="22">
        <f>_xlfn.XLOOKUP(F11,Datos!$A$66:$A$82,Datos!$B$66:$B$82,"No Cota",0)</f>
        <v>92</v>
      </c>
      <c r="H11" s="22">
        <f t="shared" si="11"/>
        <v>90.600000000000009</v>
      </c>
      <c r="I11" s="33">
        <f t="shared" si="12"/>
        <v>1.3999999999999915</v>
      </c>
      <c r="J11" s="22">
        <f>_xlfn.XLOOKUP(A11,'Cálculo de Caudales'!$A$5:$A$28,'Cálculo de Caudales'!$S$5:$S$28,0,0)</f>
        <v>4.121120393092137</v>
      </c>
      <c r="K11" s="34">
        <f t="shared" si="13"/>
        <v>1.4999999999999999E-2</v>
      </c>
      <c r="L11" s="35">
        <f t="shared" si="14"/>
        <v>1.4999999999999999E-2</v>
      </c>
      <c r="M11" s="22">
        <f t="shared" si="15"/>
        <v>1.5</v>
      </c>
      <c r="N11" s="22">
        <f>Datos!$D$13</f>
        <v>100</v>
      </c>
      <c r="O11" s="3" t="str">
        <f>Datos!$D$56</f>
        <v>PVC</v>
      </c>
      <c r="P11" s="3">
        <f>Datos!$D$57</f>
        <v>0.01</v>
      </c>
      <c r="Q11" s="3">
        <f>Datos!$D$58</f>
        <v>6</v>
      </c>
      <c r="R11" s="5">
        <f t="shared" si="16"/>
        <v>3.8099999999999995E-2</v>
      </c>
      <c r="S11" s="5">
        <f t="shared" si="17"/>
        <v>1.3867418217056513</v>
      </c>
      <c r="T11" s="22">
        <f t="shared" si="18"/>
        <v>25.296251344351912</v>
      </c>
      <c r="U11" s="22">
        <f t="shared" si="19"/>
        <v>0.16291427283008442</v>
      </c>
      <c r="V11" s="5">
        <f>VLOOKUP(U11,'Relaciones Hidraúlicas'!$A$4:$B$1004,2,0.01)</f>
        <v>0.27200000000000002</v>
      </c>
      <c r="W11" s="22">
        <f t="shared" si="20"/>
        <v>1.6320000000000001</v>
      </c>
      <c r="X11" s="5">
        <f>VLOOKUP(V11,'Relaciones Hidraúlicas'!$B$4:$C$1004,2,0)</f>
        <v>0.73501879237445378</v>
      </c>
      <c r="Y11" s="36">
        <f t="shared" si="21"/>
        <v>1.019281299125238</v>
      </c>
    </row>
    <row r="12" spans="1:25" x14ac:dyDescent="0.3">
      <c r="A12" s="11">
        <v>7</v>
      </c>
      <c r="B12" s="30">
        <f>_xlfn.XLOOKUP(A12,Datos!$D$22:$D$45,Datos!$B$22:$B$45,"No Cota",0)</f>
        <v>5</v>
      </c>
      <c r="C12" s="31">
        <f>_xlfn.XLOOKUP(B12,Datos!$A$66:$A$82,Datos!$B$66:$B$82,"No Cota",0)</f>
        <v>98.9</v>
      </c>
      <c r="D12" s="31">
        <f>IF(OR(_xlfn.XLOOKUP(A12,Datos!$D$22:$D$45,Datos!$A$22:$A$45,0,0)="I", AND(_xlfn.XLOOKUP(A12,Datos!$D$22:$D$45,Datos!$A$22:$A$45,0,0)="S", VLOOKUP(A12,Datos!$D$22:$G$45,4,0)="", VLOOKUP(A12,Datos!$D$22:$G$45,3,0)="", VLOOKUP(A12,Datos!$D$22:$G$45,2,0)="")), Datos!$D$54, C12-E12)</f>
        <v>1.3</v>
      </c>
      <c r="E12" s="31">
        <f>IF(OR(_xlfn.XLOOKUP(A12,Datos!$D$22:$D$45,Datos!$A$22:$A$45,0,0)="I", AND(_xlfn.XLOOKUP(A12,Datos!$D$22:$D$45,Datos!$A$22:$A$45,0,0)="S", VLOOKUP(A12,Datos!$D$22:$G$45,4,0)="", VLOOKUP(A12,Datos!$D$22:$G$45,3,0)="", VLOOKUP(A12,Datos!$D$22:$G$45,2,0)="")), C12-D12, IF(_xlfn.XLOOKUP(B12,$F$6:$F$29,$H$6:$H$29,0,0,1)&lt;_xlfn.XLOOKUP(B12,$F$6:$F$29,$H$6:$H$29,0,0,-1),_xlfn.XLOOKUP(B12,$F$6:$F$29,$H$6:$H$29,0,0,1)-0.1,_xlfn.XLOOKUP(B12,$F$6:$F$29,$H$6:$H$29,0,0,-1)-0.1))</f>
        <v>97.600000000000009</v>
      </c>
      <c r="F12" s="32">
        <f>_xlfn.XLOOKUP(A12,Datos!$D$22:$D$45,Datos!$C$22:$C$45,0,0)</f>
        <v>6</v>
      </c>
      <c r="G12" s="22">
        <f>_xlfn.XLOOKUP(F12,Datos!$A$66:$A$82,Datos!$B$66:$B$82,"No Cota",0)</f>
        <v>97</v>
      </c>
      <c r="H12" s="22">
        <f t="shared" si="11"/>
        <v>95.7</v>
      </c>
      <c r="I12" s="33">
        <f t="shared" si="12"/>
        <v>1.2999999999999972</v>
      </c>
      <c r="J12" s="22">
        <f>_xlfn.XLOOKUP(A12,'Cálculo de Caudales'!$A$5:$A$28,'Cálculo de Caudales'!$S$5:$S$28,0,0)</f>
        <v>3.6889029168775589</v>
      </c>
      <c r="K12" s="34">
        <f t="shared" si="13"/>
        <v>1.9000000000000059E-2</v>
      </c>
      <c r="L12" s="35">
        <f t="shared" si="14"/>
        <v>1.9000000000000059E-2</v>
      </c>
      <c r="M12" s="22">
        <f t="shared" si="15"/>
        <v>1.9000000000000059</v>
      </c>
      <c r="N12" s="22">
        <f>Datos!$D$13</f>
        <v>100</v>
      </c>
      <c r="O12" s="3" t="str">
        <f>Datos!$D$56</f>
        <v>PVC</v>
      </c>
      <c r="P12" s="3">
        <f>Datos!$D$57</f>
        <v>0.01</v>
      </c>
      <c r="Q12" s="3">
        <f>Datos!$D$58</f>
        <v>6</v>
      </c>
      <c r="R12" s="5">
        <f t="shared" si="16"/>
        <v>3.8099999999999995E-2</v>
      </c>
      <c r="S12" s="5">
        <f t="shared" si="17"/>
        <v>1.5607264274749919</v>
      </c>
      <c r="T12" s="22">
        <f t="shared" si="18"/>
        <v>28.469991581143738</v>
      </c>
      <c r="U12" s="22">
        <f t="shared" si="19"/>
        <v>0.12957161951957849</v>
      </c>
      <c r="V12" s="5">
        <f>VLOOKUP(U12,'Relaciones Hidraúlicas'!$A$4:$B$1004,2,0.01)</f>
        <v>0.24299999999999999</v>
      </c>
      <c r="W12" s="22">
        <f t="shared" si="20"/>
        <v>1.458</v>
      </c>
      <c r="X12" s="5">
        <f>VLOOKUP(V12,'Relaciones Hidraúlicas'!$B$4:$C$1004,2,0)</f>
        <v>0.68933943651020479</v>
      </c>
      <c r="Y12" s="36">
        <f t="shared" si="21"/>
        <v>1.0758702760621959</v>
      </c>
    </row>
    <row r="13" spans="1:25" x14ac:dyDescent="0.3">
      <c r="A13" s="11">
        <v>8</v>
      </c>
      <c r="B13" s="30">
        <f>_xlfn.XLOOKUP(A13,Datos!$D$22:$D$45,Datos!$B$22:$B$45,"No Cota",0)</f>
        <v>6</v>
      </c>
      <c r="C13" s="31">
        <f>_xlfn.XLOOKUP(B13,Datos!$A$66:$A$82,Datos!$B$66:$B$82,"No Cota",0)</f>
        <v>97</v>
      </c>
      <c r="D13" s="31">
        <f>IF(OR(_xlfn.XLOOKUP(A13,Datos!$D$22:$D$45,Datos!$A$22:$A$45,0,0)="I", AND(_xlfn.XLOOKUP(A13,Datos!$D$22:$D$45,Datos!$A$22:$A$45,0,0)="S", VLOOKUP(A13,Datos!$D$22:$G$45,4,0)="", VLOOKUP(A13,Datos!$D$22:$G$45,3,0)="", VLOOKUP(A13,Datos!$D$22:$G$45,2,0)="")), Datos!$D$54, C13-E13)</f>
        <v>1.3</v>
      </c>
      <c r="E13" s="31">
        <f>IF(OR(_xlfn.XLOOKUP(A13,Datos!$D$22:$D$45,Datos!$A$22:$A$45,0,0)="I", AND(_xlfn.XLOOKUP(A13,Datos!$D$22:$D$45,Datos!$A$22:$A$45,0,0)="S", VLOOKUP(A13,Datos!$D$22:$G$45,4,0)="", VLOOKUP(A13,Datos!$D$22:$G$45,3,0)="", VLOOKUP(A13,Datos!$D$22:$G$45,2,0)="")), C13-D13, IF(_xlfn.XLOOKUP(B13,$F$6:$F$29,$H$6:$H$29,0,0,1)&lt;_xlfn.XLOOKUP(B13,$F$6:$F$29,$H$6:$H$29,0,0,-1),_xlfn.XLOOKUP(B13,$F$6:$F$29,$H$6:$H$29,0,0,1)-0.1,_xlfn.XLOOKUP(B13,$F$6:$F$29,$H$6:$H$29,0,0,-1)-0.1))</f>
        <v>95.7</v>
      </c>
      <c r="F13" s="32">
        <f>_xlfn.XLOOKUP(A13,Datos!$D$22:$D$45,Datos!$C$22:$C$45,0,0)</f>
        <v>7</v>
      </c>
      <c r="G13" s="22">
        <f>_xlfn.XLOOKUP(F13,Datos!$A$66:$A$82,Datos!$B$66:$B$82,"No Cota",0)</f>
        <v>94.5</v>
      </c>
      <c r="H13" s="22">
        <f t="shared" si="11"/>
        <v>93.2</v>
      </c>
      <c r="I13" s="33">
        <f t="shared" si="12"/>
        <v>1.2999999999999972</v>
      </c>
      <c r="J13" s="22">
        <f>_xlfn.XLOOKUP(A13,'Cálculo de Caudales'!$A$5:$A$28,'Cálculo de Caudales'!$S$5:$S$28,0,0)</f>
        <v>2.9535223335020464</v>
      </c>
      <c r="K13" s="34">
        <f t="shared" si="13"/>
        <v>2.5000000000000001E-2</v>
      </c>
      <c r="L13" s="35">
        <f t="shared" si="14"/>
        <v>2.5000000000000001E-2</v>
      </c>
      <c r="M13" s="22">
        <f t="shared" si="15"/>
        <v>2.5</v>
      </c>
      <c r="N13" s="22">
        <f>Datos!$D$13</f>
        <v>100</v>
      </c>
      <c r="O13" s="3" t="str">
        <f>Datos!$D$56</f>
        <v>PVC</v>
      </c>
      <c r="P13" s="3">
        <f>Datos!$D$57</f>
        <v>0.01</v>
      </c>
      <c r="Q13" s="3">
        <f>Datos!$D$58</f>
        <v>6</v>
      </c>
      <c r="R13" s="5">
        <f t="shared" si="16"/>
        <v>3.8099999999999995E-2</v>
      </c>
      <c r="S13" s="5">
        <f t="shared" si="17"/>
        <v>1.7902759936517745</v>
      </c>
      <c r="T13" s="22">
        <f t="shared" si="18"/>
        <v>32.657320059383984</v>
      </c>
      <c r="U13" s="22">
        <f t="shared" si="19"/>
        <v>9.0439825684758252E-2</v>
      </c>
      <c r="V13" s="5">
        <f>VLOOKUP(U13,'Relaciones Hidraúlicas'!$A$4:$B$1004,2,0.01)</f>
        <v>0.20300000000000001</v>
      </c>
      <c r="W13" s="22">
        <f t="shared" si="20"/>
        <v>1.218</v>
      </c>
      <c r="X13" s="5">
        <f>VLOOKUP(V13,'Relaciones Hidraúlicas'!$B$4:$C$1004,2,0)</f>
        <v>0.62052161778549841</v>
      </c>
      <c r="Y13" s="36">
        <f t="shared" si="21"/>
        <v>1.1109049558633397</v>
      </c>
    </row>
    <row r="14" spans="1:25" x14ac:dyDescent="0.3">
      <c r="A14" s="11">
        <v>9</v>
      </c>
      <c r="B14" s="30">
        <f>_xlfn.XLOOKUP(A14,Datos!$D$22:$D$45,Datos!$B$22:$B$45,"No Cota",0)</f>
        <v>7</v>
      </c>
      <c r="C14" s="31">
        <f>_xlfn.XLOOKUP(B14,Datos!$A$66:$A$82,Datos!$B$66:$B$82,"No Cota",0)</f>
        <v>94.5</v>
      </c>
      <c r="D14" s="31">
        <f>IF(OR(_xlfn.XLOOKUP(A14,Datos!$D$22:$D$45,Datos!$A$22:$A$45,0,0)="I", AND(_xlfn.XLOOKUP(A14,Datos!$D$22:$D$45,Datos!$A$22:$A$45,0,0)="S", VLOOKUP(A14,Datos!$D$22:$G$45,4,0)="", VLOOKUP(A14,Datos!$D$22:$G$45,3,0)="", VLOOKUP(A14,Datos!$D$22:$G$45,2,0)="")), Datos!$D$54, C14-E14)</f>
        <v>1.3</v>
      </c>
      <c r="E14" s="31">
        <f>IF(OR(_xlfn.XLOOKUP(A14,Datos!$D$22:$D$45,Datos!$A$22:$A$45,0,0)="I", AND(_xlfn.XLOOKUP(A14,Datos!$D$22:$D$45,Datos!$A$22:$A$45,0,0)="S", VLOOKUP(A14,Datos!$D$22:$G$45,4,0)="", VLOOKUP(A14,Datos!$D$22:$G$45,3,0)="", VLOOKUP(A14,Datos!$D$22:$G$45,2,0)="")), C14-D14, IF(_xlfn.XLOOKUP(B14,$F$6:$F$29,$H$6:$H$29,0,0,1)&lt;_xlfn.XLOOKUP(B14,$F$6:$F$29,$H$6:$H$29,0,0,-1),_xlfn.XLOOKUP(B14,$F$6:$F$29,$H$6:$H$29,0,0,1)-0.1,_xlfn.XLOOKUP(B14,$F$6:$F$29,$H$6:$H$29,0,0,-1)-0.1))</f>
        <v>93.2</v>
      </c>
      <c r="F14" s="32">
        <f>_xlfn.XLOOKUP(A14,Datos!$D$22:$D$45,Datos!$C$22:$C$45,0,0)</f>
        <v>8</v>
      </c>
      <c r="G14" s="22">
        <f>_xlfn.XLOOKUP(F14,Datos!$A$66:$A$82,Datos!$B$66:$B$82,"No Cota",0)</f>
        <v>92</v>
      </c>
      <c r="H14" s="22">
        <f t="shared" si="11"/>
        <v>90.7</v>
      </c>
      <c r="I14" s="33">
        <f t="shared" si="12"/>
        <v>1.2999999999999972</v>
      </c>
      <c r="J14" s="22">
        <f>_xlfn.XLOOKUP(A14,'Cálculo de Caudales'!$A$5:$A$28,'Cálculo de Caudales'!$S$5:$S$28,0,0)</f>
        <v>2.6383592263411133</v>
      </c>
      <c r="K14" s="34">
        <f t="shared" si="13"/>
        <v>2.5000000000000001E-2</v>
      </c>
      <c r="L14" s="35">
        <f t="shared" si="14"/>
        <v>2.5000000000000001E-2</v>
      </c>
      <c r="M14" s="22">
        <f t="shared" si="15"/>
        <v>2.5</v>
      </c>
      <c r="N14" s="22">
        <f>Datos!$D$13</f>
        <v>100</v>
      </c>
      <c r="O14" s="3" t="str">
        <f>Datos!$D$56</f>
        <v>PVC</v>
      </c>
      <c r="P14" s="3">
        <f>Datos!$D$57</f>
        <v>0.01</v>
      </c>
      <c r="Q14" s="3">
        <f>Datos!$D$58</f>
        <v>6</v>
      </c>
      <c r="R14" s="5">
        <f t="shared" si="16"/>
        <v>3.8099999999999995E-2</v>
      </c>
      <c r="S14" s="5">
        <f t="shared" si="17"/>
        <v>1.7902759936517745</v>
      </c>
      <c r="T14" s="22">
        <f t="shared" si="18"/>
        <v>32.657320059383984</v>
      </c>
      <c r="U14" s="22">
        <f t="shared" si="19"/>
        <v>8.0789214226505049E-2</v>
      </c>
      <c r="V14" s="5">
        <f>VLOOKUP(U14,'Relaciones Hidraúlicas'!$A$4:$B$1004,2,0.01)</f>
        <v>0.192</v>
      </c>
      <c r="W14" s="22">
        <f t="shared" si="20"/>
        <v>1.1520000000000001</v>
      </c>
      <c r="X14" s="5">
        <f>VLOOKUP(V14,'Relaciones Hidraúlicas'!$B$4:$C$1004,2,0)</f>
        <v>0.60027380450462009</v>
      </c>
      <c r="Y14" s="36">
        <f t="shared" si="21"/>
        <v>1.0746557818226397</v>
      </c>
    </row>
    <row r="15" spans="1:25" x14ac:dyDescent="0.3">
      <c r="A15" s="11">
        <v>10</v>
      </c>
      <c r="B15" s="30">
        <f>_xlfn.XLOOKUP(A15,Datos!$D$22:$D$45,Datos!$B$22:$B$45,"No Cota",0)</f>
        <v>5</v>
      </c>
      <c r="C15" s="31">
        <f>_xlfn.XLOOKUP(B15,Datos!$A$66:$A$82,Datos!$B$66:$B$82,"No Cota",0)</f>
        <v>98.9</v>
      </c>
      <c r="D15" s="31">
        <f>IF(OR(_xlfn.XLOOKUP(A15,Datos!$D$22:$D$45,Datos!$A$22:$A$45,0,0)="I", AND(_xlfn.XLOOKUP(A15,Datos!$D$22:$D$45,Datos!$A$22:$A$45,0,0)="S", VLOOKUP(A15,Datos!$D$22:$G$45,4,0)="", VLOOKUP(A15,Datos!$D$22:$G$45,3,0)="", VLOOKUP(A15,Datos!$D$22:$G$45,2,0)="")), Datos!$D$54, C15-E15)</f>
        <v>1.5</v>
      </c>
      <c r="E15" s="31">
        <f>IF(OR(_xlfn.XLOOKUP(A15,Datos!$D$22:$D$45,Datos!$A$22:$A$45,0,0)="I", AND(_xlfn.XLOOKUP(A15,Datos!$D$22:$D$45,Datos!$A$22:$A$45,0,0)="S", VLOOKUP(A15,Datos!$D$22:$G$45,4,0)="", VLOOKUP(A15,Datos!$D$22:$G$45,3,0)="", VLOOKUP(A15,Datos!$D$22:$G$45,2,0)="")), C15-D15, IF(_xlfn.XLOOKUP(B15,$F$6:$F$29,$H$6:$H$29,0,0,1)&lt;_xlfn.XLOOKUP(B15,$F$6:$F$29,$H$6:$H$29,0,0,-1),_xlfn.XLOOKUP(B15,$F$6:$F$29,$H$6:$H$29,0,0,1)-0.1,_xlfn.XLOOKUP(B15,$F$6:$F$29,$H$6:$H$29,0,0,-1)-0.1))</f>
        <v>97.4</v>
      </c>
      <c r="F15" s="32">
        <f>_xlfn.XLOOKUP(A15,Datos!$D$22:$D$45,Datos!$C$22:$C$45,0,0)</f>
        <v>9</v>
      </c>
      <c r="G15" s="22">
        <f>_xlfn.XLOOKUP(F15,Datos!$A$66:$A$82,Datos!$B$66:$B$82,"No Cota",0)</f>
        <v>96.3</v>
      </c>
      <c r="H15" s="22">
        <f t="shared" si="11"/>
        <v>94.9</v>
      </c>
      <c r="I15" s="33">
        <f t="shared" si="12"/>
        <v>1.3999999999999915</v>
      </c>
      <c r="J15" s="22">
        <f>_xlfn.XLOOKUP(A15,'Cálculo de Caudales'!$A$5:$A$28,'Cálculo de Caudales'!$S$5:$S$28,0,0)</f>
        <v>2.7028864108679356</v>
      </c>
      <c r="K15" s="34">
        <f t="shared" si="13"/>
        <v>2.6000000000000086E-2</v>
      </c>
      <c r="L15" s="35">
        <v>2.5000000000000001E-2</v>
      </c>
      <c r="M15" s="22">
        <f t="shared" si="15"/>
        <v>2.5</v>
      </c>
      <c r="N15" s="22">
        <f>Datos!$D$13</f>
        <v>100</v>
      </c>
      <c r="O15" s="3" t="str">
        <f>Datos!$D$56</f>
        <v>PVC</v>
      </c>
      <c r="P15" s="3">
        <f>Datos!$D$57</f>
        <v>0.01</v>
      </c>
      <c r="Q15" s="3">
        <f>Datos!$D$58</f>
        <v>6</v>
      </c>
      <c r="R15" s="5">
        <f t="shared" si="16"/>
        <v>3.8099999999999995E-2</v>
      </c>
      <c r="S15" s="5">
        <f t="shared" si="17"/>
        <v>1.7902759936517745</v>
      </c>
      <c r="T15" s="22">
        <f t="shared" si="18"/>
        <v>32.657320059383984</v>
      </c>
      <c r="U15" s="22">
        <f t="shared" si="19"/>
        <v>8.2765101543942191E-2</v>
      </c>
      <c r="V15" s="5">
        <f>VLOOKUP(U15,'Relaciones Hidraúlicas'!$A$4:$B$1004,2,0.01)</f>
        <v>0.19400000000000001</v>
      </c>
      <c r="W15" s="22">
        <f t="shared" si="20"/>
        <v>1.1640000000000001</v>
      </c>
      <c r="X15" s="5">
        <f>VLOOKUP(V15,'Relaciones Hidraúlicas'!$B$4:$C$1004,2,0)</f>
        <v>0.60400108715902345</v>
      </c>
      <c r="Y15" s="36">
        <f t="shared" si="21"/>
        <v>1.0813286464803729</v>
      </c>
    </row>
    <row r="16" spans="1:25" x14ac:dyDescent="0.3">
      <c r="A16" s="11">
        <v>11</v>
      </c>
      <c r="B16" s="30">
        <f>_xlfn.XLOOKUP(A16,Datos!$D$22:$D$45,Datos!$B$22:$B$45,"No Cota",0)</f>
        <v>6</v>
      </c>
      <c r="C16" s="31">
        <f>_xlfn.XLOOKUP(B16,Datos!$A$66:$A$82,Datos!$B$66:$B$82,"No Cota",0)</f>
        <v>97</v>
      </c>
      <c r="D16" s="31">
        <f>IF(OR(_xlfn.XLOOKUP(A16,Datos!$D$22:$D$45,Datos!$A$22:$A$45,0,0)="I", AND(_xlfn.XLOOKUP(A16,Datos!$D$22:$D$45,Datos!$A$22:$A$45,0,0)="S", VLOOKUP(A16,Datos!$D$22:$G$45,4,0)="", VLOOKUP(A16,Datos!$D$22:$G$45,3,0)="", VLOOKUP(A16,Datos!$D$22:$G$45,2,0)="")), Datos!$D$54, C16-E16)</f>
        <v>1.3999999999999915</v>
      </c>
      <c r="E16" s="31">
        <f>IF(OR(_xlfn.XLOOKUP(A16,Datos!$D$22:$D$45,Datos!$A$22:$A$45,0,0)="I", AND(_xlfn.XLOOKUP(A16,Datos!$D$22:$D$45,Datos!$A$22:$A$45,0,0)="S", VLOOKUP(A16,Datos!$D$22:$G$45,4,0)="", VLOOKUP(A16,Datos!$D$22:$G$45,3,0)="", VLOOKUP(A16,Datos!$D$22:$G$45,2,0)="")), C16-D16, IF(_xlfn.XLOOKUP(B16,$F$6:$F$29,$H$6:$H$29,0,0,1)&lt;_xlfn.XLOOKUP(B16,$F$6:$F$29,$H$6:$H$29,0,0,-1),_xlfn.XLOOKUP(B16,$F$6:$F$29,$H$6:$H$29,0,0,1)-0.1,_xlfn.XLOOKUP(B16,$F$6:$F$29,$H$6:$H$29,0,0,-1)-0.1))</f>
        <v>95.600000000000009</v>
      </c>
      <c r="F16" s="32">
        <f>_xlfn.XLOOKUP(A16,Datos!$D$22:$D$45,Datos!$C$22:$C$45,0,0)</f>
        <v>10</v>
      </c>
      <c r="G16" s="22">
        <f>_xlfn.XLOOKUP(F16,Datos!$A$66:$A$82,Datos!$B$66:$B$82,"No Cota",0)</f>
        <v>95</v>
      </c>
      <c r="H16" s="22">
        <f t="shared" si="11"/>
        <v>93.600000000000009</v>
      </c>
      <c r="I16" s="33">
        <f t="shared" si="12"/>
        <v>1.3999999999999915</v>
      </c>
      <c r="J16" s="22">
        <f>_xlfn.XLOOKUP(A16,'Cálculo de Caudales'!$A$5:$A$28,'Cálculo de Caudales'!$S$5:$S$28,0,0)</f>
        <v>8.0081320480769858</v>
      </c>
      <c r="K16" s="34">
        <f t="shared" si="13"/>
        <v>0.02</v>
      </c>
      <c r="L16" s="35">
        <f t="shared" si="14"/>
        <v>0.02</v>
      </c>
      <c r="M16" s="22">
        <f t="shared" si="15"/>
        <v>2</v>
      </c>
      <c r="N16" s="22">
        <f>Datos!$D$13</f>
        <v>100</v>
      </c>
      <c r="O16" s="3" t="str">
        <f>Datos!$D$56</f>
        <v>PVC</v>
      </c>
      <c r="P16" s="3">
        <f>Datos!$D$57</f>
        <v>0.01</v>
      </c>
      <c r="Q16" s="3">
        <f>Datos!$D$58</f>
        <v>6</v>
      </c>
      <c r="R16" s="5">
        <f t="shared" si="16"/>
        <v>3.8099999999999995E-2</v>
      </c>
      <c r="S16" s="5">
        <f t="shared" si="17"/>
        <v>1.6012715281165397</v>
      </c>
      <c r="T16" s="22">
        <f t="shared" si="18"/>
        <v>29.20959504630002</v>
      </c>
      <c r="U16" s="22">
        <f t="shared" si="19"/>
        <v>0.27416100892132622</v>
      </c>
      <c r="V16" s="5">
        <f>VLOOKUP(U16,'Relaciones Hidraúlicas'!$A$4:$B$1004,2,0.01)</f>
        <v>0.35699999999999998</v>
      </c>
      <c r="W16" s="22">
        <f t="shared" si="20"/>
        <v>2.1419999999999999</v>
      </c>
      <c r="X16" s="5">
        <f>VLOOKUP(V16,'Relaciones Hidraúlicas'!$B$4:$C$1004,2,0)</f>
        <v>0.85170499925419119</v>
      </c>
      <c r="Y16" s="36">
        <f t="shared" si="21"/>
        <v>1.3638109656602551</v>
      </c>
    </row>
    <row r="17" spans="1:25" x14ac:dyDescent="0.3">
      <c r="A17" s="11">
        <v>12</v>
      </c>
      <c r="B17" s="30">
        <f>_xlfn.XLOOKUP(A17,Datos!$D$22:$D$45,Datos!$B$22:$B$45,"No Cota",0)</f>
        <v>7</v>
      </c>
      <c r="C17" s="31">
        <f>_xlfn.XLOOKUP(B17,Datos!$A$66:$A$82,Datos!$B$66:$B$82,"No Cota",0)</f>
        <v>94.5</v>
      </c>
      <c r="D17" s="31">
        <f>IF(OR(_xlfn.XLOOKUP(A17,Datos!$D$22:$D$45,Datos!$A$22:$A$45,0,0)="I", AND(_xlfn.XLOOKUP(A17,Datos!$D$22:$D$45,Datos!$A$22:$A$45,0,0)="S", VLOOKUP(A17,Datos!$D$22:$G$45,4,0)="", VLOOKUP(A17,Datos!$D$22:$G$45,3,0)="", VLOOKUP(A17,Datos!$D$22:$G$45,2,0)="")), Datos!$D$54, C17-E17)</f>
        <v>1.4999999999999858</v>
      </c>
      <c r="E17" s="31">
        <f>IF(OR(_xlfn.XLOOKUP(A17,Datos!$D$22:$D$45,Datos!$A$22:$A$45,0,0)="I", AND(_xlfn.XLOOKUP(A17,Datos!$D$22:$D$45,Datos!$A$22:$A$45,0,0)="S", VLOOKUP(A17,Datos!$D$22:$G$45,4,0)="", VLOOKUP(A17,Datos!$D$22:$G$45,3,0)="", VLOOKUP(A17,Datos!$D$22:$G$45,2,0)="")), C17-D17, IF(_xlfn.XLOOKUP(B17,$F$6:$F$29,$H$6:$H$29,0,0,1)&lt;_xlfn.XLOOKUP(B17,$F$6:$F$29,$H$6:$H$29,0,0,-1),_xlfn.XLOOKUP(B17,$F$6:$F$29,$H$6:$H$29,0,0,1)-0.1,_xlfn.XLOOKUP(B17,$F$6:$F$29,$H$6:$H$29,0,0,-1)-0.1))</f>
        <v>93.000000000000014</v>
      </c>
      <c r="F17" s="32">
        <f>_xlfn.XLOOKUP(A17,Datos!$D$22:$D$45,Datos!$C$22:$C$45,0,0)</f>
        <v>11</v>
      </c>
      <c r="G17" s="22">
        <f>_xlfn.XLOOKUP(F17,Datos!$A$66:$A$82,Datos!$B$66:$B$82,"No Cota",0)</f>
        <v>93</v>
      </c>
      <c r="H17" s="22">
        <f t="shared" si="11"/>
        <v>91.600000000000009</v>
      </c>
      <c r="I17" s="33">
        <f t="shared" si="12"/>
        <v>1.3999999999999915</v>
      </c>
      <c r="J17" s="22">
        <f>_xlfn.XLOOKUP(A17,'Cálculo de Caudales'!$A$5:$A$28,'Cálculo de Caudales'!$S$5:$S$28,0,0)</f>
        <v>16.080791280680788</v>
      </c>
      <c r="K17" s="34">
        <f t="shared" si="13"/>
        <v>1.4999999999999999E-2</v>
      </c>
      <c r="L17" s="35">
        <v>1.4E-2</v>
      </c>
      <c r="M17" s="22">
        <f t="shared" si="15"/>
        <v>1.4000000000000001</v>
      </c>
      <c r="N17" s="22">
        <f>Datos!$D$13</f>
        <v>100</v>
      </c>
      <c r="O17" s="3" t="str">
        <f>Datos!$D$56</f>
        <v>PVC</v>
      </c>
      <c r="P17" s="3">
        <f>Datos!$D$57</f>
        <v>0.01</v>
      </c>
      <c r="Q17" s="3">
        <f>Datos!$D$58</f>
        <v>6</v>
      </c>
      <c r="R17" s="5">
        <f t="shared" si="16"/>
        <v>3.8099999999999995E-2</v>
      </c>
      <c r="S17" s="5">
        <f t="shared" si="17"/>
        <v>1.3397198792022438</v>
      </c>
      <c r="T17" s="22">
        <f t="shared" si="18"/>
        <v>24.438500566486976</v>
      </c>
      <c r="U17" s="22">
        <f t="shared" si="19"/>
        <v>0.6580105533451881</v>
      </c>
      <c r="V17" s="5">
        <f>VLOOKUP(U17,'Relaciones Hidraúlicas'!$A$4:$B$1004,2,0.01)</f>
        <v>0.59099999999999997</v>
      </c>
      <c r="W17" s="22">
        <f t="shared" si="20"/>
        <v>3.5459999999999998</v>
      </c>
      <c r="X17" s="5">
        <f>VLOOKUP(V17,'Relaciones Hidraúlicas'!$B$4:$C$1004,2,0)</f>
        <v>1.0669196367948863</v>
      </c>
      <c r="Y17" s="36">
        <f t="shared" si="21"/>
        <v>1.429373446925347</v>
      </c>
    </row>
    <row r="18" spans="1:25" x14ac:dyDescent="0.3">
      <c r="A18" s="11">
        <v>13</v>
      </c>
      <c r="B18" s="30">
        <f>_xlfn.XLOOKUP(A18,Datos!$D$22:$D$45,Datos!$B$22:$B$45,"No Cota",0)</f>
        <v>8</v>
      </c>
      <c r="C18" s="31">
        <f>_xlfn.XLOOKUP(B18,Datos!$A$66:$A$82,Datos!$B$66:$B$82,"No Cota",0)</f>
        <v>92</v>
      </c>
      <c r="D18" s="31">
        <f>IF(OR(_xlfn.XLOOKUP(A18,Datos!$D$22:$D$45,Datos!$A$22:$A$45,0,0)="I", AND(_xlfn.XLOOKUP(A18,Datos!$D$22:$D$45,Datos!$A$22:$A$45,0,0)="S", VLOOKUP(A18,Datos!$D$22:$G$45,4,0)="", VLOOKUP(A18,Datos!$D$22:$G$45,3,0)="", VLOOKUP(A18,Datos!$D$22:$G$45,2,0)="")), Datos!$D$54, C18-E18)</f>
        <v>1.4999999999999858</v>
      </c>
      <c r="E18" s="31">
        <f>IF(OR(_xlfn.XLOOKUP(A18,Datos!$D$22:$D$45,Datos!$A$22:$A$45,0,0)="I", AND(_xlfn.XLOOKUP(A18,Datos!$D$22:$D$45,Datos!$A$22:$A$45,0,0)="S", VLOOKUP(A18,Datos!$D$22:$G$45,4,0)="", VLOOKUP(A18,Datos!$D$22:$G$45,3,0)="", VLOOKUP(A18,Datos!$D$22:$G$45,2,0)="")), C18-D18, IF(_xlfn.XLOOKUP(B18,$F$6:$F$29,$H$6:$H$29,0,0,1)&lt;_xlfn.XLOOKUP(B18,$F$6:$F$29,$H$6:$H$29,0,0,-1),_xlfn.XLOOKUP(B18,$F$6:$F$29,$H$6:$H$29,0,0,1)-0.1,_xlfn.XLOOKUP(B18,$F$6:$F$29,$H$6:$H$29,0,0,-1)-0.1))</f>
        <v>90.500000000000014</v>
      </c>
      <c r="F18" s="32">
        <f>_xlfn.XLOOKUP(A18,Datos!$D$22:$D$45,Datos!$C$22:$C$45,0,0)</f>
        <v>12</v>
      </c>
      <c r="G18" s="22">
        <f>_xlfn.XLOOKUP(F18,Datos!$A$66:$A$82,Datos!$B$66:$B$82,"No Cota",0)</f>
        <v>89.9</v>
      </c>
      <c r="H18" s="22">
        <f t="shared" si="11"/>
        <v>88.500000000000014</v>
      </c>
      <c r="I18" s="33">
        <f t="shared" si="12"/>
        <v>1.3999999999999915</v>
      </c>
      <c r="J18" s="22">
        <f>_xlfn.XLOOKUP(A18,'Cálculo de Caudales'!$A$5:$A$28,'Cálculo de Caudales'!$S$5:$S$28,0,0)</f>
        <v>8.7675126314524974</v>
      </c>
      <c r="K18" s="34">
        <f t="shared" si="13"/>
        <v>2.0999999999999942E-2</v>
      </c>
      <c r="L18" s="35">
        <v>0.02</v>
      </c>
      <c r="M18" s="22">
        <f t="shared" si="15"/>
        <v>2</v>
      </c>
      <c r="N18" s="22">
        <f>Datos!$D$13</f>
        <v>100</v>
      </c>
      <c r="O18" s="3" t="str">
        <f>Datos!$D$56</f>
        <v>PVC</v>
      </c>
      <c r="P18" s="3">
        <f>Datos!$D$57</f>
        <v>0.01</v>
      </c>
      <c r="Q18" s="3">
        <f>Datos!$D$58</f>
        <v>6</v>
      </c>
      <c r="R18" s="5">
        <f t="shared" si="16"/>
        <v>3.8099999999999995E-2</v>
      </c>
      <c r="S18" s="5">
        <f t="shared" si="17"/>
        <v>1.6012715281165397</v>
      </c>
      <c r="T18" s="22">
        <f t="shared" si="18"/>
        <v>29.20959504630002</v>
      </c>
      <c r="U18" s="22">
        <f t="shared" si="19"/>
        <v>0.30015865052408791</v>
      </c>
      <c r="V18" s="5">
        <f>VLOOKUP(U18,'Relaciones Hidraúlicas'!$A$4:$B$1004,2,0.01)</f>
        <v>0.375</v>
      </c>
      <c r="W18" s="22">
        <f t="shared" si="20"/>
        <v>2.25</v>
      </c>
      <c r="X18" s="5">
        <f>VLOOKUP(V18,'Relaciones Hidraúlicas'!$B$4:$C$1004,2,0)</f>
        <v>0.87348162232509774</v>
      </c>
      <c r="Y18" s="36">
        <f t="shared" si="21"/>
        <v>1.3986812521622234</v>
      </c>
    </row>
    <row r="19" spans="1:25" x14ac:dyDescent="0.3">
      <c r="A19" s="11">
        <v>14</v>
      </c>
      <c r="B19" s="30">
        <f>_xlfn.XLOOKUP(A19,Datos!$D$22:$D$45,Datos!$B$22:$B$45,"No Cota",0)</f>
        <v>9</v>
      </c>
      <c r="C19" s="31">
        <f>_xlfn.XLOOKUP(B19,Datos!$A$66:$A$82,Datos!$B$66:$B$82,"No Cota",0)</f>
        <v>96.3</v>
      </c>
      <c r="D19" s="31">
        <f>IF(OR(_xlfn.XLOOKUP(A19,Datos!$D$22:$D$45,Datos!$A$22:$A$45,0,0)="I", AND(_xlfn.XLOOKUP(A19,Datos!$D$22:$D$45,Datos!$A$22:$A$45,0,0)="S", VLOOKUP(A19,Datos!$D$22:$G$45,4,0)="", VLOOKUP(A19,Datos!$D$22:$G$45,3,0)="", VLOOKUP(A19,Datos!$D$22:$G$45,2,0)="")), Datos!$D$54, C19-E19)</f>
        <v>1.3</v>
      </c>
      <c r="E19" s="31">
        <f>IF(OR(_xlfn.XLOOKUP(A19,Datos!$D$22:$D$45,Datos!$A$22:$A$45,0,0)="I", AND(_xlfn.XLOOKUP(A19,Datos!$D$22:$D$45,Datos!$A$22:$A$45,0,0)="S", VLOOKUP(A19,Datos!$D$22:$G$45,4,0)="", VLOOKUP(A19,Datos!$D$22:$G$45,3,0)="", VLOOKUP(A19,Datos!$D$22:$G$45,2,0)="")), C19-D19, IF(_xlfn.XLOOKUP(B19,$F$6:$F$29,$H$6:$H$29,0,0,1)&lt;_xlfn.XLOOKUP(B19,$F$6:$F$29,$H$6:$H$29,0,0,-1),_xlfn.XLOOKUP(B19,$F$6:$F$29,$H$6:$H$29,0,0,1)-0.1,_xlfn.XLOOKUP(B19,$F$6:$F$29,$H$6:$H$29,0,0,-1)-0.1))</f>
        <v>95</v>
      </c>
      <c r="F19" s="32">
        <f>_xlfn.XLOOKUP(A19,Datos!$D$22:$D$45,Datos!$C$22:$C$45,0,0)</f>
        <v>10</v>
      </c>
      <c r="G19" s="22">
        <f>_xlfn.XLOOKUP(F19,Datos!$A$66:$A$82,Datos!$B$66:$B$82,"No Cota",0)</f>
        <v>95</v>
      </c>
      <c r="H19" s="22">
        <f t="shared" si="11"/>
        <v>93.7</v>
      </c>
      <c r="I19" s="33">
        <f t="shared" si="12"/>
        <v>1.2999999999999972</v>
      </c>
      <c r="J19" s="22">
        <f>_xlfn.XLOOKUP(A19,'Cálculo de Caudales'!$A$5:$A$28,'Cálculo de Caudales'!$S$5:$S$28,0,0)</f>
        <v>4.0565932085653138</v>
      </c>
      <c r="K19" s="34">
        <f t="shared" si="13"/>
        <v>1.2999999999999972E-2</v>
      </c>
      <c r="L19" s="35">
        <f t="shared" si="14"/>
        <v>1.2999999999999972E-2</v>
      </c>
      <c r="M19" s="22">
        <f t="shared" si="15"/>
        <v>1.2999999999999972</v>
      </c>
      <c r="N19" s="22">
        <f>Datos!$D$13</f>
        <v>100</v>
      </c>
      <c r="O19" s="3" t="str">
        <f>Datos!$D$56</f>
        <v>PVC</v>
      </c>
      <c r="P19" s="3">
        <f>Datos!$D$57</f>
        <v>0.01</v>
      </c>
      <c r="Q19" s="3">
        <f>Datos!$D$58</f>
        <v>6</v>
      </c>
      <c r="R19" s="5">
        <f t="shared" si="16"/>
        <v>3.8099999999999995E-2</v>
      </c>
      <c r="S19" s="5">
        <f t="shared" si="17"/>
        <v>1.2909863784687419</v>
      </c>
      <c r="T19" s="22">
        <f t="shared" si="18"/>
        <v>23.549528398669505</v>
      </c>
      <c r="U19" s="22">
        <f t="shared" si="19"/>
        <v>0.17225793824365937</v>
      </c>
      <c r="V19" s="5">
        <f>VLOOKUP(U19,'Relaciones Hidraúlicas'!$A$4:$B$1004,2,0.01)</f>
        <v>0.28000000000000003</v>
      </c>
      <c r="W19" s="22">
        <f t="shared" si="20"/>
        <v>1.6800000000000002</v>
      </c>
      <c r="X19" s="5">
        <f>VLOOKUP(V19,'Relaciones Hidraúlicas'!$B$4:$C$1004,2,0)</f>
        <v>0.74705409671479805</v>
      </c>
      <c r="Y19" s="36">
        <f t="shared" si="21"/>
        <v>0.96443666283807439</v>
      </c>
    </row>
    <row r="20" spans="1:25" x14ac:dyDescent="0.3">
      <c r="A20" s="11">
        <v>15</v>
      </c>
      <c r="B20" s="30">
        <f>_xlfn.XLOOKUP(A20,Datos!$D$22:$D$45,Datos!$B$22:$B$45,"No Cota",0)</f>
        <v>10</v>
      </c>
      <c r="C20" s="31">
        <f>_xlfn.XLOOKUP(B20,Datos!$A$66:$A$82,Datos!$B$66:$B$82,"No Cota",0)</f>
        <v>95</v>
      </c>
      <c r="D20" s="31">
        <f>IF(OR(_xlfn.XLOOKUP(A20,Datos!$D$22:$D$45,Datos!$A$22:$A$45,0,0)="I", AND(_xlfn.XLOOKUP(A20,Datos!$D$22:$D$45,Datos!$A$22:$A$45,0,0)="S", VLOOKUP(A20,Datos!$D$22:$G$45,4,0)="", VLOOKUP(A20,Datos!$D$22:$G$45,3,0)="", VLOOKUP(A20,Datos!$D$22:$G$45,2,0)="")), Datos!$D$54, C20-E20)</f>
        <v>1.3</v>
      </c>
      <c r="E20" s="31">
        <f>IF(OR(_xlfn.XLOOKUP(A20,Datos!$D$22:$D$45,Datos!$A$22:$A$45,0,0)="I", AND(_xlfn.XLOOKUP(A20,Datos!$D$22:$D$45,Datos!$A$22:$A$45,0,0)="S", VLOOKUP(A20,Datos!$D$22:$G$45,4,0)="", VLOOKUP(A20,Datos!$D$22:$G$45,3,0)="", VLOOKUP(A20,Datos!$D$22:$G$45,2,0)="")), C20-D20, IF(_xlfn.XLOOKUP(B20,$F$6:$F$29,$H$6:$H$29,0,0,1)&lt;_xlfn.XLOOKUP(B20,$F$6:$F$29,$H$6:$H$29,0,0,-1),_xlfn.XLOOKUP(B20,$F$6:$F$29,$H$6:$H$29,0,0,1)-0.1,_xlfn.XLOOKUP(B20,$F$6:$F$29,$H$6:$H$29,0,0,-1)-0.1))</f>
        <v>93.7</v>
      </c>
      <c r="F20" s="32">
        <f>_xlfn.XLOOKUP(A20,Datos!$D$22:$D$45,Datos!$C$22:$C$45,0,0)</f>
        <v>11</v>
      </c>
      <c r="G20" s="22">
        <f>_xlfn.XLOOKUP(F20,Datos!$A$66:$A$82,Datos!$B$66:$B$82,"No Cota",0)</f>
        <v>93</v>
      </c>
      <c r="H20" s="22">
        <f t="shared" si="11"/>
        <v>91.7</v>
      </c>
      <c r="I20" s="33">
        <f t="shared" si="12"/>
        <v>1.2999999999999972</v>
      </c>
      <c r="J20" s="22">
        <f>_xlfn.XLOOKUP(A20,'Cálculo de Caudales'!$A$5:$A$28,'Cálculo de Caudales'!$S$5:$S$28,0,0)</f>
        <v>3.7414301014043807</v>
      </c>
      <c r="K20" s="34">
        <f t="shared" si="13"/>
        <v>0.02</v>
      </c>
      <c r="L20" s="35">
        <f t="shared" si="14"/>
        <v>0.02</v>
      </c>
      <c r="M20" s="22">
        <f t="shared" si="15"/>
        <v>2</v>
      </c>
      <c r="N20" s="22">
        <f>Datos!$D$13</f>
        <v>100</v>
      </c>
      <c r="O20" s="3" t="str">
        <f>Datos!$D$56</f>
        <v>PVC</v>
      </c>
      <c r="P20" s="3">
        <f>Datos!$D$57</f>
        <v>0.01</v>
      </c>
      <c r="Q20" s="3">
        <f>Datos!$D$58</f>
        <v>6</v>
      </c>
      <c r="R20" s="5">
        <f t="shared" si="16"/>
        <v>3.8099999999999995E-2</v>
      </c>
      <c r="S20" s="5">
        <f t="shared" si="17"/>
        <v>1.6012715281165397</v>
      </c>
      <c r="T20" s="22">
        <f t="shared" si="18"/>
        <v>29.20959504630002</v>
      </c>
      <c r="U20" s="22">
        <f t="shared" si="19"/>
        <v>0.12808907810854117</v>
      </c>
      <c r="V20" s="5">
        <f>VLOOKUP(U20,'Relaciones Hidraúlicas'!$A$4:$B$1004,2,0.01)</f>
        <v>0.24099999999999999</v>
      </c>
      <c r="W20" s="22">
        <f t="shared" si="20"/>
        <v>1.446</v>
      </c>
      <c r="X20" s="5">
        <f>VLOOKUP(V20,'Relaciones Hidraúlicas'!$B$4:$C$1004,2,0)</f>
        <v>0.68606509081904221</v>
      </c>
      <c r="Y20" s="36">
        <f t="shared" si="21"/>
        <v>1.0985764963632203</v>
      </c>
    </row>
    <row r="21" spans="1:25" x14ac:dyDescent="0.3">
      <c r="A21" s="11">
        <v>16</v>
      </c>
      <c r="B21" s="30">
        <f>_xlfn.XLOOKUP(A21,Datos!$D$22:$D$45,Datos!$B$22:$B$45,"No Cota",0)</f>
        <v>11</v>
      </c>
      <c r="C21" s="31">
        <f>_xlfn.XLOOKUP(B21,Datos!$A$66:$A$82,Datos!$B$66:$B$82,"No Cota",0)</f>
        <v>93</v>
      </c>
      <c r="D21" s="31">
        <f>IF(OR(_xlfn.XLOOKUP(A21,Datos!$D$22:$D$45,Datos!$A$22:$A$45,0,0)="I", AND(_xlfn.XLOOKUP(A21,Datos!$D$22:$D$45,Datos!$A$22:$A$45,0,0)="S", VLOOKUP(A21,Datos!$D$22:$G$45,4,0)="", VLOOKUP(A21,Datos!$D$22:$G$45,3,0)="", VLOOKUP(A21,Datos!$D$22:$G$45,2,0)="")), Datos!$D$54, C21-E21)</f>
        <v>1.3</v>
      </c>
      <c r="E21" s="31">
        <f>IF(OR(_xlfn.XLOOKUP(A21,Datos!$D$22:$D$45,Datos!$A$22:$A$45,0,0)="I", AND(_xlfn.XLOOKUP(A21,Datos!$D$22:$D$45,Datos!$A$22:$A$45,0,0)="S", VLOOKUP(A21,Datos!$D$22:$G$45,4,0)="", VLOOKUP(A21,Datos!$D$22:$G$45,3,0)="", VLOOKUP(A21,Datos!$D$22:$G$45,2,0)="")), C21-D21, IF(_xlfn.XLOOKUP(B21,$F$6:$F$29,$H$6:$H$29,0,0,1)&lt;_xlfn.XLOOKUP(B21,$F$6:$F$29,$H$6:$H$29,0,0,-1),_xlfn.XLOOKUP(B21,$F$6:$F$29,$H$6:$H$29,0,0,1)-0.1,_xlfn.XLOOKUP(B21,$F$6:$F$29,$H$6:$H$29,0,0,-1)-0.1))</f>
        <v>91.7</v>
      </c>
      <c r="F21" s="32">
        <f>_xlfn.XLOOKUP(A21,Datos!$D$22:$D$45,Datos!$C$22:$C$45,0,0)</f>
        <v>12</v>
      </c>
      <c r="G21" s="22">
        <f>_xlfn.XLOOKUP(F21,Datos!$A$66:$A$82,Datos!$B$66:$B$82,"No Cota",0)</f>
        <v>89.9</v>
      </c>
      <c r="H21" s="22">
        <f t="shared" si="11"/>
        <v>88.600000000000009</v>
      </c>
      <c r="I21" s="33">
        <f t="shared" si="12"/>
        <v>1.2999999999999972</v>
      </c>
      <c r="J21" s="22">
        <f>_xlfn.XLOOKUP(A21,'Cálculo de Caudales'!$A$5:$A$28,'Cálculo de Caudales'!$S$5:$S$28,0,0)</f>
        <v>4.0565932085653138</v>
      </c>
      <c r="K21" s="34">
        <f t="shared" si="13"/>
        <v>3.0999999999999944E-2</v>
      </c>
      <c r="L21" s="35">
        <f t="shared" si="14"/>
        <v>3.0999999999999944E-2</v>
      </c>
      <c r="M21" s="22">
        <f t="shared" si="15"/>
        <v>3.0999999999999943</v>
      </c>
      <c r="N21" s="22">
        <f>Datos!$D$13</f>
        <v>100</v>
      </c>
      <c r="O21" s="3" t="str">
        <f>Datos!$D$56</f>
        <v>PVC</v>
      </c>
      <c r="P21" s="3">
        <f>Datos!$D$57</f>
        <v>0.01</v>
      </c>
      <c r="Q21" s="3">
        <f>Datos!$D$58</f>
        <v>6</v>
      </c>
      <c r="R21" s="5">
        <f t="shared" si="16"/>
        <v>3.8099999999999995E-2</v>
      </c>
      <c r="S21" s="5">
        <f t="shared" si="17"/>
        <v>1.9935669754168894</v>
      </c>
      <c r="T21" s="22">
        <f t="shared" si="18"/>
        <v>36.365652562434406</v>
      </c>
      <c r="U21" s="22">
        <f t="shared" si="19"/>
        <v>0.11155012828659537</v>
      </c>
      <c r="V21" s="5">
        <f>VLOOKUP(U21,'Relaciones Hidraúlicas'!$A$4:$B$1004,2,0.01)</f>
        <v>0.22500000000000001</v>
      </c>
      <c r="W21" s="22">
        <f t="shared" si="20"/>
        <v>1.35</v>
      </c>
      <c r="X21" s="5">
        <f>VLOOKUP(V21,'Relaciones Hidraúlicas'!$B$4:$C$1004,2,0)</f>
        <v>0.65925886964057356</v>
      </c>
      <c r="Y21" s="36">
        <f t="shared" si="21"/>
        <v>1.3142767107661157</v>
      </c>
    </row>
    <row r="22" spans="1:25" x14ac:dyDescent="0.3">
      <c r="A22" s="11">
        <v>17</v>
      </c>
      <c r="B22" s="30">
        <f>_xlfn.XLOOKUP(A22,Datos!$D$22:$D$45,Datos!$B$22:$B$45,"No Cota",0)</f>
        <v>9</v>
      </c>
      <c r="C22" s="31">
        <f>_xlfn.XLOOKUP(B22,Datos!$A$66:$A$82,Datos!$B$66:$B$82,"No Cota",0)</f>
        <v>96.3</v>
      </c>
      <c r="D22" s="31">
        <f>IF(OR(_xlfn.XLOOKUP(A22,Datos!$D$22:$D$45,Datos!$A$22:$A$45,0,0)="I", AND(_xlfn.XLOOKUP(A22,Datos!$D$22:$D$45,Datos!$A$22:$A$45,0,0)="S", VLOOKUP(A22,Datos!$D$22:$G$45,4,0)="", VLOOKUP(A22,Datos!$D$22:$G$45,3,0)="", VLOOKUP(A22,Datos!$D$22:$G$45,2,0)="")), Datos!$D$54, C22-E22)</f>
        <v>1.4999999999999858</v>
      </c>
      <c r="E22" s="31">
        <f>IF(OR(_xlfn.XLOOKUP(A22,Datos!$D$22:$D$45,Datos!$A$22:$A$45,0,0)="I", AND(_xlfn.XLOOKUP(A22,Datos!$D$22:$D$45,Datos!$A$22:$A$45,0,0)="S", VLOOKUP(A22,Datos!$D$22:$G$45,4,0)="", VLOOKUP(A22,Datos!$D$22:$G$45,3,0)="", VLOOKUP(A22,Datos!$D$22:$G$45,2,0)="")), C22-D22, IF(_xlfn.XLOOKUP(B22,$F$6:$F$29,$H$6:$H$29,0,0,1)&lt;_xlfn.XLOOKUP(B22,$F$6:$F$29,$H$6:$H$29,0,0,-1),_xlfn.XLOOKUP(B22,$F$6:$F$29,$H$6:$H$29,0,0,1)-0.1,_xlfn.XLOOKUP(B22,$F$6:$F$29,$H$6:$H$29,0,0,-1)-0.1))</f>
        <v>94.800000000000011</v>
      </c>
      <c r="F22" s="32">
        <f>_xlfn.XLOOKUP(A22,Datos!$D$22:$D$45,Datos!$C$22:$C$45,0,0)</f>
        <v>13</v>
      </c>
      <c r="G22" s="22">
        <f>_xlfn.XLOOKUP(F22,Datos!$A$66:$A$82,Datos!$B$66:$B$82,"No Cota",0)</f>
        <v>94.3</v>
      </c>
      <c r="H22" s="22">
        <f t="shared" si="11"/>
        <v>92.9</v>
      </c>
      <c r="I22" s="33">
        <f t="shared" si="12"/>
        <v>1.3999999999999915</v>
      </c>
      <c r="J22" s="22">
        <f>_xlfn.XLOOKUP(A22,'Cálculo de Caudales'!$A$5:$A$28,'Cálculo de Caudales'!$S$5:$S$28,0,0)</f>
        <v>6.391789327745494</v>
      </c>
      <c r="K22" s="34">
        <f t="shared" si="13"/>
        <v>0.02</v>
      </c>
      <c r="L22" s="35">
        <v>1.9E-2</v>
      </c>
      <c r="M22" s="22">
        <f t="shared" si="15"/>
        <v>1.9</v>
      </c>
      <c r="N22" s="22">
        <f>Datos!$D$13</f>
        <v>100</v>
      </c>
      <c r="O22" s="3" t="str">
        <f>Datos!$D$56</f>
        <v>PVC</v>
      </c>
      <c r="P22" s="3">
        <f>Datos!$D$57</f>
        <v>0.01</v>
      </c>
      <c r="Q22" s="3">
        <f>Datos!$D$58</f>
        <v>6</v>
      </c>
      <c r="R22" s="5">
        <f t="shared" si="16"/>
        <v>3.8099999999999995E-2</v>
      </c>
      <c r="S22" s="5">
        <f t="shared" si="17"/>
        <v>1.5607264274749899</v>
      </c>
      <c r="T22" s="22">
        <f t="shared" si="18"/>
        <v>28.469991581143702</v>
      </c>
      <c r="U22" s="22">
        <f t="shared" si="19"/>
        <v>0.22450970206745391</v>
      </c>
      <c r="V22" s="5">
        <f>VLOOKUP(U22,'Relaciones Hidraúlicas'!$A$4:$B$1004,2,0.01)</f>
        <v>0.32200000000000001</v>
      </c>
      <c r="W22" s="22">
        <f t="shared" si="20"/>
        <v>1.9319999999999999</v>
      </c>
      <c r="X22" s="5">
        <f>VLOOKUP(V22,'Relaciones Hidraúlicas'!$B$4:$C$1004,2,0)</f>
        <v>0.80654009159081064</v>
      </c>
      <c r="Y22" s="36">
        <f t="shared" si="21"/>
        <v>1.258788435763877</v>
      </c>
    </row>
    <row r="23" spans="1:25" x14ac:dyDescent="0.3">
      <c r="A23" s="11">
        <v>18</v>
      </c>
      <c r="B23" s="30">
        <f>_xlfn.XLOOKUP(A23,Datos!$D$22:$D$45,Datos!$B$22:$B$45,"No Cota",0)</f>
        <v>10</v>
      </c>
      <c r="C23" s="31">
        <f>_xlfn.XLOOKUP(B23,Datos!$A$66:$A$82,Datos!$B$66:$B$82,"No Cota",0)</f>
        <v>95</v>
      </c>
      <c r="D23" s="31">
        <f>IF(OR(_xlfn.XLOOKUP(A23,Datos!$D$22:$D$45,Datos!$A$22:$A$45,0,0)="I", AND(_xlfn.XLOOKUP(A23,Datos!$D$22:$D$45,Datos!$A$22:$A$45,0,0)="S", VLOOKUP(A23,Datos!$D$22:$G$45,4,0)="", VLOOKUP(A23,Datos!$D$22:$G$45,3,0)="", VLOOKUP(A23,Datos!$D$22:$G$45,2,0)="")), Datos!$D$54, C23-E23)</f>
        <v>1.4999999999999858</v>
      </c>
      <c r="E23" s="31">
        <f>IF(OR(_xlfn.XLOOKUP(A23,Datos!$D$22:$D$45,Datos!$A$22:$A$45,0,0)="I", AND(_xlfn.XLOOKUP(A23,Datos!$D$22:$D$45,Datos!$A$22:$A$45,0,0)="S", VLOOKUP(A23,Datos!$D$22:$G$45,4,0)="", VLOOKUP(A23,Datos!$D$22:$G$45,3,0)="", VLOOKUP(A23,Datos!$D$22:$G$45,2,0)="")), C23-D23, IF(_xlfn.XLOOKUP(B23,$F$6:$F$29,$H$6:$H$29,0,0,1)&lt;_xlfn.XLOOKUP(B23,$F$6:$F$29,$H$6:$H$29,0,0,-1),_xlfn.XLOOKUP(B23,$F$6:$F$29,$H$6:$H$29,0,0,1)-0.1,_xlfn.XLOOKUP(B23,$F$6:$F$29,$H$6:$H$29,0,0,-1)-0.1))</f>
        <v>93.500000000000014</v>
      </c>
      <c r="F23" s="32">
        <f>_xlfn.XLOOKUP(A23,Datos!$D$22:$D$45,Datos!$C$22:$C$45,0,0)</f>
        <v>14</v>
      </c>
      <c r="G23" s="22">
        <f>_xlfn.XLOOKUP(F23,Datos!$A$66:$A$82,Datos!$B$66:$B$82,"No Cota",0)</f>
        <v>93</v>
      </c>
      <c r="H23" s="22">
        <f t="shared" si="11"/>
        <v>91.600000000000009</v>
      </c>
      <c r="I23" s="33">
        <f t="shared" si="12"/>
        <v>1.3999999999999915</v>
      </c>
      <c r="J23" s="22">
        <f>_xlfn.XLOOKUP(A23,'Cálculo de Caudales'!$A$5:$A$28,'Cálculo de Caudales'!$S$5:$S$28,0,0)</f>
        <v>15.911209727100324</v>
      </c>
      <c r="K23" s="34">
        <f t="shared" si="13"/>
        <v>0.02</v>
      </c>
      <c r="L23" s="35">
        <v>1.9E-2</v>
      </c>
      <c r="M23" s="22">
        <f t="shared" si="15"/>
        <v>1.9</v>
      </c>
      <c r="N23" s="22">
        <f>Datos!$D$13</f>
        <v>100</v>
      </c>
      <c r="O23" s="3" t="str">
        <f>Datos!$D$56</f>
        <v>PVC</v>
      </c>
      <c r="P23" s="3">
        <f>Datos!$D$57</f>
        <v>0.01</v>
      </c>
      <c r="Q23" s="3">
        <f>Datos!$D$58</f>
        <v>6</v>
      </c>
      <c r="R23" s="5">
        <f t="shared" si="16"/>
        <v>3.8099999999999995E-2</v>
      </c>
      <c r="S23" s="5">
        <f t="shared" si="17"/>
        <v>1.5607264274749899</v>
      </c>
      <c r="T23" s="22">
        <f t="shared" si="18"/>
        <v>28.469991581143702</v>
      </c>
      <c r="U23" s="22">
        <f t="shared" si="19"/>
        <v>0.55887651676155281</v>
      </c>
      <c r="V23" s="5">
        <f>VLOOKUP(U23,'Relaciones Hidraúlicas'!$A$4:$B$1004,2,0.01)</f>
        <v>0.53400000000000003</v>
      </c>
      <c r="W23" s="22">
        <f t="shared" si="20"/>
        <v>3.2040000000000002</v>
      </c>
      <c r="X23" s="5">
        <f>VLOOKUP(V23,'Relaciones Hidraúlicas'!$B$4:$C$1004,2,0)</f>
        <v>1.0274106780470333</v>
      </c>
      <c r="Y23" s="36">
        <f t="shared" si="21"/>
        <v>1.6035069970980034</v>
      </c>
    </row>
    <row r="24" spans="1:25" x14ac:dyDescent="0.3">
      <c r="A24" s="11">
        <v>19</v>
      </c>
      <c r="B24" s="30">
        <f>_xlfn.XLOOKUP(A24,Datos!$D$22:$D$45,Datos!$B$22:$B$45,"No Cota",0)</f>
        <v>11</v>
      </c>
      <c r="C24" s="31">
        <f>_xlfn.XLOOKUP(B24,Datos!$A$66:$A$82,Datos!$B$66:$B$82,"No Cota",0)</f>
        <v>93</v>
      </c>
      <c r="D24" s="31">
        <f>IF(OR(_xlfn.XLOOKUP(A24,Datos!$D$22:$D$45,Datos!$A$22:$A$45,0,0)="I", AND(_xlfn.XLOOKUP(A24,Datos!$D$22:$D$45,Datos!$A$22:$A$45,0,0)="S", VLOOKUP(A24,Datos!$D$22:$G$45,4,0)="", VLOOKUP(A24,Datos!$D$22:$G$45,3,0)="", VLOOKUP(A24,Datos!$D$22:$G$45,2,0)="")), Datos!$D$54, C24-E24)</f>
        <v>1.4999999999999858</v>
      </c>
      <c r="E24" s="31">
        <f>IF(OR(_xlfn.XLOOKUP(A24,Datos!$D$22:$D$45,Datos!$A$22:$A$45,0,0)="I", AND(_xlfn.XLOOKUP(A24,Datos!$D$22:$D$45,Datos!$A$22:$A$45,0,0)="S", VLOOKUP(A24,Datos!$D$22:$G$45,4,0)="", VLOOKUP(A24,Datos!$D$22:$G$45,3,0)="", VLOOKUP(A24,Datos!$D$22:$G$45,2,0)="")), C24-D24, IF(_xlfn.XLOOKUP(B24,$F$6:$F$29,$H$6:$H$29,0,0,1)&lt;_xlfn.XLOOKUP(B24,$F$6:$F$29,$H$6:$H$29,0,0,-1),_xlfn.XLOOKUP(B24,$F$6:$F$29,$H$6:$H$29,0,0,1)-0.1,_xlfn.XLOOKUP(B24,$F$6:$F$29,$H$6:$H$29,0,0,-1)-0.1))</f>
        <v>91.500000000000014</v>
      </c>
      <c r="F24" s="32">
        <f>_xlfn.XLOOKUP(A24,Datos!$D$22:$D$45,Datos!$C$22:$C$45,0,0)</f>
        <v>15</v>
      </c>
      <c r="G24" s="22">
        <f>_xlfn.XLOOKUP(F24,Datos!$A$66:$A$82,Datos!$B$66:$B$82,"No Cota",0)</f>
        <v>90</v>
      </c>
      <c r="H24" s="22">
        <f t="shared" si="11"/>
        <v>88.600000000000009</v>
      </c>
      <c r="I24" s="33">
        <f t="shared" si="12"/>
        <v>1.3999999999999915</v>
      </c>
      <c r="J24" s="22">
        <f>_xlfn.XLOOKUP(A24,'Cálculo de Caudales'!$A$5:$A$28,'Cálculo de Caudales'!$S$5:$S$28,0,0)</f>
        <v>22.40805342389946</v>
      </c>
      <c r="K24" s="34">
        <f t="shared" si="13"/>
        <v>0.03</v>
      </c>
      <c r="L24" s="35">
        <v>2.9000000000000001E-2</v>
      </c>
      <c r="M24" s="22">
        <f t="shared" si="15"/>
        <v>2.9000000000000004</v>
      </c>
      <c r="N24" s="22">
        <f>Datos!$D$13</f>
        <v>100</v>
      </c>
      <c r="O24" s="3" t="str">
        <f>Datos!$D$56</f>
        <v>PVC</v>
      </c>
      <c r="P24" s="3">
        <f>Datos!$D$57</f>
        <v>0.01</v>
      </c>
      <c r="Q24" s="3">
        <f>Datos!$D$58</f>
        <v>6</v>
      </c>
      <c r="R24" s="5">
        <f t="shared" si="16"/>
        <v>3.8099999999999995E-2</v>
      </c>
      <c r="S24" s="5">
        <f t="shared" si="17"/>
        <v>1.9281862552142581</v>
      </c>
      <c r="T24" s="22">
        <f t="shared" si="18"/>
        <v>35.17301013582447</v>
      </c>
      <c r="U24" s="22">
        <f t="shared" si="19"/>
        <v>0.63708091338694872</v>
      </c>
      <c r="V24" s="5">
        <f>VLOOKUP(U24,'Relaciones Hidraúlicas'!$A$4:$B$1004,2,0.01)</f>
        <v>0.57899999999999996</v>
      </c>
      <c r="W24" s="22">
        <f t="shared" si="20"/>
        <v>3.4739999999999998</v>
      </c>
      <c r="X24" s="5">
        <f>VLOOKUP(V24,'Relaciones Hidraúlicas'!$B$4:$C$1004,2,0)</f>
        <v>1.0592705039287138</v>
      </c>
      <c r="Y24" s="36">
        <f t="shared" si="21"/>
        <v>2.0424708262292266</v>
      </c>
    </row>
    <row r="25" spans="1:25" x14ac:dyDescent="0.3">
      <c r="A25" s="11">
        <v>20</v>
      </c>
      <c r="B25" s="30">
        <f>_xlfn.XLOOKUP(A25,Datos!$D$22:$D$45,Datos!$B$22:$B$45,"No Cota",0)</f>
        <v>12</v>
      </c>
      <c r="C25" s="31">
        <f>_xlfn.XLOOKUP(B25,Datos!$A$66:$A$82,Datos!$B$66:$B$82,"No Cota",0)</f>
        <v>89.9</v>
      </c>
      <c r="D25" s="31">
        <f>IF(OR(_xlfn.XLOOKUP(A25,Datos!$D$22:$D$45,Datos!$A$22:$A$45,0,0)="I", AND(_xlfn.XLOOKUP(A25,Datos!$D$22:$D$45,Datos!$A$22:$A$45,0,0)="S", VLOOKUP(A25,Datos!$D$22:$G$45,4,0)="", VLOOKUP(A25,Datos!$D$22:$G$45,3,0)="", VLOOKUP(A25,Datos!$D$22:$G$45,2,0)="")), Datos!$D$54, C25-E25)</f>
        <v>1.4999999999999858</v>
      </c>
      <c r="E25" s="31">
        <f>IF(OR(_xlfn.XLOOKUP(A25,Datos!$D$22:$D$45,Datos!$A$22:$A$45,0,0)="I", AND(_xlfn.XLOOKUP(A25,Datos!$D$22:$D$45,Datos!$A$22:$A$45,0,0)="S", VLOOKUP(A25,Datos!$D$22:$G$45,4,0)="", VLOOKUP(A25,Datos!$D$22:$G$45,3,0)="", VLOOKUP(A25,Datos!$D$22:$G$45,2,0)="")), C25-D25, IF(_xlfn.XLOOKUP(B25,$F$6:$F$29,$H$6:$H$29,0,0,1)&lt;_xlfn.XLOOKUP(B25,$F$6:$F$29,$H$6:$H$29,0,0,-1),_xlfn.XLOOKUP(B25,$F$6:$F$29,$H$6:$H$29,0,0,1)-0.1,_xlfn.XLOOKUP(B25,$F$6:$F$29,$H$6:$H$29,0,0,-1)-0.1))</f>
        <v>88.40000000000002</v>
      </c>
      <c r="F25" s="32">
        <f>_xlfn.XLOOKUP(A25,Datos!$D$22:$D$45,Datos!$C$22:$C$45,0,0)</f>
        <v>16</v>
      </c>
      <c r="G25" s="22">
        <f>_xlfn.XLOOKUP(F25,Datos!$A$66:$A$82,Datos!$B$66:$B$82,"No Cota",0)</f>
        <v>87.8</v>
      </c>
      <c r="H25" s="22">
        <f t="shared" si="11"/>
        <v>86.40000000000002</v>
      </c>
      <c r="I25" s="33">
        <f t="shared" si="12"/>
        <v>1.3999999999999773</v>
      </c>
      <c r="J25" s="22">
        <f>_xlfn.XLOOKUP(A25,'Cálculo de Caudales'!$A$5:$A$28,'Cálculo de Caudales'!$S$5:$S$28,0,0)</f>
        <v>14.674557298456591</v>
      </c>
      <c r="K25" s="34">
        <f t="shared" si="13"/>
        <v>2.1000000000000085E-2</v>
      </c>
      <c r="L25" s="35">
        <v>0.02</v>
      </c>
      <c r="M25" s="22">
        <f t="shared" si="15"/>
        <v>2</v>
      </c>
      <c r="N25" s="22">
        <f>Datos!$D$13</f>
        <v>100</v>
      </c>
      <c r="O25" s="3" t="str">
        <f>Datos!$D$56</f>
        <v>PVC</v>
      </c>
      <c r="P25" s="3">
        <f>Datos!$D$57</f>
        <v>0.01</v>
      </c>
      <c r="Q25" s="3">
        <f>Datos!$D$58</f>
        <v>6</v>
      </c>
      <c r="R25" s="5">
        <f t="shared" si="16"/>
        <v>3.8099999999999995E-2</v>
      </c>
      <c r="S25" s="5">
        <f t="shared" si="17"/>
        <v>1.6012715281165397</v>
      </c>
      <c r="T25" s="22">
        <f t="shared" si="18"/>
        <v>29.20959504630002</v>
      </c>
      <c r="U25" s="22">
        <f t="shared" si="19"/>
        <v>0.50238824862843889</v>
      </c>
      <c r="V25" s="5">
        <f>VLOOKUP(U25,'Relaciones Hidraúlicas'!$A$4:$B$1004,2,0.01)</f>
        <v>0.501</v>
      </c>
      <c r="W25" s="22">
        <f t="shared" si="20"/>
        <v>3.0060000000000002</v>
      </c>
      <c r="X25" s="5">
        <f>VLOOKUP(V25,'Relaciones Hidraúlicas'!$B$4:$C$1004,2,0)</f>
        <v>1.0008475657154166</v>
      </c>
      <c r="Y25" s="36">
        <f t="shared" si="21"/>
        <v>1.602628710964844</v>
      </c>
    </row>
    <row r="26" spans="1:25" x14ac:dyDescent="0.3">
      <c r="A26" s="11">
        <v>21</v>
      </c>
      <c r="B26" s="30">
        <f>_xlfn.XLOOKUP(A26,Datos!$D$22:$D$45,Datos!$B$22:$B$45,"No Cota",0)</f>
        <v>13</v>
      </c>
      <c r="C26" s="31">
        <f>_xlfn.XLOOKUP(B26,Datos!$A$66:$A$82,Datos!$B$66:$B$82,"No Cota",0)</f>
        <v>94.3</v>
      </c>
      <c r="D26" s="31">
        <f>IF(OR(_xlfn.XLOOKUP(A26,Datos!$D$22:$D$45,Datos!$A$22:$A$45,0,0)="I", AND(_xlfn.XLOOKUP(A26,Datos!$D$22:$D$45,Datos!$A$22:$A$45,0,0)="S", VLOOKUP(A26,Datos!$D$22:$G$45,4,0)="", VLOOKUP(A26,Datos!$D$22:$G$45,3,0)="", VLOOKUP(A26,Datos!$D$22:$G$45,2,0)="")), Datos!$D$54, C26-E26)</f>
        <v>1.4999999999999858</v>
      </c>
      <c r="E26" s="31">
        <f>IF(OR(_xlfn.XLOOKUP(A26,Datos!$D$22:$D$45,Datos!$A$22:$A$45,0,0)="I", AND(_xlfn.XLOOKUP(A26,Datos!$D$22:$D$45,Datos!$A$22:$A$45,0,0)="S", VLOOKUP(A26,Datos!$D$22:$G$45,4,0)="", VLOOKUP(A26,Datos!$D$22:$G$45,3,0)="", VLOOKUP(A26,Datos!$D$22:$G$45,2,0)="")), C26-D26, IF(_xlfn.XLOOKUP(B26,$F$6:$F$29,$H$6:$H$29,0,0,1)&lt;_xlfn.XLOOKUP(B26,$F$6:$F$29,$H$6:$H$29,0,0,-1),_xlfn.XLOOKUP(B26,$F$6:$F$29,$H$6:$H$29,0,0,1)-0.1,_xlfn.XLOOKUP(B26,$F$6:$F$29,$H$6:$H$29,0,0,-1)-0.1))</f>
        <v>92.800000000000011</v>
      </c>
      <c r="F26" s="32">
        <f>_xlfn.XLOOKUP(A26,Datos!$D$22:$D$45,Datos!$C$22:$C$45,0,0)</f>
        <v>14</v>
      </c>
      <c r="G26" s="22">
        <f>_xlfn.XLOOKUP(F26,Datos!$A$66:$A$82,Datos!$B$66:$B$82,"No Cota",0)</f>
        <v>93</v>
      </c>
      <c r="H26" s="22">
        <f t="shared" si="11"/>
        <v>91.600000000000009</v>
      </c>
      <c r="I26" s="33">
        <f t="shared" si="12"/>
        <v>1.3999999999999915</v>
      </c>
      <c r="J26" s="22">
        <f>_xlfn.XLOOKUP(A26,'Cálculo de Caudales'!$A$5:$A$28,'Cálculo de Caudales'!$S$5:$S$28,0,0)</f>
        <v>9.0826757386134283</v>
      </c>
      <c r="K26" s="34">
        <f t="shared" si="13"/>
        <v>1.2999999999999972E-2</v>
      </c>
      <c r="L26" s="35">
        <v>1.2E-2</v>
      </c>
      <c r="M26" s="22">
        <f t="shared" si="15"/>
        <v>1.2</v>
      </c>
      <c r="N26" s="22">
        <f>Datos!$D$13</f>
        <v>100</v>
      </c>
      <c r="O26" s="3" t="str">
        <f>Datos!$D$56</f>
        <v>PVC</v>
      </c>
      <c r="P26" s="3">
        <f>Datos!$D$57</f>
        <v>0.01</v>
      </c>
      <c r="Q26" s="3">
        <f>Datos!$D$58</f>
        <v>6</v>
      </c>
      <c r="R26" s="5">
        <f t="shared" si="16"/>
        <v>3.8099999999999995E-2</v>
      </c>
      <c r="S26" s="5">
        <f t="shared" si="17"/>
        <v>1.240339592230292</v>
      </c>
      <c r="T26" s="22">
        <f t="shared" si="18"/>
        <v>22.625655032756526</v>
      </c>
      <c r="U26" s="22">
        <f t="shared" si="19"/>
        <v>0.40143260937479558</v>
      </c>
      <c r="V26" s="5">
        <f>VLOOKUP(U26,'Relaciones Hidraúlicas'!$A$4:$B$1004,2,0.01)</f>
        <v>0.44</v>
      </c>
      <c r="W26" s="22">
        <f t="shared" si="20"/>
        <v>2.64</v>
      </c>
      <c r="X26" s="5">
        <f>VLOOKUP(V26,'Relaciones Hidraúlicas'!$B$4:$C$1004,2,0)</f>
        <v>0.94446712874167027</v>
      </c>
      <c r="Y26" s="36">
        <f t="shared" si="21"/>
        <v>1.1714599733383579</v>
      </c>
    </row>
    <row r="27" spans="1:25" x14ac:dyDescent="0.3">
      <c r="A27" s="11">
        <v>22</v>
      </c>
      <c r="B27" s="30">
        <f>_xlfn.XLOOKUP(A27,Datos!$D$22:$D$45,Datos!$B$22:$B$45,"No Cota",0)</f>
        <v>14</v>
      </c>
      <c r="C27" s="31">
        <f>_xlfn.XLOOKUP(B27,Datos!$A$66:$A$82,Datos!$B$66:$B$82,"No Cota",0)</f>
        <v>93</v>
      </c>
      <c r="D27" s="31">
        <f>IF(OR(_xlfn.XLOOKUP(A27,Datos!$D$22:$D$45,Datos!$A$22:$A$45,0,0)="I", AND(_xlfn.XLOOKUP(A27,Datos!$D$22:$D$45,Datos!$A$22:$A$45,0,0)="S", VLOOKUP(A27,Datos!$D$22:$G$45,4,0)="", VLOOKUP(A27,Datos!$D$22:$G$45,3,0)="", VLOOKUP(A27,Datos!$D$22:$G$45,2,0)="")), Datos!$D$54, C27-E27)</f>
        <v>1.4999999999999858</v>
      </c>
      <c r="E27" s="31">
        <f>IF(OR(_xlfn.XLOOKUP(A27,Datos!$D$22:$D$45,Datos!$A$22:$A$45,0,0)="I", AND(_xlfn.XLOOKUP(A27,Datos!$D$22:$D$45,Datos!$A$22:$A$45,0,0)="S", VLOOKUP(A27,Datos!$D$22:$G$45,4,0)="", VLOOKUP(A27,Datos!$D$22:$G$45,3,0)="", VLOOKUP(A27,Datos!$D$22:$G$45,2,0)="")), C27-D27, IF(_xlfn.XLOOKUP(B27,$F$6:$F$29,$H$6:$H$29,0,0,1)&lt;_xlfn.XLOOKUP(B27,$F$6:$F$29,$H$6:$H$29,0,0,-1),_xlfn.XLOOKUP(B27,$F$6:$F$29,$H$6:$H$29,0,0,1)-0.1,_xlfn.XLOOKUP(B27,$F$6:$F$29,$H$6:$H$29,0,0,-1)-0.1))</f>
        <v>91.500000000000014</v>
      </c>
      <c r="F27" s="32">
        <f>_xlfn.XLOOKUP(A27,Datos!$D$22:$D$45,Datos!$C$22:$C$45,0,0)</f>
        <v>15</v>
      </c>
      <c r="G27" s="22">
        <f>_xlfn.XLOOKUP(F27,Datos!$A$66:$A$82,Datos!$B$66:$B$82,"No Cota",0)</f>
        <v>90</v>
      </c>
      <c r="H27" s="22">
        <f t="shared" si="11"/>
        <v>88.600000000000009</v>
      </c>
      <c r="I27" s="33">
        <f t="shared" si="12"/>
        <v>1.3999999999999915</v>
      </c>
      <c r="J27" s="22">
        <f>_xlfn.XLOOKUP(A27,'Cálculo de Caudales'!$A$5:$A$28,'Cálculo de Caudales'!$S$5:$S$28,0,0)</f>
        <v>27.001918477733</v>
      </c>
      <c r="K27" s="34">
        <f t="shared" si="13"/>
        <v>0.03</v>
      </c>
      <c r="L27" s="35">
        <v>2.9000000000000001E-2</v>
      </c>
      <c r="M27" s="22">
        <f t="shared" si="15"/>
        <v>2.9000000000000004</v>
      </c>
      <c r="N27" s="22">
        <f>Datos!$D$13</f>
        <v>100</v>
      </c>
      <c r="O27" s="3" t="str">
        <f>Datos!$D$56</f>
        <v>PVC</v>
      </c>
      <c r="P27" s="3">
        <f>Datos!$D$57</f>
        <v>0.01</v>
      </c>
      <c r="Q27" s="3">
        <f>Datos!$D$58</f>
        <v>6</v>
      </c>
      <c r="R27" s="5">
        <f t="shared" si="16"/>
        <v>3.8099999999999995E-2</v>
      </c>
      <c r="S27" s="5">
        <f t="shared" si="17"/>
        <v>1.9281862552142581</v>
      </c>
      <c r="T27" s="22">
        <f t="shared" si="18"/>
        <v>35.17301013582447</v>
      </c>
      <c r="U27" s="22">
        <f t="shared" si="19"/>
        <v>0.76768858773992055</v>
      </c>
      <c r="V27" s="5">
        <f>VLOOKUP(U27,'Relaciones Hidraúlicas'!$A$4:$B$1004,2,0.01)</f>
        <v>0.65600000000000003</v>
      </c>
      <c r="W27" s="22">
        <f t="shared" si="20"/>
        <v>3.9359999999999999</v>
      </c>
      <c r="X27" s="5">
        <f>VLOOKUP(V27,'Relaciones Hidraúlicas'!$B$4:$C$1004,2,0)</f>
        <v>1.1021014244090162</v>
      </c>
      <c r="Y27" s="36">
        <f t="shared" si="21"/>
        <v>2.1250568183975207</v>
      </c>
    </row>
    <row r="28" spans="1:25" x14ac:dyDescent="0.3">
      <c r="A28" s="11">
        <v>23</v>
      </c>
      <c r="B28" s="30">
        <f>_xlfn.XLOOKUP(A28,Datos!$D$22:$D$45,Datos!$B$22:$B$45,"No Cota",0)</f>
        <v>15</v>
      </c>
      <c r="C28" s="31">
        <f>_xlfn.XLOOKUP(B28,Datos!$A$66:$A$82,Datos!$B$66:$B$82,"No Cota",0)</f>
        <v>90</v>
      </c>
      <c r="D28" s="31">
        <f>IF(OR(_xlfn.XLOOKUP(A28,Datos!$D$22:$D$45,Datos!$A$22:$A$45,0,0)="I", AND(_xlfn.XLOOKUP(A28,Datos!$D$22:$D$45,Datos!$A$22:$A$45,0,0)="S", VLOOKUP(A28,Datos!$D$22:$G$45,4,0)="", VLOOKUP(A28,Datos!$D$22:$G$45,3,0)="", VLOOKUP(A28,Datos!$D$22:$G$45,2,0)="")), Datos!$D$54, C28-E28)</f>
        <v>1.4999999999999858</v>
      </c>
      <c r="E28" s="31">
        <f>IF(OR(_xlfn.XLOOKUP(A28,Datos!$D$22:$D$45,Datos!$A$22:$A$45,0,0)="I", AND(_xlfn.XLOOKUP(A28,Datos!$D$22:$D$45,Datos!$A$22:$A$45,0,0)="S", VLOOKUP(A28,Datos!$D$22:$G$45,4,0)="", VLOOKUP(A28,Datos!$D$22:$G$45,3,0)="", VLOOKUP(A28,Datos!$D$22:$G$45,2,0)="")), C28-D28, IF(_xlfn.XLOOKUP(B28,$F$6:$F$29,$H$6:$H$29,0,0,1)&lt;_xlfn.XLOOKUP(B28,$F$6:$F$29,$H$6:$H$29,0,0,-1),_xlfn.XLOOKUP(B28,$F$6:$F$29,$H$6:$H$29,0,0,1)-0.1,_xlfn.XLOOKUP(B28,$F$6:$F$29,$H$6:$H$29,0,0,-1)-0.1))</f>
        <v>88.500000000000014</v>
      </c>
      <c r="F28" s="32">
        <f>_xlfn.XLOOKUP(A28,Datos!$D$22:$D$45,Datos!$C$22:$C$45,0,0)</f>
        <v>16</v>
      </c>
      <c r="G28" s="22">
        <f>_xlfn.XLOOKUP(F28,Datos!$A$66:$A$82,Datos!$B$66:$B$82,"No Cota",0)</f>
        <v>87.8</v>
      </c>
      <c r="H28" s="22">
        <f t="shared" si="11"/>
        <v>86.40000000000002</v>
      </c>
      <c r="I28" s="33">
        <f t="shared" si="12"/>
        <v>1.3999999999999773</v>
      </c>
      <c r="J28" s="22">
        <f>_xlfn.XLOOKUP(A28,'Cálculo de Caudales'!$A$5:$A$28,'Cálculo de Caudales'!$S$5:$S$28,0,0)</f>
        <v>51.628113651758994</v>
      </c>
      <c r="K28" s="34">
        <f t="shared" si="13"/>
        <v>2.200000000000003E-2</v>
      </c>
      <c r="L28" s="35">
        <v>2.1000000000000001E-2</v>
      </c>
      <c r="M28" s="22">
        <f t="shared" si="15"/>
        <v>2.1</v>
      </c>
      <c r="N28" s="22">
        <f>Datos!$D$13</f>
        <v>100</v>
      </c>
      <c r="O28" s="3" t="str">
        <f>Datos!$D$56</f>
        <v>PVC</v>
      </c>
      <c r="P28" s="3">
        <f>Datos!$D$57</f>
        <v>0.01</v>
      </c>
      <c r="Q28" s="3">
        <v>8</v>
      </c>
      <c r="R28" s="5">
        <f t="shared" si="16"/>
        <v>5.0799999999999998E-2</v>
      </c>
      <c r="S28" s="5">
        <f t="shared" si="17"/>
        <v>1.9877058789876088</v>
      </c>
      <c r="T28" s="22">
        <f t="shared" si="18"/>
        <v>64.459977547046051</v>
      </c>
      <c r="U28" s="22">
        <f t="shared" si="19"/>
        <v>0.80093285192471975</v>
      </c>
      <c r="V28" s="5">
        <f>VLOOKUP(U28,'Relaciones Hidraúlicas'!$A$4:$B$1004,2,0.01)</f>
        <v>0.67700000000000005</v>
      </c>
      <c r="W28" s="22">
        <f t="shared" si="20"/>
        <v>5.4160000000000004</v>
      </c>
      <c r="X28" s="5">
        <f>VLOOKUP(V28,'Relaciones Hidraúlicas'!$B$4:$C$1004,2,0)</f>
        <v>1.1111706022242198</v>
      </c>
      <c r="Y28" s="36">
        <f t="shared" si="21"/>
        <v>2.2086803385992835</v>
      </c>
    </row>
    <row r="29" spans="1:25" x14ac:dyDescent="0.3">
      <c r="A29" s="11">
        <v>24</v>
      </c>
      <c r="B29" s="30">
        <f>_xlfn.XLOOKUP(A29,Datos!$D$22:$D$45,Datos!$B$22:$B$45,"No Cota",0)</f>
        <v>16</v>
      </c>
      <c r="C29" s="31">
        <f>_xlfn.XLOOKUP(B29,Datos!$A$66:$A$82,Datos!$B$66:$B$82,"No Cota",0)</f>
        <v>87.8</v>
      </c>
      <c r="D29" s="31">
        <f>IF(OR(_xlfn.XLOOKUP(A29,Datos!$D$22:$D$45,Datos!$A$22:$A$45,0,0)="I", AND(_xlfn.XLOOKUP(A29,Datos!$D$22:$D$45,Datos!$A$22:$A$45,0,0)="S", VLOOKUP(A29,Datos!$D$22:$G$45,4,0)="", VLOOKUP(A29,Datos!$D$22:$G$45,3,0)="", VLOOKUP(A29,Datos!$D$22:$G$45,2,0)="")), Datos!$D$54, C29-E29)</f>
        <v>1.4999999999999716</v>
      </c>
      <c r="E29" s="31">
        <f>IF(OR(_xlfn.XLOOKUP(A29,Datos!$D$22:$D$45,Datos!$A$22:$A$45,0,0)="I", AND(_xlfn.XLOOKUP(A29,Datos!$D$22:$D$45,Datos!$A$22:$A$45,0,0)="S", VLOOKUP(A29,Datos!$D$22:$G$45,4,0)="", VLOOKUP(A29,Datos!$D$22:$G$45,3,0)="", VLOOKUP(A29,Datos!$D$22:$G$45,2,0)="")), C29-D29, IF(_xlfn.XLOOKUP(B29,$F$6:$F$29,$H$6:$H$29,0,0,1)&lt;_xlfn.XLOOKUP(B29,$F$6:$F$29,$H$6:$H$29,0,0,-1),_xlfn.XLOOKUP(B29,$F$6:$F$29,$H$6:$H$29,0,0,1)-0.1,_xlfn.XLOOKUP(B29,$F$6:$F$29,$H$6:$H$29,0,0,-1)-0.1))</f>
        <v>86.300000000000026</v>
      </c>
      <c r="F29" s="32">
        <f>_xlfn.XLOOKUP(A29,Datos!$D$22:$D$45,Datos!$C$22:$C$45,0,0)</f>
        <v>17</v>
      </c>
      <c r="G29" s="22">
        <f>_xlfn.XLOOKUP(F29,Datos!$A$66:$A$82,Datos!$B$66:$B$82,"No Cota",0)</f>
        <v>86</v>
      </c>
      <c r="H29" s="22">
        <f t="shared" si="11"/>
        <v>84.600000000000023</v>
      </c>
      <c r="I29" s="33">
        <f t="shared" si="12"/>
        <v>1.3999999999999773</v>
      </c>
      <c r="J29" s="22">
        <f>_xlfn.XLOOKUP(A29,'Cálculo de Caudales'!$A$5:$A$28,'Cálculo de Caudales'!$S$5:$S$28,0,0)</f>
        <v>66.367198134742409</v>
      </c>
      <c r="K29" s="34">
        <f t="shared" si="13"/>
        <v>1.7999999999999971E-2</v>
      </c>
      <c r="L29" s="35">
        <v>1.7000000000000001E-2</v>
      </c>
      <c r="M29" s="22">
        <f t="shared" si="15"/>
        <v>1.7000000000000002</v>
      </c>
      <c r="N29" s="22">
        <f>Datos!$D$13</f>
        <v>100</v>
      </c>
      <c r="O29" s="3" t="str">
        <f>Datos!$D$56</f>
        <v>PVC</v>
      </c>
      <c r="P29" s="3">
        <f>Datos!$D$57</f>
        <v>0.01</v>
      </c>
      <c r="Q29" s="3">
        <v>10</v>
      </c>
      <c r="R29" s="5">
        <f t="shared" si="16"/>
        <v>6.3500000000000001E-2</v>
      </c>
      <c r="S29" s="5">
        <f t="shared" si="17"/>
        <v>2.0752652353996135</v>
      </c>
      <c r="T29" s="22">
        <f t="shared" si="18"/>
        <v>105.15542054359243</v>
      </c>
      <c r="U29" s="22">
        <f t="shared" si="19"/>
        <v>0.63113435134073503</v>
      </c>
      <c r="V29" s="5">
        <f>VLOOKUP(U29,'Relaciones Hidraúlicas'!$A$4:$B$1004,2,0.01)</f>
        <v>0.57599999999999996</v>
      </c>
      <c r="W29" s="22">
        <f t="shared" si="20"/>
        <v>5.76</v>
      </c>
      <c r="X29" s="5">
        <f>VLOOKUP(V29,'Relaciones Hidraúlicas'!$B$4:$C$1004,2,0)</f>
        <v>1.0573024834336422</v>
      </c>
      <c r="Y29" s="36">
        <f t="shared" si="21"/>
        <v>2.1941830871715133</v>
      </c>
    </row>
  </sheetData>
  <mergeCells count="29">
    <mergeCell ref="I2:I5"/>
    <mergeCell ref="B2:E2"/>
    <mergeCell ref="F2:H2"/>
    <mergeCell ref="C3:C5"/>
    <mergeCell ref="D3:D5"/>
    <mergeCell ref="E3:E5"/>
    <mergeCell ref="F3:F5"/>
    <mergeCell ref="B3:B5"/>
    <mergeCell ref="G3:G5"/>
    <mergeCell ref="H3:H5"/>
    <mergeCell ref="K2:K5"/>
    <mergeCell ref="L2:L5"/>
    <mergeCell ref="M2:M5"/>
    <mergeCell ref="N2:N5"/>
    <mergeCell ref="O2:O5"/>
    <mergeCell ref="A2:A5"/>
    <mergeCell ref="A1:Y1"/>
    <mergeCell ref="U2:U5"/>
    <mergeCell ref="V2:V5"/>
    <mergeCell ref="W2:W5"/>
    <mergeCell ref="X2:X5"/>
    <mergeCell ref="Y2:Y5"/>
    <mergeCell ref="P2:P5"/>
    <mergeCell ref="Q2:Q5"/>
    <mergeCell ref="R2:T2"/>
    <mergeCell ref="R3:R5"/>
    <mergeCell ref="S3:S5"/>
    <mergeCell ref="T3:T5"/>
    <mergeCell ref="J2:J5"/>
  </mergeCells>
  <conditionalFormatting sqref="L6:L29">
    <cfRule type="expression" dxfId="1" priority="1">
      <formula>L6&lt;0</formula>
    </cfRule>
  </conditionalFormatting>
  <pageMargins left="0.25" right="0.25" top="0.75" bottom="0.75" header="0.3" footer="0.3"/>
  <pageSetup paperSize="5" scale="68" fitToHeight="0" orientation="landscape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624D5C9-3E56-4891-9C14-9D484A7D66BB}">
            <xm:f>I6&gt;Datos!$D$59+0.01</xm:f>
            <x14:dxf>
              <fill>
                <patternFill>
                  <bgColor rgb="FFFF0000"/>
                </patternFill>
              </fill>
            </x14:dxf>
          </x14:cfRule>
          <xm:sqref>I6:I29</xm:sqref>
        </x14:conditionalFormatting>
        <x14:conditionalFormatting xmlns:xm="http://schemas.microsoft.com/office/excel/2006/main">
          <x14:cfRule type="expression" priority="2" id="{C8D3AA98-13AE-4A73-8223-C7F04303ED13}">
            <xm:f>OR(Y6&lt;=Datos!$D$60, Y6&gt;=Datos!$D$61, I6&gt;Datos!$D$59+0.01)</xm:f>
            <x14:dxf>
              <fill>
                <patternFill>
                  <bgColor rgb="FFC7F9CC"/>
                </patternFill>
              </fill>
            </x14:dxf>
          </x14:cfRule>
          <xm:sqref>L6:L29</xm:sqref>
        </x14:conditionalFormatting>
        <x14:conditionalFormatting xmlns:xm="http://schemas.microsoft.com/office/excel/2006/main">
          <x14:cfRule type="expression" priority="3" id="{6BB4E296-832D-484D-B95F-12FE05D69E94}">
            <xm:f>U6&gt;Datos!$D$62</xm:f>
            <x14:dxf>
              <fill>
                <patternFill>
                  <bgColor rgb="FFC7F9CC"/>
                </patternFill>
              </fill>
            </x14:dxf>
          </x14:cfRule>
          <xm:sqref>Q6:Q29</xm:sqref>
        </x14:conditionalFormatting>
        <x14:conditionalFormatting xmlns:xm="http://schemas.microsoft.com/office/excel/2006/main">
          <x14:cfRule type="expression" priority="4" id="{7ED90FE4-AED0-442E-ACA0-E46BABD61E92}">
            <xm:f>U6&gt;Datos!$D$62</xm:f>
            <x14:dxf>
              <fill>
                <patternFill>
                  <bgColor rgb="FFFF0000"/>
                </patternFill>
              </fill>
            </x14:dxf>
          </x14:cfRule>
          <xm:sqref>U6:U29</xm:sqref>
        </x14:conditionalFormatting>
        <x14:conditionalFormatting xmlns:xm="http://schemas.microsoft.com/office/excel/2006/main">
          <x14:cfRule type="expression" priority="11" id="{30527366-EB6E-49E1-A1F3-7EA95E17C5A1}">
            <xm:f>OR(Y6&lt;=Datos!$D$60, Y6&gt;=Datos!$D$61)</xm:f>
            <x14:dxf>
              <fill>
                <patternFill>
                  <bgColor rgb="FFFF0000"/>
                </patternFill>
              </fill>
            </x14:dxf>
          </x14:cfRule>
          <xm:sqref>Y6:Y29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349-39FC-48E5-9C7B-ADFA911BB644}">
  <sheetPr codeName="Hoja4">
    <tabColor rgb="FFC7F9CC"/>
  </sheetPr>
  <dimension ref="A1:Z1004"/>
  <sheetViews>
    <sheetView showGridLines="0" topLeftCell="I1" zoomScale="92" zoomScaleNormal="83" workbookViewId="0">
      <selection activeCell="J3" sqref="J3"/>
    </sheetView>
  </sheetViews>
  <sheetFormatPr baseColWidth="10" defaultRowHeight="14.4" x14ac:dyDescent="0.3"/>
  <cols>
    <col min="1" max="1" width="11.5546875" style="1" hidden="1" customWidth="1"/>
    <col min="2" max="7" width="5.88671875" style="1" bestFit="1" customWidth="1"/>
    <col min="8" max="8" width="8" style="1" bestFit="1" customWidth="1"/>
    <col min="9" max="9" width="11.5546875" style="1"/>
    <col min="10" max="12" width="11.6640625" style="1" bestFit="1" customWidth="1"/>
    <col min="13" max="20" width="11.5546875" style="1"/>
    <col min="21" max="21" width="3.21875" style="1" bestFit="1" customWidth="1"/>
    <col min="22" max="22" width="1.77734375" style="1" bestFit="1" customWidth="1"/>
    <col min="23" max="23" width="3.21875" style="1" bestFit="1" customWidth="1"/>
    <col min="24" max="16384" width="11.5546875" style="1"/>
  </cols>
  <sheetData>
    <row r="1" spans="1:26" x14ac:dyDescent="0.3">
      <c r="J1" s="74" t="s">
        <v>85</v>
      </c>
      <c r="K1" s="74"/>
      <c r="L1" s="74"/>
    </row>
    <row r="2" spans="1:26" x14ac:dyDescent="0.3">
      <c r="B2" s="74" t="s">
        <v>0</v>
      </c>
      <c r="C2" s="74"/>
      <c r="D2" s="74"/>
      <c r="E2" s="74"/>
      <c r="F2" s="74"/>
      <c r="G2" s="74"/>
      <c r="H2" s="74"/>
      <c r="J2" s="2" t="s">
        <v>4</v>
      </c>
      <c r="K2" s="3" t="s">
        <v>1</v>
      </c>
      <c r="L2" s="4" t="s">
        <v>2</v>
      </c>
      <c r="O2" s="1">
        <v>0</v>
      </c>
    </row>
    <row r="3" spans="1:26" x14ac:dyDescent="0.3">
      <c r="A3" s="26" t="str">
        <f>F3</f>
        <v>q/Q</v>
      </c>
      <c r="B3" s="28" t="s">
        <v>1</v>
      </c>
      <c r="C3" s="28" t="s">
        <v>2</v>
      </c>
      <c r="D3" s="28" t="s">
        <v>7</v>
      </c>
      <c r="E3" s="28" t="s">
        <v>3</v>
      </c>
      <c r="F3" s="28" t="s">
        <v>4</v>
      </c>
      <c r="G3" s="28" t="s">
        <v>6</v>
      </c>
      <c r="H3" s="28" t="s">
        <v>5</v>
      </c>
      <c r="J3" s="5">
        <v>0.32</v>
      </c>
      <c r="K3" s="5">
        <f>VLOOKUP(J3,A4:B1004,2,0.01)</f>
        <v>0.38800000000000001</v>
      </c>
      <c r="L3" s="5">
        <f>VLOOKUP(K3,B5:E1004,2,0)</f>
        <v>0.88862173575901948</v>
      </c>
      <c r="X3" s="1" t="s">
        <v>92</v>
      </c>
    </row>
    <row r="4" spans="1:26" x14ac:dyDescent="0.3">
      <c r="A4" s="26">
        <f t="shared" ref="A4:A67" si="0">F4</f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J4" s="7">
        <v>0</v>
      </c>
      <c r="K4" s="7">
        <f>K3</f>
        <v>0.38800000000000001</v>
      </c>
      <c r="L4" s="7">
        <f>J3</f>
        <v>0.32</v>
      </c>
      <c r="T4" s="1" t="s">
        <v>93</v>
      </c>
      <c r="U4" s="1" t="s">
        <v>89</v>
      </c>
      <c r="V4" s="1" t="s">
        <v>90</v>
      </c>
      <c r="W4" s="1" t="s">
        <v>91</v>
      </c>
      <c r="Y4" s="1">
        <v>-1</v>
      </c>
      <c r="Z4" s="75">
        <v>1</v>
      </c>
    </row>
    <row r="5" spans="1:26" x14ac:dyDescent="0.3">
      <c r="A5" s="26">
        <f t="shared" si="0"/>
        <v>1.0317215901361144E-6</v>
      </c>
      <c r="B5" s="6">
        <v>1E-3</v>
      </c>
      <c r="C5" s="6">
        <f t="shared" ref="C5:C68" si="1">((G5-SIN(G5))/G5)^(2/3)</f>
        <v>1.9224010488907987E-2</v>
      </c>
      <c r="D5" s="6">
        <f t="shared" ref="D5:D68" si="2">(G5-SIN(G5))/G5</f>
        <v>2.6654220867137184E-3</v>
      </c>
      <c r="E5" s="6">
        <f t="shared" ref="E5:E68" si="3">(G5-SIN(G5))/(2*PI())</f>
        <v>5.3668384686504658E-5</v>
      </c>
      <c r="F5" s="6">
        <f t="shared" ref="F5:F68" si="4">((1*(G5-SIN(G5)))/(2*PI())*C5)</f>
        <v>1.0317215901361144E-6</v>
      </c>
      <c r="G5" s="6">
        <f t="shared" ref="G5:G68" si="5">2*ACOS(1-2*(B5))</f>
        <v>0.12651219775028677</v>
      </c>
      <c r="H5" s="6">
        <f t="shared" ref="H5:H68" si="6">G5*180/(PI())</f>
        <v>7.248614988015901</v>
      </c>
      <c r="J5" s="7">
        <f>J3</f>
        <v>0.32</v>
      </c>
      <c r="K5" s="7">
        <v>0</v>
      </c>
      <c r="L5" s="7">
        <f t="shared" ref="L5" si="7">L3</f>
        <v>0.88862173575901948</v>
      </c>
    </row>
    <row r="6" spans="1:26" x14ac:dyDescent="0.3">
      <c r="A6" s="26">
        <f t="shared" si="0"/>
        <v>4.629440497818537E-6</v>
      </c>
      <c r="B6" s="6">
        <v>2E-3</v>
      </c>
      <c r="C6" s="6">
        <f t="shared" si="1"/>
        <v>3.0506712262304555E-2</v>
      </c>
      <c r="D6" s="6">
        <f t="shared" si="2"/>
        <v>5.3283544710175214E-3</v>
      </c>
      <c r="E6" s="6">
        <f t="shared" si="3"/>
        <v>1.5175153776039244E-4</v>
      </c>
      <c r="F6" s="6">
        <f t="shared" si="4"/>
        <v>4.629440497818537E-6</v>
      </c>
      <c r="G6" s="6">
        <f t="shared" si="5"/>
        <v>0.17894512040898913</v>
      </c>
      <c r="H6" s="6">
        <f t="shared" si="6"/>
        <v>10.25280016389541</v>
      </c>
      <c r="J6" s="7">
        <f>J3</f>
        <v>0.32</v>
      </c>
      <c r="K6" s="7">
        <f>K3</f>
        <v>0.38800000000000001</v>
      </c>
      <c r="L6" s="7">
        <f t="shared" ref="L6" si="8">L3</f>
        <v>0.88862173575901948</v>
      </c>
    </row>
    <row r="7" spans="1:26" x14ac:dyDescent="0.3">
      <c r="A7" s="26">
        <f t="shared" si="0"/>
        <v>1.1137653935818072E-5</v>
      </c>
      <c r="B7" s="6">
        <v>3.0000000000000001E-3</v>
      </c>
      <c r="C7" s="6">
        <f t="shared" si="1"/>
        <v>3.9962645738077077E-2</v>
      </c>
      <c r="D7" s="6">
        <f t="shared" si="2"/>
        <v>7.9887963380946229E-3</v>
      </c>
      <c r="E7" s="6">
        <f t="shared" si="3"/>
        <v>2.7870161572425442E-4</v>
      </c>
      <c r="F7" s="6">
        <f t="shared" si="4"/>
        <v>1.1137653935818072E-5</v>
      </c>
      <c r="G7" s="6">
        <f t="shared" si="5"/>
        <v>0.21919871566327886</v>
      </c>
      <c r="H7" s="6">
        <f t="shared" si="6"/>
        <v>12.559161282194051</v>
      </c>
    </row>
    <row r="8" spans="1:26" x14ac:dyDescent="0.3">
      <c r="A8" s="26">
        <f t="shared" si="0"/>
        <v>2.0760044900034534E-5</v>
      </c>
      <c r="B8" s="6">
        <v>4.0000000000000001E-3</v>
      </c>
      <c r="C8" s="6">
        <f t="shared" si="1"/>
        <v>4.8396202567063715E-2</v>
      </c>
      <c r="D8" s="6">
        <f t="shared" si="2"/>
        <v>1.0646746871711738E-2</v>
      </c>
      <c r="E8" s="6">
        <f t="shared" si="3"/>
        <v>4.2896020346362652E-4</v>
      </c>
      <c r="F8" s="6">
        <f t="shared" si="4"/>
        <v>2.0760044900034534E-5</v>
      </c>
      <c r="G8" s="6">
        <f t="shared" si="5"/>
        <v>0.253151171925448</v>
      </c>
      <c r="H8" s="6">
        <f t="shared" si="6"/>
        <v>14.504493730118865</v>
      </c>
    </row>
    <row r="9" spans="1:26" x14ac:dyDescent="0.3">
      <c r="A9" s="26">
        <f t="shared" si="0"/>
        <v>3.3646026072975406E-5</v>
      </c>
      <c r="B9" s="6">
        <v>5.0000000000000001E-3</v>
      </c>
      <c r="C9" s="6">
        <f t="shared" si="1"/>
        <v>5.6141295470186377E-2</v>
      </c>
      <c r="D9" s="6">
        <f t="shared" si="2"/>
        <v>1.3302205254214678E-2</v>
      </c>
      <c r="E9" s="6">
        <f t="shared" si="3"/>
        <v>5.9930975570100624E-4</v>
      </c>
      <c r="F9" s="6">
        <f t="shared" si="4"/>
        <v>3.3646026072975406E-5</v>
      </c>
      <c r="G9" s="6">
        <f t="shared" si="5"/>
        <v>0.28307894664885458</v>
      </c>
      <c r="H9" s="6">
        <f t="shared" si="6"/>
        <v>16.219228911988367</v>
      </c>
    </row>
    <row r="10" spans="1:26" x14ac:dyDescent="0.3">
      <c r="A10" s="26">
        <f t="shared" si="0"/>
        <v>4.9914503782620157E-5</v>
      </c>
      <c r="B10" s="6">
        <v>6.0000000000000001E-3</v>
      </c>
      <c r="C10" s="6">
        <f t="shared" si="1"/>
        <v>6.33773830732169E-2</v>
      </c>
      <c r="D10" s="6">
        <f t="shared" si="2"/>
        <v>1.5955170666523646E-2</v>
      </c>
      <c r="E10" s="6">
        <f t="shared" si="3"/>
        <v>7.8757596735978016E-4</v>
      </c>
      <c r="F10" s="6">
        <f t="shared" si="4"/>
        <v>4.9914503782620157E-5</v>
      </c>
      <c r="G10" s="6">
        <f t="shared" si="5"/>
        <v>0.31014934592867682</v>
      </c>
      <c r="H10" s="6">
        <f t="shared" si="6"/>
        <v>17.770248540456166</v>
      </c>
    </row>
    <row r="11" spans="1:26" x14ac:dyDescent="0.3">
      <c r="A11" s="26">
        <f t="shared" si="0"/>
        <v>6.9664507363247921E-5</v>
      </c>
      <c r="B11" s="6">
        <v>7.0000000000000001E-3</v>
      </c>
      <c r="C11" s="6">
        <f t="shared" si="1"/>
        <v>7.0214980241654748E-2</v>
      </c>
      <c r="D11" s="6">
        <f t="shared" si="2"/>
        <v>1.8605642288130327E-2</v>
      </c>
      <c r="E11" s="6">
        <f t="shared" si="3"/>
        <v>9.9216017897445392E-4</v>
      </c>
      <c r="F11" s="6">
        <f t="shared" si="4"/>
        <v>6.9664507363247921E-5</v>
      </c>
      <c r="G11" s="6">
        <f t="shared" si="5"/>
        <v>0.33505568699866695</v>
      </c>
      <c r="H11" s="6">
        <f t="shared" si="6"/>
        <v>19.197276766879945</v>
      </c>
    </row>
    <row r="12" spans="1:26" x14ac:dyDescent="0.3">
      <c r="A12" s="26">
        <f t="shared" si="0"/>
        <v>9.298096381628341E-5</v>
      </c>
      <c r="B12" s="6">
        <v>8.0000000000000002E-3</v>
      </c>
      <c r="C12" s="6">
        <f t="shared" si="1"/>
        <v>7.6728244997161341E-2</v>
      </c>
      <c r="D12" s="6">
        <f t="shared" si="2"/>
        <v>2.1253619297092238E-2</v>
      </c>
      <c r="E12" s="6">
        <f t="shared" si="3"/>
        <v>1.2118218502159585E-3</v>
      </c>
      <c r="F12" s="6">
        <f t="shared" si="4"/>
        <v>9.298096381628341E-5</v>
      </c>
      <c r="G12" s="6">
        <f t="shared" si="5"/>
        <v>0.35824962975777952</v>
      </c>
      <c r="H12" s="6">
        <f t="shared" si="6"/>
        <v>20.526191797245112</v>
      </c>
    </row>
    <row r="13" spans="1:26" x14ac:dyDescent="0.3">
      <c r="A13" s="26">
        <f t="shared" si="0"/>
        <v>1.199382157129194E-4</v>
      </c>
      <c r="B13" s="6">
        <v>8.9999999999999993E-3</v>
      </c>
      <c r="C13" s="6">
        <f t="shared" si="1"/>
        <v>8.2969990718740658E-2</v>
      </c>
      <c r="D13" s="6">
        <f t="shared" si="2"/>
        <v>2.3899100870030054E-2</v>
      </c>
      <c r="E13" s="6">
        <f t="shared" si="3"/>
        <v>1.4455613972465906E-3</v>
      </c>
      <c r="F13" s="6">
        <f t="shared" si="4"/>
        <v>1.199382157129194E-4</v>
      </c>
      <c r="G13" s="6">
        <f t="shared" si="5"/>
        <v>0.38004484692542118</v>
      </c>
      <c r="H13" s="6">
        <f t="shared" si="6"/>
        <v>21.774965754522054</v>
      </c>
    </row>
    <row r="14" spans="1:26" x14ac:dyDescent="0.3">
      <c r="A14" s="26">
        <f t="shared" si="0"/>
        <v>1.5060233573309178E-4</v>
      </c>
      <c r="B14" s="6">
        <v>0.01</v>
      </c>
      <c r="C14" s="6">
        <f t="shared" si="1"/>
        <v>8.8979515501859188E-2</v>
      </c>
      <c r="D14" s="6">
        <f t="shared" si="2"/>
        <v>2.654208618212214E-2</v>
      </c>
      <c r="E14" s="6">
        <f t="shared" si="3"/>
        <v>1.6925506380167355E-3</v>
      </c>
      <c r="F14" s="6">
        <f t="shared" si="4"/>
        <v>1.5060233573309178E-4</v>
      </c>
      <c r="G14" s="6">
        <f t="shared" si="5"/>
        <v>0.40066968464623942</v>
      </c>
      <c r="H14" s="6">
        <f t="shared" si="6"/>
        <v>22.956681909067161</v>
      </c>
    </row>
    <row r="15" spans="1:26" x14ac:dyDescent="0.3">
      <c r="A15" s="26">
        <f t="shared" si="0"/>
        <v>1.8503273671653309E-4</v>
      </c>
      <c r="B15" s="6">
        <v>1.0999999999999999E-2</v>
      </c>
      <c r="C15" s="6">
        <f t="shared" si="1"/>
        <v>9.478706320177907E-2</v>
      </c>
      <c r="D15" s="6">
        <f t="shared" si="2"/>
        <v>2.9182574407100918E-2</v>
      </c>
      <c r="E15" s="6">
        <f t="shared" si="3"/>
        <v>1.952088507296006E-3</v>
      </c>
      <c r="F15" s="6">
        <f t="shared" si="4"/>
        <v>1.8503273671653309E-4</v>
      </c>
      <c r="G15" s="6">
        <f t="shared" si="5"/>
        <v>0.42029649804891456</v>
      </c>
      <c r="H15" s="6">
        <f t="shared" si="6"/>
        <v>24.081215482331242</v>
      </c>
    </row>
    <row r="16" spans="1:26" x14ac:dyDescent="0.3">
      <c r="A16" s="26">
        <f t="shared" si="0"/>
        <v>2.232833401167045E-4</v>
      </c>
      <c r="B16" s="6">
        <v>1.2E-2</v>
      </c>
      <c r="C16" s="6">
        <f t="shared" si="1"/>
        <v>0.10041654049523686</v>
      </c>
      <c r="D16" s="6">
        <f t="shared" si="2"/>
        <v>3.1820564717248902E-2</v>
      </c>
      <c r="E16" s="6">
        <f t="shared" si="3"/>
        <v>2.223571326153142E-3</v>
      </c>
      <c r="F16" s="6">
        <f t="shared" si="4"/>
        <v>2.232833401167045E-4</v>
      </c>
      <c r="G16" s="6">
        <f t="shared" si="5"/>
        <v>0.43905916849985882</v>
      </c>
      <c r="H16" s="6">
        <f t="shared" si="6"/>
        <v>25.156237311565171</v>
      </c>
    </row>
    <row r="17" spans="1:8" x14ac:dyDescent="0.3">
      <c r="A17" s="26">
        <f t="shared" si="0"/>
        <v>2.654034527511598E-4</v>
      </c>
      <c r="B17" s="6">
        <v>1.2999999999999999E-2</v>
      </c>
      <c r="C17" s="6">
        <f t="shared" si="1"/>
        <v>0.10588726041858162</v>
      </c>
      <c r="D17" s="6">
        <f t="shared" si="2"/>
        <v>3.4456056283393904E-2</v>
      </c>
      <c r="E17" s="6">
        <f t="shared" si="3"/>
        <v>2.5064719939112286E-3</v>
      </c>
      <c r="F17" s="6">
        <f t="shared" si="4"/>
        <v>2.654034527511598E-4</v>
      </c>
      <c r="G17" s="6">
        <f t="shared" si="5"/>
        <v>0.45706414789524841</v>
      </c>
      <c r="H17" s="6">
        <f t="shared" si="6"/>
        <v>26.187846641141</v>
      </c>
    </row>
    <row r="18" spans="1:8" x14ac:dyDescent="0.3">
      <c r="A18" s="26">
        <f t="shared" si="0"/>
        <v>3.1143844267922561E-4</v>
      </c>
      <c r="B18" s="6">
        <v>1.4E-2</v>
      </c>
      <c r="C18" s="6">
        <f t="shared" si="1"/>
        <v>0.11121510925551027</v>
      </c>
      <c r="D18" s="6">
        <f t="shared" si="2"/>
        <v>3.7089048274904966E-2</v>
      </c>
      <c r="E18" s="6">
        <f t="shared" si="3"/>
        <v>2.800324926748162E-3</v>
      </c>
      <c r="F18" s="6">
        <f t="shared" si="4"/>
        <v>3.1143844267922561E-4</v>
      </c>
      <c r="G18" s="6">
        <f t="shared" si="5"/>
        <v>0.47439773338637625</v>
      </c>
      <c r="H18" s="6">
        <f t="shared" si="6"/>
        <v>27.180987933611824</v>
      </c>
    </row>
    <row r="19" spans="1:8" x14ac:dyDescent="0.3">
      <c r="A19" s="26">
        <f t="shared" si="0"/>
        <v>3.6143027198972993E-4</v>
      </c>
      <c r="B19" s="6">
        <v>1.4999999999999999E-2</v>
      </c>
      <c r="C19" s="6">
        <f t="shared" si="1"/>
        <v>0.11641335503194226</v>
      </c>
      <c r="D19" s="6">
        <f t="shared" si="2"/>
        <v>3.9719539859688152E-2</v>
      </c>
      <c r="E19" s="6">
        <f t="shared" si="3"/>
        <v>3.1047148490012878E-3</v>
      </c>
      <c r="F19" s="6">
        <f t="shared" si="4"/>
        <v>3.6143027198972993E-4</v>
      </c>
      <c r="G19" s="6">
        <f t="shared" si="5"/>
        <v>0.49113103503058397</v>
      </c>
      <c r="H19" s="6">
        <f t="shared" si="6"/>
        <v>28.139735495144251</v>
      </c>
    </row>
    <row r="20" spans="1:8" x14ac:dyDescent="0.3">
      <c r="A20" s="26">
        <f t="shared" si="0"/>
        <v>4.1541792475020942E-4</v>
      </c>
      <c r="B20" s="6">
        <v>1.6E-2</v>
      </c>
      <c r="C20" s="6">
        <f t="shared" si="1"/>
        <v>0.12149322421852606</v>
      </c>
      <c r="D20" s="6">
        <f t="shared" si="2"/>
        <v>4.2347530204182325E-2</v>
      </c>
      <c r="E20" s="6">
        <f t="shared" si="3"/>
        <v>3.4192682548535398E-3</v>
      </c>
      <c r="F20" s="6">
        <f t="shared" si="4"/>
        <v>4.1541792475020942E-4</v>
      </c>
      <c r="G20" s="6">
        <f t="shared" si="5"/>
        <v>0.50732347215091078</v>
      </c>
      <c r="H20" s="6">
        <f t="shared" si="6"/>
        <v>29.067493802169945</v>
      </c>
    </row>
    <row r="21" spans="1:8" x14ac:dyDescent="0.3">
      <c r="A21" s="26">
        <f t="shared" si="0"/>
        <v>4.734377562950748E-4</v>
      </c>
      <c r="B21" s="6">
        <v>1.7000000000000001E-2</v>
      </c>
      <c r="C21" s="6">
        <f t="shared" si="1"/>
        <v>0.12646432340483613</v>
      </c>
      <c r="D21" s="6">
        <f t="shared" si="2"/>
        <v>4.4973018473354491E-2</v>
      </c>
      <c r="E21" s="6">
        <f t="shared" si="3"/>
        <v>3.7436467736399566E-3</v>
      </c>
      <c r="F21" s="6">
        <f t="shared" si="4"/>
        <v>4.734377562950748E-4</v>
      </c>
      <c r="G21" s="6">
        <f t="shared" si="5"/>
        <v>0.52302529832061673</v>
      </c>
      <c r="H21" s="6">
        <f t="shared" si="6"/>
        <v>29.967142172342164</v>
      </c>
    </row>
    <row r="22" spans="1:8" x14ac:dyDescent="0.3">
      <c r="A22" s="26">
        <f t="shared" si="0"/>
        <v>5.3552378227955221E-4</v>
      </c>
      <c r="B22" s="6">
        <v>1.7999999999999999E-2</v>
      </c>
      <c r="C22" s="6">
        <f t="shared" si="1"/>
        <v>0.13133495427008882</v>
      </c>
      <c r="D22" s="6">
        <f t="shared" si="2"/>
        <v>4.7596003830696156E-2</v>
      </c>
      <c r="E22" s="6">
        <f t="shared" si="3"/>
        <v>4.0775419251926929E-3</v>
      </c>
      <c r="F22" s="6">
        <f t="shared" si="4"/>
        <v>5.3552378227955221E-4</v>
      </c>
      <c r="G22" s="6">
        <f t="shared" si="5"/>
        <v>0.53827946574910523</v>
      </c>
      <c r="H22" s="6">
        <f t="shared" si="6"/>
        <v>30.841141585980484</v>
      </c>
    </row>
    <row r="23" spans="1:8" x14ac:dyDescent="0.3">
      <c r="A23" s="26">
        <f t="shared" si="0"/>
        <v>6.0170792078838894E-4</v>
      </c>
      <c r="B23" s="6">
        <v>1.9E-2</v>
      </c>
      <c r="C23" s="6">
        <f t="shared" si="1"/>
        <v>0.13611235326664883</v>
      </c>
      <c r="D23" s="6">
        <f t="shared" si="2"/>
        <v>5.0216485438217766E-2</v>
      </c>
      <c r="E23" s="6">
        <f t="shared" si="3"/>
        <v>4.4206709115492421E-3</v>
      </c>
      <c r="F23" s="6">
        <f t="shared" si="4"/>
        <v>6.0170792078838894E-4</v>
      </c>
      <c r="G23" s="6">
        <f t="shared" si="5"/>
        <v>0.55312302876105424</v>
      </c>
      <c r="H23" s="6">
        <f t="shared" si="6"/>
        <v>31.691615099501654</v>
      </c>
    </row>
    <row r="24" spans="1:8" x14ac:dyDescent="0.3">
      <c r="A24" s="26">
        <f t="shared" si="0"/>
        <v>6.7202019728719988E-4</v>
      </c>
      <c r="B24" s="6">
        <v>0.02</v>
      </c>
      <c r="C24" s="6">
        <f t="shared" si="1"/>
        <v>0.14080287701845201</v>
      </c>
      <c r="D24" s="6">
        <f t="shared" si="2"/>
        <v>5.2834462456445803E-2</v>
      </c>
      <c r="E24" s="6">
        <f t="shared" si="3"/>
        <v>4.7727731955301781E-3</v>
      </c>
      <c r="F24" s="6">
        <f t="shared" si="4"/>
        <v>6.7202019728719988E-4</v>
      </c>
      <c r="G24" s="6">
        <f t="shared" si="5"/>
        <v>0.56758821841665608</v>
      </c>
      <c r="H24" s="6">
        <f t="shared" si="6"/>
        <v>32.520409416623941</v>
      </c>
    </row>
    <row r="25" spans="1:8" x14ac:dyDescent="0.3">
      <c r="A25" s="26">
        <f t="shared" si="0"/>
        <v>7.4648891975983482E-4</v>
      </c>
      <c r="B25" s="6">
        <v>2.1000000000000001E-2</v>
      </c>
      <c r="C25" s="6">
        <f t="shared" si="1"/>
        <v>0.14541214782220338</v>
      </c>
      <c r="D25" s="6">
        <f t="shared" si="2"/>
        <v>5.5449934044417074E-2</v>
      </c>
      <c r="E25" s="6">
        <f t="shared" si="3"/>
        <v>5.1336076864263976E-3</v>
      </c>
      <c r="F25" s="6">
        <f t="shared" si="4"/>
        <v>7.4648891975983482E-4</v>
      </c>
      <c r="G25" s="6">
        <f t="shared" si="5"/>
        <v>0.58170327781347719</v>
      </c>
      <c r="H25" s="6">
        <f t="shared" si="6"/>
        <v>33.329142747638265</v>
      </c>
    </row>
    <row r="26" spans="1:8" x14ac:dyDescent="0.3">
      <c r="A26" s="26">
        <f t="shared" si="0"/>
        <v>8.25140829632325E-4</v>
      </c>
      <c r="B26" s="6">
        <v>2.1999999999999999E-2</v>
      </c>
      <c r="C26" s="6">
        <f t="shared" si="1"/>
        <v>0.14994516932348542</v>
      </c>
      <c r="D26" s="6">
        <f t="shared" si="2"/>
        <v>5.8062899359675547E-2</v>
      </c>
      <c r="E26" s="6">
        <f t="shared" si="3"/>
        <v>5.5029504008375276E-3</v>
      </c>
      <c r="F26" s="6">
        <f t="shared" si="4"/>
        <v>8.25140829632325E-4</v>
      </c>
      <c r="G26" s="6">
        <f t="shared" si="5"/>
        <v>0.59549312015054667</v>
      </c>
      <c r="H26" s="6">
        <f t="shared" si="6"/>
        <v>34.119242513703163</v>
      </c>
    </row>
    <row r="27" spans="1:8" x14ac:dyDescent="0.3">
      <c r="A27" s="26">
        <f t="shared" si="0"/>
        <v>9.0800123281716666E-4</v>
      </c>
      <c r="B27" s="6">
        <v>2.3E-2</v>
      </c>
      <c r="C27" s="6">
        <f t="shared" si="1"/>
        <v>0.1544064195557856</v>
      </c>
      <c r="D27" s="6">
        <f t="shared" si="2"/>
        <v>6.0673357558266861E-2</v>
      </c>
      <c r="E27" s="6">
        <f t="shared" si="3"/>
        <v>5.8805925001655405E-3</v>
      </c>
      <c r="F27" s="6">
        <f t="shared" si="4"/>
        <v>9.0800123281716666E-4</v>
      </c>
      <c r="G27" s="6">
        <f t="shared" si="5"/>
        <v>0.60897985345655625</v>
      </c>
      <c r="H27" s="6">
        <f t="shared" si="6"/>
        <v>34.891975411556032</v>
      </c>
    </row>
    <row r="28" spans="1:8" x14ac:dyDescent="0.3">
      <c r="A28" s="26">
        <f t="shared" si="0"/>
        <v>9.9509411427591921E-4</v>
      </c>
      <c r="B28" s="6">
        <v>2.4E-2</v>
      </c>
      <c r="C28" s="6">
        <f t="shared" si="1"/>
        <v>0.15879992656152939</v>
      </c>
      <c r="D28" s="6">
        <f t="shared" si="2"/>
        <v>6.3281307794734218E-2</v>
      </c>
      <c r="E28" s="6">
        <f t="shared" si="3"/>
        <v>6.2663386301400788E-3</v>
      </c>
      <c r="F28" s="6">
        <f t="shared" si="4"/>
        <v>9.9509411427591921E-4</v>
      </c>
      <c r="G28" s="6">
        <f t="shared" si="5"/>
        <v>0.62218320358392276</v>
      </c>
      <c r="H28" s="6">
        <f t="shared" si="6"/>
        <v>35.64847164928765</v>
      </c>
    </row>
    <row r="29" spans="1:8" x14ac:dyDescent="0.3">
      <c r="A29" s="26">
        <f t="shared" si="0"/>
        <v>1.0864422387957579E-3</v>
      </c>
      <c r="B29" s="6">
        <v>2.5000000000000001E-2</v>
      </c>
      <c r="C29" s="6">
        <f t="shared" si="1"/>
        <v>0.16312933044403488</v>
      </c>
      <c r="D29" s="6">
        <f t="shared" si="2"/>
        <v>6.5886749222114391E-2</v>
      </c>
      <c r="E29" s="6">
        <f t="shared" si="3"/>
        <v>6.6600055050706278E-3</v>
      </c>
      <c r="F29" s="6">
        <f t="shared" si="4"/>
        <v>1.0864422387957579E-3</v>
      </c>
      <c r="G29" s="6">
        <f t="shared" si="5"/>
        <v>0.63512085858304301</v>
      </c>
      <c r="H29" s="6">
        <f t="shared" si="6"/>
        <v>36.389744677533571</v>
      </c>
    </row>
    <row r="30" spans="1:8" x14ac:dyDescent="0.3">
      <c r="A30" s="26">
        <f t="shared" si="0"/>
        <v>1.1820672401415418E-3</v>
      </c>
      <c r="B30" s="6">
        <v>2.5999999999999999E-2</v>
      </c>
      <c r="C30" s="6">
        <f t="shared" si="1"/>
        <v>0.16739793472918243</v>
      </c>
      <c r="D30" s="6">
        <f t="shared" si="2"/>
        <v>6.8489680991932506E-2</v>
      </c>
      <c r="E30" s="6">
        <f t="shared" si="3"/>
        <v>7.0614206922797384E-3</v>
      </c>
      <c r="F30" s="6">
        <f t="shared" si="4"/>
        <v>1.1820672401415418E-3</v>
      </c>
      <c r="G30" s="6">
        <f t="shared" si="5"/>
        <v>0.64780875160992712</v>
      </c>
      <c r="H30" s="6">
        <f t="shared" si="6"/>
        <v>37.116707398887499</v>
      </c>
    </row>
    <row r="31" spans="1:8" x14ac:dyDescent="0.3">
      <c r="A31" s="26">
        <f t="shared" si="0"/>
        <v>1.2819897003338008E-3</v>
      </c>
      <c r="B31" s="6">
        <v>2.7E-2</v>
      </c>
      <c r="C31" s="6">
        <f t="shared" si="1"/>
        <v>0.17160874921784153</v>
      </c>
      <c r="D31" s="6">
        <f t="shared" si="2"/>
        <v>7.1090102254198276E-2</v>
      </c>
      <c r="E31" s="6">
        <f t="shared" si="3"/>
        <v>7.4704215617027361E-3</v>
      </c>
      <c r="F31" s="6">
        <f t="shared" si="4"/>
        <v>1.2819897003338008E-3</v>
      </c>
      <c r="G31" s="6">
        <f t="shared" si="5"/>
        <v>0.66026129526570276</v>
      </c>
      <c r="H31" s="6">
        <f t="shared" si="6"/>
        <v>37.830185594565847</v>
      </c>
    </row>
    <row r="32" spans="1:8" x14ac:dyDescent="0.3">
      <c r="A32" s="26">
        <f t="shared" si="0"/>
        <v>1.3862292204825535E-3</v>
      </c>
      <c r="B32" s="6">
        <v>2.8000000000000001E-2</v>
      </c>
      <c r="C32" s="6">
        <f t="shared" si="1"/>
        <v>0.17576452600098572</v>
      </c>
      <c r="D32" s="6">
        <f t="shared" si="2"/>
        <v>7.3688012157400881E-2</v>
      </c>
      <c r="E32" s="6">
        <f t="shared" si="3"/>
        <v>7.886854372848702E-3</v>
      </c>
      <c r="F32" s="6">
        <f t="shared" si="4"/>
        <v>1.3862292204825535E-3</v>
      </c>
      <c r="G32" s="6">
        <f t="shared" si="5"/>
        <v>0.67249157718486519</v>
      </c>
      <c r="H32" s="6">
        <f t="shared" si="6"/>
        <v>38.530929130789019</v>
      </c>
    </row>
    <row r="33" spans="1:8" x14ac:dyDescent="0.3">
      <c r="A33" s="26">
        <f t="shared" si="0"/>
        <v>1.4948044843549663E-3</v>
      </c>
      <c r="B33" s="6">
        <v>2.9000000000000001E-2</v>
      </c>
      <c r="C33" s="6">
        <f t="shared" si="1"/>
        <v>0.17986778993307564</v>
      </c>
      <c r="D33" s="6">
        <f t="shared" si="2"/>
        <v>7.6283409848504777E-2</v>
      </c>
      <c r="E33" s="6">
        <f t="shared" si="3"/>
        <v>8.3105734768362145E-3</v>
      </c>
      <c r="F33" s="6">
        <f t="shared" si="4"/>
        <v>1.4948044843549663E-3</v>
      </c>
      <c r="G33" s="6">
        <f t="shared" si="5"/>
        <v>0.68451152442705299</v>
      </c>
      <c r="H33" s="6">
        <f t="shared" si="6"/>
        <v>39.219621377736296</v>
      </c>
    </row>
    <row r="34" spans="1:8" x14ac:dyDescent="0.3">
      <c r="A34" s="26">
        <f t="shared" si="0"/>
        <v>1.6077333156544239E-3</v>
      </c>
      <c r="B34" s="6">
        <v>0.03</v>
      </c>
      <c r="C34" s="6">
        <f t="shared" si="1"/>
        <v>0.18392086457767373</v>
      </c>
      <c r="D34" s="6">
        <f t="shared" si="2"/>
        <v>7.8876294472944808E-2</v>
      </c>
      <c r="E34" s="6">
        <f t="shared" si="3"/>
        <v>8.7414406154851642E-3</v>
      </c>
      <c r="F34" s="6">
        <f t="shared" si="4"/>
        <v>1.6077333156544239E-3</v>
      </c>
      <c r="G34" s="6">
        <f t="shared" si="5"/>
        <v>0.69633204254592185</v>
      </c>
      <c r="H34" s="6">
        <f t="shared" si="6"/>
        <v>39.896887177605393</v>
      </c>
    </row>
    <row r="35" spans="1:8" x14ac:dyDescent="0.3">
      <c r="A35" s="26">
        <f t="shared" si="0"/>
        <v>1.7250327298281975E-3</v>
      </c>
      <c r="B35" s="6">
        <v>3.1E-2</v>
      </c>
      <c r="C35" s="6">
        <f t="shared" si="1"/>
        <v>0.18792589442619451</v>
      </c>
      <c r="D35" s="6">
        <f t="shared" si="2"/>
        <v>8.1466665174622394E-2</v>
      </c>
      <c r="E35" s="6">
        <f t="shared" si="3"/>
        <v>9.1793243027808603E-3</v>
      </c>
      <c r="F35" s="6">
        <f t="shared" si="4"/>
        <v>1.7250327298281975E-3</v>
      </c>
      <c r="G35" s="6">
        <f t="shared" si="5"/>
        <v>0.70796313394494526</v>
      </c>
      <c r="H35" s="6">
        <f t="shared" si="6"/>
        <v>40.563299625900349</v>
      </c>
    </row>
    <row r="36" spans="1:8" x14ac:dyDescent="0.3">
      <c r="A36" s="26">
        <f t="shared" si="0"/>
        <v>1.8467189810909496E-3</v>
      </c>
      <c r="B36" s="6">
        <v>3.2000000000000001E-2</v>
      </c>
      <c r="C36" s="6">
        <f t="shared" si="1"/>
        <v>0.1918848640278058</v>
      </c>
      <c r="D36" s="6">
        <f t="shared" si="2"/>
        <v>8.4054521095899823E-2</v>
      </c>
      <c r="E36" s="6">
        <f t="shared" si="3"/>
        <v>9.6240992766544829E-3</v>
      </c>
      <c r="F36" s="6">
        <f t="shared" si="4"/>
        <v>1.8467189810909496E-3</v>
      </c>
      <c r="G36" s="6">
        <f t="shared" si="5"/>
        <v>0.71941399916991333</v>
      </c>
      <c r="H36" s="6">
        <f t="shared" si="6"/>
        <v>41.219385875064141</v>
      </c>
    </row>
    <row r="37" spans="1:8" x14ac:dyDescent="0.3">
      <c r="A37" s="26">
        <f t="shared" si="0"/>
        <v>1.9728076052459749E-3</v>
      </c>
      <c r="B37" s="6">
        <v>3.3000000000000002E-2</v>
      </c>
      <c r="C37" s="6">
        <f t="shared" si="1"/>
        <v>0.1957996145427999</v>
      </c>
      <c r="D37" s="6">
        <f t="shared" si="2"/>
        <v>8.6639861377596591E-2</v>
      </c>
      <c r="E37" s="6">
        <f t="shared" si="3"/>
        <v>1.0075646011114789E-2</v>
      </c>
      <c r="F37" s="6">
        <f t="shared" si="4"/>
        <v>1.9728076052459749E-3</v>
      </c>
      <c r="G37" s="6">
        <f t="shared" si="5"/>
        <v>0.73069312405143183</v>
      </c>
      <c r="H37" s="6">
        <f t="shared" si="6"/>
        <v>41.865632127376145</v>
      </c>
    </row>
    <row r="38" spans="1:8" x14ac:dyDescent="0.3">
      <c r="A38" s="26">
        <f t="shared" si="0"/>
        <v>2.1033134587991253E-3</v>
      </c>
      <c r="B38" s="6">
        <v>3.4000000000000002E-2</v>
      </c>
      <c r="C38" s="6">
        <f t="shared" si="1"/>
        <v>0.1996718581338503</v>
      </c>
      <c r="D38" s="6">
        <f t="shared" si="2"/>
        <v>8.9222685158984488E-2</v>
      </c>
      <c r="E38" s="6">
        <f t="shared" si="3"/>
        <v>1.053385028043945E-2</v>
      </c>
      <c r="F38" s="6">
        <f t="shared" si="4"/>
        <v>2.1033134587991253E-3</v>
      </c>
      <c r="G38" s="6">
        <f t="shared" si="5"/>
        <v>0.74180835504054476</v>
      </c>
      <c r="H38" s="6">
        <f t="shared" si="6"/>
        <v>42.502487951365346</v>
      </c>
    </row>
    <row r="39" spans="1:8" x14ac:dyDescent="0.3">
      <c r="A39" s="26">
        <f t="shared" si="0"/>
        <v>2.2382507547890891E-3</v>
      </c>
      <c r="B39" s="6">
        <v>3.5000000000000003E-2</v>
      </c>
      <c r="C39" s="6">
        <f t="shared" si="1"/>
        <v>0.20350319053271926</v>
      </c>
      <c r="D39" s="6">
        <f t="shared" si="2"/>
        <v>9.1802991577782586E-2</v>
      </c>
      <c r="E39" s="6">
        <f t="shared" si="3"/>
        <v>1.0998602768486928E-2</v>
      </c>
      <c r="F39" s="6">
        <f t="shared" si="4"/>
        <v>2.2382507547890891E-3</v>
      </c>
      <c r="G39" s="6">
        <f t="shared" si="5"/>
        <v>0.75276696463545667</v>
      </c>
      <c r="H39" s="6">
        <f t="shared" si="6"/>
        <v>43.130370030485359</v>
      </c>
    </row>
    <row r="40" spans="1:8" x14ac:dyDescent="0.3">
      <c r="A40" s="26">
        <f t="shared" si="0"/>
        <v>2.3776330956982381E-3</v>
      </c>
      <c r="B40" s="6">
        <v>3.5999999999999997E-2</v>
      </c>
      <c r="C40" s="6">
        <f t="shared" si="1"/>
        <v>0.20729510205915494</v>
      </c>
      <c r="D40" s="6">
        <f t="shared" si="2"/>
        <v>9.4380779770153106E-2</v>
      </c>
      <c r="E40" s="6">
        <f t="shared" si="3"/>
        <v>1.1469798717288279E-2</v>
      </c>
      <c r="F40" s="6">
        <f t="shared" si="4"/>
        <v>2.3776330956982381E-3</v>
      </c>
      <c r="G40" s="6">
        <f t="shared" si="5"/>
        <v>0.7635757084469792</v>
      </c>
      <c r="H40" s="6">
        <f t="shared" si="6"/>
        <v>43.749665432723752</v>
      </c>
    </row>
    <row r="41" spans="1:8" x14ac:dyDescent="0.3">
      <c r="A41" s="26">
        <f t="shared" si="0"/>
        <v>2.5214735037585984E-3</v>
      </c>
      <c r="B41" s="6">
        <v>3.6999999999999998E-2</v>
      </c>
      <c r="C41" s="6">
        <f t="shared" si="1"/>
        <v>0.21104898732023691</v>
      </c>
      <c r="D41" s="6">
        <f t="shared" si="2"/>
        <v>9.6956048870696476E-2</v>
      </c>
      <c r="E41" s="6">
        <f t="shared" si="3"/>
        <v>1.1947337609976872E-2</v>
      </c>
      <c r="F41" s="6">
        <f t="shared" si="4"/>
        <v>2.5214735037585984E-3</v>
      </c>
      <c r="G41" s="6">
        <f t="shared" si="5"/>
        <v>0.77424087517255202</v>
      </c>
      <c r="H41" s="6">
        <f t="shared" si="6"/>
        <v>44.360734473902433</v>
      </c>
    </row>
    <row r="42" spans="1:8" x14ac:dyDescent="0.3">
      <c r="A42" s="26">
        <f t="shared" si="0"/>
        <v>2.6697844489258597E-3</v>
      </c>
      <c r="B42" s="6">
        <v>3.7999999999999999E-2</v>
      </c>
      <c r="C42" s="6">
        <f t="shared" si="1"/>
        <v>0.2147661537795181</v>
      </c>
      <c r="D42" s="6">
        <f t="shared" si="2"/>
        <v>9.9528798012446504E-2</v>
      </c>
      <c r="E42" s="6">
        <f t="shared" si="3"/>
        <v>1.243112288385393E-2</v>
      </c>
      <c r="F42" s="6">
        <f t="shared" si="4"/>
        <v>2.6697844489258597E-3</v>
      </c>
      <c r="G42" s="6">
        <f t="shared" si="5"/>
        <v>0.78476833052688244</v>
      </c>
      <c r="H42" s="6">
        <f t="shared" si="6"/>
        <v>44.963913234717964</v>
      </c>
    </row>
    <row r="43" spans="1:8" x14ac:dyDescent="0.3">
      <c r="A43" s="26">
        <f t="shared" si="0"/>
        <v>2.8225778747592318E-3</v>
      </c>
      <c r="B43" s="6">
        <v>3.9E-2</v>
      </c>
      <c r="C43" s="6">
        <f t="shared" si="1"/>
        <v>0.21844782935388632</v>
      </c>
      <c r="D43" s="6">
        <f t="shared" si="2"/>
        <v>0.10209902632686614</v>
      </c>
      <c r="E43" s="6">
        <f t="shared" si="3"/>
        <v>1.292106167000014E-2</v>
      </c>
      <c r="F43" s="6">
        <f t="shared" si="4"/>
        <v>2.8225778747592318E-3</v>
      </c>
      <c r="G43" s="6">
        <f t="shared" si="5"/>
        <v>0.79516355599899802</v>
      </c>
      <c r="H43" s="6">
        <f t="shared" si="6"/>
        <v>45.559515781357078</v>
      </c>
    </row>
    <row r="44" spans="1:8" x14ac:dyDescent="0.3">
      <c r="A44" s="26">
        <f t="shared" si="0"/>
        <v>2.9798652224149432E-3</v>
      </c>
      <c r="B44" s="6">
        <v>0.04</v>
      </c>
      <c r="C44" s="6">
        <f t="shared" si="1"/>
        <v>0.22209516917051986</v>
      </c>
      <c r="D44" s="6">
        <f t="shared" si="2"/>
        <v>0.1046667329438421</v>
      </c>
      <c r="E44" s="6">
        <f t="shared" si="3"/>
        <v>1.341706455635272E-2</v>
      </c>
      <c r="F44" s="6">
        <f t="shared" si="4"/>
        <v>2.9798652224149432E-3</v>
      </c>
      <c r="G44" s="6">
        <f t="shared" si="5"/>
        <v>0.80543168316132263</v>
      </c>
      <c r="H44" s="6">
        <f t="shared" si="6"/>
        <v>46.147836131261919</v>
      </c>
    </row>
    <row r="45" spans="1:8" x14ac:dyDescent="0.3">
      <c r="A45" s="26">
        <f t="shared" si="0"/>
        <v>3.1416574529359656E-3</v>
      </c>
      <c r="B45" s="6">
        <v>4.1000000000000002E-2</v>
      </c>
      <c r="C45" s="6">
        <f t="shared" si="1"/>
        <v>0.22570926159544294</v>
      </c>
      <c r="D45" s="6">
        <f t="shared" si="2"/>
        <v>0.1072319169916804</v>
      </c>
      <c r="E45" s="6">
        <f t="shared" si="3"/>
        <v>1.3919045371594071E-2</v>
      </c>
      <c r="F45" s="6">
        <f t="shared" si="4"/>
        <v>3.1416574529359656E-3</v>
      </c>
      <c r="G45" s="6">
        <f t="shared" si="5"/>
        <v>0.81557752413911588</v>
      </c>
      <c r="H45" s="6">
        <f t="shared" si="6"/>
        <v>46.729149998900361</v>
      </c>
    </row>
    <row r="46" spans="1:8" x14ac:dyDescent="0.3">
      <c r="A46" s="26">
        <f t="shared" si="0"/>
        <v>3.3079650679985846E-3</v>
      </c>
      <c r="B46" s="6">
        <v>4.2000000000000003E-2</v>
      </c>
      <c r="C46" s="6">
        <f t="shared" si="1"/>
        <v>0.22929113362802353</v>
      </c>
      <c r="D46" s="6">
        <f t="shared" si="2"/>
        <v>0.10979457759710164</v>
      </c>
      <c r="E46" s="6">
        <f t="shared" si="3"/>
        <v>1.4426920987555759E-2</v>
      </c>
      <c r="F46" s="6">
        <f t="shared" si="4"/>
        <v>3.3079650679985846E-3</v>
      </c>
      <c r="G46" s="6">
        <f t="shared" si="5"/>
        <v>0.82560559875266604</v>
      </c>
      <c r="H46" s="6">
        <f t="shared" si="6"/>
        <v>47.303716350899066</v>
      </c>
    </row>
    <row r="47" spans="1:8" x14ac:dyDescent="0.3">
      <c r="A47" s="26">
        <f t="shared" si="0"/>
        <v>3.4787981292578726E-3</v>
      </c>
      <c r="B47" s="6">
        <v>4.2999999999999997E-2</v>
      </c>
      <c r="C47" s="6">
        <f t="shared" si="1"/>
        <v>0.23284175574158938</v>
      </c>
      <c r="D47" s="6">
        <f t="shared" si="2"/>
        <v>0.11235471388523617</v>
      </c>
      <c r="E47" s="6">
        <f t="shared" si="3"/>
        <v>1.4940611138144334E-2</v>
      </c>
      <c r="F47" s="6">
        <f t="shared" si="4"/>
        <v>3.4787981292578726E-3</v>
      </c>
      <c r="G47" s="6">
        <f t="shared" si="5"/>
        <v>0.83552015876574304</v>
      </c>
      <c r="H47" s="6">
        <f t="shared" si="6"/>
        <v>47.871778795377544</v>
      </c>
    </row>
    <row r="48" spans="1:8" x14ac:dyDescent="0.3">
      <c r="A48" s="26">
        <f t="shared" si="0"/>
        <v>3.6541662764179098E-3</v>
      </c>
      <c r="B48" s="6">
        <v>4.3999999999999997E-2</v>
      </c>
      <c r="C48" s="6">
        <f t="shared" si="1"/>
        <v>0.23636204623857174</v>
      </c>
      <c r="D48" s="6">
        <f t="shared" si="2"/>
        <v>0.11491232497961923</v>
      </c>
      <c r="E48" s="6">
        <f t="shared" si="3"/>
        <v>1.5460038253051768E-2</v>
      </c>
      <c r="F48" s="6">
        <f t="shared" si="4"/>
        <v>3.6541662764179098E-3</v>
      </c>
      <c r="G48" s="6">
        <f t="shared" si="5"/>
        <v>0.84532520960860902</v>
      </c>
      <c r="H48" s="6">
        <f t="shared" si="6"/>
        <v>48.433566826584965</v>
      </c>
    </row>
    <row r="49" spans="1:8" x14ac:dyDescent="0.3">
      <c r="A49" s="26">
        <f t="shared" si="0"/>
        <v>3.8340787441386464E-3</v>
      </c>
      <c r="B49" s="6">
        <v>4.4999999999999998E-2</v>
      </c>
      <c r="C49" s="6">
        <f t="shared" si="1"/>
        <v>0.23985287517877829</v>
      </c>
      <c r="D49" s="6">
        <f t="shared" si="2"/>
        <v>0.1174674100021859</v>
      </c>
      <c r="E49" s="6">
        <f t="shared" si="3"/>
        <v>1.5985127304731506E-2</v>
      </c>
      <c r="F49" s="6">
        <f t="shared" si="4"/>
        <v>3.8340787441386464E-3</v>
      </c>
      <c r="G49" s="6">
        <f t="shared" si="5"/>
        <v>0.85502452988973898</v>
      </c>
      <c r="H49" s="6">
        <f t="shared" si="6"/>
        <v>48.989296942839353</v>
      </c>
    </row>
    <row r="50" spans="1:8" x14ac:dyDescent="0.3">
      <c r="A50" s="26">
        <f t="shared" si="0"/>
        <v>4.0185443778792442E-3</v>
      </c>
      <c r="B50" s="6">
        <v>4.5999999999999999E-2</v>
      </c>
      <c r="C50" s="6">
        <f t="shared" si="1"/>
        <v>0.24331506793118035</v>
      </c>
      <c r="D50" s="6">
        <f t="shared" si="2"/>
        <v>0.12001996807326692</v>
      </c>
      <c r="E50" s="6">
        <f t="shared" si="3"/>
        <v>1.6515805667308103E-2</v>
      </c>
      <c r="F50" s="6">
        <f t="shared" si="4"/>
        <v>4.0185443778792442E-3</v>
      </c>
      <c r="G50" s="6">
        <f t="shared" si="5"/>
        <v>0.8646216889652516</v>
      </c>
      <c r="H50" s="6">
        <f t="shared" si="6"/>
        <v>49.539173653181905</v>
      </c>
    </row>
    <row r="51" spans="1:8" x14ac:dyDescent="0.3">
      <c r="A51" s="26">
        <f t="shared" si="0"/>
        <v>4.2075716487669067E-3</v>
      </c>
      <c r="B51" s="6">
        <v>4.7E-2</v>
      </c>
      <c r="C51" s="6">
        <f t="shared" si="1"/>
        <v>0.24674940839268367</v>
      </c>
      <c r="D51" s="6">
        <f t="shared" si="2"/>
        <v>0.12256999831158269</v>
      </c>
      <c r="E51" s="6">
        <f t="shared" si="3"/>
        <v>1.7052002986247747E-2</v>
      </c>
      <c r="F51" s="6">
        <f t="shared" si="4"/>
        <v>4.2075716487669067E-3</v>
      </c>
      <c r="G51" s="6">
        <f t="shared" si="5"/>
        <v>0.87412006279720744</v>
      </c>
      <c r="H51" s="6">
        <f t="shared" si="6"/>
        <v>50.083390385990469</v>
      </c>
    </row>
    <row r="52" spans="1:8" x14ac:dyDescent="0.3">
      <c r="A52" s="26">
        <f t="shared" si="0"/>
        <v>4.4011686675713832E-3</v>
      </c>
      <c r="B52" s="6">
        <v>4.8000000000000001E-2</v>
      </c>
      <c r="C52" s="6">
        <f t="shared" si="1"/>
        <v>0.25015664191152576</v>
      </c>
      <c r="D52" s="6">
        <f t="shared" si="2"/>
        <v>0.12511749983423934</v>
      </c>
      <c r="E52" s="6">
        <f t="shared" si="3"/>
        <v>1.7593651057755916E-2</v>
      </c>
      <c r="F52" s="6">
        <f t="shared" si="4"/>
        <v>4.4011686675713832E-3</v>
      </c>
      <c r="G52" s="6">
        <f t="shared" si="5"/>
        <v>0.88352284830011696</v>
      </c>
      <c r="H52" s="6">
        <f t="shared" si="6"/>
        <v>50.622130310973979</v>
      </c>
    </row>
    <row r="53" spans="1:8" x14ac:dyDescent="0.3">
      <c r="A53" s="26">
        <f t="shared" si="0"/>
        <v>4.5993431978567281E-3</v>
      </c>
      <c r="B53" s="6">
        <v>4.9000000000000002E-2</v>
      </c>
      <c r="C53" s="6">
        <f t="shared" si="1"/>
        <v>0.25353747794798109</v>
      </c>
      <c r="D53" s="6">
        <f t="shared" si="2"/>
        <v>0.12766247175672371</v>
      </c>
      <c r="E53" s="6">
        <f t="shared" si="3"/>
        <v>1.8140683716986357E-2</v>
      </c>
      <c r="F53" s="6">
        <f t="shared" si="4"/>
        <v>4.5993431978567281E-3</v>
      </c>
      <c r="G53" s="6">
        <f t="shared" si="5"/>
        <v>0.89283307634812026</v>
      </c>
      <c r="H53" s="6">
        <f t="shared" si="6"/>
        <v>51.155567084428895</v>
      </c>
    </row>
    <row r="54" spans="1:8" x14ac:dyDescent="0.3">
      <c r="A54" s="26">
        <f t="shared" si="0"/>
        <v>4.8021026683750453E-3</v>
      </c>
      <c r="B54" s="6">
        <v>0.05</v>
      </c>
      <c r="C54" s="6">
        <f t="shared" si="1"/>
        <v>0.25689259250085633</v>
      </c>
      <c r="D54" s="6">
        <f t="shared" si="2"/>
        <v>0.13020491319289773</v>
      </c>
      <c r="E54" s="6">
        <f t="shared" si="3"/>
        <v>1.8693036734249307E-2</v>
      </c>
      <c r="F54" s="6">
        <f t="shared" si="4"/>
        <v>4.8021026683750453E-3</v>
      </c>
      <c r="G54" s="6">
        <f t="shared" si="5"/>
        <v>0.90205362359252472</v>
      </c>
      <c r="H54" s="6">
        <f t="shared" si="6"/>
        <v>51.683865526334252</v>
      </c>
    </row>
    <row r="55" spans="1:8" x14ac:dyDescent="0.3">
      <c r="A55" s="26">
        <f t="shared" si="0"/>
        <v>5.0094541847606954E-3</v>
      </c>
      <c r="B55" s="6">
        <v>5.0999999999999997E-2</v>
      </c>
      <c r="C55" s="6">
        <f t="shared" si="1"/>
        <v>0.26022263032466053</v>
      </c>
      <c r="D55" s="6">
        <f t="shared" si="2"/>
        <v>0.13274482325499401</v>
      </c>
      <c r="E55" s="6">
        <f t="shared" si="3"/>
        <v>1.9250647718496928E-2</v>
      </c>
      <c r="F55" s="6">
        <f t="shared" si="4"/>
        <v>5.0094541847606954E-3</v>
      </c>
      <c r="G55" s="6">
        <f t="shared" si="5"/>
        <v>0.91118722322001844</v>
      </c>
      <c r="H55" s="6">
        <f t="shared" si="6"/>
        <v>52.207182236751905</v>
      </c>
    </row>
    <row r="56" spans="1:8" x14ac:dyDescent="0.3">
      <c r="A56" s="26">
        <f t="shared" si="0"/>
        <v>5.221404540577612E-3</v>
      </c>
      <c r="B56" s="6">
        <v>5.1999999999999998E-2</v>
      </c>
      <c r="C56" s="6">
        <f t="shared" si="1"/>
        <v>0.26352820695925205</v>
      </c>
      <c r="D56" s="6">
        <f t="shared" si="2"/>
        <v>0.13528220105361075</v>
      </c>
      <c r="E56" s="6">
        <f t="shared" si="3"/>
        <v>1.9813456027441379E-2</v>
      </c>
      <c r="F56" s="6">
        <f t="shared" si="4"/>
        <v>5.221404540577612E-3</v>
      </c>
      <c r="G56" s="6">
        <f t="shared" si="5"/>
        <v>0.92023647476532355</v>
      </c>
      <c r="H56" s="6">
        <f t="shared" si="6"/>
        <v>52.725666158050124</v>
      </c>
    </row>
    <row r="57" spans="1:8" x14ac:dyDescent="0.3">
      <c r="A57" s="26">
        <f t="shared" si="0"/>
        <v>5.4379602277676931E-3</v>
      </c>
      <c r="B57" s="6">
        <v>5.2999999999999999E-2</v>
      </c>
      <c r="C57" s="6">
        <f t="shared" si="1"/>
        <v>0.26680991059112369</v>
      </c>
      <c r="D57" s="6">
        <f t="shared" si="2"/>
        <v>0.13781704569770695</v>
      </c>
      <c r="E57" s="6">
        <f t="shared" si="3"/>
        <v>2.0381402683730013E-2</v>
      </c>
      <c r="F57" s="6">
        <f t="shared" si="4"/>
        <v>5.4379602277676931E-3</v>
      </c>
      <c r="G57" s="6">
        <f t="shared" si="5"/>
        <v>0.92920385307790498</v>
      </c>
      <c r="H57" s="6">
        <f t="shared" si="6"/>
        <v>53.23945908865818</v>
      </c>
    </row>
    <row r="58" spans="1:8" x14ac:dyDescent="0.3">
      <c r="A58" s="26">
        <f t="shared" si="0"/>
        <v>5.6591274465435807E-3</v>
      </c>
      <c r="B58" s="6">
        <v>5.3999999999999999E-2</v>
      </c>
      <c r="C58" s="6">
        <f t="shared" si="1"/>
        <v>0.27006830376319924</v>
      </c>
      <c r="D58" s="6">
        <f t="shared" si="2"/>
        <v>0.14034935629459661</v>
      </c>
      <c r="E58" s="6">
        <f t="shared" si="3"/>
        <v>2.0954430296661566E-2</v>
      </c>
      <c r="F58" s="6">
        <f t="shared" si="4"/>
        <v>5.6591274465435807E-3</v>
      </c>
      <c r="G58" s="6">
        <f t="shared" si="5"/>
        <v>0.9380917165301712</v>
      </c>
      <c r="H58" s="6">
        <f t="shared" si="6"/>
        <v>53.748696153361614</v>
      </c>
    </row>
    <row r="59" spans="1:8" x14ac:dyDescent="0.3">
      <c r="A59" s="26">
        <f t="shared" si="0"/>
        <v>5.8849121147655893E-3</v>
      </c>
      <c r="B59" s="6">
        <v>5.5E-2</v>
      </c>
      <c r="C59" s="6">
        <f t="shared" si="1"/>
        <v>0.27330392494805</v>
      </c>
      <c r="D59" s="6">
        <f t="shared" si="2"/>
        <v>0.14287913194994453</v>
      </c>
      <c r="E59" s="6">
        <f t="shared" si="3"/>
        <v>2.1532482988980865E-2</v>
      </c>
      <c r="F59" s="6">
        <f t="shared" si="4"/>
        <v>5.8849121147655893E-3</v>
      </c>
      <c r="G59" s="6">
        <f t="shared" si="5"/>
        <v>0.94690231454413221</v>
      </c>
      <c r="H59" s="6">
        <f t="shared" si="6"/>
        <v>54.25350623454792</v>
      </c>
    </row>
    <row r="60" spans="1:8" x14ac:dyDescent="0.3">
      <c r="A60" s="26">
        <f t="shared" si="0"/>
        <v>6.1153198768386383E-3</v>
      </c>
      <c r="B60" s="6">
        <v>5.6000000000000001E-2</v>
      </c>
      <c r="C60" s="6">
        <f t="shared" si="1"/>
        <v>0.27651728999772202</v>
      </c>
      <c r="D60" s="6">
        <f t="shared" si="2"/>
        <v>0.14540637176776081</v>
      </c>
      <c r="E60" s="6">
        <f t="shared" si="3"/>
        <v>2.2115506328334901E-2</v>
      </c>
      <c r="F60" s="6">
        <f t="shared" si="4"/>
        <v>6.1153198768386383E-3</v>
      </c>
      <c r="G60" s="6">
        <f t="shared" si="5"/>
        <v>0.95563779450440833</v>
      </c>
      <c r="H60" s="6">
        <f t="shared" si="6"/>
        <v>54.754012368292855</v>
      </c>
    </row>
    <row r="61" spans="1:8" x14ac:dyDescent="0.3">
      <c r="A61" s="26">
        <f t="shared" si="0"/>
        <v>6.3503561121622124E-3</v>
      </c>
      <c r="B61" s="6">
        <v>5.7000000000000002E-2</v>
      </c>
      <c r="C61" s="6">
        <f t="shared" si="1"/>
        <v>0.27970889348188216</v>
      </c>
      <c r="D61" s="6">
        <f t="shared" si="2"/>
        <v>0.14793107485039625</v>
      </c>
      <c r="E61" s="6">
        <f t="shared" si="3"/>
        <v>2.2703447263015073E-2</v>
      </c>
      <c r="F61" s="6">
        <f t="shared" si="4"/>
        <v>6.3503561121622124E-3</v>
      </c>
      <c r="G61" s="6">
        <f t="shared" si="5"/>
        <v>0.9643002081176375</v>
      </c>
      <c r="H61" s="6">
        <f t="shared" si="6"/>
        <v>55.250332108727555</v>
      </c>
    </row>
    <row r="62" spans="1:8" x14ac:dyDescent="0.3">
      <c r="A62" s="26">
        <f t="shared" si="0"/>
        <v>6.5900259431632968E-3</v>
      </c>
      <c r="B62" s="6">
        <v>5.8000000000000003E-2</v>
      </c>
      <c r="C62" s="6">
        <f t="shared" si="1"/>
        <v>0.28287920992469068</v>
      </c>
      <c r="D62" s="6">
        <f t="shared" si="2"/>
        <v>0.15045324029853596</v>
      </c>
      <c r="E62" s="6">
        <f t="shared" si="3"/>
        <v>2.3296254061646034E-2</v>
      </c>
      <c r="F62" s="6">
        <f t="shared" si="4"/>
        <v>6.5900259431632968E-3</v>
      </c>
      <c r="G62" s="6">
        <f t="shared" si="5"/>
        <v>0.9728915172715058</v>
      </c>
      <c r="H62" s="6">
        <f t="shared" si="6"/>
        <v>55.742577863736315</v>
      </c>
    </row>
    <row r="63" spans="1:8" x14ac:dyDescent="0.3">
      <c r="A63" s="26">
        <f t="shared" si="0"/>
        <v>6.8343342429402756E-3</v>
      </c>
      <c r="B63" s="6">
        <v>5.8999999999999997E-2</v>
      </c>
      <c r="C63" s="6">
        <f t="shared" si="1"/>
        <v>0.28602869494968503</v>
      </c>
      <c r="D63" s="6">
        <f t="shared" si="2"/>
        <v>0.15297286721119616</v>
      </c>
      <c r="E63" s="6">
        <f t="shared" si="3"/>
        <v>2.3893876256515085E-2</v>
      </c>
      <c r="F63" s="6">
        <f t="shared" si="4"/>
        <v>6.8343342429402756E-3</v>
      </c>
      <c r="G63" s="6">
        <f t="shared" si="5"/>
        <v>0.98141359944069029</v>
      </c>
      <c r="H63" s="6">
        <f t="shared" si="6"/>
        <v>56.230857204694281</v>
      </c>
    </row>
    <row r="64" spans="1:8" x14ac:dyDescent="0.3">
      <c r="A64" s="26">
        <f t="shared" si="0"/>
        <v>7.0832856425424879E-3</v>
      </c>
      <c r="B64" s="6">
        <v>0.06</v>
      </c>
      <c r="C64" s="6">
        <f t="shared" si="1"/>
        <v>0.2891577863409483</v>
      </c>
      <c r="D64" s="6">
        <f t="shared" si="2"/>
        <v>0.15548995468571702</v>
      </c>
      <c r="E64" s="6">
        <f t="shared" si="3"/>
        <v>2.4496264590262593E-2</v>
      </c>
      <c r="F64" s="6">
        <f t="shared" si="4"/>
        <v>7.0832856425424879E-3</v>
      </c>
      <c r="G64" s="6">
        <f t="shared" si="5"/>
        <v>0.98986825268179057</v>
      </c>
      <c r="H64" s="6">
        <f t="shared" si="6"/>
        <v>56.715273152655932</v>
      </c>
    </row>
    <row r="65" spans="1:8" x14ac:dyDescent="0.3">
      <c r="A65" s="26">
        <f t="shared" si="0"/>
        <v>7.3368845379093925E-3</v>
      </c>
      <c r="B65" s="6">
        <v>6.0999999999999999E-2</v>
      </c>
      <c r="C65" s="6">
        <f t="shared" si="1"/>
        <v>0.29226690502798708</v>
      </c>
      <c r="D65" s="6">
        <f t="shared" si="2"/>
        <v>0.1580045018177591</v>
      </c>
      <c r="E65" s="6">
        <f t="shared" si="3"/>
        <v>2.5103370965682284E-2</v>
      </c>
      <c r="F65" s="6">
        <f t="shared" si="4"/>
        <v>7.3368845379093925E-3</v>
      </c>
      <c r="G65" s="6">
        <f t="shared" si="5"/>
        <v>0.99825720025481823</v>
      </c>
      <c r="H65" s="6">
        <f t="shared" si="6"/>
        <v>57.195924443146936</v>
      </c>
    </row>
    <row r="66" spans="1:8" x14ac:dyDescent="0.3">
      <c r="A66" s="26">
        <f t="shared" si="0"/>
        <v>7.5951350964901451E-3</v>
      </c>
      <c r="B66" s="6">
        <v>6.2E-2</v>
      </c>
      <c r="C66" s="6">
        <f t="shared" si="1"/>
        <v>0.29535645600095606</v>
      </c>
      <c r="D66" s="6">
        <f t="shared" si="2"/>
        <v>0.16051650770129705</v>
      </c>
      <c r="E66" s="6">
        <f t="shared" si="3"/>
        <v>2.5715148398400202E-2</v>
      </c>
      <c r="F66" s="6">
        <f t="shared" si="4"/>
        <v>7.5951350964901451E-3</v>
      </c>
      <c r="G66" s="6">
        <f t="shared" si="5"/>
        <v>1.0065820949047799</v>
      </c>
      <c r="H66" s="6">
        <f t="shared" si="6"/>
        <v>57.672905771480778</v>
      </c>
    </row>
    <row r="67" spans="1:8" x14ac:dyDescent="0.3">
      <c r="A67" s="26">
        <f t="shared" si="0"/>
        <v>7.8580412635638128E-3</v>
      </c>
      <c r="B67" s="6">
        <v>6.3E-2</v>
      </c>
      <c r="C67" s="6">
        <f t="shared" si="1"/>
        <v>0.29842682916220359</v>
      </c>
      <c r="D67" s="6">
        <f t="shared" si="2"/>
        <v>0.16302597142861497</v>
      </c>
      <c r="E67" s="6">
        <f t="shared" si="3"/>
        <v>2.633155097222422E-2</v>
      </c>
      <c r="F67" s="6">
        <f t="shared" si="4"/>
        <v>7.8580412635638128E-3</v>
      </c>
      <c r="G67" s="6">
        <f t="shared" si="5"/>
        <v>1.0148445228334326</v>
      </c>
      <c r="H67" s="6">
        <f t="shared" si="6"/>
        <v>58.146308020323595</v>
      </c>
    </row>
    <row r="68" spans="1:8" x14ac:dyDescent="0.3">
      <c r="A68" s="26">
        <f t="shared" ref="A68:A131" si="9">F68</f>
        <v>8.1256067682781066E-3</v>
      </c>
      <c r="B68" s="6">
        <v>6.4000000000000001E-2</v>
      </c>
      <c r="C68" s="6">
        <f t="shared" si="1"/>
        <v>0.30147840011950716</v>
      </c>
      <c r="D68" s="6">
        <f t="shared" si="2"/>
        <v>0.16553289209030086</v>
      </c>
      <c r="E68" s="6">
        <f t="shared" si="3"/>
        <v>2.6952533796972142E-2</v>
      </c>
      <c r="F68" s="6">
        <f t="shared" si="4"/>
        <v>8.1256067682781066E-3</v>
      </c>
      <c r="G68" s="6">
        <f t="shared" si="5"/>
        <v>1.0230460073881549</v>
      </c>
      <c r="H68" s="6">
        <f t="shared" si="6"/>
        <v>58.616218471050907</v>
      </c>
    </row>
    <row r="69" spans="1:8" x14ac:dyDescent="0.3">
      <c r="A69" s="26">
        <f t="shared" si="9"/>
        <v>8.3978351294236916E-3</v>
      </c>
      <c r="B69" s="6">
        <v>6.5000000000000002E-2</v>
      </c>
      <c r="C69" s="6">
        <f t="shared" ref="C69:C132" si="10">((G69-SIN(G69))/G69)^(2/3)</f>
        <v>0.30451153092584154</v>
      </c>
      <c r="D69" s="6">
        <f t="shared" ref="D69:D132" si="11">(G69-SIN(G69))/G69</f>
        <v>0.16803726877524169</v>
      </c>
      <c r="E69" s="6">
        <f t="shared" ref="E69:E132" si="12">(G69-SIN(G69))/(2*PI())</f>
        <v>2.7578052968604456E-2</v>
      </c>
      <c r="F69" s="6">
        <f t="shared" ref="F69:F132" si="13">((1*(G69-SIN(G69)))/(2*PI())*C69)</f>
        <v>8.3978351294236916E-3</v>
      </c>
      <c r="G69" s="6">
        <f t="shared" ref="G69:G132" si="14">2*ACOS(1-2*(B69))</f>
        <v>1.0311880124921808</v>
      </c>
      <c r="H69" s="6">
        <f t="shared" ref="H69:H132" si="15">G69*180/(PI())</f>
        <v>59.082721000285574</v>
      </c>
    </row>
    <row r="70" spans="1:8" x14ac:dyDescent="0.3">
      <c r="A70" s="26">
        <f t="shared" si="9"/>
        <v>8.674729660959472E-3</v>
      </c>
      <c r="B70" s="6">
        <v>6.6000000000000003E-2</v>
      </c>
      <c r="C70" s="6">
        <f t="shared" si="10"/>
        <v>0.30752657077004825</v>
      </c>
      <c r="D70" s="6">
        <f t="shared" si="11"/>
        <v>0.17053910057061766</v>
      </c>
      <c r="E70" s="6">
        <f t="shared" si="12"/>
        <v>2.8208065531501559E-2</v>
      </c>
      <c r="F70" s="6">
        <f t="shared" si="13"/>
        <v>8.674729660959472E-3</v>
      </c>
      <c r="G70" s="6">
        <f t="shared" si="14"/>
        <v>1.0392719458380077</v>
      </c>
      <c r="H70" s="6">
        <f t="shared" si="15"/>
        <v>59.545896262866528</v>
      </c>
    </row>
    <row r="71" spans="1:8" x14ac:dyDescent="0.3">
      <c r="A71" s="26">
        <f t="shared" si="9"/>
        <v>8.9562934773034942E-3</v>
      </c>
      <c r="B71" s="6">
        <v>6.7000000000000004E-2</v>
      </c>
      <c r="C71" s="6">
        <f t="shared" si="10"/>
        <v>0.31052385662236326</v>
      </c>
      <c r="D71" s="6">
        <f t="shared" si="11"/>
        <v>0.17303838656189735</v>
      </c>
      <c r="E71" s="6">
        <f t="shared" si="12"/>
        <v>2.8842529442739382E-2</v>
      </c>
      <c r="F71" s="6">
        <f t="shared" si="13"/>
        <v>8.9562934773034942E-3</v>
      </c>
      <c r="G71" s="6">
        <f t="shared" si="14"/>
        <v>1.0472991618636578</v>
      </c>
      <c r="H71" s="6">
        <f t="shared" si="15"/>
        <v>60.005821862376052</v>
      </c>
    </row>
    <row r="72" spans="1:8" x14ac:dyDescent="0.3">
      <c r="A72" s="26">
        <f t="shared" si="9"/>
        <v>9.2425294984026327E-3</v>
      </c>
      <c r="B72" s="6">
        <v>6.8000000000000005E-2</v>
      </c>
      <c r="C72" s="6">
        <f t="shared" si="10"/>
        <v>0.31350371383837916</v>
      </c>
      <c r="D72" s="6">
        <f t="shared" si="11"/>
        <v>0.17553512583283185</v>
      </c>
      <c r="E72" s="6">
        <f t="shared" si="12"/>
        <v>2.9481403538228711E-2</v>
      </c>
      <c r="F72" s="6">
        <f t="shared" si="13"/>
        <v>9.2425294984026327E-3</v>
      </c>
      <c r="G72" s="6">
        <f t="shared" si="14"/>
        <v>1.0552709645295644</v>
      </c>
      <c r="H72" s="6">
        <f t="shared" si="15"/>
        <v>60.462572510243639</v>
      </c>
    </row>
    <row r="73" spans="1:8" x14ac:dyDescent="0.3">
      <c r="A73" s="26">
        <f t="shared" si="9"/>
        <v>9.5334404545937591E-3</v>
      </c>
      <c r="B73" s="6">
        <v>6.9000000000000006E-2</v>
      </c>
      <c r="C73" s="6">
        <f t="shared" si="10"/>
        <v>0.31646645672469376</v>
      </c>
      <c r="D73" s="6">
        <f t="shared" si="11"/>
        <v>0.17802931746545017</v>
      </c>
      <c r="E73" s="6">
        <f t="shared" si="12"/>
        <v>3.0124647500595181E-2</v>
      </c>
      <c r="F73" s="6">
        <f t="shared" si="13"/>
        <v>9.5334404545937591E-3</v>
      </c>
      <c r="G73" s="6">
        <f t="shared" si="14"/>
        <v>1.0631886099121672</v>
      </c>
      <c r="H73" s="6">
        <f t="shared" si="15"/>
        <v>60.916220174348027</v>
      </c>
    </row>
    <row r="74" spans="1:8" x14ac:dyDescent="0.3">
      <c r="A74" s="26">
        <f t="shared" si="9"/>
        <v>9.8290288912675841E-3</v>
      </c>
      <c r="B74" s="6">
        <v>7.0000000000000007E-2</v>
      </c>
      <c r="C74" s="6">
        <f t="shared" si="10"/>
        <v>0.31941238906919167</v>
      </c>
      <c r="D74" s="6">
        <f t="shared" si="11"/>
        <v>0.18052096054005268</v>
      </c>
      <c r="E74" s="6">
        <f t="shared" si="12"/>
        <v>3.0772221828685557E-2</v>
      </c>
      <c r="F74" s="6">
        <f t="shared" si="13"/>
        <v>9.8290288912675841E-3</v>
      </c>
      <c r="G74" s="6">
        <f t="shared" si="14"/>
        <v>1.0710533086287755</v>
      </c>
      <c r="H74" s="6">
        <f t="shared" si="15"/>
        <v>61.366834217951634</v>
      </c>
    </row>
    <row r="75" spans="1:8" x14ac:dyDescent="0.3">
      <c r="A75" s="26">
        <f t="shared" si="9"/>
        <v>1.0129297173346489E-2</v>
      </c>
      <c r="B75" s="6">
        <v>7.0999999999999994E-2</v>
      </c>
      <c r="C75" s="6">
        <f t="shared" si="10"/>
        <v>0.32234180463864953</v>
      </c>
      <c r="D75" s="6">
        <f t="shared" si="11"/>
        <v>0.18301005413520707</v>
      </c>
      <c r="E75" s="6">
        <f t="shared" si="12"/>
        <v>3.1424087808596832E-2</v>
      </c>
      <c r="F75" s="6">
        <f t="shared" si="13"/>
        <v>1.0129297173346489E-2</v>
      </c>
      <c r="G75" s="6">
        <f t="shared" si="14"/>
        <v>1.0788662281069348</v>
      </c>
      <c r="H75" s="6">
        <f t="shared" si="15"/>
        <v>61.814481529725718</v>
      </c>
    </row>
    <row r="76" spans="1:8" x14ac:dyDescent="0.3">
      <c r="A76" s="26">
        <f t="shared" si="9"/>
        <v>1.0434247489585749E-2</v>
      </c>
      <c r="B76" s="6">
        <v>7.1999999999999995E-2</v>
      </c>
      <c r="C76" s="6">
        <f t="shared" si="10"/>
        <v>0.32525498764610422</v>
      </c>
      <c r="D76" s="6">
        <f t="shared" si="11"/>
        <v>0.18549659732774187</v>
      </c>
      <c r="E76" s="6">
        <f t="shared" si="12"/>
        <v>3.2080207486130233E-2</v>
      </c>
      <c r="F76" s="6">
        <f t="shared" si="13"/>
        <v>1.0434247489585749E-2</v>
      </c>
      <c r="G76" s="6">
        <f t="shared" si="14"/>
        <v>1.086628494710296</v>
      </c>
      <c r="H76" s="6">
        <f t="shared" si="15"/>
        <v>62.25922664555366</v>
      </c>
    </row>
    <row r="77" spans="1:8" x14ac:dyDescent="0.3">
      <c r="A77" s="26">
        <f t="shared" si="9"/>
        <v>1.0743881856707979E-2</v>
      </c>
      <c r="B77" s="6">
        <v>7.2999999999999995E-2</v>
      </c>
      <c r="C77" s="6">
        <f t="shared" si="10"/>
        <v>0.32815221319022037</v>
      </c>
      <c r="D77" s="6">
        <f t="shared" si="11"/>
        <v>0.18798058919274141</v>
      </c>
      <c r="E77" s="6">
        <f t="shared" si="12"/>
        <v>3.2740543640582001E-2</v>
      </c>
      <c r="F77" s="6">
        <f t="shared" si="13"/>
        <v>1.0743881856707979E-2</v>
      </c>
      <c r="G77" s="6">
        <f t="shared" si="14"/>
        <v>1.0943411957319276</v>
      </c>
      <c r="H77" s="6">
        <f t="shared" si="15"/>
        <v>62.701131862739388</v>
      </c>
    </row>
    <row r="78" spans="1:8" x14ac:dyDescent="0.3">
      <c r="A78" s="26">
        <f t="shared" si="9"/>
        <v>1.1058202123379358E-2</v>
      </c>
      <c r="B78" s="6">
        <v>7.3999999999999996E-2</v>
      </c>
      <c r="C78" s="6">
        <f t="shared" si="10"/>
        <v>0.33103374766869431</v>
      </c>
      <c r="D78" s="6">
        <f t="shared" si="11"/>
        <v>0.19046202880354046</v>
      </c>
      <c r="E78" s="6">
        <f t="shared" si="12"/>
        <v>3.3405059759788129E-2</v>
      </c>
      <c r="F78" s="6">
        <f t="shared" si="13"/>
        <v>1.1058202123379358E-2</v>
      </c>
      <c r="G78" s="6">
        <f t="shared" si="14"/>
        <v>1.1020053812650303</v>
      </c>
      <c r="H78" s="6">
        <f t="shared" si="15"/>
        <v>63.140257347191401</v>
      </c>
    </row>
    <row r="79" spans="1:8" x14ac:dyDescent="0.3">
      <c r="A79" s="26">
        <f t="shared" si="9"/>
        <v>1.1377209974035721E-2</v>
      </c>
      <c r="B79" s="6">
        <v>7.4999999999999997E-2</v>
      </c>
      <c r="C79" s="6">
        <f t="shared" si="10"/>
        <v>0.33389984916755727</v>
      </c>
      <c r="D79" s="6">
        <f t="shared" si="11"/>
        <v>0.19294091523171839</v>
      </c>
      <c r="E79" s="6">
        <f t="shared" si="12"/>
        <v>3.4073720016346641E-2</v>
      </c>
      <c r="F79" s="6">
        <f t="shared" si="13"/>
        <v>1.1377209974035721E-2</v>
      </c>
      <c r="G79" s="6">
        <f t="shared" si="14"/>
        <v>1.109622065960143</v>
      </c>
      <c r="H79" s="6">
        <f t="shared" si="15"/>
        <v>63.576661234103241</v>
      </c>
    </row>
    <row r="80" spans="1:8" x14ac:dyDescent="0.3">
      <c r="A80" s="26">
        <f t="shared" si="9"/>
        <v>1.1700906932566356E-2</v>
      </c>
      <c r="B80" s="6">
        <v>7.5999999999999998E-2</v>
      </c>
      <c r="C80" s="6">
        <f t="shared" si="10"/>
        <v>0.33675076782808899</v>
      </c>
      <c r="D80" s="6">
        <f t="shared" si="11"/>
        <v>0.19541724754709391</v>
      </c>
      <c r="E80" s="6">
        <f t="shared" si="12"/>
        <v>3.4746489244947054E-2</v>
      </c>
      <c r="F80" s="6">
        <f t="shared" si="13"/>
        <v>1.1700906932566356E-2</v>
      </c>
      <c r="G80" s="6">
        <f t="shared" si="14"/>
        <v>1.1171922306771407</v>
      </c>
      <c r="H80" s="6">
        <f t="shared" si="15"/>
        <v>64.010399722606053</v>
      </c>
    </row>
    <row r="81" spans="1:8" x14ac:dyDescent="0.3">
      <c r="A81" s="26">
        <f t="shared" si="9"/>
        <v>1.202929436586246E-2</v>
      </c>
      <c r="B81" s="6">
        <v>7.6999999999999999E-2</v>
      </c>
      <c r="C81" s="6">
        <f t="shared" si="10"/>
        <v>0.33958674619290352</v>
      </c>
      <c r="D81" s="6">
        <f t="shared" si="11"/>
        <v>0.19789102481771939</v>
      </c>
      <c r="E81" s="6">
        <f t="shared" si="12"/>
        <v>3.542333292074118E-2</v>
      </c>
      <c r="F81" s="6">
        <f t="shared" si="13"/>
        <v>1.202929436586246E-2</v>
      </c>
      <c r="G81" s="6">
        <f t="shared" si="14"/>
        <v>1.1247168240396248</v>
      </c>
      <c r="H81" s="6">
        <f t="shared" si="15"/>
        <v>64.441527164828543</v>
      </c>
    </row>
    <row r="82" spans="1:8" x14ac:dyDescent="0.3">
      <c r="A82" s="26">
        <f t="shared" si="9"/>
        <v>1.2362373487237066E-2</v>
      </c>
      <c r="B82" s="6">
        <v>7.8E-2</v>
      </c>
      <c r="C82" s="6">
        <f t="shared" si="10"/>
        <v>0.34240801953264766</v>
      </c>
      <c r="D82" s="6">
        <f t="shared" si="11"/>
        <v>0.20036224610987541</v>
      </c>
      <c r="E82" s="6">
        <f t="shared" si="12"/>
        <v>3.6104217138694522E-2</v>
      </c>
      <c r="F82" s="6">
        <f t="shared" si="13"/>
        <v>1.2362373487237066E-2</v>
      </c>
      <c r="G82" s="6">
        <f t="shared" si="14"/>
        <v>1.132196763898655</v>
      </c>
      <c r="H82" s="6">
        <f t="shared" si="15"/>
        <v>64.870096149762659</v>
      </c>
    </row>
    <row r="83" spans="1:8" x14ac:dyDescent="0.3">
      <c r="A83" s="26">
        <f t="shared" si="9"/>
        <v>1.2700145359722715E-2</v>
      </c>
      <c r="B83" s="6">
        <v>7.9000000000000001E-2</v>
      </c>
      <c r="C83" s="6">
        <f t="shared" si="10"/>
        <v>0.34521481615463129</v>
      </c>
      <c r="D83" s="6">
        <f t="shared" si="11"/>
        <v>0.20283091048806504</v>
      </c>
      <c r="E83" s="6">
        <f t="shared" si="12"/>
        <v>3.6789108593861648E-2</v>
      </c>
      <c r="F83" s="6">
        <f t="shared" si="13"/>
        <v>1.2700145359722715E-2</v>
      </c>
      <c r="G83" s="6">
        <f t="shared" si="14"/>
        <v>1.1396329387122051</v>
      </c>
      <c r="H83" s="6">
        <f t="shared" si="15"/>
        <v>65.296157582300552</v>
      </c>
    </row>
    <row r="84" spans="1:8" x14ac:dyDescent="0.3">
      <c r="A84" s="26">
        <f t="shared" si="9"/>
        <v>1.304261089925274E-2</v>
      </c>
      <c r="B84" s="6">
        <v>0.08</v>
      </c>
      <c r="C84" s="6">
        <f t="shared" si="10"/>
        <v>0.34800735769460561</v>
      </c>
      <c r="D84" s="6">
        <f t="shared" si="11"/>
        <v>0.2052970170150083</v>
      </c>
      <c r="E84" s="6">
        <f t="shared" si="12"/>
        <v>3.7477974562532962E-2</v>
      </c>
      <c r="F84" s="6">
        <f t="shared" si="13"/>
        <v>1.304261089925274E-2</v>
      </c>
      <c r="G84" s="6">
        <f t="shared" si="14"/>
        <v>1.1470262088461933</v>
      </c>
      <c r="H84" s="6">
        <f t="shared" si="15"/>
        <v>65.719760757778204</v>
      </c>
    </row>
    <row r="85" spans="1:8" x14ac:dyDescent="0.3">
      <c r="A85" s="26">
        <f t="shared" si="9"/>
        <v>1.3389770877731726E-2</v>
      </c>
      <c r="B85" s="6">
        <v>8.1000000000000003E-2</v>
      </c>
      <c r="C85" s="6">
        <f t="shared" si="10"/>
        <v>0.35078585939280882</v>
      </c>
      <c r="D85" s="6">
        <f t="shared" si="11"/>
        <v>0.20776056475163629</v>
      </c>
      <c r="E85" s="6">
        <f t="shared" si="12"/>
        <v>3.8170782884203738E-2</v>
      </c>
      <c r="F85" s="6">
        <f t="shared" si="13"/>
        <v>1.3389770877731726E-2</v>
      </c>
      <c r="G85" s="6">
        <f t="shared" si="14"/>
        <v>1.1543774078024693</v>
      </c>
      <c r="H85" s="6">
        <f t="shared" si="15"/>
        <v>66.140953432333802</v>
      </c>
    </row>
    <row r="86" spans="1:8" x14ac:dyDescent="0.3">
      <c r="A86" s="26">
        <f t="shared" si="9"/>
        <v>1.3741625926000358E-2</v>
      </c>
      <c r="B86" s="6">
        <v>8.2000000000000003E-2</v>
      </c>
      <c r="C86" s="6">
        <f t="shared" si="10"/>
        <v>0.35355053035531042</v>
      </c>
      <c r="D86" s="6">
        <f t="shared" si="11"/>
        <v>0.21022155275708568</v>
      </c>
      <c r="E86" s="6">
        <f t="shared" si="12"/>
        <v>3.8867501944319899E-2</v>
      </c>
      <c r="F86" s="6">
        <f t="shared" si="13"/>
        <v>1.3741625926000358E-2</v>
      </c>
      <c r="G86" s="6">
        <f t="shared" si="14"/>
        <v>1.1616873433787034</v>
      </c>
      <c r="H86" s="6">
        <f t="shared" si="15"/>
        <v>66.559781889364544</v>
      </c>
    </row>
    <row r="87" spans="1:8" x14ac:dyDescent="0.3">
      <c r="A87" s="26">
        <f t="shared" si="9"/>
        <v>1.409817653669968E-2</v>
      </c>
      <c r="B87" s="6">
        <v>8.3000000000000004E-2</v>
      </c>
      <c r="C87" s="6">
        <f t="shared" si="10"/>
        <v>0.35630157380161009</v>
      </c>
      <c r="D87" s="6">
        <f t="shared" si="11"/>
        <v>0.21267998008869346</v>
      </c>
      <c r="E87" s="6">
        <f t="shared" si="12"/>
        <v>3.9568100657757947E-2</v>
      </c>
      <c r="F87" s="6">
        <f t="shared" si="13"/>
        <v>1.409817653669968E-2</v>
      </c>
      <c r="G87" s="6">
        <f t="shared" si="14"/>
        <v>1.1689567987647396</v>
      </c>
      <c r="H87" s="6">
        <f t="shared" si="15"/>
        <v>66.976291002343061</v>
      </c>
    </row>
    <row r="88" spans="1:8" x14ac:dyDescent="0.3">
      <c r="A88" s="26">
        <f t="shared" si="9"/>
        <v>1.4459423067038991E-2</v>
      </c>
      <c r="B88" s="6">
        <v>8.4000000000000005E-2</v>
      </c>
      <c r="C88" s="6">
        <f t="shared" si="10"/>
        <v>0.35903918729936513</v>
      </c>
      <c r="D88" s="6">
        <f t="shared" si="11"/>
        <v>0.21513584580199008</v>
      </c>
      <c r="E88" s="6">
        <f t="shared" si="12"/>
        <v>4.0272548452998796E-2</v>
      </c>
      <c r="F88" s="6">
        <f t="shared" si="13"/>
        <v>1.4459423067038991E-2</v>
      </c>
      <c r="G88" s="6">
        <f t="shared" si="14"/>
        <v>1.1761865335796091</v>
      </c>
      <c r="H88" s="6">
        <f t="shared" si="15"/>
        <v>67.390524294233884</v>
      </c>
    </row>
    <row r="89" spans="1:8" x14ac:dyDescent="0.3">
      <c r="A89" s="26">
        <f t="shared" si="9"/>
        <v>1.4825365741472453E-2</v>
      </c>
      <c r="B89" s="6">
        <v>8.5000000000000006E-2</v>
      </c>
      <c r="C89" s="6">
        <f t="shared" si="10"/>
        <v>0.36176356298706924</v>
      </c>
      <c r="D89" s="6">
        <f t="shared" si="11"/>
        <v>0.2175891489506952</v>
      </c>
      <c r="E89" s="6">
        <f t="shared" si="12"/>
        <v>4.0980815256959326E-2</v>
      </c>
      <c r="F89" s="6">
        <f t="shared" si="13"/>
        <v>1.4825365741472453E-2</v>
      </c>
      <c r="G89" s="6">
        <f t="shared" si="14"/>
        <v>1.1833772848530881</v>
      </c>
      <c r="H89" s="6">
        <f t="shared" si="15"/>
        <v>67.802523993732549</v>
      </c>
    </row>
    <row r="90" spans="1:8" x14ac:dyDescent="0.3">
      <c r="A90" s="26">
        <f t="shared" si="9"/>
        <v>1.5196004654287549E-2</v>
      </c>
      <c r="B90" s="6">
        <v>8.5999999999999993E-2</v>
      </c>
      <c r="C90" s="6">
        <f t="shared" si="10"/>
        <v>0.36447488778542642</v>
      </c>
      <c r="D90" s="6">
        <f t="shared" si="11"/>
        <v>0.22003988858671022</v>
      </c>
      <c r="E90" s="6">
        <f t="shared" si="12"/>
        <v>4.1692871480445419E-2</v>
      </c>
      <c r="F90" s="6">
        <f t="shared" si="13"/>
        <v>1.5196004654287549E-2</v>
      </c>
      <c r="G90" s="6">
        <f t="shared" si="14"/>
        <v>1.1905297679553695</v>
      </c>
      <c r="H90" s="6">
        <f t="shared" si="15"/>
        <v>68.212331088531911</v>
      </c>
    </row>
    <row r="91" spans="1:8" x14ac:dyDescent="0.3">
      <c r="A91" s="26">
        <f t="shared" si="9"/>
        <v>1.5571339772110396E-2</v>
      </c>
      <c r="B91" s="6">
        <v>8.6999999999999994E-2</v>
      </c>
      <c r="C91" s="6">
        <f t="shared" si="10"/>
        <v>0.36717334359812798</v>
      </c>
      <c r="D91" s="6">
        <f t="shared" si="11"/>
        <v>0.22248806376011437</v>
      </c>
      <c r="E91" s="6">
        <f t="shared" si="12"/>
        <v>4.240868800419581E-2</v>
      </c>
      <c r="F91" s="6">
        <f t="shared" si="13"/>
        <v>1.5571339772110396E-2</v>
      </c>
      <c r="G91" s="6">
        <f t="shared" si="14"/>
        <v>1.197644677478177</v>
      </c>
      <c r="H91" s="6">
        <f t="shared" si="15"/>
        <v>68.619985375806223</v>
      </c>
    </row>
    <row r="92" spans="1:8" x14ac:dyDescent="0.3">
      <c r="A92" s="26">
        <f t="shared" si="9"/>
        <v>1.5951370936330402E-2</v>
      </c>
      <c r="B92" s="6">
        <v>8.7999999999999995E-2</v>
      </c>
      <c r="C92" s="6">
        <f t="shared" si="10"/>
        <v>0.3698591075026717</v>
      </c>
      <c r="D92" s="6">
        <f t="shared" si="11"/>
        <v>0.22493367351915716</v>
      </c>
      <c r="E92" s="6">
        <f t="shared" si="12"/>
        <v>4.3128236165484113E-2</v>
      </c>
      <c r="F92" s="6">
        <f t="shared" si="13"/>
        <v>1.5951370936330402E-2</v>
      </c>
      <c r="G92" s="6">
        <f t="shared" si="14"/>
        <v>1.2047226880703656</v>
      </c>
      <c r="H92" s="6">
        <f t="shared" si="15"/>
        <v>69.025525510087519</v>
      </c>
    </row>
    <row r="93" spans="1:8" x14ac:dyDescent="0.3">
      <c r="A93" s="26">
        <f t="shared" si="9"/>
        <v>1.6336097865448772E-2</v>
      </c>
      <c r="B93" s="6">
        <v>8.8999999999999996E-2</v>
      </c>
      <c r="C93" s="6">
        <f t="shared" si="10"/>
        <v>0.3725323519318306</v>
      </c>
      <c r="D93" s="6">
        <f t="shared" si="11"/>
        <v>0.22737671691025368</v>
      </c>
      <c r="E93" s="6">
        <f t="shared" si="12"/>
        <v>4.3851487745252535E-2</v>
      </c>
      <c r="F93" s="6">
        <f t="shared" si="13"/>
        <v>1.6336097865448772E-2</v>
      </c>
      <c r="G93" s="6">
        <f t="shared" si="14"/>
        <v>1.2117644552308662</v>
      </c>
      <c r="H93" s="6">
        <f t="shared" si="15"/>
        <v>69.428989048698028</v>
      </c>
    </row>
    <row r="94" spans="1:8" x14ac:dyDescent="0.3">
      <c r="A94" s="26">
        <f t="shared" si="9"/>
        <v>1.672552015735335E-2</v>
      </c>
      <c r="B94" s="6">
        <v>0.09</v>
      </c>
      <c r="C94" s="6">
        <f t="shared" si="10"/>
        <v>0.37519324484632577</v>
      </c>
      <c r="D94" s="6">
        <f t="shared" si="11"/>
        <v>0.22981719297797781</v>
      </c>
      <c r="E94" s="6">
        <f t="shared" si="12"/>
        <v>4.4578414955748748E-2</v>
      </c>
      <c r="F94" s="6">
        <f t="shared" si="13"/>
        <v>1.672552015735335E-2</v>
      </c>
      <c r="G94" s="6">
        <f t="shared" si="14"/>
        <v>1.2187706160615897</v>
      </c>
      <c r="H94" s="6">
        <f t="shared" si="15"/>
        <v>69.83041249488835</v>
      </c>
    </row>
    <row r="95" spans="1:8" x14ac:dyDescent="0.3">
      <c r="A95" s="26">
        <f t="shared" si="9"/>
        <v>1.7119637291523517E-2</v>
      </c>
      <c r="B95" s="6">
        <v>9.0999999999999998E-2</v>
      </c>
      <c r="C95" s="6">
        <f t="shared" si="10"/>
        <v>0.37784194989922587</v>
      </c>
      <c r="D95" s="6">
        <f t="shared" si="11"/>
        <v>0.23225510076505756</v>
      </c>
      <c r="E95" s="6">
        <f t="shared" si="12"/>
        <v>4.5308990428642164E-2</v>
      </c>
      <c r="F95" s="6">
        <f t="shared" si="13"/>
        <v>1.7119637291523517E-2</v>
      </c>
      <c r="G95" s="6">
        <f t="shared" si="14"/>
        <v>1.225741789982747</v>
      </c>
      <c r="H95" s="6">
        <f t="shared" si="15"/>
        <v>70.229831338822336</v>
      </c>
    </row>
    <row r="96" spans="1:8" x14ac:dyDescent="0.3">
      <c r="A96" s="26">
        <f t="shared" si="9"/>
        <v>1.7518448631167409E-2</v>
      </c>
      <c r="B96" s="6">
        <v>9.1999999999999998E-2</v>
      </c>
      <c r="C96" s="6">
        <f t="shared" si="10"/>
        <v>0.38047862659255188</v>
      </c>
      <c r="D96" s="6">
        <f t="shared" si="11"/>
        <v>0.2346904393123676</v>
      </c>
      <c r="E96" s="6">
        <f t="shared" si="12"/>
        <v>4.6043187203594536E-2</v>
      </c>
      <c r="F96" s="6">
        <f t="shared" si="13"/>
        <v>1.7518448631167409E-2</v>
      </c>
      <c r="G96" s="6">
        <f t="shared" si="14"/>
        <v>1.2326785794128388</v>
      </c>
      <c r="H96" s="6">
        <f t="shared" si="15"/>
        <v>70.627280096537547</v>
      </c>
    </row>
    <row r="97" spans="1:8" x14ac:dyDescent="0.3">
      <c r="A97" s="26">
        <f t="shared" si="9"/>
        <v>1.7921953425295067E-2</v>
      </c>
      <c r="B97" s="6">
        <v>9.2999999999999999E-2</v>
      </c>
      <c r="C97" s="6">
        <f t="shared" si="10"/>
        <v>0.38310343042654382</v>
      </c>
      <c r="D97" s="6">
        <f t="shared" si="11"/>
        <v>0.23712320765892483</v>
      </c>
      <c r="E97" s="6">
        <f t="shared" si="12"/>
        <v>4.6780978717264235E-2</v>
      </c>
      <c r="F97" s="6">
        <f t="shared" si="13"/>
        <v>1.7921953425295067E-2</v>
      </c>
      <c r="G97" s="6">
        <f t="shared" si="14"/>
        <v>1.2395815704154358</v>
      </c>
      <c r="H97" s="6">
        <f t="shared" si="15"/>
        <v>71.022792347003147</v>
      </c>
    </row>
    <row r="98" spans="1:8" x14ac:dyDescent="0.3">
      <c r="A98" s="26">
        <f t="shared" si="9"/>
        <v>1.8330150810729223E-2</v>
      </c>
      <c r="B98" s="6">
        <v>9.4E-2</v>
      </c>
      <c r="C98" s="6">
        <f t="shared" si="10"/>
        <v>0.38571651304200144</v>
      </c>
      <c r="D98" s="6">
        <f t="shared" si="11"/>
        <v>0.23955340484188123</v>
      </c>
      <c r="E98" s="6">
        <f t="shared" si="12"/>
        <v>4.7522338792721629E-2</v>
      </c>
      <c r="F98" s="6">
        <f t="shared" si="13"/>
        <v>1.8330150810729223E-2</v>
      </c>
      <c r="G98" s="6">
        <f t="shared" si="14"/>
        <v>1.2464513333147003</v>
      </c>
      <c r="H98" s="6">
        <f t="shared" si="15"/>
        <v>71.416400767386548</v>
      </c>
    </row>
    <row r="99" spans="1:8" x14ac:dyDescent="0.3">
      <c r="A99" s="26">
        <f t="shared" si="9"/>
        <v>1.8743039814057064E-2</v>
      </c>
      <c r="B99" s="6">
        <v>9.5000000000000001E-2</v>
      </c>
      <c r="C99" s="6">
        <f t="shared" si="10"/>
        <v>0.38831802235609669</v>
      </c>
      <c r="D99" s="6">
        <f t="shared" si="11"/>
        <v>0.24198102989651843</v>
      </c>
      <c r="E99" s="6">
        <f t="shared" si="12"/>
        <v>4.8267241629257322E-2</v>
      </c>
      <c r="F99" s="6">
        <f t="shared" si="13"/>
        <v>1.8743039814057064E-2</v>
      </c>
      <c r="G99" s="6">
        <f t="shared" si="14"/>
        <v>1.2532884232814809</v>
      </c>
      <c r="H99" s="6">
        <f t="shared" si="15"/>
        <v>71.808137166634324</v>
      </c>
    </row>
    <row r="100" spans="1:8" x14ac:dyDescent="0.3">
      <c r="A100" s="26">
        <f t="shared" si="9"/>
        <v>1.9160619353524786E-2</v>
      </c>
      <c r="B100" s="6">
        <v>9.6000000000000002E-2</v>
      </c>
      <c r="C100" s="6">
        <f t="shared" si="10"/>
        <v>0.39090810269201931</v>
      </c>
      <c r="D100" s="6">
        <f t="shared" si="11"/>
        <v>0.24440608185624157</v>
      </c>
      <c r="E100" s="6">
        <f t="shared" si="12"/>
        <v>4.9015661792563718E-2</v>
      </c>
      <c r="F100" s="6">
        <f t="shared" si="13"/>
        <v>1.9160619353524786E-2</v>
      </c>
      <c r="G100" s="6">
        <f t="shared" si="14"/>
        <v>1.2600933808916801</v>
      </c>
      <c r="H100" s="6">
        <f t="shared" si="15"/>
        <v>72.198032517464156</v>
      </c>
    </row>
    <row r="101" spans="1:8" x14ac:dyDescent="0.3">
      <c r="A101" s="26">
        <f t="shared" si="9"/>
        <v>1.958288824087747E-2</v>
      </c>
      <c r="B101" s="6">
        <v>9.7000000000000003E-2</v>
      </c>
      <c r="C101" s="6">
        <f t="shared" si="10"/>
        <v>0.39348689490279881</v>
      </c>
      <c r="D101" s="6">
        <f t="shared" si="11"/>
        <v>0.24682855975257345</v>
      </c>
      <c r="E101" s="6">
        <f t="shared" si="12"/>
        <v>4.9767574205272926E-2</v>
      </c>
      <c r="F101" s="6">
        <f t="shared" si="13"/>
        <v>1.958288824087747E-2</v>
      </c>
      <c r="G101" s="6">
        <f t="shared" si="14"/>
        <v>1.2668667326584779</v>
      </c>
      <c r="H101" s="6">
        <f t="shared" si="15"/>
        <v>72.586116986859167</v>
      </c>
    </row>
    <row r="102" spans="1:8" x14ac:dyDescent="0.3">
      <c r="A102" s="26">
        <f t="shared" si="9"/>
        <v>2.0009845183146177E-2</v>
      </c>
      <c r="B102" s="6">
        <v>9.8000000000000004E-2</v>
      </c>
      <c r="C102" s="6">
        <f t="shared" si="10"/>
        <v>0.3960545364896198</v>
      </c>
      <c r="D102" s="6">
        <f t="shared" si="11"/>
        <v>0.24924846261514749</v>
      </c>
      <c r="E102" s="6">
        <f t="shared" si="12"/>
        <v>5.0522954137834031E-2</v>
      </c>
      <c r="F102" s="6">
        <f t="shared" si="13"/>
        <v>2.0009845183146177E-2</v>
      </c>
      <c r="G102" s="6">
        <f t="shared" si="14"/>
        <v>1.2736089915398936</v>
      </c>
      <c r="H102" s="6">
        <f t="shared" si="15"/>
        <v>72.972419965148873</v>
      </c>
    </row>
    <row r="103" spans="1:8" x14ac:dyDescent="0.3">
      <c r="A103" s="26">
        <f t="shared" si="9"/>
        <v>2.0441488784384839E-2</v>
      </c>
      <c r="B103" s="6">
        <v>9.9000000000000005E-2</v>
      </c>
      <c r="C103" s="6">
        <f t="shared" si="10"/>
        <v>0.3986111617149336</v>
      </c>
      <c r="D103" s="6">
        <f t="shared" si="11"/>
        <v>0.25166578947170321</v>
      </c>
      <c r="E103" s="6">
        <f t="shared" si="12"/>
        <v>5.128177719971512E-2</v>
      </c>
      <c r="F103" s="6">
        <f t="shared" si="13"/>
        <v>2.0441488784384839E-2</v>
      </c>
      <c r="G103" s="6">
        <f t="shared" si="14"/>
        <v>1.2803206574230708</v>
      </c>
      <c r="H103" s="6">
        <f t="shared" si="15"/>
        <v>73.356970093756871</v>
      </c>
    </row>
    <row r="104" spans="1:8" x14ac:dyDescent="0.3">
      <c r="A104" s="26">
        <f t="shared" si="9"/>
        <v>2.0877817547358013E-2</v>
      </c>
      <c r="B104" s="6">
        <v>0.1</v>
      </c>
      <c r="C104" s="6">
        <f t="shared" si="10"/>
        <v>0.40115690171063884</v>
      </c>
      <c r="D104" s="6">
        <f t="shared" si="11"/>
        <v>0.25408053934807862</v>
      </c>
      <c r="E104" s="6">
        <f t="shared" si="12"/>
        <v>5.2044019330913897E-2</v>
      </c>
      <c r="F104" s="6">
        <f t="shared" si="13"/>
        <v>2.0877817547358013E-2</v>
      </c>
      <c r="G104" s="6">
        <f t="shared" si="14"/>
        <v>1.2870022175865685</v>
      </c>
      <c r="H104" s="6">
        <f t="shared" si="15"/>
        <v>73.739795291688026</v>
      </c>
    </row>
    <row r="105" spans="1:8" x14ac:dyDescent="0.3">
      <c r="A105" s="26">
        <f t="shared" si="9"/>
        <v>2.1318829875182244E-2</v>
      </c>
      <c r="B105" s="6">
        <v>0.10100000000000001</v>
      </c>
      <c r="C105" s="6">
        <f t="shared" si="10"/>
        <v>0.40369188458159982</v>
      </c>
      <c r="D105" s="6">
        <f t="shared" si="11"/>
        <v>0.25649271126820505</v>
      </c>
      <c r="E105" s="6">
        <f t="shared" si="12"/>
        <v>5.2809656793764412E-2</v>
      </c>
      <c r="F105" s="6">
        <f t="shared" si="13"/>
        <v>2.1318829875182244E-2</v>
      </c>
      <c r="G105" s="6">
        <f t="shared" si="14"/>
        <v>1.2936541471418757</v>
      </c>
      <c r="H105" s="6">
        <f t="shared" si="15"/>
        <v>74.120922780825467</v>
      </c>
    </row>
    <row r="106" spans="1:8" x14ac:dyDescent="0.3">
      <c r="A106" s="26">
        <f t="shared" si="9"/>
        <v>2.1764524072922106E-2</v>
      </c>
      <c r="B106" s="6">
        <v>0.10199999999999999</v>
      </c>
      <c r="C106" s="6">
        <f t="shared" si="10"/>
        <v>0.40621623550474306</v>
      </c>
      <c r="D106" s="6">
        <f t="shared" si="11"/>
        <v>0.25890230425410021</v>
      </c>
      <c r="E106" s="6">
        <f t="shared" si="12"/>
        <v>5.3578666165025747E-2</v>
      </c>
      <c r="F106" s="6">
        <f t="shared" si="13"/>
        <v>2.1764524072922106E-2</v>
      </c>
      <c r="G106" s="6">
        <f t="shared" si="14"/>
        <v>1.3002769094552715</v>
      </c>
      <c r="H106" s="6">
        <f t="shared" si="15"/>
        <v>74.500379110101349</v>
      </c>
    </row>
    <row r="107" spans="1:8" x14ac:dyDescent="0.3">
      <c r="A107" s="26">
        <f t="shared" si="9"/>
        <v>2.2214898349143138E-2</v>
      </c>
      <c r="B107" s="6">
        <v>0.10299999999999999</v>
      </c>
      <c r="C107" s="6">
        <f t="shared" si="10"/>
        <v>0.40873007682396562</v>
      </c>
      <c r="D107" s="6">
        <f t="shared" si="11"/>
        <v>0.26130931732586266</v>
      </c>
      <c r="E107" s="6">
        <f t="shared" si="12"/>
        <v>5.4351024328240925E-2</v>
      </c>
      <c r="F107" s="6">
        <f t="shared" si="13"/>
        <v>2.2214898349143138E-2</v>
      </c>
      <c r="G107" s="6">
        <f t="shared" si="14"/>
        <v>1.3068709565510945</v>
      </c>
      <c r="H107" s="6">
        <f t="shared" si="15"/>
        <v>74.878190178602495</v>
      </c>
    </row>
    <row r="108" spans="1:8" x14ac:dyDescent="0.3">
      <c r="A108" s="26">
        <f t="shared" si="9"/>
        <v>2.2669950817422662E-2</v>
      </c>
      <c r="B108" s="6">
        <v>0.104</v>
      </c>
      <c r="C108" s="6">
        <f t="shared" si="10"/>
        <v>0.41123352814106801</v>
      </c>
      <c r="D108" s="6">
        <f t="shared" si="11"/>
        <v>0.26371374950166471</v>
      </c>
      <c r="E108" s="6">
        <f t="shared" si="12"/>
        <v>5.512670846635357E-2</v>
      </c>
      <c r="F108" s="6">
        <f t="shared" si="13"/>
        <v>2.2669950817422662E-2</v>
      </c>
      <c r="G108" s="6">
        <f t="shared" si="14"/>
        <v>1.3134367294974081</v>
      </c>
      <c r="H108" s="6">
        <f t="shared" si="15"/>
        <v>75.254381257667447</v>
      </c>
    </row>
    <row r="109" spans="1:8" x14ac:dyDescent="0.3">
      <c r="A109" s="26">
        <f t="shared" si="9"/>
        <v>2.3129679497820795E-2</v>
      </c>
      <c r="B109" s="6">
        <v>0.105</v>
      </c>
      <c r="C109" s="6">
        <f t="shared" si="10"/>
        <v>0.41372670640291942</v>
      </c>
      <c r="D109" s="6">
        <f t="shared" si="11"/>
        <v>0.26611559979774729</v>
      </c>
      <c r="E109" s="6">
        <f t="shared" si="12"/>
        <v>5.5905696054572088E-2</v>
      </c>
      <c r="F109" s="6">
        <f t="shared" si="13"/>
        <v>2.3129679497820795E-2</v>
      </c>
      <c r="G109" s="6">
        <f t="shared" si="14"/>
        <v>1.3199746587749968</v>
      </c>
      <c r="H109" s="6">
        <f t="shared" si="15"/>
        <v>75.628977012028287</v>
      </c>
    </row>
    <row r="110" spans="1:8" x14ac:dyDescent="0.3">
      <c r="A110" s="26">
        <f t="shared" si="9"/>
        <v>2.3594082318312188E-2</v>
      </c>
      <c r="B110" s="6">
        <v>0.106</v>
      </c>
      <c r="C110" s="6">
        <f t="shared" si="10"/>
        <v>0.4162097259850398</v>
      </c>
      <c r="D110" s="6">
        <f t="shared" si="11"/>
        <v>0.26851486722841239</v>
      </c>
      <c r="E110" s="6">
        <f t="shared" si="12"/>
        <v>5.6687964853469691E-2</v>
      </c>
      <c r="F110" s="6">
        <f t="shared" si="13"/>
        <v>2.3594082318312188E-2</v>
      </c>
      <c r="G110" s="6">
        <f t="shared" si="14"/>
        <v>1.3264851646305598</v>
      </c>
      <c r="H110" s="6">
        <f t="shared" si="15"/>
        <v>76.002001520047259</v>
      </c>
    </row>
    <row r="111" spans="1:8" x14ac:dyDescent="0.3">
      <c r="A111" s="26">
        <f t="shared" si="9"/>
        <v>2.4063157116180723E-2</v>
      </c>
      <c r="B111" s="6">
        <v>0.107</v>
      </c>
      <c r="C111" s="6">
        <f t="shared" si="10"/>
        <v>0.41868269877178516</v>
      </c>
      <c r="D111" s="6">
        <f t="shared" si="11"/>
        <v>0.27091155080601759</v>
      </c>
      <c r="E111" s="6">
        <f t="shared" si="12"/>
        <v>5.7473492902311275E-2</v>
      </c>
      <c r="F111" s="6">
        <f t="shared" si="13"/>
        <v>2.4063157116180723E-2</v>
      </c>
      <c r="G111" s="6">
        <f t="shared" si="14"/>
        <v>1.3329686574149247</v>
      </c>
      <c r="H111" s="6">
        <f t="shared" si="15"/>
        <v>76.373478293094891</v>
      </c>
    </row>
    <row r="112" spans="1:8" x14ac:dyDescent="0.3">
      <c r="A112" s="26">
        <f t="shared" si="9"/>
        <v>2.4536901639377991E-2</v>
      </c>
      <c r="B112" s="6">
        <v>0.108</v>
      </c>
      <c r="C112" s="6">
        <f t="shared" si="10"/>
        <v>0.42114573423329932</v>
      </c>
      <c r="D112" s="6">
        <f t="shared" si="11"/>
        <v>0.27330564954096959</v>
      </c>
      <c r="E112" s="6">
        <f t="shared" si="12"/>
        <v>5.826225851259708E-2</v>
      </c>
      <c r="F112" s="6">
        <f t="shared" si="13"/>
        <v>2.4536901639377991E-2</v>
      </c>
      <c r="G112" s="6">
        <f t="shared" si="14"/>
        <v>1.3394255379070497</v>
      </c>
      <c r="H112" s="6">
        <f t="shared" si="15"/>
        <v>76.743430294114006</v>
      </c>
    </row>
    <row r="113" spans="1:8" x14ac:dyDescent="0.3">
      <c r="A113" s="26">
        <f t="shared" si="9"/>
        <v>2.5015313547846838E-2</v>
      </c>
      <c r="B113" s="6">
        <v>0.109</v>
      </c>
      <c r="C113" s="6">
        <f t="shared" si="10"/>
        <v>0.42359893949939387</v>
      </c>
      <c r="D113" s="6">
        <f t="shared" si="11"/>
        <v>0.27569716244171732</v>
      </c>
      <c r="E113" s="6">
        <f t="shared" si="12"/>
        <v>5.9054240261814044E-2</v>
      </c>
      <c r="F113" s="6">
        <f t="shared" si="13"/>
        <v>2.5015313547846838E-2</v>
      </c>
      <c r="G113" s="6">
        <f t="shared" si="14"/>
        <v>1.345856197624534</v>
      </c>
      <c r="H113" s="6">
        <f t="shared" si="15"/>
        <v>77.111879955410643</v>
      </c>
    </row>
    <row r="114" spans="1:8" x14ac:dyDescent="0.3">
      <c r="A114" s="26">
        <f t="shared" si="9"/>
        <v>2.5498390414811459E-2</v>
      </c>
      <c r="B114" s="6">
        <v>0.11</v>
      </c>
      <c r="C114" s="6">
        <f t="shared" si="10"/>
        <v>0.42604241943050564</v>
      </c>
      <c r="D114" s="6">
        <f t="shared" si="11"/>
        <v>0.27808608851474609</v>
      </c>
      <c r="E114" s="6">
        <f t="shared" si="12"/>
        <v>5.9849416987386758E-2</v>
      </c>
      <c r="F114" s="6">
        <f t="shared" si="13"/>
        <v>2.5498390414811459E-2</v>
      </c>
      <c r="G114" s="6">
        <f t="shared" si="14"/>
        <v>1.3522610191213225</v>
      </c>
      <c r="H114" s="6">
        <f t="shared" si="15"/>
        <v>77.478849195711291</v>
      </c>
    </row>
    <row r="115" spans="1:8" x14ac:dyDescent="0.3">
      <c r="A115" s="26">
        <f t="shared" si="9"/>
        <v>2.5986129728034997E-2</v>
      </c>
      <c r="B115" s="6">
        <v>0.111</v>
      </c>
      <c r="C115" s="6">
        <f t="shared" si="10"/>
        <v>0.42847627668587313</v>
      </c>
      <c r="D115" s="6">
        <f t="shared" si="11"/>
        <v>0.28047242676457085</v>
      </c>
      <c r="E115" s="6">
        <f t="shared" si="12"/>
        <v>6.0647767780819498E-2</v>
      </c>
      <c r="F115" s="6">
        <f t="shared" si="13"/>
        <v>2.5986129728034997E-2</v>
      </c>
      <c r="G115" s="6">
        <f t="shared" si="14"/>
        <v>1.3586403762732375</v>
      </c>
      <c r="H115" s="6">
        <f t="shared" si="15"/>
        <v>77.844359436522623</v>
      </c>
    </row>
    <row r="116" spans="1:8" x14ac:dyDescent="0.3">
      <c r="A116" s="26">
        <f t="shared" si="9"/>
        <v>2.647852889104562E-2</v>
      </c>
      <c r="B116" s="6">
        <v>0.112</v>
      </c>
      <c r="C116" s="6">
        <f t="shared" si="10"/>
        <v>0.4309006117890633</v>
      </c>
      <c r="D116" s="6">
        <f t="shared" si="11"/>
        <v>0.28285617619372944</v>
      </c>
      <c r="E116" s="6">
        <f t="shared" si="12"/>
        <v>6.1449271982021519E-2</v>
      </c>
      <c r="F116" s="6">
        <f t="shared" si="13"/>
        <v>2.647852889104562E-2</v>
      </c>
      <c r="G116" s="6">
        <f t="shared" si="14"/>
        <v>1.3649946345519435</v>
      </c>
      <c r="H116" s="6">
        <f t="shared" si="15"/>
        <v>78.208431617828538</v>
      </c>
    </row>
    <row r="117" spans="1:8" x14ac:dyDescent="0.3">
      <c r="A117" s="26">
        <f t="shared" si="9"/>
        <v>2.6975585224332681E-2</v>
      </c>
      <c r="B117" s="6">
        <v>0.113</v>
      </c>
      <c r="C117" s="6">
        <f t="shared" si="10"/>
        <v>0.43331552319097816</v>
      </c>
      <c r="D117" s="6">
        <f t="shared" si="11"/>
        <v>0.28523733580277699</v>
      </c>
      <c r="E117" s="6">
        <f t="shared" si="12"/>
        <v>6.2253909173808998E-2</v>
      </c>
      <c r="F117" s="6">
        <f t="shared" si="13"/>
        <v>2.6975585224332681E-2</v>
      </c>
      <c r="G117" s="6">
        <f t="shared" si="14"/>
        <v>1.3713241512879151</v>
      </c>
      <c r="H117" s="6">
        <f t="shared" si="15"/>
        <v>78.57108621315713</v>
      </c>
    </row>
    <row r="118" spans="1:8" x14ac:dyDescent="0.3">
      <c r="A118" s="26">
        <f t="shared" si="9"/>
        <v>2.7477295966513146E-2</v>
      </c>
      <c r="B118" s="6">
        <v>0.114</v>
      </c>
      <c r="C118" s="6">
        <f t="shared" si="10"/>
        <v>0.43572110733045455</v>
      </c>
      <c r="D118" s="6">
        <f t="shared" si="11"/>
        <v>0.28761590459027836</v>
      </c>
      <c r="E118" s="6">
        <f t="shared" si="12"/>
        <v>6.3061659176575385E-2</v>
      </c>
      <c r="F118" s="6">
        <f t="shared" si="13"/>
        <v>2.7477295966513146E-2</v>
      </c>
      <c r="G118" s="6">
        <f t="shared" si="14"/>
        <v>1.3776292759229349</v>
      </c>
      <c r="H118" s="6">
        <f t="shared" si="15"/>
        <v>78.932343244047729</v>
      </c>
    </row>
    <row r="119" spans="1:8" x14ac:dyDescent="0.3">
      <c r="A119" s="26">
        <f t="shared" si="9"/>
        <v>2.7983658275469975E-2</v>
      </c>
      <c r="B119" s="6">
        <v>0.115</v>
      </c>
      <c r="C119" s="6">
        <f t="shared" si="10"/>
        <v>0.43811745869257385</v>
      </c>
      <c r="D119" s="6">
        <f t="shared" si="11"/>
        <v>0.28999188155280203</v>
      </c>
      <c r="E119" s="6">
        <f t="shared" si="12"/>
        <v>6.3872502043124585E-2</v>
      </c>
      <c r="F119" s="6">
        <f t="shared" si="13"/>
        <v>2.7983658275469975E-2</v>
      </c>
      <c r="G119" s="6">
        <f t="shared" si="14"/>
        <v>1.3839103502526335</v>
      </c>
      <c r="H119" s="6">
        <f t="shared" si="15"/>
        <v>79.292222293947418</v>
      </c>
    </row>
    <row r="120" spans="1:8" x14ac:dyDescent="0.3">
      <c r="A120" s="26">
        <f t="shared" si="9"/>
        <v>2.8494669229463192E-2</v>
      </c>
      <c r="B120" s="6">
        <v>0.11600000000000001</v>
      </c>
      <c r="C120" s="6">
        <f t="shared" si="10"/>
        <v>0.44050466986478543</v>
      </c>
      <c r="D120" s="6">
        <f t="shared" si="11"/>
        <v>0.29236526568491372</v>
      </c>
      <c r="E120" s="6">
        <f t="shared" si="12"/>
        <v>6.4686418053660447E-2</v>
      </c>
      <c r="F120" s="6">
        <f t="shared" si="13"/>
        <v>2.8494669229463192E-2</v>
      </c>
      <c r="G120" s="6">
        <f t="shared" si="14"/>
        <v>1.390167708659545</v>
      </c>
      <c r="H120" s="6">
        <f t="shared" si="15"/>
        <v>79.650742521564155</v>
      </c>
    </row>
    <row r="121" spans="1:8" x14ac:dyDescent="0.3">
      <c r="A121" s="26">
        <f t="shared" si="9"/>
        <v>2.9010325828214147E-2</v>
      </c>
      <c r="B121" s="6">
        <v>0.11700000000000001</v>
      </c>
      <c r="C121" s="6">
        <f t="shared" si="10"/>
        <v>0.44288283159094299</v>
      </c>
      <c r="D121" s="6">
        <f t="shared" si="11"/>
        <v>0.29473605597916913</v>
      </c>
      <c r="E121" s="6">
        <f t="shared" si="12"/>
        <v>6.550338771092569E-2</v>
      </c>
      <c r="F121" s="6">
        <f t="shared" si="13"/>
        <v>2.9010325828214147E-2</v>
      </c>
      <c r="G121" s="6">
        <f t="shared" si="14"/>
        <v>1.3964016783371234</v>
      </c>
      <c r="H121" s="6">
        <f t="shared" si="15"/>
        <v>80.007922673701927</v>
      </c>
    </row>
    <row r="122" spans="1:8" x14ac:dyDescent="0.3">
      <c r="A122" s="26">
        <f t="shared" si="9"/>
        <v>2.9530624993964555E-2</v>
      </c>
      <c r="B122" s="6">
        <v>0.11799999999999999</v>
      </c>
      <c r="C122" s="6">
        <f t="shared" si="10"/>
        <v>0.44525203282335146</v>
      </c>
      <c r="D122" s="6">
        <f t="shared" si="11"/>
        <v>0.29710425142610813</v>
      </c>
      <c r="E122" s="6">
        <f t="shared" si="12"/>
        <v>6.6323391735485876E-2</v>
      </c>
      <c r="F122" s="6">
        <f t="shared" si="13"/>
        <v>2.9530624993964555E-2</v>
      </c>
      <c r="G122" s="6">
        <f t="shared" si="14"/>
        <v>1.4026125795051525</v>
      </c>
      <c r="H122" s="6">
        <f t="shared" si="15"/>
        <v>80.363781097602867</v>
      </c>
    </row>
    <row r="123" spans="1:8" x14ac:dyDescent="0.3">
      <c r="A123" s="26">
        <f t="shared" si="9"/>
        <v>3.0055563572510293E-2</v>
      </c>
      <c r="B123" s="6">
        <v>0.11899999999999999</v>
      </c>
      <c r="C123" s="6">
        <f t="shared" si="10"/>
        <v>0.44761236077291039</v>
      </c>
      <c r="D123" s="6">
        <f t="shared" si="11"/>
        <v>0.299469851014247</v>
      </c>
      <c r="E123" s="6">
        <f t="shared" si="12"/>
        <v>6.7146411061151517E-2</v>
      </c>
      <c r="F123" s="6">
        <f t="shared" si="13"/>
        <v>3.0055563572510293E-2</v>
      </c>
      <c r="G123" s="6">
        <f t="shared" si="14"/>
        <v>1.4088007256169401</v>
      </c>
      <c r="H123" s="6">
        <f t="shared" si="15"/>
        <v>80.718335752818589</v>
      </c>
    </row>
    <row r="124" spans="1:8" x14ac:dyDescent="0.3">
      <c r="A124" s="26">
        <f t="shared" si="9"/>
        <v>3.0585138334211587E-2</v>
      </c>
      <c r="B124" s="6">
        <v>0.12</v>
      </c>
      <c r="C124" s="6">
        <f t="shared" si="10"/>
        <v>0.4499639009574426</v>
      </c>
      <c r="D124" s="6">
        <f t="shared" si="11"/>
        <v>0.30183285373007279</v>
      </c>
      <c r="E124" s="6">
        <f t="shared" si="12"/>
        <v>6.797242683053438E-2</v>
      </c>
      <c r="F124" s="6">
        <f t="shared" si="13"/>
        <v>3.0585138334211587E-2</v>
      </c>
      <c r="G124" s="6">
        <f t="shared" si="14"/>
        <v>1.4149664235586858</v>
      </c>
      <c r="H124" s="6">
        <f t="shared" si="15"/>
        <v>81.071604222633127</v>
      </c>
    </row>
    <row r="125" spans="1:8" x14ac:dyDescent="0.3">
      <c r="A125" s="26">
        <f t="shared" si="9"/>
        <v>3.1119345974979565E-2</v>
      </c>
      <c r="B125" s="6">
        <v>0.121</v>
      </c>
      <c r="C125" s="6">
        <f t="shared" si="10"/>
        <v>0.45230673724828541</v>
      </c>
      <c r="D125" s="6">
        <f t="shared" si="11"/>
        <v>0.30419325855803586</v>
      </c>
      <c r="E125" s="6">
        <f t="shared" si="12"/>
        <v>6.8801420390731824E-2</v>
      </c>
      <c r="F125" s="6">
        <f t="shared" si="13"/>
        <v>3.1119345974979565E-2</v>
      </c>
      <c r="G125" s="6">
        <f t="shared" si="14"/>
        <v>1.4211099738413724</v>
      </c>
      <c r="H125" s="6">
        <f t="shared" si="15"/>
        <v>81.423603725057461</v>
      </c>
    </row>
    <row r="126" spans="1:8" x14ac:dyDescent="0.3">
      <c r="A126" s="26">
        <f t="shared" si="9"/>
        <v>3.1658183117240578E-2</v>
      </c>
      <c r="B126" s="6">
        <v>0.122</v>
      </c>
      <c r="C126" s="6">
        <f t="shared" si="10"/>
        <v>0.45464095191522219</v>
      </c>
      <c r="D126" s="6">
        <f t="shared" si="11"/>
        <v>0.30655106448054353</v>
      </c>
      <c r="E126" s="6">
        <f t="shared" si="12"/>
        <v>6.9633373289135519E-2</v>
      </c>
      <c r="F126" s="6">
        <f t="shared" si="13"/>
        <v>3.1658183117240578E-2</v>
      </c>
      <c r="G126" s="6">
        <f t="shared" si="14"/>
        <v>1.4272316707855262</v>
      </c>
      <c r="H126" s="6">
        <f t="shared" si="15"/>
        <v>81.774351123415613</v>
      </c>
    </row>
    <row r="127" spans="1:8" x14ac:dyDescent="0.3">
      <c r="A127" s="26">
        <f t="shared" si="9"/>
        <v>3.2201646310878365E-2</v>
      </c>
      <c r="B127" s="6">
        <v>0.123</v>
      </c>
      <c r="C127" s="6">
        <f t="shared" si="10"/>
        <v>0.45696662566982621</v>
      </c>
      <c r="D127" s="6">
        <f t="shared" si="11"/>
        <v>0.30890627047795283</v>
      </c>
      <c r="E127" s="6">
        <f t="shared" si="12"/>
        <v>7.0468267269358842E-2</v>
      </c>
      <c r="F127" s="6">
        <f t="shared" si="13"/>
        <v>3.2201646310878365E-2</v>
      </c>
      <c r="G127" s="6">
        <f t="shared" si="14"/>
        <v>1.4333318026991637</v>
      </c>
      <c r="H127" s="6">
        <f t="shared" si="15"/>
        <v>82.123862936540093</v>
      </c>
    </row>
    <row r="128" spans="1:8" x14ac:dyDescent="0.3">
      <c r="A128" s="26">
        <f t="shared" si="9"/>
        <v>3.2749732034155286E-2</v>
      </c>
      <c r="B128" s="6">
        <v>0.124</v>
      </c>
      <c r="C128" s="6">
        <f t="shared" si="10"/>
        <v>0.45928383770728531</v>
      </c>
      <c r="D128" s="6">
        <f t="shared" si="11"/>
        <v>0.31125887552856391</v>
      </c>
      <c r="E128" s="6">
        <f t="shared" si="12"/>
        <v>7.1306084267279662E-2</v>
      </c>
      <c r="F128" s="6">
        <f t="shared" si="13"/>
        <v>3.2749732034155286E-2</v>
      </c>
      <c r="G128" s="6">
        <f t="shared" si="14"/>
        <v>1.4394106520492325</v>
      </c>
      <c r="H128" s="6">
        <f t="shared" si="15"/>
        <v>82.472155348594896</v>
      </c>
    </row>
    <row r="129" spans="1:8" x14ac:dyDescent="0.3">
      <c r="A129" s="26">
        <f t="shared" si="9"/>
        <v>3.3302436694612914E-2</v>
      </c>
      <c r="B129" s="6">
        <v>0.125</v>
      </c>
      <c r="C129" s="6">
        <f t="shared" si="10"/>
        <v>0.46159266574677299</v>
      </c>
      <c r="D129" s="6">
        <f t="shared" si="11"/>
        <v>0.31360887860861325</v>
      </c>
      <c r="E129" s="6">
        <f t="shared" si="12"/>
        <v>7.2146806407193731E-2</v>
      </c>
      <c r="F129" s="6">
        <f t="shared" si="13"/>
        <v>3.3302436694612914E-2</v>
      </c>
      <c r="G129" s="6">
        <f t="shared" si="14"/>
        <v>1.4454684956268311</v>
      </c>
      <c r="H129" s="6">
        <f t="shared" si="15"/>
        <v>82.819244218541712</v>
      </c>
    </row>
    <row r="130" spans="1:8" x14ac:dyDescent="0.3">
      <c r="A130" s="26">
        <f t="shared" si="9"/>
        <v>3.3859756629952713E-2</v>
      </c>
      <c r="B130" s="6">
        <v>0.126</v>
      </c>
      <c r="C130" s="6">
        <f t="shared" si="10"/>
        <v>0.46389318607042673</v>
      </c>
      <c r="D130" s="6">
        <f t="shared" si="11"/>
        <v>0.3159562786922665</v>
      </c>
      <c r="E130" s="6">
        <f t="shared" si="12"/>
        <v>7.2990415998074681E-2</v>
      </c>
      <c r="F130" s="6">
        <f t="shared" si="13"/>
        <v>3.3859756629952713E-2</v>
      </c>
      <c r="G130" s="6">
        <f t="shared" si="14"/>
        <v>1.4515056047064838</v>
      </c>
      <c r="H130" s="6">
        <f t="shared" si="15"/>
        <v>83.16514508926592</v>
      </c>
    </row>
    <row r="131" spans="1:8" x14ac:dyDescent="0.3">
      <c r="A131" s="26">
        <f t="shared" si="9"/>
        <v>3.4421688108897397E-2</v>
      </c>
      <c r="B131" s="6">
        <v>0.127</v>
      </c>
      <c r="C131" s="6">
        <f t="shared" si="10"/>
        <v>0.46618547356099321</v>
      </c>
      <c r="D131" s="6">
        <f t="shared" si="11"/>
        <v>0.31830107475161179</v>
      </c>
      <c r="E131" s="6">
        <f t="shared" si="12"/>
        <v>7.3836895529937288E-2</v>
      </c>
      <c r="F131" s="6">
        <f t="shared" si="13"/>
        <v>3.4421688108897397E-2</v>
      </c>
      <c r="G131" s="6">
        <f t="shared" si="14"/>
        <v>1.4575222451997292</v>
      </c>
      <c r="H131" s="6">
        <f t="shared" si="15"/>
        <v>83.50987319637639</v>
      </c>
    </row>
    <row r="132" spans="1:8" x14ac:dyDescent="0.3">
      <c r="A132" s="26">
        <f t="shared" ref="A132:A195" si="16">F132</f>
        <v>3.498822733203362E-2</v>
      </c>
      <c r="B132" s="6">
        <v>0.128</v>
      </c>
      <c r="C132" s="6">
        <f t="shared" si="10"/>
        <v>0.46846960173819535</v>
      </c>
      <c r="D132" s="6">
        <f t="shared" si="11"/>
        <v>0.32064326575665281</v>
      </c>
      <c r="E132" s="6">
        <f t="shared" si="12"/>
        <v>7.468622767029999E-2</v>
      </c>
      <c r="F132" s="6">
        <f t="shared" si="13"/>
        <v>3.498822733203362E-2</v>
      </c>
      <c r="G132" s="6">
        <f t="shared" si="14"/>
        <v>1.4635186778032678</v>
      </c>
      <c r="H132" s="6">
        <f t="shared" si="15"/>
        <v>83.853443476693812</v>
      </c>
    </row>
    <row r="133" spans="1:8" x14ac:dyDescent="0.3">
      <c r="A133" s="26">
        <f t="shared" si="16"/>
        <v>3.5559370432636232E-2</v>
      </c>
      <c r="B133" s="6">
        <v>0.129</v>
      </c>
      <c r="C133" s="6">
        <f t="shared" ref="C133:C196" si="17">((G133-SIN(G133))/G133)^(2/3)</f>
        <v>0.47074564279387471</v>
      </c>
      <c r="D133" s="6">
        <f t="shared" ref="D133:D196" si="18">(G133-SIN(G133))/G133</f>
        <v>0.32298285067530114</v>
      </c>
      <c r="E133" s="6">
        <f t="shared" ref="E133:E196" si="19">(G133-SIN(G133))/(2*PI())</f>
        <v>7.5538395260742977E-2</v>
      </c>
      <c r="F133" s="6">
        <f t="shared" ref="F133:F196" si="20">((1*(G133-SIN(G133)))/(2*PI())*C133)</f>
        <v>3.5559370432636232E-2</v>
      </c>
      <c r="G133" s="6">
        <f t="shared" ref="G133:G196" si="21">2*ACOS(1-2*(B133))</f>
        <v>1.4694951581419031</v>
      </c>
      <c r="H133" s="6">
        <f t="shared" ref="H133:H196" si="22">G133*180/(PI())</f>
        <v>84.195870576440527</v>
      </c>
    </row>
    <row r="134" spans="1:8" x14ac:dyDescent="0.3">
      <c r="A134" s="26">
        <f t="shared" si="16"/>
        <v>3.6135113477475209E-2</v>
      </c>
      <c r="B134" s="6">
        <v>0.13</v>
      </c>
      <c r="C134" s="6">
        <f t="shared" si="17"/>
        <v>0.47301366762596048</v>
      </c>
      <c r="D134" s="6">
        <f t="shared" si="18"/>
        <v>0.32531982847337015</v>
      </c>
      <c r="E134" s="6">
        <f t="shared" si="19"/>
        <v>7.6393381313559328E-2</v>
      </c>
      <c r="F134" s="6">
        <f t="shared" si="20"/>
        <v>3.6135113477475209E-2</v>
      </c>
      <c r="G134" s="6">
        <f t="shared" si="21"/>
        <v>1.4754519369064976</v>
      </c>
      <c r="H134" s="6">
        <f t="shared" si="22"/>
        <v>84.537168859144941</v>
      </c>
    </row>
    <row r="135" spans="1:8" x14ac:dyDescent="0.3">
      <c r="A135" s="26">
        <f t="shared" si="16"/>
        <v>3.67154524676052E-2</v>
      </c>
      <c r="B135" s="6">
        <v>0.13100000000000001</v>
      </c>
      <c r="C135" s="6">
        <f t="shared" si="17"/>
        <v>0.47527374587131094</v>
      </c>
      <c r="D135" s="6">
        <f t="shared" si="18"/>
        <v>0.32765419811456731</v>
      </c>
      <c r="E135" s="6">
        <f t="shared" si="19"/>
        <v>7.7251169008495116E-2</v>
      </c>
      <c r="F135" s="6">
        <f t="shared" si="20"/>
        <v>3.67154524676052E-2</v>
      </c>
      <c r="G135" s="6">
        <f t="shared" si="21"/>
        <v>1.481389259987155</v>
      </c>
      <c r="H135" s="6">
        <f t="shared" si="22"/>
        <v>84.87735241327222</v>
      </c>
    </row>
    <row r="136" spans="1:8" x14ac:dyDescent="0.3">
      <c r="A136" s="26">
        <f t="shared" si="16"/>
        <v>3.7300383339138418E-2</v>
      </c>
      <c r="B136" s="6">
        <v>0.13200000000000001</v>
      </c>
      <c r="C136" s="6">
        <f t="shared" si="17"/>
        <v>0.47752594593747494</v>
      </c>
      <c r="D136" s="6">
        <f t="shared" si="18"/>
        <v>0.3299859585604874</v>
      </c>
      <c r="E136" s="6">
        <f t="shared" si="19"/>
        <v>7.8111741689575881E-2</v>
      </c>
      <c r="F136" s="6">
        <f t="shared" si="20"/>
        <v>3.7300383339138418E-2</v>
      </c>
      <c r="G136" s="6">
        <f t="shared" si="21"/>
        <v>1.4873073686018279</v>
      </c>
      <c r="H136" s="6">
        <f t="shared" si="22"/>
        <v>85.216435059592996</v>
      </c>
    </row>
    <row r="137" spans="1:8" x14ac:dyDescent="0.3">
      <c r="A137" s="26">
        <f t="shared" si="16"/>
        <v>3.7889901964001479E-2</v>
      </c>
      <c r="B137" s="6">
        <v>0.13300000000000001</v>
      </c>
      <c r="C137" s="6">
        <f t="shared" si="17"/>
        <v>0.47977033503341665</v>
      </c>
      <c r="D137" s="6">
        <f t="shared" si="18"/>
        <v>0.33231510877060516</v>
      </c>
      <c r="E137" s="6">
        <f t="shared" si="19"/>
        <v>7.897508286201646E-2</v>
      </c>
      <c r="F137" s="6">
        <f t="shared" si="20"/>
        <v>3.7889901964001479E-2</v>
      </c>
      <c r="G137" s="6">
        <f t="shared" si="21"/>
        <v>1.4932064994205425</v>
      </c>
      <c r="H137" s="6">
        <f t="shared" si="22"/>
        <v>85.554430358300877</v>
      </c>
    </row>
    <row r="138" spans="1:8" x14ac:dyDescent="0.3">
      <c r="A138" s="26">
        <f t="shared" si="16"/>
        <v>3.8484004150676342E-2</v>
      </c>
      <c r="B138" s="6">
        <v>0.13400000000000001</v>
      </c>
      <c r="C138" s="6">
        <f t="shared" si="17"/>
        <v>0.48200697919924351</v>
      </c>
      <c r="D138" s="6">
        <f t="shared" si="18"/>
        <v>0.33464164770226823</v>
      </c>
      <c r="E138" s="6">
        <f t="shared" si="19"/>
        <v>7.9841176189211369E-2</v>
      </c>
      <c r="F138" s="6">
        <f t="shared" si="20"/>
        <v>3.8484004150676342E-2</v>
      </c>
      <c r="G138" s="6">
        <f t="shared" si="21"/>
        <v>1.4990868846854211</v>
      </c>
      <c r="H138" s="6">
        <f t="shared" si="22"/>
        <v>85.891351615889349</v>
      </c>
    </row>
    <row r="139" spans="1:8" x14ac:dyDescent="0.3">
      <c r="A139" s="26">
        <f t="shared" si="16"/>
        <v>3.9082685644926098E-2</v>
      </c>
      <c r="B139" s="6">
        <v>0.13500000000000001</v>
      </c>
      <c r="C139" s="6">
        <f t="shared" si="17"/>
        <v>0.48423594333497921</v>
      </c>
      <c r="D139" s="6">
        <f t="shared" si="18"/>
        <v>0.33696557431068991</v>
      </c>
      <c r="E139" s="6">
        <f t="shared" si="19"/>
        <v>8.0710005489802977E-2</v>
      </c>
      <c r="F139" s="6">
        <f t="shared" si="20"/>
        <v>3.9082685644926098E-2</v>
      </c>
      <c r="G139" s="6">
        <f t="shared" si="21"/>
        <v>1.5049487523266736</v>
      </c>
      <c r="H139" s="6">
        <f t="shared" si="22"/>
        <v>86.227211891797424</v>
      </c>
    </row>
    <row r="140" spans="1:8" x14ac:dyDescent="0.3">
      <c r="A140" s="26">
        <f t="shared" si="16"/>
        <v>3.968594213050583E-2</v>
      </c>
      <c r="B140" s="6">
        <v>0.13600000000000001</v>
      </c>
      <c r="C140" s="6">
        <f t="shared" si="17"/>
        <v>0.48645729122841724</v>
      </c>
      <c r="D140" s="6">
        <f t="shared" si="18"/>
        <v>0.33928688754894198</v>
      </c>
      <c r="E140" s="6">
        <f t="shared" si="19"/>
        <v>8.1581554734825007E-2</v>
      </c>
      <c r="F140" s="6">
        <f t="shared" si="20"/>
        <v>3.968594213050583E-2</v>
      </c>
      <c r="G140" s="6">
        <f t="shared" si="21"/>
        <v>1.5107923260747251</v>
      </c>
      <c r="H140" s="6">
        <f t="shared" si="22"/>
        <v>86.562024004834228</v>
      </c>
    </row>
    <row r="141" spans="1:8" x14ac:dyDescent="0.3">
      <c r="A141" s="26">
        <f t="shared" si="16"/>
        <v>4.0293769229859021E-2</v>
      </c>
      <c r="B141" s="6">
        <v>0.13700000000000001</v>
      </c>
      <c r="C141" s="6">
        <f t="shared" si="17"/>
        <v>0.48867108558209166</v>
      </c>
      <c r="D141" s="6">
        <f t="shared" si="18"/>
        <v>0.34160558636794724</v>
      </c>
      <c r="E141" s="6">
        <f t="shared" si="19"/>
        <v>8.2455808044918769E-2</v>
      </c>
      <c r="F141" s="6">
        <f t="shared" si="20"/>
        <v>4.0293769229859021E-2</v>
      </c>
      <c r="G141" s="6">
        <f t="shared" si="21"/>
        <v>1.5166178255686329</v>
      </c>
      <c r="H141" s="6">
        <f t="shared" si="22"/>
        <v>86.895800539390748</v>
      </c>
    </row>
    <row r="142" spans="1:8" x14ac:dyDescent="0.3">
      <c r="A142" s="26">
        <f t="shared" si="16"/>
        <v>4.0906162504799976E-2</v>
      </c>
      <c r="B142" s="6">
        <v>0.13800000000000001</v>
      </c>
      <c r="C142" s="6">
        <f t="shared" si="17"/>
        <v>0.49087738803940051</v>
      </c>
      <c r="D142" s="6">
        <f t="shared" si="18"/>
        <v>0.34392166971647259</v>
      </c>
      <c r="E142" s="6">
        <f t="shared" si="19"/>
        <v>8.3332749687619792E-2</v>
      </c>
      <c r="F142" s="6">
        <f t="shared" si="20"/>
        <v>4.0906162504799976E-2</v>
      </c>
      <c r="G142" s="6">
        <f t="shared" si="21"/>
        <v>1.5224254664609425</v>
      </c>
      <c r="H142" s="6">
        <f t="shared" si="22"/>
        <v>87.228553851447671</v>
      </c>
    </row>
    <row r="143" spans="1:8" x14ac:dyDescent="0.3">
      <c r="A143" s="26">
        <f t="shared" si="16"/>
        <v>4.1523117457182429E-2</v>
      </c>
      <c r="B143" s="6">
        <v>0.13900000000000001</v>
      </c>
      <c r="C143" s="6">
        <f t="shared" si="17"/>
        <v>0.49307625920991183</v>
      </c>
      <c r="D143" s="6">
        <f t="shared" si="18"/>
        <v>0.34623513654112126</v>
      </c>
      <c r="E143" s="6">
        <f t="shared" si="19"/>
        <v>8.421236407471254E-2</v>
      </c>
      <c r="F143" s="6">
        <f t="shared" si="20"/>
        <v>4.1523117457182429E-2</v>
      </c>
      <c r="G143" s="6">
        <f t="shared" si="21"/>
        <v>1.5282154605191254</v>
      </c>
      <c r="H143" s="6">
        <f t="shared" si="22"/>
        <v>87.560296074387367</v>
      </c>
    </row>
    <row r="144" spans="1:8" x14ac:dyDescent="0.3">
      <c r="A144" s="26">
        <f t="shared" si="16"/>
        <v>4.2144629529555062E-2</v>
      </c>
      <c r="B144" s="6">
        <v>0.14000000000000001</v>
      </c>
      <c r="C144" s="6">
        <f t="shared" si="17"/>
        <v>0.49526775869388628</v>
      </c>
      <c r="D144" s="6">
        <f t="shared" si="18"/>
        <v>0.34854598578632601</v>
      </c>
      <c r="E144" s="6">
        <f t="shared" si="19"/>
        <v>8.5094635759651163E-2</v>
      </c>
      <c r="F144" s="6">
        <f t="shared" si="20"/>
        <v>4.2144629529555062E-2</v>
      </c>
      <c r="G144" s="6">
        <f t="shared" si="21"/>
        <v>1.5339880157237331</v>
      </c>
      <c r="H144" s="6">
        <f t="shared" si="22"/>
        <v>87.891039124617677</v>
      </c>
    </row>
    <row r="145" spans="1:8" x14ac:dyDescent="0.3">
      <c r="A145" s="26">
        <f t="shared" si="16"/>
        <v>4.2770694105803725E-2</v>
      </c>
      <c r="B145" s="6">
        <v>0.14099999999999999</v>
      </c>
      <c r="C145" s="6">
        <f t="shared" si="17"/>
        <v>0.49745194510604379</v>
      </c>
      <c r="D145" s="6">
        <f t="shared" si="18"/>
        <v>0.35085421639434089</v>
      </c>
      <c r="E145" s="6">
        <f t="shared" si="19"/>
        <v>8.597954943504367E-2</v>
      </c>
      <c r="F145" s="6">
        <f t="shared" si="20"/>
        <v>4.2770694105803725E-2</v>
      </c>
      <c r="G145" s="6">
        <f t="shared" si="21"/>
        <v>1.5397433363633959</v>
      </c>
      <c r="H145" s="6">
        <f t="shared" si="22"/>
        <v>88.220794707014889</v>
      </c>
    </row>
    <row r="146" spans="1:8" x14ac:dyDescent="0.3">
      <c r="A146" s="26">
        <f t="shared" si="16"/>
        <v>4.3401306511781479E-2</v>
      </c>
      <c r="B146" s="6">
        <v>0.14199999999999999</v>
      </c>
      <c r="C146" s="6">
        <f t="shared" si="17"/>
        <v>0.4996288760986049</v>
      </c>
      <c r="D146" s="6">
        <f t="shared" si="18"/>
        <v>0.35315982730523432</v>
      </c>
      <c r="E146" s="6">
        <f t="shared" si="19"/>
        <v>8.6867089930198427E-2</v>
      </c>
      <c r="F146" s="6">
        <f t="shared" si="20"/>
        <v>4.3401306511781479E-2</v>
      </c>
      <c r="G146" s="6">
        <f t="shared" si="21"/>
        <v>1.5454816231267905</v>
      </c>
      <c r="H146" s="6">
        <f t="shared" si="22"/>
        <v>88.549574320193173</v>
      </c>
    </row>
    <row r="147" spans="1:8" x14ac:dyDescent="0.3">
      <c r="A147" s="26">
        <f t="shared" si="16"/>
        <v>4.4036462015926141E-2</v>
      </c>
      <c r="B147" s="6">
        <v>0.14299999999999999</v>
      </c>
      <c r="C147" s="6">
        <f t="shared" si="17"/>
        <v>0.50179860838363211</v>
      </c>
      <c r="D147" s="6">
        <f t="shared" si="18"/>
        <v>0.35546281745688191</v>
      </c>
      <c r="E147" s="6">
        <f t="shared" si="19"/>
        <v>8.7757242208730171E-2</v>
      </c>
      <c r="F147" s="6">
        <f t="shared" si="20"/>
        <v>4.4036462015926141E-2</v>
      </c>
      <c r="G147" s="6">
        <f t="shared" si="21"/>
        <v>1.5512030731916946</v>
      </c>
      <c r="H147" s="6">
        <f t="shared" si="22"/>
        <v>88.877389261607036</v>
      </c>
    </row>
    <row r="148" spans="1:8" x14ac:dyDescent="0.3">
      <c r="A148" s="26">
        <f t="shared" si="16"/>
        <v>4.4676155829865824E-2</v>
      </c>
      <c r="B148" s="6">
        <v>0.14399999999999999</v>
      </c>
      <c r="C148" s="6">
        <f t="shared" si="17"/>
        <v>0.50396119775469839</v>
      </c>
      <c r="D148" s="6">
        <f t="shared" si="18"/>
        <v>0.35776318578495847</v>
      </c>
      <c r="E148" s="6">
        <f t="shared" si="19"/>
        <v>8.8649991366223813E-2</v>
      </c>
      <c r="F148" s="6">
        <f t="shared" si="20"/>
        <v>4.4676155829865824E-2</v>
      </c>
      <c r="G148" s="6">
        <f t="shared" si="21"/>
        <v>1.5569078803112359</v>
      </c>
      <c r="H148" s="6">
        <f t="shared" si="22"/>
        <v>89.204250632492943</v>
      </c>
    </row>
    <row r="149" spans="1:8" x14ac:dyDescent="0.3">
      <c r="A149" s="26">
        <f t="shared" si="16"/>
        <v>4.5320383109012922E-2</v>
      </c>
      <c r="B149" s="6">
        <v>0.14499999999999999</v>
      </c>
      <c r="C149" s="6">
        <f t="shared" si="17"/>
        <v>0.50611669910790624</v>
      </c>
      <c r="D149" s="6">
        <f t="shared" si="18"/>
        <v>0.36006093122293042</v>
      </c>
      <c r="E149" s="6">
        <f t="shared" si="19"/>
        <v>8.9545322627954671E-2</v>
      </c>
      <c r="F149" s="6">
        <f t="shared" si="20"/>
        <v>4.5320383109012922E-2</v>
      </c>
      <c r="G149" s="6">
        <f t="shared" si="21"/>
        <v>1.5625962348974494</v>
      </c>
      <c r="H149" s="6">
        <f t="shared" si="22"/>
        <v>89.530169342656848</v>
      </c>
    </row>
    <row r="150" spans="1:8" x14ac:dyDescent="0.3">
      <c r="A150" s="26">
        <f t="shared" si="16"/>
        <v>4.5969138953146756E-2</v>
      </c>
      <c r="B150" s="6">
        <v>0.14599999999999999</v>
      </c>
      <c r="C150" s="6">
        <f t="shared" si="17"/>
        <v>0.50826516646228292</v>
      </c>
      <c r="D150" s="6">
        <f t="shared" si="18"/>
        <v>0.36235605270204835</v>
      </c>
      <c r="E150" s="6">
        <f t="shared" si="19"/>
        <v>9.0443221346662966E-2</v>
      </c>
      <c r="F150" s="6">
        <f t="shared" si="20"/>
        <v>4.5969138953146756E-2</v>
      </c>
      <c r="G150" s="6">
        <f t="shared" si="21"/>
        <v>1.5682683241022386</v>
      </c>
      <c r="H150" s="6">
        <f t="shared" si="22"/>
        <v>89.85515611511299</v>
      </c>
    </row>
    <row r="151" spans="1:8" x14ac:dyDescent="0.3">
      <c r="A151" s="26">
        <f t="shared" si="16"/>
        <v>4.6622418406985264E-2</v>
      </c>
      <c r="B151" s="6">
        <v>0.14699999999999999</v>
      </c>
      <c r="C151" s="6">
        <f t="shared" si="17"/>
        <v>0.51040665297957466</v>
      </c>
      <c r="D151" s="6">
        <f t="shared" si="18"/>
        <v>0.36464854915133965</v>
      </c>
      <c r="E151" s="6">
        <f t="shared" si="19"/>
        <v>9.1343673000381112E-2</v>
      </c>
      <c r="F151" s="6">
        <f t="shared" si="20"/>
        <v>4.6622418406985264E-2</v>
      </c>
      <c r="G151" s="6">
        <f t="shared" si="21"/>
        <v>1.5739243318958445</v>
      </c>
      <c r="H151" s="6">
        <f t="shared" si="22"/>
        <v>90.179221490579707</v>
      </c>
    </row>
    <row r="152" spans="1:8" x14ac:dyDescent="0.3">
      <c r="A152" s="26">
        <f t="shared" si="16"/>
        <v>4.7280216460745789E-2</v>
      </c>
      <c r="B152" s="6">
        <v>0.14799999999999999</v>
      </c>
      <c r="C152" s="6">
        <f t="shared" si="17"/>
        <v>0.51254121098345795</v>
      </c>
      <c r="D152" s="6">
        <f t="shared" si="18"/>
        <v>0.36693841949760075</v>
      </c>
      <c r="E152" s="6">
        <f t="shared" si="19"/>
        <v>9.2246663190312203E-2</v>
      </c>
      <c r="F152" s="6">
        <f t="shared" si="20"/>
        <v>4.7280216460745789E-2</v>
      </c>
      <c r="G152" s="6">
        <f t="shared" si="21"/>
        <v>1.5795644391429102</v>
      </c>
      <c r="H152" s="6">
        <f t="shared" si="22"/>
        <v>90.502375831837711</v>
      </c>
    </row>
    <row r="153" spans="1:8" x14ac:dyDescent="0.3">
      <c r="A153" s="26">
        <f t="shared" si="16"/>
        <v>4.7942528050695231E-2</v>
      </c>
      <c r="B153" s="6">
        <v>0.14899999999999999</v>
      </c>
      <c r="C153" s="6">
        <f t="shared" si="17"/>
        <v>0.51466889197819332</v>
      </c>
      <c r="D153" s="6">
        <f t="shared" si="18"/>
        <v>0.3692256626653887</v>
      </c>
      <c r="E153" s="6">
        <f t="shared" si="19"/>
        <v>9.3152177638757633E-2</v>
      </c>
      <c r="F153" s="6">
        <f t="shared" si="20"/>
        <v>4.7942528050695231E-2</v>
      </c>
      <c r="G153" s="6">
        <f t="shared" si="21"/>
        <v>1.5851888236762322</v>
      </c>
      <c r="H153" s="6">
        <f t="shared" si="22"/>
        <v>90.824629327955734</v>
      </c>
    </row>
    <row r="154" spans="1:8" x14ac:dyDescent="0.3">
      <c r="A154" s="26">
        <f t="shared" si="16"/>
        <v>4.8609348059690513E-2</v>
      </c>
      <c r="B154" s="6">
        <v>0.15</v>
      </c>
      <c r="C154" s="6">
        <f t="shared" si="17"/>
        <v>0.51678974666674049</v>
      </c>
      <c r="D154" s="6">
        <f t="shared" si="18"/>
        <v>0.37151027757701477</v>
      </c>
      <c r="E154" s="6">
        <f t="shared" si="19"/>
        <v>9.4060202187093642E-2</v>
      </c>
      <c r="F154" s="6">
        <f t="shared" si="20"/>
        <v>4.8609348059690513E-2</v>
      </c>
      <c r="G154" s="6">
        <f t="shared" si="21"/>
        <v>1.590797660368287</v>
      </c>
      <c r="H154" s="6">
        <f t="shared" si="22"/>
        <v>91.145991998388581</v>
      </c>
    </row>
    <row r="155" spans="1:8" x14ac:dyDescent="0.3">
      <c r="A155" s="26">
        <f t="shared" si="16"/>
        <v>4.9280671317708462E-2</v>
      </c>
      <c r="B155" s="6">
        <v>0.151</v>
      </c>
      <c r="C155" s="6">
        <f t="shared" si="17"/>
        <v>0.51890382496835064</v>
      </c>
      <c r="D155" s="6">
        <f t="shared" si="18"/>
        <v>0.37379226315253572</v>
      </c>
      <c r="E155" s="6">
        <f t="shared" si="19"/>
        <v>9.4970722793793677E-2</v>
      </c>
      <c r="F155" s="6">
        <f t="shared" si="20"/>
        <v>4.9280671317708462E-2</v>
      </c>
      <c r="G155" s="6">
        <f t="shared" si="21"/>
        <v>1.5963911212006097</v>
      </c>
      <c r="H155" s="6">
        <f t="shared" si="22"/>
        <v>91.46647369695242</v>
      </c>
    </row>
    <row r="156" spans="1:8" x14ac:dyDescent="0.3">
      <c r="A156" s="26">
        <f t="shared" si="16"/>
        <v>4.9956492602366204E-2</v>
      </c>
      <c r="B156" s="6">
        <v>0.152</v>
      </c>
      <c r="C156" s="6">
        <f t="shared" si="17"/>
        <v>0.52101117603565827</v>
      </c>
      <c r="D156" s="6">
        <f t="shared" si="18"/>
        <v>0.37607161830974606</v>
      </c>
      <c r="E156" s="6">
        <f t="shared" si="19"/>
        <v>9.5883725532496356E-2</v>
      </c>
      <c r="F156" s="6">
        <f t="shared" si="20"/>
        <v>4.9956492602366204E-2</v>
      </c>
      <c r="G156" s="6">
        <f t="shared" si="21"/>
        <v>1.6019693753311042</v>
      </c>
      <c r="H156" s="6">
        <f t="shared" si="22"/>
        <v>91.786084115681163</v>
      </c>
    </row>
    <row r="157" spans="1:8" x14ac:dyDescent="0.3">
      <c r="A157" s="26">
        <f t="shared" si="16"/>
        <v>5.0636806639432229E-2</v>
      </c>
      <c r="B157" s="6">
        <v>0.153</v>
      </c>
      <c r="C157" s="6">
        <f t="shared" si="17"/>
        <v>0.5231118482712882</v>
      </c>
      <c r="D157" s="6">
        <f t="shared" si="18"/>
        <v>0.37834834196417055</v>
      </c>
      <c r="E157" s="6">
        <f t="shared" si="19"/>
        <v>9.6799196590117667E-2</v>
      </c>
      <c r="F157" s="6">
        <f t="shared" si="20"/>
        <v>5.0636806639432229E-2</v>
      </c>
      <c r="G157" s="6">
        <f t="shared" si="21"/>
        <v>1.6075325891593641</v>
      </c>
      <c r="H157" s="6">
        <f t="shared" si="22"/>
        <v>92.104832788569269</v>
      </c>
    </row>
    <row r="158" spans="1:8" x14ac:dyDescent="0.3">
      <c r="A158" s="26">
        <f t="shared" si="16"/>
        <v>5.132160810332799E-2</v>
      </c>
      <c r="B158" s="6">
        <v>0.154</v>
      </c>
      <c r="C158" s="6">
        <f t="shared" si="17"/>
        <v>0.52520588934399537</v>
      </c>
      <c r="D158" s="6">
        <f t="shared" si="18"/>
        <v>0.38062243302905635</v>
      </c>
      <c r="E158" s="6">
        <f t="shared" si="19"/>
        <v>9.7717122265005202E-2</v>
      </c>
      <c r="F158" s="6">
        <f t="shared" si="20"/>
        <v>5.132160810332799E-2</v>
      </c>
      <c r="G158" s="6">
        <f t="shared" si="21"/>
        <v>1.6130809263900683</v>
      </c>
      <c r="H158" s="6">
        <f t="shared" si="22"/>
        <v>92.422729095203934</v>
      </c>
    </row>
    <row r="159" spans="1:8" x14ac:dyDescent="0.3">
      <c r="A159" s="26">
        <f t="shared" si="16"/>
        <v>5.2010891617620549E-2</v>
      </c>
      <c r="B159" s="6">
        <v>0.155</v>
      </c>
      <c r="C159" s="6">
        <f t="shared" si="17"/>
        <v>0.52729334620435186</v>
      </c>
      <c r="D159" s="6">
        <f t="shared" si="18"/>
        <v>0.38289389041536481</v>
      </c>
      <c r="E159" s="6">
        <f t="shared" si="19"/>
        <v>9.8637488965134398E-2</v>
      </c>
      <c r="F159" s="6">
        <f t="shared" si="20"/>
        <v>5.2010891617620549E-2</v>
      </c>
      <c r="G159" s="6">
        <f t="shared" si="21"/>
        <v>1.6186145480945269</v>
      </c>
      <c r="H159" s="6">
        <f t="shared" si="22"/>
        <v>92.739782264291392</v>
      </c>
    </row>
    <row r="160" spans="1:8" x14ac:dyDescent="0.3">
      <c r="A160" s="26">
        <f t="shared" si="16"/>
        <v>5.2704651755506281E-2</v>
      </c>
      <c r="B160" s="6">
        <v>0.156</v>
      </c>
      <c r="C160" s="6">
        <f t="shared" si="17"/>
        <v>0.52937426509999874</v>
      </c>
      <c r="D160" s="6">
        <f t="shared" si="18"/>
        <v>0.38516271303176347</v>
      </c>
      <c r="E160" s="6">
        <f t="shared" si="19"/>
        <v>9.9560283206344344E-2</v>
      </c>
      <c r="F160" s="6">
        <f t="shared" si="20"/>
        <v>5.2704651755506281E-2</v>
      </c>
      <c r="G160" s="6">
        <f t="shared" si="21"/>
        <v>1.6241336127704376</v>
      </c>
      <c r="H160" s="6">
        <f t="shared" si="22"/>
        <v>93.056001377080818</v>
      </c>
    </row>
    <row r="161" spans="1:8" x14ac:dyDescent="0.3">
      <c r="A161" s="26">
        <f t="shared" si="16"/>
        <v>5.3402883040286279E-2</v>
      </c>
      <c r="B161" s="6">
        <v>0.157</v>
      </c>
      <c r="C161" s="6">
        <f t="shared" si="17"/>
        <v>0.53144869159047659</v>
      </c>
      <c r="D161" s="6">
        <f t="shared" si="18"/>
        <v>0.38742889978461847</v>
      </c>
      <c r="E161" s="6">
        <f t="shared" si="19"/>
        <v>0.10048549161061336</v>
      </c>
      <c r="F161" s="6">
        <f t="shared" si="20"/>
        <v>5.3402883040286279E-2</v>
      </c>
      <c r="G161" s="6">
        <f t="shared" si="21"/>
        <v>1.6296382763999211</v>
      </c>
      <c r="H161" s="6">
        <f t="shared" si="22"/>
        <v>93.371395370689385</v>
      </c>
    </row>
    <row r="162" spans="1:8" x14ac:dyDescent="0.3">
      <c r="A162" s="26">
        <f t="shared" si="16"/>
        <v>5.4105579945833086E-2</v>
      </c>
      <c r="B162" s="6">
        <v>0.158</v>
      </c>
      <c r="C162" s="6">
        <f t="shared" si="17"/>
        <v>0.53351667056164875</v>
      </c>
      <c r="D162" s="6">
        <f t="shared" si="18"/>
        <v>0.38969244957798638</v>
      </c>
      <c r="E162" s="6">
        <f t="shared" si="19"/>
        <v>0.10141310090437201</v>
      </c>
      <c r="F162" s="6">
        <f t="shared" si="20"/>
        <v>5.4105579945833086E-2</v>
      </c>
      <c r="G162" s="6">
        <f t="shared" si="21"/>
        <v>1.6351286925058917</v>
      </c>
      <c r="H162" s="6">
        <f t="shared" si="22"/>
        <v>93.685973041332147</v>
      </c>
    </row>
    <row r="163" spans="1:8" x14ac:dyDescent="0.3">
      <c r="A163" s="26">
        <f t="shared" si="16"/>
        <v>5.4812736897049276E-2</v>
      </c>
      <c r="B163" s="6">
        <v>0.159</v>
      </c>
      <c r="C163" s="6">
        <f t="shared" si="17"/>
        <v>0.53557824623973127</v>
      </c>
      <c r="D163" s="6">
        <f t="shared" si="18"/>
        <v>0.39195336131360609</v>
      </c>
      <c r="E163" s="6">
        <f t="shared" si="19"/>
        <v>0.1023430979168531</v>
      </c>
      <c r="F163" s="6">
        <f t="shared" si="20"/>
        <v>5.4812736897049276E-2</v>
      </c>
      <c r="G163" s="6">
        <f t="shared" si="21"/>
        <v>1.6406050122068208</v>
      </c>
      <c r="H163" s="6">
        <f t="shared" si="22"/>
        <v>93.999743047459731</v>
      </c>
    </row>
    <row r="164" spans="1:8" x14ac:dyDescent="0.3">
      <c r="A164" s="26">
        <f t="shared" si="16"/>
        <v>5.5524348270317977E-2</v>
      </c>
      <c r="B164" s="6">
        <v>0.16</v>
      </c>
      <c r="C164" s="6">
        <f t="shared" si="17"/>
        <v>0.53763346220494213</v>
      </c>
      <c r="D164" s="6">
        <f t="shared" si="18"/>
        <v>0.39421163389089009</v>
      </c>
      <c r="E164" s="6">
        <f t="shared" si="19"/>
        <v>0.1032754695784774</v>
      </c>
      <c r="F164" s="6">
        <f t="shared" si="20"/>
        <v>5.5524348270317977E-2</v>
      </c>
      <c r="G164" s="6">
        <f t="shared" si="21"/>
        <v>1.6460673842699522</v>
      </c>
      <c r="H164" s="6">
        <f t="shared" si="22"/>
        <v>94.31271391280734</v>
      </c>
    </row>
    <row r="165" spans="1:8" x14ac:dyDescent="0.3">
      <c r="A165" s="26">
        <f t="shared" si="16"/>
        <v>5.6240408393945923E-2</v>
      </c>
      <c r="B165" s="6">
        <v>0.161</v>
      </c>
      <c r="C165" s="6">
        <f t="shared" si="17"/>
        <v>0.53968236140478487</v>
      </c>
      <c r="D165" s="6">
        <f t="shared" si="18"/>
        <v>0.39646726620691763</v>
      </c>
      <c r="E165" s="6">
        <f t="shared" si="19"/>
        <v>0.1042102029192746</v>
      </c>
      <c r="F165" s="6">
        <f t="shared" si="20"/>
        <v>5.6240408393945923E-2</v>
      </c>
      <c r="G165" s="6">
        <f t="shared" si="21"/>
        <v>1.6515159551630214</v>
      </c>
      <c r="H165" s="6">
        <f t="shared" si="22"/>
        <v>94.624894029358032</v>
      </c>
    </row>
    <row r="166" spans="1:8" x14ac:dyDescent="0.3">
      <c r="A166" s="26">
        <f t="shared" si="16"/>
        <v>5.6960911548598399E-2</v>
      </c>
      <c r="B166" s="6">
        <v>0.16200000000000001</v>
      </c>
      <c r="C166" s="6">
        <f t="shared" si="17"/>
        <v>0.54172498616697418</v>
      </c>
      <c r="D166" s="6">
        <f t="shared" si="18"/>
        <v>0.39872025715642556</v>
      </c>
      <c r="E166" s="6">
        <f t="shared" si="19"/>
        <v>0.10514728506733768</v>
      </c>
      <c r="F166" s="6">
        <f t="shared" si="20"/>
        <v>5.6960911548598399E-2</v>
      </c>
      <c r="G166" s="6">
        <f t="shared" si="21"/>
        <v>1.6569508691045265</v>
      </c>
      <c r="H166" s="6">
        <f t="shared" si="22"/>
        <v>94.936291660223077</v>
      </c>
    </row>
    <row r="167" spans="1:8" x14ac:dyDescent="0.3">
      <c r="A167" s="26">
        <f t="shared" si="16"/>
        <v>5.7685851967726902E-2</v>
      </c>
      <c r="B167" s="6">
        <v>0.16300000000000001</v>
      </c>
      <c r="C167" s="6">
        <f t="shared" si="17"/>
        <v>0.54376137821201909</v>
      </c>
      <c r="D167" s="6">
        <f t="shared" si="18"/>
        <v>0.40097060563180043</v>
      </c>
      <c r="E167" s="6">
        <f t="shared" si="19"/>
        <v>0.10608670324731025</v>
      </c>
      <c r="F167" s="6">
        <f t="shared" si="20"/>
        <v>5.7685851967726902E-2</v>
      </c>
      <c r="G167" s="6">
        <f t="shared" si="21"/>
        <v>1.6623722681126043</v>
      </c>
      <c r="H167" s="6">
        <f t="shared" si="22"/>
        <v>95.246914942442345</v>
      </c>
    </row>
    <row r="168" spans="1:8" x14ac:dyDescent="0.3">
      <c r="A168" s="26">
        <f t="shared" si="16"/>
        <v>5.8415223837989652E-2</v>
      </c>
      <c r="B168" s="6">
        <v>0.16400000000000001</v>
      </c>
      <c r="C168" s="6">
        <f t="shared" si="17"/>
        <v>0.54579157866547379</v>
      </c>
      <c r="D168" s="6">
        <f t="shared" si="18"/>
        <v>0.40321831052307</v>
      </c>
      <c r="E168" s="6">
        <f t="shared" si="19"/>
        <v>0.10702844477890611</v>
      </c>
      <c r="F168" s="6">
        <f t="shared" si="20"/>
        <v>5.8415223837989652E-2</v>
      </c>
      <c r="G168" s="6">
        <f t="shared" si="21"/>
        <v>1.6677802920525575</v>
      </c>
      <c r="H168" s="6">
        <f t="shared" si="22"/>
        <v>95.556771889707377</v>
      </c>
    </row>
    <row r="169" spans="1:8" x14ac:dyDescent="0.3">
      <c r="A169" s="26">
        <f t="shared" si="16"/>
        <v>5.9149021299664671E-2</v>
      </c>
      <c r="B169" s="6">
        <v>0.16500000000000001</v>
      </c>
      <c r="C169" s="6">
        <f t="shared" si="17"/>
        <v>0.54781562806986539</v>
      </c>
      <c r="D169" s="6">
        <f t="shared" si="18"/>
        <v>0.40546337071789523</v>
      </c>
      <c r="E169" s="6">
        <f t="shared" si="19"/>
        <v>0.10797249707545972</v>
      </c>
      <c r="F169" s="6">
        <f t="shared" si="20"/>
        <v>5.9149021299664671E-2</v>
      </c>
      <c r="G169" s="6">
        <f t="shared" si="21"/>
        <v>1.6731750786830755</v>
      </c>
      <c r="H169" s="6">
        <f t="shared" si="22"/>
        <v>95.865870395009665</v>
      </c>
    </row>
    <row r="170" spans="1:8" x14ac:dyDescent="0.3">
      <c r="A170" s="26">
        <f t="shared" si="16"/>
        <v>5.988723844705629E-2</v>
      </c>
      <c r="B170" s="6">
        <v>0.16600000000000001</v>
      </c>
      <c r="C170" s="6">
        <f t="shared" si="17"/>
        <v>0.54983356639631176</v>
      </c>
      <c r="D170" s="6">
        <f t="shared" si="18"/>
        <v>0.40770578510156191</v>
      </c>
      <c r="E170" s="6">
        <f t="shared" si="19"/>
        <v>0.10891884764250728</v>
      </c>
      <c r="F170" s="6">
        <f t="shared" si="20"/>
        <v>5.988723844705629E-2</v>
      </c>
      <c r="G170" s="6">
        <f t="shared" si="21"/>
        <v>1.6785567637011976</v>
      </c>
      <c r="H170" s="6">
        <f t="shared" si="22"/>
        <v>96.174218233216848</v>
      </c>
    </row>
    <row r="171" spans="1:8" x14ac:dyDescent="0.3">
      <c r="A171" s="26">
        <f t="shared" si="16"/>
        <v>6.0629869328894463E-2</v>
      </c>
      <c r="B171" s="6">
        <v>0.16700000000000001</v>
      </c>
      <c r="C171" s="6">
        <f t="shared" si="17"/>
        <v>0.55184543305583655</v>
      </c>
      <c r="D171" s="6">
        <f t="shared" si="18"/>
        <v>0.40994555255697207</v>
      </c>
      <c r="E171" s="6">
        <f t="shared" si="19"/>
        <v>0.10986748407639688</v>
      </c>
      <c r="F171" s="6">
        <f t="shared" si="20"/>
        <v>6.0629869328894463E-2</v>
      </c>
      <c r="G171" s="6">
        <f t="shared" si="21"/>
        <v>1.6839254807860546</v>
      </c>
      <c r="H171" s="6">
        <f t="shared" si="22"/>
        <v>96.481823063578929</v>
      </c>
    </row>
    <row r="172" spans="1:8" x14ac:dyDescent="0.3">
      <c r="A172" s="26">
        <f t="shared" si="16"/>
        <v>6.1376907948727605E-2</v>
      </c>
      <c r="B172" s="6">
        <v>0.16800000000000001</v>
      </c>
      <c r="C172" s="6">
        <f t="shared" si="17"/>
        <v>0.5538512669103931</v>
      </c>
      <c r="D172" s="6">
        <f t="shared" si="18"/>
        <v>0.41218267196463571</v>
      </c>
      <c r="E172" s="6">
        <f t="shared" si="19"/>
        <v>0.11081839406292754</v>
      </c>
      <c r="F172" s="6">
        <f t="shared" si="20"/>
        <v>6.1376907948727605E-2</v>
      </c>
      <c r="G172" s="6">
        <f t="shared" si="21"/>
        <v>1.6892813616414328</v>
      </c>
      <c r="H172" s="6">
        <f t="shared" si="22"/>
        <v>96.788692432167011</v>
      </c>
    </row>
    <row r="173" spans="1:8" x14ac:dyDescent="0.3">
      <c r="A173" s="26">
        <f t="shared" si="16"/>
        <v>6.2128348265308844E-2</v>
      </c>
      <c r="B173" s="6">
        <v>0.16900000000000001</v>
      </c>
      <c r="C173" s="6">
        <f t="shared" si="17"/>
        <v>0.55585110628360468</v>
      </c>
      <c r="D173" s="6">
        <f t="shared" si="18"/>
        <v>0.41441714220266207</v>
      </c>
      <c r="E173" s="6">
        <f t="shared" si="19"/>
        <v>0.11177156537601619</v>
      </c>
      <c r="F173" s="6">
        <f t="shared" si="20"/>
        <v>6.2128348265308844E-2</v>
      </c>
      <c r="G173" s="6">
        <f t="shared" si="21"/>
        <v>1.6946245360371974</v>
      </c>
      <c r="H173" s="6">
        <f t="shared" si="22"/>
        <v>97.094833774246695</v>
      </c>
    </row>
    <row r="174" spans="1:8" x14ac:dyDescent="0.3">
      <c r="A174" s="26">
        <f t="shared" si="16"/>
        <v>6.2884184192976145E-2</v>
      </c>
      <c r="B174" s="6">
        <v>0.17</v>
      </c>
      <c r="C174" s="6">
        <f t="shared" si="17"/>
        <v>0.55784498897123269</v>
      </c>
      <c r="D174" s="6">
        <f t="shared" si="18"/>
        <v>0.41664896214675184</v>
      </c>
      <c r="E174" s="6">
        <f t="shared" si="19"/>
        <v>0.11272698587639191</v>
      </c>
      <c r="F174" s="6">
        <f t="shared" si="20"/>
        <v>6.2884184192976145E-2</v>
      </c>
      <c r="G174" s="6">
        <f t="shared" si="21"/>
        <v>1.699955131849614</v>
      </c>
      <c r="H174" s="6">
        <f t="shared" si="22"/>
        <v>97.400254416588268</v>
      </c>
    </row>
    <row r="175" spans="1:8" x14ac:dyDescent="0.3">
      <c r="A175" s="26">
        <f t="shared" si="16"/>
        <v>6.3644409602025845E-2</v>
      </c>
      <c r="B175" s="6">
        <v>0.17100000000000001</v>
      </c>
      <c r="C175" s="6">
        <f t="shared" si="17"/>
        <v>0.55983295225137752</v>
      </c>
      <c r="D175" s="6">
        <f t="shared" si="18"/>
        <v>0.41887813067018786</v>
      </c>
      <c r="E175" s="6">
        <f t="shared" si="19"/>
        <v>0.1136846435103164</v>
      </c>
      <c r="F175" s="6">
        <f t="shared" si="20"/>
        <v>6.3644409602025845E-2</v>
      </c>
      <c r="G175" s="6">
        <f t="shared" si="21"/>
        <v>1.7052732751006017</v>
      </c>
      <c r="H175" s="6">
        <f t="shared" si="22"/>
        <v>97.704961579715857</v>
      </c>
    </row>
    <row r="176" spans="1:8" x14ac:dyDescent="0.3">
      <c r="A176" s="26">
        <f t="shared" si="16"/>
        <v>6.440901831908008E-2</v>
      </c>
      <c r="B176" s="6">
        <v>0.17199999999999999</v>
      </c>
      <c r="C176" s="6">
        <f t="shared" si="17"/>
        <v>0.56181503289442325</v>
      </c>
      <c r="D176" s="6">
        <f t="shared" si="18"/>
        <v>0.42110464664382652</v>
      </c>
      <c r="E176" s="6">
        <f t="shared" si="19"/>
        <v>0.11464452630833015</v>
      </c>
      <c r="F176" s="6">
        <f t="shared" si="20"/>
        <v>6.440901831908008E-2</v>
      </c>
      <c r="G176" s="6">
        <f t="shared" si="21"/>
        <v>1.7105790899959517</v>
      </c>
      <c r="H176" s="6">
        <f t="shared" si="22"/>
        <v>98.008962380097046</v>
      </c>
    </row>
    <row r="177" spans="1:8" x14ac:dyDescent="0.3">
      <c r="A177" s="26">
        <f t="shared" si="16"/>
        <v>6.5178004127448952E-2</v>
      </c>
      <c r="B177" s="6">
        <v>0.17299999999999999</v>
      </c>
      <c r="C177" s="6">
        <f t="shared" si="17"/>
        <v>0.56379126717273442</v>
      </c>
      <c r="D177" s="6">
        <f t="shared" si="18"/>
        <v>0.42332850893609009</v>
      </c>
      <c r="E177" s="6">
        <f t="shared" si="19"/>
        <v>0.11560662238402446</v>
      </c>
      <c r="F177" s="6">
        <f t="shared" si="20"/>
        <v>6.5178004127448952E-2</v>
      </c>
      <c r="G177" s="6">
        <f t="shared" si="21"/>
        <v>1.7158726989625506</v>
      </c>
      <c r="H177" s="6">
        <f t="shared" si="22"/>
        <v>98.312263832275789</v>
      </c>
    </row>
    <row r="178" spans="1:8" x14ac:dyDescent="0.3">
      <c r="A178" s="26">
        <f t="shared" si="16"/>
        <v>6.5951360767485798E-2</v>
      </c>
      <c r="B178" s="6">
        <v>0.17399999999999999</v>
      </c>
      <c r="C178" s="6">
        <f t="shared" si="17"/>
        <v>0.56576169087010908</v>
      </c>
      <c r="D178" s="6">
        <f t="shared" si="18"/>
        <v>0.42554971641295691</v>
      </c>
      <c r="E178" s="6">
        <f t="shared" si="19"/>
        <v>0.11657091993283671</v>
      </c>
      <c r="F178" s="6">
        <f t="shared" si="20"/>
        <v>6.5951360767485798E-2</v>
      </c>
      <c r="G178" s="6">
        <f t="shared" si="21"/>
        <v>1.7211542226846299</v>
      </c>
      <c r="H178" s="6">
        <f t="shared" si="22"/>
        <v>98.614872850949155</v>
      </c>
    </row>
    <row r="179" spans="1:8" x14ac:dyDescent="0.3">
      <c r="A179" s="26">
        <f t="shared" si="16"/>
        <v>6.6729081936937523E-2</v>
      </c>
      <c r="B179" s="6">
        <v>0.17499999999999999</v>
      </c>
      <c r="C179" s="6">
        <f t="shared" si="17"/>
        <v>0.56772633929099936</v>
      </c>
      <c r="D179" s="6">
        <f t="shared" si="18"/>
        <v>0.42776826793795325</v>
      </c>
      <c r="E179" s="6">
        <f t="shared" si="19"/>
        <v>0.11753740723087046</v>
      </c>
      <c r="F179" s="6">
        <f t="shared" si="20"/>
        <v>6.6729081936937523E-2</v>
      </c>
      <c r="G179" s="6">
        <f t="shared" si="21"/>
        <v>1.726423780139082</v>
      </c>
      <c r="H179" s="6">
        <f t="shared" si="22"/>
        <v>98.916796252990963</v>
      </c>
    </row>
    <row r="180" spans="1:8" x14ac:dyDescent="0.3">
      <c r="A180" s="26">
        <f t="shared" si="16"/>
        <v>6.7511161291288951E-2</v>
      </c>
      <c r="B180" s="6">
        <v>0.17599999999999999</v>
      </c>
      <c r="C180" s="6">
        <f t="shared" si="17"/>
        <v>0.5696852472695042</v>
      </c>
      <c r="D180" s="6">
        <f t="shared" si="18"/>
        <v>0.42998416237214421</v>
      </c>
      <c r="E180" s="6">
        <f t="shared" si="19"/>
        <v>0.11850607263373816</v>
      </c>
      <c r="F180" s="6">
        <f t="shared" si="20"/>
        <v>6.7511161291288951E-2</v>
      </c>
      <c r="G180" s="6">
        <f t="shared" si="21"/>
        <v>1.7316814886298655</v>
      </c>
      <c r="H180" s="6">
        <f t="shared" si="22"/>
        <v>99.218040759422948</v>
      </c>
    </row>
    <row r="181" spans="1:8" x14ac:dyDescent="0.3">
      <c r="A181" s="26">
        <f t="shared" si="16"/>
        <v>6.8297592444102009E-2</v>
      </c>
      <c r="B181" s="6">
        <v>0.17699999999999999</v>
      </c>
      <c r="C181" s="6">
        <f t="shared" si="17"/>
        <v>0.57163844917814288</v>
      </c>
      <c r="D181" s="6">
        <f t="shared" si="18"/>
        <v>0.43219739857412542</v>
      </c>
      <c r="E181" s="6">
        <f t="shared" si="19"/>
        <v>0.11947690457542692</v>
      </c>
      <c r="F181" s="6">
        <f t="shared" si="20"/>
        <v>6.8297592444102009E-2</v>
      </c>
      <c r="G181" s="6">
        <f t="shared" si="21"/>
        <v>1.7369274638215331</v>
      </c>
      <c r="H181" s="6">
        <f t="shared" si="22"/>
        <v>99.518612997335836</v>
      </c>
    </row>
    <row r="182" spans="1:8" x14ac:dyDescent="0.3">
      <c r="A182" s="26">
        <f t="shared" si="16"/>
        <v>6.9088368967349378E-2</v>
      </c>
      <c r="B182" s="6">
        <v>0.17799999999999999</v>
      </c>
      <c r="C182" s="6">
        <f t="shared" si="17"/>
        <v>0.5735859789364145</v>
      </c>
      <c r="D182" s="6">
        <f t="shared" si="18"/>
        <v>0.43440797540001397</v>
      </c>
      <c r="E182" s="6">
        <f t="shared" si="19"/>
        <v>0.12044989156718604</v>
      </c>
      <c r="F182" s="6">
        <f t="shared" si="20"/>
        <v>6.9088368967349378E-2</v>
      </c>
      <c r="G182" s="6">
        <f t="shared" si="21"/>
        <v>1.7421618197719058</v>
      </c>
      <c r="H182" s="6">
        <f t="shared" si="22"/>
        <v>99.818519501761386</v>
      </c>
    </row>
    <row r="183" spans="1:8" x14ac:dyDescent="0.3">
      <c r="A183" s="26">
        <f t="shared" si="16"/>
        <v>6.9883484391742801E-2</v>
      </c>
      <c r="B183" s="6">
        <v>0.17899999999999999</v>
      </c>
      <c r="C183" s="6">
        <f t="shared" si="17"/>
        <v>0.57552787001914985</v>
      </c>
      <c r="D183" s="6">
        <f t="shared" si="18"/>
        <v>0.4366158917034394</v>
      </c>
      <c r="E183" s="6">
        <f t="shared" si="19"/>
        <v>0.12142502219643599</v>
      </c>
      <c r="F183" s="6">
        <f t="shared" si="20"/>
        <v>6.9883484391742801E-2</v>
      </c>
      <c r="G183" s="6">
        <f t="shared" si="21"/>
        <v>1.7473846689639212</v>
      </c>
      <c r="H183" s="6">
        <f t="shared" si="22"/>
        <v>100.11776671749718</v>
      </c>
    </row>
    <row r="184" spans="1:8" x14ac:dyDescent="0.3">
      <c r="A184" s="26">
        <f t="shared" si="16"/>
        <v>7.0682932207056307E-2</v>
      </c>
      <c r="B184" s="6">
        <v>0.18</v>
      </c>
      <c r="C184" s="6">
        <f t="shared" si="17"/>
        <v>0.57746415546466234</v>
      </c>
      <c r="D184" s="6">
        <f t="shared" si="18"/>
        <v>0.43882114633553471</v>
      </c>
      <c r="E184" s="6">
        <f t="shared" si="19"/>
        <v>0.12240228512569853</v>
      </c>
      <c r="F184" s="6">
        <f t="shared" si="20"/>
        <v>7.0682932207056307E-2</v>
      </c>
      <c r="G184" s="6">
        <f t="shared" si="21"/>
        <v>1.7525961223366811</v>
      </c>
      <c r="H184" s="6">
        <f t="shared" si="22"/>
        <v>100.41636100088553</v>
      </c>
    </row>
    <row r="185" spans="1:8" x14ac:dyDescent="0.3">
      <c r="A185" s="26">
        <f t="shared" si="16"/>
        <v>7.1486705862444655E-2</v>
      </c>
      <c r="B185" s="6">
        <v>0.18099999999999999</v>
      </c>
      <c r="C185" s="6">
        <f t="shared" si="17"/>
        <v>0.579394867882705</v>
      </c>
      <c r="D185" s="6">
        <f t="shared" si="18"/>
        <v>0.44102373814492779</v>
      </c>
      <c r="E185" s="6">
        <f t="shared" si="19"/>
        <v>0.12338166909154726</v>
      </c>
      <c r="F185" s="6">
        <f t="shared" si="20"/>
        <v>7.1486705862444655E-2</v>
      </c>
      <c r="G185" s="6">
        <f t="shared" si="21"/>
        <v>1.7577962893157235</v>
      </c>
      <c r="H185" s="6">
        <f t="shared" si="22"/>
        <v>100.71430862154796</v>
      </c>
    </row>
    <row r="186" spans="1:8" x14ac:dyDescent="0.3">
      <c r="A186" s="26">
        <f t="shared" si="16"/>
        <v>7.2294798766756471E-2</v>
      </c>
      <c r="B186" s="6">
        <v>0.182</v>
      </c>
      <c r="C186" s="6">
        <f t="shared" si="17"/>
        <v>0.58132003946223687</v>
      </c>
      <c r="D186" s="6">
        <f t="shared" si="18"/>
        <v>0.44322366597773194</v>
      </c>
      <c r="E186" s="6">
        <f t="shared" si="19"/>
        <v>0.12436316290357785</v>
      </c>
      <c r="F186" s="6">
        <f t="shared" si="20"/>
        <v>7.2294798766756471E-2</v>
      </c>
      <c r="G186" s="6">
        <f t="shared" si="21"/>
        <v>1.7629852778425419</v>
      </c>
      <c r="H186" s="6">
        <f t="shared" si="22"/>
        <v>101.01161576407645</v>
      </c>
    </row>
    <row r="187" spans="1:8" x14ac:dyDescent="0.3">
      <c r="A187" s="26">
        <f t="shared" si="16"/>
        <v>7.3107204288842709E-2</v>
      </c>
      <c r="B187" s="6">
        <v>0.183</v>
      </c>
      <c r="C187" s="6">
        <f t="shared" si="17"/>
        <v>0.5832397019790051</v>
      </c>
      <c r="D187" s="6">
        <f t="shared" si="18"/>
        <v>0.44542092867753702</v>
      </c>
      <c r="E187" s="6">
        <f t="shared" si="19"/>
        <v>0.12534675544339804</v>
      </c>
      <c r="F187" s="6">
        <f t="shared" si="20"/>
        <v>7.3107204288842709E-2</v>
      </c>
      <c r="G187" s="6">
        <f t="shared" si="21"/>
        <v>1.7681631944033742</v>
      </c>
      <c r="H187" s="6">
        <f t="shared" si="22"/>
        <v>101.30828852968305</v>
      </c>
    </row>
    <row r="188" spans="1:8" x14ac:dyDescent="0.3">
      <c r="A188" s="26">
        <f t="shared" si="16"/>
        <v>7.3923915757860531E-2</v>
      </c>
      <c r="B188" s="6">
        <v>0.184</v>
      </c>
      <c r="C188" s="6">
        <f t="shared" si="17"/>
        <v>0.58515388680295088</v>
      </c>
      <c r="D188" s="6">
        <f t="shared" si="18"/>
        <v>0.44761552508540037</v>
      </c>
      <c r="E188" s="6">
        <f t="shared" si="19"/>
        <v>0.12633243566363633</v>
      </c>
      <c r="F188" s="6">
        <f t="shared" si="20"/>
        <v>7.3923915757860531E-2</v>
      </c>
      <c r="G188" s="6">
        <f t="shared" si="21"/>
        <v>1.7733301440572848</v>
      </c>
      <c r="H188" s="6">
        <f t="shared" si="22"/>
        <v>101.60433293780871</v>
      </c>
    </row>
    <row r="189" spans="1:8" x14ac:dyDescent="0.3">
      <c r="A189" s="26">
        <f t="shared" si="16"/>
        <v>7.4744926463572295E-2</v>
      </c>
      <c r="B189" s="6">
        <v>0.185</v>
      </c>
      <c r="C189" s="6">
        <f t="shared" si="17"/>
        <v>0.58706262490543892</v>
      </c>
      <c r="D189" s="6">
        <f t="shared" si="18"/>
        <v>0.44980745403983768</v>
      </c>
      <c r="E189" s="6">
        <f t="shared" si="19"/>
        <v>0.12732019258696944</v>
      </c>
      <c r="F189" s="6">
        <f t="shared" si="20"/>
        <v>7.4744926463572295E-2</v>
      </c>
      <c r="G189" s="6">
        <f t="shared" si="21"/>
        <v>1.7784862304635594</v>
      </c>
      <c r="H189" s="6">
        <f t="shared" si="22"/>
        <v>101.89975492769301</v>
      </c>
    </row>
    <row r="190" spans="1:8" x14ac:dyDescent="0.3">
      <c r="A190" s="26">
        <f t="shared" si="16"/>
        <v>7.5570229656640078E-2</v>
      </c>
      <c r="B190" s="6">
        <v>0.186</v>
      </c>
      <c r="C190" s="6">
        <f t="shared" si="17"/>
        <v>0.5889659468663212</v>
      </c>
      <c r="D190" s="6">
        <f t="shared" si="18"/>
        <v>0.4519967143768136</v>
      </c>
      <c r="E190" s="6">
        <f t="shared" si="19"/>
        <v>0.12831001530516739</v>
      </c>
      <c r="F190" s="6">
        <f t="shared" si="20"/>
        <v>7.5570229656640078E-2</v>
      </c>
      <c r="G190" s="6">
        <f t="shared" si="21"/>
        <v>1.783631555908433</v>
      </c>
      <c r="H190" s="6">
        <f t="shared" si="22"/>
        <v>102.19456035990555</v>
      </c>
    </row>
    <row r="191" spans="1:8" x14ac:dyDescent="0.3">
      <c r="A191" s="26">
        <f t="shared" si="16"/>
        <v>7.6399818548915907E-2</v>
      </c>
      <c r="B191" s="6">
        <v>0.187</v>
      </c>
      <c r="C191" s="6">
        <f t="shared" si="17"/>
        <v>0.59086388288083502</v>
      </c>
      <c r="D191" s="6">
        <f t="shared" si="18"/>
        <v>0.45418330492973269</v>
      </c>
      <c r="E191" s="6">
        <f t="shared" si="19"/>
        <v>0.12930189297815681</v>
      </c>
      <c r="F191" s="6">
        <f t="shared" si="20"/>
        <v>7.6399818548915907E-2</v>
      </c>
      <c r="G191" s="6">
        <f t="shared" si="21"/>
        <v>1.7887662213311735</v>
      </c>
      <c r="H191" s="6">
        <f t="shared" si="22"/>
        <v>102.48875501784033</v>
      </c>
    </row>
    <row r="192" spans="1:8" x14ac:dyDescent="0.3">
      <c r="A192" s="26">
        <f t="shared" si="16"/>
        <v>7.7233686313727262E-2</v>
      </c>
      <c r="B192" s="6">
        <v>0.188</v>
      </c>
      <c r="C192" s="6">
        <f t="shared" si="17"/>
        <v>0.59275646276634375</v>
      </c>
      <c r="D192" s="6">
        <f t="shared" si="18"/>
        <v>0.45636722452942996</v>
      </c>
      <c r="E192" s="6">
        <f t="shared" si="19"/>
        <v>0.13029581483310068</v>
      </c>
      <c r="F192" s="6">
        <f t="shared" si="20"/>
        <v>7.7233686313727262E-2</v>
      </c>
      <c r="G192" s="6">
        <f t="shared" si="21"/>
        <v>1.7938903263495343</v>
      </c>
      <c r="H192" s="6">
        <f t="shared" si="22"/>
        <v>102.7823446091742</v>
      </c>
    </row>
    <row r="193" spans="1:8" x14ac:dyDescent="0.3">
      <c r="A193" s="26">
        <f t="shared" si="16"/>
        <v>7.8071826086158883E-2</v>
      </c>
      <c r="B193" s="6">
        <v>0.189</v>
      </c>
      <c r="C193" s="6">
        <f t="shared" si="17"/>
        <v>0.59464371596892218</v>
      </c>
      <c r="D193" s="6">
        <f t="shared" si="18"/>
        <v>0.45854847200416193</v>
      </c>
      <c r="E193" s="6">
        <f t="shared" si="19"/>
        <v>0.13129177016349591</v>
      </c>
      <c r="F193" s="6">
        <f t="shared" si="20"/>
        <v>7.8071826086158883E-2</v>
      </c>
      <c r="G193" s="6">
        <f t="shared" si="21"/>
        <v>1.7990039692846023</v>
      </c>
      <c r="H193" s="6">
        <f t="shared" si="22"/>
        <v>103.0753347672905</v>
      </c>
    </row>
    <row r="194" spans="1:8" x14ac:dyDescent="0.3">
      <c r="A194" s="26">
        <f t="shared" si="16"/>
        <v>7.8914230963329515E-2</v>
      </c>
      <c r="B194" s="6">
        <v>0.19</v>
      </c>
      <c r="C194" s="6">
        <f t="shared" si="17"/>
        <v>0.59652567156979186</v>
      </c>
      <c r="D194" s="6">
        <f t="shared" si="18"/>
        <v>0.46072704617959664</v>
      </c>
      <c r="E194" s="6">
        <f t="shared" si="19"/>
        <v>0.13228974832828594</v>
      </c>
      <c r="F194" s="6">
        <f t="shared" si="20"/>
        <v>7.8914230963329515E-2</v>
      </c>
      <c r="G194" s="6">
        <f t="shared" si="21"/>
        <v>1.8041072471850497</v>
      </c>
      <c r="H194" s="6">
        <f t="shared" si="22"/>
        <v>103.36773105266852</v>
      </c>
    </row>
    <row r="195" spans="1:8" x14ac:dyDescent="0.3">
      <c r="A195" s="26">
        <f t="shared" si="16"/>
        <v>7.9760894004665378E-2</v>
      </c>
      <c r="B195" s="6">
        <v>0.191</v>
      </c>
      <c r="C195" s="6">
        <f t="shared" si="17"/>
        <v>0.59840235829161048</v>
      </c>
      <c r="D195" s="6">
        <f t="shared" si="18"/>
        <v>0.46290294587880454</v>
      </c>
      <c r="E195" s="6">
        <f t="shared" si="19"/>
        <v>0.13328973875099051</v>
      </c>
      <c r="F195" s="6">
        <f t="shared" si="20"/>
        <v>7.9760894004665378E-2</v>
      </c>
      <c r="G195" s="6">
        <f t="shared" si="21"/>
        <v>1.8092002558508151</v>
      </c>
      <c r="H195" s="6">
        <f t="shared" si="22"/>
        <v>103.65953895424043</v>
      </c>
    </row>
    <row r="196" spans="1:8" x14ac:dyDescent="0.3">
      <c r="A196" s="26">
        <f t="shared" ref="A196:A259" si="23">F196</f>
        <v>8.0611808232169221E-2</v>
      </c>
      <c r="B196" s="6">
        <v>0.192</v>
      </c>
      <c r="C196" s="6">
        <f t="shared" si="17"/>
        <v>0.60027380450462009</v>
      </c>
      <c r="D196" s="6">
        <f t="shared" si="18"/>
        <v>0.46507616992224909</v>
      </c>
      <c r="E196" s="6">
        <f t="shared" si="19"/>
        <v>0.13429173091885069</v>
      </c>
      <c r="F196" s="6">
        <f t="shared" si="20"/>
        <v>8.0611808232169221E-2</v>
      </c>
      <c r="G196" s="6">
        <f t="shared" si="21"/>
        <v>1.8142830898562259</v>
      </c>
      <c r="H196" s="6">
        <f t="shared" si="22"/>
        <v>103.95076389071605</v>
      </c>
    </row>
    <row r="197" spans="1:8" x14ac:dyDescent="0.3">
      <c r="A197" s="26">
        <f t="shared" si="23"/>
        <v>8.1466966630685284E-2</v>
      </c>
      <c r="B197" s="6">
        <v>0.193</v>
      </c>
      <c r="C197" s="6">
        <f t="shared" ref="C197:C260" si="24">((G197-SIN(G197))/G197)^(2/3)</f>
        <v>0.60214003823265627</v>
      </c>
      <c r="D197" s="6">
        <f t="shared" ref="D197:D260" si="25">(G197-SIN(G197))/G197</f>
        <v>0.46724671712777716</v>
      </c>
      <c r="E197" s="6">
        <f t="shared" ref="E197:E260" si="26">(G197-SIN(G197))/(2*PI())</f>
        <v>0.13529571438198881</v>
      </c>
      <c r="F197" s="6">
        <f t="shared" ref="F197:F260" si="27">((1*(G197-SIN(G197)))/(2*PI())*C197)</f>
        <v>8.1466966630685284E-2</v>
      </c>
      <c r="G197" s="6">
        <f t="shared" ref="G197:G260" si="28">2*ACOS(1-2*(B197))</f>
        <v>1.8193558425725778</v>
      </c>
      <c r="H197" s="6">
        <f t="shared" ref="H197:H260" si="29">G197*180/(PI())</f>
        <v>104.24141121187654</v>
      </c>
    </row>
    <row r="198" spans="1:8" x14ac:dyDescent="0.3">
      <c r="A198" s="26">
        <f t="shared" si="23"/>
        <v>8.2326362148160609E-2</v>
      </c>
      <c r="B198" s="6">
        <v>0.19400000000000001</v>
      </c>
      <c r="C198" s="6">
        <f t="shared" si="24"/>
        <v>0.60400108715902345</v>
      </c>
      <c r="D198" s="6">
        <f t="shared" si="25"/>
        <v>0.46941458631060939</v>
      </c>
      <c r="E198" s="6">
        <f t="shared" si="26"/>
        <v>0.13630167875258384</v>
      </c>
      <c r="F198" s="6">
        <f t="shared" si="27"/>
        <v>8.2326362148160609E-2</v>
      </c>
      <c r="G198" s="6">
        <f t="shared" si="28"/>
        <v>1.8244186061901901</v>
      </c>
      <c r="H198" s="6">
        <f t="shared" si="29"/>
        <v>104.53148619983811</v>
      </c>
    </row>
    <row r="199" spans="1:8" x14ac:dyDescent="0.3">
      <c r="A199" s="26">
        <f t="shared" si="23"/>
        <v>8.3189987695902481E-2</v>
      </c>
      <c r="B199" s="6">
        <v>0.19500000000000001</v>
      </c>
      <c r="C199" s="6">
        <f t="shared" si="24"/>
        <v>0.60585697863224086</v>
      </c>
      <c r="D199" s="6">
        <f t="shared" si="25"/>
        <v>0.47157977628333064</v>
      </c>
      <c r="E199" s="6">
        <f t="shared" si="26"/>
        <v>0.13730961370406092</v>
      </c>
      <c r="F199" s="6">
        <f t="shared" si="27"/>
        <v>8.3189987695902481E-2</v>
      </c>
      <c r="G199" s="6">
        <f t="shared" si="28"/>
        <v>1.8294714717399478</v>
      </c>
      <c r="H199" s="6">
        <f t="shared" si="29"/>
        <v>104.82099407028628</v>
      </c>
    </row>
    <row r="200" spans="1:8" x14ac:dyDescent="0.3">
      <c r="A200" s="26">
        <f t="shared" si="23"/>
        <v>8.4057836148832055E-2</v>
      </c>
      <c r="B200" s="6">
        <v>0.19600000000000001</v>
      </c>
      <c r="C200" s="6">
        <f t="shared" si="24"/>
        <v>0.60770773967165936</v>
      </c>
      <c r="D200" s="6">
        <f t="shared" si="25"/>
        <v>0.47374228585588035</v>
      </c>
      <c r="E200" s="6">
        <f t="shared" si="26"/>
        <v>0.13831950897029544</v>
      </c>
      <c r="F200" s="6">
        <f t="shared" si="27"/>
        <v>8.4057836148832055E-2</v>
      </c>
      <c r="G200" s="6">
        <f t="shared" si="28"/>
        <v>1.8345145291143481</v>
      </c>
      <c r="H200" s="6">
        <f t="shared" si="29"/>
        <v>105.10993997368172</v>
      </c>
    </row>
    <row r="201" spans="1:8" x14ac:dyDescent="0.3">
      <c r="A201" s="26">
        <f t="shared" si="23"/>
        <v>8.4929900345734347E-2</v>
      </c>
      <c r="B201" s="6">
        <v>0.19700000000000001</v>
      </c>
      <c r="C201" s="6">
        <f t="shared" si="24"/>
        <v>0.60955339697295707</v>
      </c>
      <c r="D201" s="6">
        <f t="shared" si="25"/>
        <v>0.4759021138355426</v>
      </c>
      <c r="E201" s="6">
        <f t="shared" si="26"/>
        <v>0.13933135434483071</v>
      </c>
      <c r="F201" s="6">
        <f t="shared" si="27"/>
        <v>8.4929900345734347E-2</v>
      </c>
      <c r="G201" s="6">
        <f t="shared" si="28"/>
        <v>1.8395478670880629</v>
      </c>
      <c r="H201" s="6">
        <f t="shared" si="29"/>
        <v>105.39832899643852</v>
      </c>
    </row>
    <row r="202" spans="1:8" x14ac:dyDescent="0.3">
      <c r="A202" s="26">
        <f t="shared" si="23"/>
        <v>8.5806173089504653E-2</v>
      </c>
      <c r="B202" s="6">
        <v>0.19800000000000001</v>
      </c>
      <c r="C202" s="6">
        <f t="shared" si="24"/>
        <v>0.61139397691351305</v>
      </c>
      <c r="D202" s="6">
        <f t="shared" si="25"/>
        <v>0.47805925902693674</v>
      </c>
      <c r="E202" s="6">
        <f t="shared" si="26"/>
        <v>0.14034513968010953</v>
      </c>
      <c r="F202" s="6">
        <f t="shared" si="27"/>
        <v>8.5806173089504653E-2</v>
      </c>
      <c r="G202" s="6">
        <f t="shared" si="28"/>
        <v>1.844571573338033</v>
      </c>
      <c r="H202" s="6">
        <f t="shared" si="29"/>
        <v>105.68616616207531</v>
      </c>
    </row>
    <row r="203" spans="1:8" x14ac:dyDescent="0.3">
      <c r="A203" s="26">
        <f t="shared" si="23"/>
        <v>8.6686647147391355E-2</v>
      </c>
      <c r="B203" s="6">
        <v>0.19900000000000001</v>
      </c>
      <c r="C203" s="6">
        <f t="shared" si="24"/>
        <v>0.61322950555766498</v>
      </c>
      <c r="D203" s="6">
        <f t="shared" si="25"/>
        <v>0.48021372023200709</v>
      </c>
      <c r="E203" s="6">
        <f t="shared" si="26"/>
        <v>0.14136085488671873</v>
      </c>
      <c r="F203" s="6">
        <f t="shared" si="27"/>
        <v>8.6686647147391355E-2</v>
      </c>
      <c r="G203" s="6">
        <f t="shared" si="28"/>
        <v>1.8495857344631048</v>
      </c>
      <c r="H203" s="6">
        <f t="shared" si="29"/>
        <v>105.97345643234048</v>
      </c>
    </row>
    <row r="204" spans="1:8" x14ac:dyDescent="0.3">
      <c r="A204" s="26">
        <f t="shared" si="23"/>
        <v>8.7571315251235404E-2</v>
      </c>
      <c r="B204" s="6">
        <v>0.2</v>
      </c>
      <c r="C204" s="6">
        <f t="shared" si="24"/>
        <v>0.61506000866185284</v>
      </c>
      <c r="D204" s="6">
        <f t="shared" si="25"/>
        <v>0.48236549625001351</v>
      </c>
      <c r="E204" s="6">
        <f t="shared" si="26"/>
        <v>0.14237848993264701</v>
      </c>
      <c r="F204" s="6">
        <f t="shared" si="27"/>
        <v>8.7571315251235404E-2</v>
      </c>
      <c r="G204" s="6">
        <f t="shared" si="28"/>
        <v>1.8545904360032244</v>
      </c>
      <c r="H204" s="6">
        <f t="shared" si="29"/>
        <v>106.26020470831196</v>
      </c>
    </row>
    <row r="205" spans="1:8" x14ac:dyDescent="0.3">
      <c r="A205" s="26">
        <f t="shared" si="23"/>
        <v>8.8460170097706139E-2</v>
      </c>
      <c r="B205" s="6">
        <v>0.20100000000000001</v>
      </c>
      <c r="C205" s="6">
        <f t="shared" si="24"/>
        <v>0.61688551167965144</v>
      </c>
      <c r="D205" s="6">
        <f t="shared" si="25"/>
        <v>0.48451458587752139</v>
      </c>
      <c r="E205" s="6">
        <f t="shared" si="26"/>
        <v>0.14339803484255517</v>
      </c>
      <c r="F205" s="6">
        <f t="shared" si="27"/>
        <v>8.8460170097706139E-2</v>
      </c>
      <c r="G205" s="6">
        <f t="shared" si="28"/>
        <v>1.8595857624581988</v>
      </c>
      <c r="H205" s="6">
        <f t="shared" si="29"/>
        <v>106.54641583147203</v>
      </c>
    </row>
    <row r="206" spans="1:8" x14ac:dyDescent="0.3">
      <c r="A206" s="26">
        <f t="shared" si="23"/>
        <v>8.9353204348533999E-2</v>
      </c>
      <c r="B206" s="6">
        <v>0.20200000000000001</v>
      </c>
      <c r="C206" s="6">
        <f t="shared" si="24"/>
        <v>0.61870603976669525</v>
      </c>
      <c r="D206" s="6">
        <f t="shared" si="25"/>
        <v>0.48666098790839124</v>
      </c>
      <c r="E206" s="6">
        <f t="shared" si="26"/>
        <v>0.14441947969705896</v>
      </c>
      <c r="F206" s="6">
        <f t="shared" si="27"/>
        <v>8.9353204348533999E-2</v>
      </c>
      <c r="G206" s="6">
        <f t="shared" si="28"/>
        <v>1.8645717973060385</v>
      </c>
      <c r="H206" s="6">
        <f t="shared" si="29"/>
        <v>106.83209458475841</v>
      </c>
    </row>
    <row r="207" spans="1:8" x14ac:dyDescent="0.3">
      <c r="A207" s="26">
        <f t="shared" si="23"/>
        <v>9.0250410630739838E-2</v>
      </c>
      <c r="B207" s="6">
        <v>0.20300000000000001</v>
      </c>
      <c r="C207" s="6">
        <f t="shared" si="24"/>
        <v>0.62052161778549841</v>
      </c>
      <c r="D207" s="6">
        <f t="shared" si="25"/>
        <v>0.48880470113376934</v>
      </c>
      <c r="E207" s="6">
        <f t="shared" si="26"/>
        <v>0.14544281463202391</v>
      </c>
      <c r="F207" s="6">
        <f t="shared" si="27"/>
        <v>9.0250410630739838E-2</v>
      </c>
      <c r="G207" s="6">
        <f t="shared" si="28"/>
        <v>1.8695486230208915</v>
      </c>
      <c r="H207" s="6">
        <f t="shared" si="29"/>
        <v>107.11724569359167</v>
      </c>
    </row>
    <row r="208" spans="1:8" x14ac:dyDescent="0.3">
      <c r="A208" s="26">
        <f t="shared" si="23"/>
        <v>9.1151781536861112E-2</v>
      </c>
      <c r="B208" s="6">
        <v>0.20399999999999999</v>
      </c>
      <c r="C208" s="6">
        <f t="shared" si="24"/>
        <v>0.62233227031017213</v>
      </c>
      <c r="D208" s="6">
        <f t="shared" si="25"/>
        <v>0.49094572434207723</v>
      </c>
      <c r="E208" s="6">
        <f t="shared" si="26"/>
        <v>0.14646802983787233</v>
      </c>
      <c r="F208" s="6">
        <f t="shared" si="27"/>
        <v>9.1151781536861112E-2</v>
      </c>
      <c r="G208" s="6">
        <f t="shared" si="28"/>
        <v>1.87451632109058</v>
      </c>
      <c r="H208" s="6">
        <f t="shared" si="29"/>
        <v>107.40187382688009</v>
      </c>
    </row>
    <row r="209" spans="1:8" x14ac:dyDescent="0.3">
      <c r="A209" s="26">
        <f t="shared" si="23"/>
        <v>9.2057309625174638E-2</v>
      </c>
      <c r="B209" s="6">
        <v>0.20499999999999999</v>
      </c>
      <c r="C209" s="6">
        <f t="shared" si="24"/>
        <v>0.62413802163104226</v>
      </c>
      <c r="D209" s="6">
        <f t="shared" si="25"/>
        <v>0.49308405631900176</v>
      </c>
      <c r="E209" s="6">
        <f t="shared" si="26"/>
        <v>0.14749511555890132</v>
      </c>
      <c r="F209" s="6">
        <f t="shared" si="27"/>
        <v>9.2057309625174638E-2</v>
      </c>
      <c r="G209" s="6">
        <f t="shared" si="28"/>
        <v>1.8794749720337502</v>
      </c>
      <c r="H209" s="6">
        <f t="shared" si="29"/>
        <v>107.68598359800232</v>
      </c>
    </row>
    <row r="210" spans="1:8" x14ac:dyDescent="0.3">
      <c r="A210" s="26">
        <f t="shared" si="23"/>
        <v>9.2966987419916561E-2</v>
      </c>
      <c r="B210" s="6">
        <v>0.20599999999999999</v>
      </c>
      <c r="C210" s="6">
        <f t="shared" si="24"/>
        <v>0.6259388957591705</v>
      </c>
      <c r="D210" s="6">
        <f t="shared" si="25"/>
        <v>0.49521969584748499</v>
      </c>
      <c r="E210" s="6">
        <f t="shared" si="26"/>
        <v>0.14852406209261285</v>
      </c>
      <c r="F210" s="6">
        <f t="shared" si="27"/>
        <v>9.2966987419916561E-2</v>
      </c>
      <c r="G210" s="6">
        <f t="shared" si="28"/>
        <v>1.8844246554166471</v>
      </c>
      <c r="H210" s="6">
        <f t="shared" si="29"/>
        <v>107.96957956576834</v>
      </c>
    </row>
    <row r="211" spans="1:8" x14ac:dyDescent="0.3">
      <c r="A211" s="26">
        <f t="shared" si="23"/>
        <v>9.3880807411498929E-2</v>
      </c>
      <c r="B211" s="6">
        <v>0.20699999999999999</v>
      </c>
      <c r="C211" s="6">
        <f t="shared" si="24"/>
        <v>0.62773491643077961</v>
      </c>
      <c r="D211" s="6">
        <f t="shared" si="25"/>
        <v>0.49735264170771343</v>
      </c>
      <c r="E211" s="6">
        <f t="shared" si="26"/>
        <v>0.14955485978905425</v>
      </c>
      <c r="F211" s="6">
        <f t="shared" si="27"/>
        <v>9.3880807411498929E-2</v>
      </c>
      <c r="G211" s="6">
        <f t="shared" si="28"/>
        <v>1.8893654498695214</v>
      </c>
      <c r="H211" s="6">
        <f t="shared" si="29"/>
        <v>108.25266623535968</v>
      </c>
    </row>
    <row r="212" spans="1:8" x14ac:dyDescent="0.3">
      <c r="A212" s="26">
        <f t="shared" si="23"/>
        <v>9.4798762056723815E-2</v>
      </c>
      <c r="B212" s="6">
        <v>0.20799999999999999</v>
      </c>
      <c r="C212" s="6">
        <f t="shared" si="24"/>
        <v>0.62952610711158874</v>
      </c>
      <c r="D212" s="6">
        <f t="shared" si="25"/>
        <v>0.49948289267710871</v>
      </c>
      <c r="E212" s="6">
        <f t="shared" si="26"/>
        <v>0.15058749905017035</v>
      </c>
      <c r="F212" s="6">
        <f t="shared" si="27"/>
        <v>9.4798762056723815E-2</v>
      </c>
      <c r="G212" s="6">
        <f t="shared" si="28"/>
        <v>1.8942974331026834</v>
      </c>
      <c r="H212" s="6">
        <f t="shared" si="29"/>
        <v>108.53524805924916</v>
      </c>
    </row>
    <row r="213" spans="1:8" x14ac:dyDescent="0.3">
      <c r="A213" s="26">
        <f t="shared" si="23"/>
        <v>9.572084377899355E-2</v>
      </c>
      <c r="B213" s="6">
        <v>0.20899999999999999</v>
      </c>
      <c r="C213" s="6">
        <f t="shared" si="24"/>
        <v>0.63131249100105635</v>
      </c>
      <c r="D213" s="6">
        <f t="shared" si="25"/>
        <v>0.50161044753031636</v>
      </c>
      <c r="E213" s="6">
        <f t="shared" si="26"/>
        <v>0.15162197032916522</v>
      </c>
      <c r="F213" s="6">
        <f t="shared" si="27"/>
        <v>9.572084377899355E-2</v>
      </c>
      <c r="G213" s="6">
        <f t="shared" si="28"/>
        <v>1.8992206819222053</v>
      </c>
      <c r="H213" s="6">
        <f t="shared" si="29"/>
        <v>108.81732943810054</v>
      </c>
    </row>
    <row r="214" spans="1:8" x14ac:dyDescent="0.3">
      <c r="A214" s="26">
        <f t="shared" si="23"/>
        <v>9.6647044968519294E-2</v>
      </c>
      <c r="B214" s="6">
        <v>0.21</v>
      </c>
      <c r="C214" s="6">
        <f t="shared" si="24"/>
        <v>0.63309409103653802</v>
      </c>
      <c r="D214" s="6">
        <f t="shared" si="25"/>
        <v>0.50373530503919617</v>
      </c>
      <c r="E214" s="6">
        <f t="shared" si="26"/>
        <v>0.15265826412987554</v>
      </c>
      <c r="F214" s="6">
        <f t="shared" si="27"/>
        <v>9.6647044968519294E-2</v>
      </c>
      <c r="G214" s="6">
        <f t="shared" si="28"/>
        <v>1.9041352722452909</v>
      </c>
      <c r="H214" s="6">
        <f t="shared" si="29"/>
        <v>109.09891472164917</v>
      </c>
    </row>
    <row r="215" spans="1:8" x14ac:dyDescent="0.3">
      <c r="A215" s="26">
        <f t="shared" si="23"/>
        <v>9.7577357982525328E-2</v>
      </c>
      <c r="B215" s="6">
        <v>0.21099999999999999</v>
      </c>
      <c r="C215" s="6">
        <f t="shared" si="24"/>
        <v>0.63487092989735638</v>
      </c>
      <c r="D215" s="6">
        <f t="shared" si="25"/>
        <v>0.50585746397281073</v>
      </c>
      <c r="E215" s="6">
        <f t="shared" si="26"/>
        <v>0.15369637100615283</v>
      </c>
      <c r="F215" s="6">
        <f t="shared" si="27"/>
        <v>9.7577357982525328E-2</v>
      </c>
      <c r="G215" s="6">
        <f t="shared" si="28"/>
        <v>1.9090412791153111</v>
      </c>
      <c r="H215" s="6">
        <f t="shared" si="29"/>
        <v>109.38000820956351</v>
      </c>
    </row>
    <row r="216" spans="1:8" x14ac:dyDescent="0.3">
      <c r="A216" s="26">
        <f t="shared" si="23"/>
        <v>9.8511775145452049E-2</v>
      </c>
      <c r="B216" s="6">
        <v>0.21199999999999999</v>
      </c>
      <c r="C216" s="6">
        <f t="shared" si="24"/>
        <v>0.63664303000879086</v>
      </c>
      <c r="D216" s="6">
        <f t="shared" si="25"/>
        <v>0.50797692309741638</v>
      </c>
      <c r="E216" s="6">
        <f t="shared" si="26"/>
        <v>0.15473628156125699</v>
      </c>
      <c r="F216" s="6">
        <f t="shared" si="27"/>
        <v>9.8511775145452049E-2</v>
      </c>
      <c r="G216" s="6">
        <f t="shared" si="28"/>
        <v>1.913938776716525</v>
      </c>
      <c r="H216" s="6">
        <f t="shared" si="29"/>
        <v>109.66061415228852</v>
      </c>
    </row>
    <row r="217" spans="1:8" x14ac:dyDescent="0.3">
      <c r="A217" s="26">
        <f t="shared" si="23"/>
        <v>9.9450288749154833E-2</v>
      </c>
      <c r="B217" s="6">
        <v>0.21299999999999999</v>
      </c>
      <c r="C217" s="6">
        <f t="shared" si="24"/>
        <v>0.6384104135459836</v>
      </c>
      <c r="D217" s="6">
        <f t="shared" si="25"/>
        <v>0.51009368117645137</v>
      </c>
      <c r="E217" s="6">
        <f t="shared" si="26"/>
        <v>0.15577798644725835</v>
      </c>
      <c r="F217" s="6">
        <f t="shared" si="27"/>
        <v>9.9450288749154833E-2</v>
      </c>
      <c r="G217" s="6">
        <f t="shared" si="28"/>
        <v>1.9188278383884836</v>
      </c>
      <c r="H217" s="6">
        <f t="shared" si="29"/>
        <v>109.94073675187092</v>
      </c>
    </row>
    <row r="218" spans="1:8" x14ac:dyDescent="0.3">
      <c r="A218" s="26">
        <f t="shared" si="23"/>
        <v>0.10039289105310113</v>
      </c>
      <c r="B218" s="6">
        <v>0.214</v>
      </c>
      <c r="C218" s="6">
        <f t="shared" si="24"/>
        <v>0.64017310243776759</v>
      </c>
      <c r="D218" s="6">
        <f t="shared" si="25"/>
        <v>0.5122077369705258</v>
      </c>
      <c r="E218" s="6">
        <f t="shared" si="26"/>
        <v>0.15682147636445021</v>
      </c>
      <c r="F218" s="6">
        <f t="shared" si="27"/>
        <v>0.10039289105310113</v>
      </c>
      <c r="G218" s="6">
        <f t="shared" si="28"/>
        <v>1.9237085366401327</v>
      </c>
      <c r="H218" s="6">
        <f t="shared" si="29"/>
        <v>110.22038016276728</v>
      </c>
    </row>
    <row r="219" spans="1:8" x14ac:dyDescent="0.3">
      <c r="A219" s="26">
        <f t="shared" si="23"/>
        <v>0.10133957428456444</v>
      </c>
      <c r="B219" s="6">
        <v>0.215</v>
      </c>
      <c r="C219" s="6">
        <f t="shared" si="24"/>
        <v>0.64193111837041827</v>
      </c>
      <c r="D219" s="6">
        <f t="shared" si="25"/>
        <v>0.5143190892374111</v>
      </c>
      <c r="E219" s="6">
        <f t="shared" si="26"/>
        <v>0.15786674206077</v>
      </c>
      <c r="F219" s="6">
        <f t="shared" si="27"/>
        <v>0.10133957428456444</v>
      </c>
      <c r="G219" s="6">
        <f t="shared" si="28"/>
        <v>1.9285809431636189</v>
      </c>
      <c r="H219" s="6">
        <f t="shared" si="29"/>
        <v>110.49954849263507</v>
      </c>
    </row>
    <row r="220" spans="1:8" x14ac:dyDescent="0.3">
      <c r="A220" s="26">
        <f t="shared" si="23"/>
        <v>0.10229033063881608</v>
      </c>
      <c r="B220" s="6">
        <v>0.216</v>
      </c>
      <c r="C220" s="6">
        <f t="shared" si="24"/>
        <v>0.64368448279132884</v>
      </c>
      <c r="D220" s="6">
        <f t="shared" si="25"/>
        <v>0.51642773673202924</v>
      </c>
      <c r="E220" s="6">
        <f t="shared" si="26"/>
        <v>0.15891377433123055</v>
      </c>
      <c r="F220" s="6">
        <f t="shared" si="27"/>
        <v>0.10229033063881608</v>
      </c>
      <c r="G220" s="6">
        <f t="shared" si="28"/>
        <v>1.9334451288478083</v>
      </c>
      <c r="H220" s="6">
        <f t="shared" si="29"/>
        <v>110.77824580310705</v>
      </c>
    </row>
    <row r="221" spans="1:8" x14ac:dyDescent="0.3">
      <c r="A221" s="26">
        <f t="shared" si="23"/>
        <v>0.10324515227931354</v>
      </c>
      <c r="B221" s="6">
        <v>0.217</v>
      </c>
      <c r="C221" s="6">
        <f t="shared" si="24"/>
        <v>0.6454332169126118</v>
      </c>
      <c r="D221" s="6">
        <f t="shared" si="25"/>
        <v>0.51853367820644147</v>
      </c>
      <c r="E221" s="6">
        <f t="shared" si="26"/>
        <v>0.15996256401735887</v>
      </c>
      <c r="F221" s="6">
        <f t="shared" si="27"/>
        <v>0.10324515227931354</v>
      </c>
      <c r="G221" s="6">
        <f t="shared" si="28"/>
        <v>1.9383011637915202</v>
      </c>
      <c r="H221" s="6">
        <f t="shared" si="29"/>
        <v>111.05647611054981</v>
      </c>
    </row>
    <row r="222" spans="1:8" x14ac:dyDescent="0.3">
      <c r="A222" s="26">
        <f t="shared" si="23"/>
        <v>0.10420403133788751</v>
      </c>
      <c r="B222" s="6">
        <v>0.218</v>
      </c>
      <c r="C222" s="6">
        <f t="shared" si="24"/>
        <v>0.64717734171463115</v>
      </c>
      <c r="D222" s="6">
        <f t="shared" si="25"/>
        <v>0.52063691240983867</v>
      </c>
      <c r="E222" s="6">
        <f t="shared" si="26"/>
        <v>0.1610131020066454</v>
      </c>
      <c r="F222" s="6">
        <f t="shared" si="27"/>
        <v>0.10420403133788751</v>
      </c>
      <c r="G222" s="6">
        <f t="shared" si="28"/>
        <v>1.943149117316493</v>
      </c>
      <c r="H222" s="6">
        <f t="shared" si="29"/>
        <v>111.33424338680632</v>
      </c>
    </row>
    <row r="223" spans="1:8" x14ac:dyDescent="0.3">
      <c r="A223" s="26">
        <f t="shared" si="23"/>
        <v>0.10516695991492518</v>
      </c>
      <c r="B223" s="6">
        <v>0.219</v>
      </c>
      <c r="C223" s="6">
        <f t="shared" si="24"/>
        <v>0.64891687794946196</v>
      </c>
      <c r="D223" s="6">
        <f t="shared" si="25"/>
        <v>0.52273743808852891</v>
      </c>
      <c r="E223" s="6">
        <f t="shared" si="26"/>
        <v>0.16206537923200026</v>
      </c>
      <c r="F223" s="6">
        <f t="shared" si="27"/>
        <v>0.10516695991492518</v>
      </c>
      <c r="G223" s="6">
        <f t="shared" si="28"/>
        <v>1.9479890579800763</v>
      </c>
      <c r="H223" s="6">
        <f t="shared" si="29"/>
        <v>111.61155155992338</v>
      </c>
    </row>
    <row r="224" spans="1:8" x14ac:dyDescent="0.3">
      <c r="A224" s="26">
        <f t="shared" si="23"/>
        <v>0.10613393007955214</v>
      </c>
      <c r="B224" s="6">
        <v>0.22</v>
      </c>
      <c r="C224" s="6">
        <f t="shared" si="24"/>
        <v>0.65065184614428384</v>
      </c>
      <c r="D224" s="6">
        <f t="shared" si="25"/>
        <v>0.52483525398592767</v>
      </c>
      <c r="E224" s="6">
        <f t="shared" si="26"/>
        <v>0.16311938667121934</v>
      </c>
      <c r="F224" s="6">
        <f t="shared" si="27"/>
        <v>0.10613393007955214</v>
      </c>
      <c r="G224" s="6">
        <f t="shared" si="28"/>
        <v>1.9528210535876684</v>
      </c>
      <c r="H224" s="6">
        <f t="shared" si="29"/>
        <v>111.88840451486416</v>
      </c>
    </row>
    <row r="225" spans="1:8" x14ac:dyDescent="0.3">
      <c r="A225" s="26">
        <f t="shared" si="23"/>
        <v>0.10710493386981118</v>
      </c>
      <c r="B225" s="6">
        <v>0.221</v>
      </c>
      <c r="C225" s="6">
        <f t="shared" si="24"/>
        <v>0.65238226660470733</v>
      </c>
      <c r="D225" s="6">
        <f t="shared" si="25"/>
        <v>0.5269303588425468</v>
      </c>
      <c r="E225" s="6">
        <f t="shared" si="26"/>
        <v>0.16417511534645746</v>
      </c>
      <c r="F225" s="6">
        <f t="shared" si="27"/>
        <v>0.10710493386981118</v>
      </c>
      <c r="G225" s="6">
        <f t="shared" si="28"/>
        <v>1.9576451712048968</v>
      </c>
      <c r="H225" s="6">
        <f t="shared" si="29"/>
        <v>112.16480609420606</v>
      </c>
    </row>
    <row r="226" spans="1:8" x14ac:dyDescent="0.3">
      <c r="A226" s="26">
        <f t="shared" si="23"/>
        <v>0.10807996329283905</v>
      </c>
      <c r="B226" s="6">
        <v>0.222</v>
      </c>
      <c r="C226" s="6">
        <f t="shared" si="24"/>
        <v>0.65410815941803502</v>
      </c>
      <c r="D226" s="6">
        <f t="shared" si="25"/>
        <v>0.52902275139598298</v>
      </c>
      <c r="E226" s="6">
        <f t="shared" si="26"/>
        <v>0.16523255632371045</v>
      </c>
      <c r="F226" s="6">
        <f t="shared" si="27"/>
        <v>0.10807996329283905</v>
      </c>
      <c r="G226" s="6">
        <f t="shared" si="28"/>
        <v>1.9624614771695512</v>
      </c>
      <c r="H226" s="6">
        <f t="shared" si="29"/>
        <v>112.44076009882446</v>
      </c>
    </row>
    <row r="227" spans="1:8" x14ac:dyDescent="0.3">
      <c r="A227" s="26">
        <f t="shared" si="23"/>
        <v>0.10905901032504056</v>
      </c>
      <c r="B227" s="6">
        <v>0.223</v>
      </c>
      <c r="C227" s="6">
        <f t="shared" si="24"/>
        <v>0.65582954445645913</v>
      </c>
      <c r="D227" s="6">
        <f t="shared" si="25"/>
        <v>0.53111243038090661</v>
      </c>
      <c r="E227" s="6">
        <f t="shared" si="26"/>
        <v>0.16629170071230459</v>
      </c>
      <c r="F227" s="6">
        <f t="shared" si="27"/>
        <v>0.10905901032504056</v>
      </c>
      <c r="G227" s="6">
        <f t="shared" si="28"/>
        <v>1.9672700371032763</v>
      </c>
      <c r="H227" s="6">
        <f t="shared" si="29"/>
        <v>112.71627028856261</v>
      </c>
    </row>
    <row r="228" spans="1:8" x14ac:dyDescent="0.3">
      <c r="A228" s="26">
        <f t="shared" si="23"/>
        <v>0.11004206691226084</v>
      </c>
      <c r="B228" s="6">
        <v>0.224</v>
      </c>
      <c r="C228" s="6">
        <f t="shared" si="24"/>
        <v>0.65754644138019824</v>
      </c>
      <c r="D228" s="6">
        <f t="shared" si="25"/>
        <v>0.53319939452905107</v>
      </c>
      <c r="E228" s="6">
        <f t="shared" si="26"/>
        <v>0.16735253966439415</v>
      </c>
      <c r="F228" s="6">
        <f t="shared" si="27"/>
        <v>0.11004206691226084</v>
      </c>
      <c r="G228" s="6">
        <f t="shared" si="28"/>
        <v>1.972070915923029</v>
      </c>
      <c r="H228" s="6">
        <f t="shared" si="29"/>
        <v>112.99134038288817</v>
      </c>
    </row>
    <row r="229" spans="1:8" x14ac:dyDescent="0.3">
      <c r="A229" s="26">
        <f t="shared" si="23"/>
        <v>0.11102912496995526</v>
      </c>
      <c r="B229" s="6">
        <v>0.22500000000000001</v>
      </c>
      <c r="C229" s="6">
        <f t="shared" si="24"/>
        <v>0.65925886964057356</v>
      </c>
      <c r="D229" s="6">
        <f t="shared" si="25"/>
        <v>0.53528364256920169</v>
      </c>
      <c r="E229" s="6">
        <f t="shared" si="26"/>
        <v>0.16841506437446657</v>
      </c>
      <c r="F229" s="6">
        <f t="shared" si="27"/>
        <v>0.11102912496995526</v>
      </c>
      <c r="G229" s="6">
        <f t="shared" si="28"/>
        <v>1.9768641778523062</v>
      </c>
      <c r="H229" s="6">
        <f t="shared" si="29"/>
        <v>113.2659740615365</v>
      </c>
    </row>
    <row r="230" spans="1:8" x14ac:dyDescent="0.3">
      <c r="A230" s="26">
        <f t="shared" si="23"/>
        <v>0.11202017638335639</v>
      </c>
      <c r="B230" s="6">
        <v>0.22600000000000001</v>
      </c>
      <c r="C230" s="6">
        <f t="shared" si="24"/>
        <v>0.66096684848302434</v>
      </c>
      <c r="D230" s="6">
        <f t="shared" si="25"/>
        <v>0.53736517322718325</v>
      </c>
      <c r="E230" s="6">
        <f t="shared" si="26"/>
        <v>0.1694792660788545</v>
      </c>
      <c r="F230" s="6">
        <f t="shared" si="27"/>
        <v>0.11202017638335639</v>
      </c>
      <c r="G230" s="6">
        <f t="shared" si="28"/>
        <v>1.9816498864321463</v>
      </c>
      <c r="H230" s="6">
        <f t="shared" si="29"/>
        <v>113.54017496514088</v>
      </c>
    </row>
    <row r="231" spans="1:8" x14ac:dyDescent="0.3">
      <c r="A231" s="26">
        <f t="shared" si="23"/>
        <v>0.11301521300763995</v>
      </c>
      <c r="B231" s="6">
        <v>0.22700000000000001</v>
      </c>
      <c r="C231" s="6">
        <f t="shared" si="24"/>
        <v>0.66267039695006813</v>
      </c>
      <c r="D231" s="6">
        <f t="shared" si="25"/>
        <v>0.53944398522585002</v>
      </c>
      <c r="E231" s="6">
        <f t="shared" si="26"/>
        <v>0.17054513605525612</v>
      </c>
      <c r="F231" s="6">
        <f t="shared" si="27"/>
        <v>0.11301521300763995</v>
      </c>
      <c r="G231" s="6">
        <f t="shared" si="28"/>
        <v>1.986428104531917</v>
      </c>
      <c r="H231" s="6">
        <f t="shared" si="29"/>
        <v>113.81394669585076</v>
      </c>
    </row>
    <row r="232" spans="1:8" x14ac:dyDescent="0.3">
      <c r="A232" s="26">
        <f t="shared" si="23"/>
        <v>0.11401422666808778</v>
      </c>
      <c r="B232" s="6">
        <v>0.22800000000000001</v>
      </c>
      <c r="C232" s="6">
        <f t="shared" si="24"/>
        <v>0.66436953388420394</v>
      </c>
      <c r="D232" s="6">
        <f t="shared" si="25"/>
        <v>0.54152007728507401</v>
      </c>
      <c r="E232" s="6">
        <f t="shared" si="26"/>
        <v>0.17161266562226174</v>
      </c>
      <c r="F232" s="6">
        <f t="shared" si="27"/>
        <v>0.11401422666808778</v>
      </c>
      <c r="G232" s="6">
        <f t="shared" si="28"/>
        <v>1.991198894359884</v>
      </c>
      <c r="H232" s="6">
        <f t="shared" si="29"/>
        <v>114.08729281793723</v>
      </c>
    </row>
    <row r="233" spans="1:8" x14ac:dyDescent="0.3">
      <c r="A233" s="26">
        <f t="shared" si="23"/>
        <v>0.11501720916024899</v>
      </c>
      <c r="B233" s="6">
        <v>0.22900000000000001</v>
      </c>
      <c r="C233" s="6">
        <f t="shared" si="24"/>
        <v>0.66606427793075973</v>
      </c>
      <c r="D233" s="6">
        <f t="shared" si="25"/>
        <v>0.54359344812173305</v>
      </c>
      <c r="E233" s="6">
        <f t="shared" si="26"/>
        <v>0.17268184613888801</v>
      </c>
      <c r="F233" s="6">
        <f t="shared" si="27"/>
        <v>0.11501720916024899</v>
      </c>
      <c r="G233" s="6">
        <f t="shared" si="28"/>
        <v>1.9959623174735772</v>
      </c>
      <c r="H233" s="6">
        <f t="shared" si="29"/>
        <v>114.36021685838691</v>
      </c>
    </row>
    <row r="234" spans="1:8" x14ac:dyDescent="0.3">
      <c r="A234" s="26">
        <f t="shared" si="23"/>
        <v>0.11602415225009859</v>
      </c>
      <c r="B234" s="6">
        <v>0.23</v>
      </c>
      <c r="C234" s="6">
        <f t="shared" si="24"/>
        <v>0.66775464754068681</v>
      </c>
      <c r="D234" s="6">
        <f t="shared" si="25"/>
        <v>0.54566409644969904</v>
      </c>
      <c r="E234" s="6">
        <f t="shared" si="26"/>
        <v>0.17375266900411823</v>
      </c>
      <c r="F234" s="6">
        <f t="shared" si="27"/>
        <v>0.11602415225009859</v>
      </c>
      <c r="G234" s="6">
        <f t="shared" si="28"/>
        <v>2.0007184347899489</v>
      </c>
      <c r="H234" s="6">
        <f t="shared" si="29"/>
        <v>114.63272230748409</v>
      </c>
    </row>
    <row r="235" spans="1:8" x14ac:dyDescent="0.3">
      <c r="A235" s="26">
        <f t="shared" si="23"/>
        <v>0.11703504767419536</v>
      </c>
      <c r="B235" s="6">
        <v>0.23100000000000001</v>
      </c>
      <c r="C235" s="6">
        <f t="shared" si="24"/>
        <v>0.6694406609733029</v>
      </c>
      <c r="D235" s="6">
        <f t="shared" si="25"/>
        <v>0.54773202097982832</v>
      </c>
      <c r="E235" s="6">
        <f t="shared" si="26"/>
        <v>0.17482512565645109</v>
      </c>
      <c r="F235" s="6">
        <f t="shared" si="27"/>
        <v>0.11703504767419536</v>
      </c>
      <c r="G235" s="6">
        <f t="shared" si="28"/>
        <v>2.0054673065953397</v>
      </c>
      <c r="H235" s="6">
        <f t="shared" si="29"/>
        <v>114.90481261938164</v>
      </c>
    </row>
    <row r="236" spans="1:8" x14ac:dyDescent="0.3">
      <c r="A236" s="26">
        <f t="shared" si="23"/>
        <v>0.11804988713983534</v>
      </c>
      <c r="B236" s="6">
        <v>0.23200000000000001</v>
      </c>
      <c r="C236" s="6">
        <f t="shared" si="24"/>
        <v>0.67112233629898088</v>
      </c>
      <c r="D236" s="6">
        <f t="shared" si="25"/>
        <v>0.54979722041994683</v>
      </c>
      <c r="E236" s="6">
        <f t="shared" si="26"/>
        <v>0.17589920757345326</v>
      </c>
      <c r="F236" s="6">
        <f t="shared" si="27"/>
        <v>0.11804988713983534</v>
      </c>
      <c r="G236" s="6">
        <f t="shared" si="28"/>
        <v>2.0102089925552424</v>
      </c>
      <c r="H236" s="6">
        <f t="shared" si="29"/>
        <v>115.17649121266052</v>
      </c>
    </row>
    <row r="237" spans="1:8" x14ac:dyDescent="0.3">
      <c r="A237" s="26">
        <f t="shared" si="23"/>
        <v>0.1190686623252063</v>
      </c>
      <c r="B237" s="6">
        <v>0.23300000000000001</v>
      </c>
      <c r="C237" s="6">
        <f t="shared" si="24"/>
        <v>0.67279969140179208</v>
      </c>
      <c r="D237" s="6">
        <f t="shared" si="25"/>
        <v>0.55185969347484143</v>
      </c>
      <c r="E237" s="6">
        <f t="shared" si="26"/>
        <v>0.17697490627132167</v>
      </c>
      <c r="F237" s="6">
        <f t="shared" si="27"/>
        <v>0.1190686623252063</v>
      </c>
      <c r="G237" s="6">
        <f t="shared" si="28"/>
        <v>2.0149435517238872</v>
      </c>
      <c r="H237" s="6">
        <f t="shared" si="29"/>
        <v>115.44776147087883</v>
      </c>
    </row>
    <row r="238" spans="1:8" x14ac:dyDescent="0.3">
      <c r="A238" s="26">
        <f t="shared" si="23"/>
        <v>0.12009136487953763</v>
      </c>
      <c r="B238" s="6">
        <v>0.23400000000000001</v>
      </c>
      <c r="C238" s="6">
        <f t="shared" si="24"/>
        <v>0.67447274398209633</v>
      </c>
      <c r="D238" s="6">
        <f t="shared" si="25"/>
        <v>0.55391943884624673</v>
      </c>
      <c r="E238" s="6">
        <f t="shared" si="26"/>
        <v>0.17805221330444959</v>
      </c>
      <c r="F238" s="6">
        <f t="shared" si="27"/>
        <v>0.12009136487953763</v>
      </c>
      <c r="G238" s="6">
        <f t="shared" si="28"/>
        <v>2.0196710425536346</v>
      </c>
      <c r="H238" s="6">
        <f t="shared" si="29"/>
        <v>115.71862674311016</v>
      </c>
    </row>
    <row r="239" spans="1:8" x14ac:dyDescent="0.3">
      <c r="A239" s="26">
        <f t="shared" si="23"/>
        <v>0.12111798642324961</v>
      </c>
      <c r="B239" s="6">
        <v>0.23499999999999999</v>
      </c>
      <c r="C239" s="6">
        <f t="shared" si="24"/>
        <v>0.67614151155908608</v>
      </c>
      <c r="D239" s="6">
        <f t="shared" si="25"/>
        <v>0.55597645523283257</v>
      </c>
      <c r="E239" s="6">
        <f t="shared" si="26"/>
        <v>0.17913112026500011</v>
      </c>
      <c r="F239" s="6">
        <f t="shared" si="27"/>
        <v>0.12111798642324961</v>
      </c>
      <c r="G239" s="6">
        <f t="shared" si="28"/>
        <v>2.0243915229041916</v>
      </c>
      <c r="H239" s="6">
        <f t="shared" si="29"/>
        <v>115.98909034447151</v>
      </c>
    </row>
    <row r="240" spans="1:8" x14ac:dyDescent="0.3">
      <c r="A240" s="26">
        <f t="shared" si="23"/>
        <v>0.1221485185481009</v>
      </c>
      <c r="B240" s="6">
        <v>0.23599999999999999</v>
      </c>
      <c r="C240" s="6">
        <f t="shared" si="24"/>
        <v>0.6778060114732849</v>
      </c>
      <c r="D240" s="6">
        <f t="shared" si="25"/>
        <v>0.55803074133019415</v>
      </c>
      <c r="E240" s="6">
        <f t="shared" si="26"/>
        <v>0.18021161878248593</v>
      </c>
      <c r="F240" s="6">
        <f t="shared" si="27"/>
        <v>0.1221485185481009</v>
      </c>
      <c r="G240" s="6">
        <f t="shared" si="28"/>
        <v>2.0291050500516525</v>
      </c>
      <c r="H240" s="6">
        <f t="shared" si="29"/>
        <v>116.25915555664136</v>
      </c>
    </row>
    <row r="241" spans="1:8" x14ac:dyDescent="0.3">
      <c r="A241" s="26">
        <f t="shared" si="23"/>
        <v>0.12318295281733328</v>
      </c>
      <c r="B241" s="6">
        <v>0.23699999999999999</v>
      </c>
      <c r="C241" s="6">
        <f t="shared" si="24"/>
        <v>0.67946626088899775</v>
      </c>
      <c r="D241" s="6">
        <f t="shared" si="25"/>
        <v>0.56008229583083791</v>
      </c>
      <c r="E241" s="6">
        <f t="shared" si="26"/>
        <v>0.18129370052335431</v>
      </c>
      <c r="F241" s="6">
        <f t="shared" si="27"/>
        <v>0.12318295281733328</v>
      </c>
      <c r="G241" s="6">
        <f t="shared" si="28"/>
        <v>2.0338116806973661</v>
      </c>
      <c r="H241" s="6">
        <f t="shared" si="29"/>
        <v>116.52882562836768</v>
      </c>
    </row>
    <row r="242" spans="1:8" x14ac:dyDescent="0.3">
      <c r="A242" s="26">
        <f t="shared" si="23"/>
        <v>0.12422128076581546</v>
      </c>
      <c r="B242" s="6">
        <v>0.23799999999999999</v>
      </c>
      <c r="C242" s="6">
        <f t="shared" si="24"/>
        <v>0.681122276796719</v>
      </c>
      <c r="D242" s="6">
        <f t="shared" si="25"/>
        <v>0.5621311174241711</v>
      </c>
      <c r="E242" s="6">
        <f t="shared" si="26"/>
        <v>0.18237735719057874</v>
      </c>
      <c r="F242" s="6">
        <f t="shared" si="27"/>
        <v>0.12422128076581546</v>
      </c>
      <c r="G242" s="6">
        <f t="shared" si="28"/>
        <v>2.0385114709766365</v>
      </c>
      <c r="H242" s="6">
        <f t="shared" si="29"/>
        <v>116.79810377596648</v>
      </c>
    </row>
    <row r="243" spans="1:8" x14ac:dyDescent="0.3">
      <c r="A243" s="26">
        <f t="shared" si="23"/>
        <v>0.12526349390018446</v>
      </c>
      <c r="B243" s="6">
        <v>0.23899999999999999</v>
      </c>
      <c r="C243" s="6">
        <f t="shared" si="24"/>
        <v>0.68277407601549522</v>
      </c>
      <c r="D243" s="6">
        <f t="shared" si="25"/>
        <v>0.56417720479648925</v>
      </c>
      <c r="E243" s="6">
        <f t="shared" si="26"/>
        <v>0.18346258052325592</v>
      </c>
      <c r="F243" s="6">
        <f t="shared" si="27"/>
        <v>0.12526349390018446</v>
      </c>
      <c r="G243" s="6">
        <f t="shared" si="28"/>
        <v>2.043204476467261</v>
      </c>
      <c r="H243" s="6">
        <f t="shared" si="29"/>
        <v>117.06699318381099</v>
      </c>
    </row>
    <row r="244" spans="1:8" x14ac:dyDescent="0.3">
      <c r="A244" s="26">
        <f t="shared" si="23"/>
        <v>0.1263095836989854</v>
      </c>
      <c r="B244" s="6">
        <v>0.24</v>
      </c>
      <c r="C244" s="6">
        <f t="shared" si="24"/>
        <v>0.68442167519524588</v>
      </c>
      <c r="D244" s="6">
        <f t="shared" si="25"/>
        <v>0.56622055663096327</v>
      </c>
      <c r="E244" s="6">
        <f t="shared" si="26"/>
        <v>0.18454936229620855</v>
      </c>
      <c r="F244" s="6">
        <f t="shared" si="27"/>
        <v>0.1263095836989854</v>
      </c>
      <c r="G244" s="6">
        <f t="shared" si="28"/>
        <v>2.0478907521979051</v>
      </c>
      <c r="H244" s="6">
        <f t="shared" si="29"/>
        <v>117.33549700481149</v>
      </c>
    </row>
    <row r="245" spans="1:8" x14ac:dyDescent="0.3">
      <c r="A245" s="26">
        <f t="shared" si="23"/>
        <v>0.12735954161280949</v>
      </c>
      <c r="B245" s="6">
        <v>0.24099999999999999</v>
      </c>
      <c r="C245" s="6">
        <f t="shared" si="24"/>
        <v>0.68606509081904221</v>
      </c>
      <c r="D245" s="6">
        <f t="shared" si="25"/>
        <v>0.56826117160762835</v>
      </c>
      <c r="E245" s="6">
        <f t="shared" si="26"/>
        <v>0.18563769431959345</v>
      </c>
      <c r="F245" s="6">
        <f t="shared" si="27"/>
        <v>0.12735954161280949</v>
      </c>
      <c r="G245" s="6">
        <f t="shared" si="28"/>
        <v>2.052570352656323</v>
      </c>
      <c r="H245" s="6">
        <f t="shared" si="29"/>
        <v>117.60361836088632</v>
      </c>
    </row>
    <row r="246" spans="1:8" x14ac:dyDescent="0.3">
      <c r="A246" s="26">
        <f t="shared" si="23"/>
        <v>0.12841335906443035</v>
      </c>
      <c r="B246" s="6">
        <v>0.24199999999999999</v>
      </c>
      <c r="C246" s="6">
        <f t="shared" si="24"/>
        <v>0.68770433920534535</v>
      </c>
      <c r="D246" s="6">
        <f t="shared" si="25"/>
        <v>0.57029904840337076</v>
      </c>
      <c r="E246" s="6">
        <f t="shared" si="26"/>
        <v>0.18672756843851571</v>
      </c>
      <c r="F246" s="6">
        <f t="shared" si="27"/>
        <v>0.12841335906443035</v>
      </c>
      <c r="G246" s="6">
        <f t="shared" si="28"/>
        <v>2.057243331797427</v>
      </c>
      <c r="H246" s="6">
        <f t="shared" si="29"/>
        <v>117.87136034342424</v>
      </c>
    </row>
    <row r="247" spans="1:8" x14ac:dyDescent="0.3">
      <c r="A247" s="26">
        <f t="shared" si="23"/>
        <v>0.12947102744893882</v>
      </c>
      <c r="B247" s="6">
        <v>0.24299999999999999</v>
      </c>
      <c r="C247" s="6">
        <f t="shared" si="24"/>
        <v>0.68933943651020479</v>
      </c>
      <c r="D247" s="6">
        <f t="shared" si="25"/>
        <v>0.57233418569191663</v>
      </c>
      <c r="E247" s="6">
        <f t="shared" si="26"/>
        <v>0.18781897653264781</v>
      </c>
      <c r="F247" s="6">
        <f t="shared" si="27"/>
        <v>0.12947102744893882</v>
      </c>
      <c r="G247" s="6">
        <f t="shared" si="28"/>
        <v>2.0619097430512046</v>
      </c>
      <c r="H247" s="6">
        <f t="shared" si="29"/>
        <v>118.13872601373805</v>
      </c>
    </row>
    <row r="248" spans="1:8" x14ac:dyDescent="0.3">
      <c r="A248" s="26">
        <f t="shared" si="23"/>
        <v>0.13053253813387525</v>
      </c>
      <c r="B248" s="6">
        <v>0.24399999999999999</v>
      </c>
      <c r="C248" s="6">
        <f t="shared" si="24"/>
        <v>0.69097039872941668</v>
      </c>
      <c r="D248" s="6">
        <f t="shared" si="25"/>
        <v>0.57436658214381819</v>
      </c>
      <c r="E248" s="6">
        <f t="shared" si="26"/>
        <v>0.1889119105158536</v>
      </c>
      <c r="F248" s="6">
        <f t="shared" si="27"/>
        <v>0.13053253813387525</v>
      </c>
      <c r="G248" s="6">
        <f t="shared" si="28"/>
        <v>2.0665696393304893</v>
      </c>
      <c r="H248" s="6">
        <f t="shared" si="29"/>
        <v>118.40571840350977</v>
      </c>
    </row>
    <row r="249" spans="1:8" x14ac:dyDescent="0.3">
      <c r="A249" s="26">
        <f t="shared" si="23"/>
        <v>0.1315978824593613</v>
      </c>
      <c r="B249" s="6">
        <v>0.245</v>
      </c>
      <c r="C249" s="6">
        <f t="shared" si="24"/>
        <v>0.69259724170064529</v>
      </c>
      <c r="D249" s="6">
        <f t="shared" si="25"/>
        <v>0.57639623642644244</v>
      </c>
      <c r="E249" s="6">
        <f t="shared" si="26"/>
        <v>0.19000636233581855</v>
      </c>
      <c r="F249" s="6">
        <f t="shared" si="27"/>
        <v>0.1315978824593613</v>
      </c>
      <c r="G249" s="6">
        <f t="shared" si="28"/>
        <v>2.0712230730385937</v>
      </c>
      <c r="H249" s="6">
        <f t="shared" si="29"/>
        <v>118.67234051522806</v>
      </c>
    </row>
    <row r="250" spans="1:8" x14ac:dyDescent="0.3">
      <c r="A250" s="26">
        <f t="shared" si="23"/>
        <v>0.13266705173822896</v>
      </c>
      <c r="B250" s="6">
        <v>0.246</v>
      </c>
      <c r="C250" s="6">
        <f t="shared" si="24"/>
        <v>0.69421998110550576</v>
      </c>
      <c r="D250" s="6">
        <f t="shared" si="25"/>
        <v>0.5784231472039576</v>
      </c>
      <c r="E250" s="6">
        <f t="shared" si="26"/>
        <v>0.19110232397368374</v>
      </c>
      <c r="F250" s="6">
        <f t="shared" si="27"/>
        <v>0.13266705173822896</v>
      </c>
      <c r="G250" s="6">
        <f t="shared" si="28"/>
        <v>2.0758700960767968</v>
      </c>
      <c r="H250" s="6">
        <f t="shared" si="29"/>
        <v>118.93859532261718</v>
      </c>
    </row>
    <row r="251" spans="1:8" x14ac:dyDescent="0.3">
      <c r="A251" s="26">
        <f t="shared" si="23"/>
        <v>0.13374003725614902</v>
      </c>
      <c r="B251" s="6">
        <v>0.247</v>
      </c>
      <c r="C251" s="6">
        <f t="shared" si="24"/>
        <v>0.69583863247161215</v>
      </c>
      <c r="D251" s="6">
        <f t="shared" si="25"/>
        <v>0.58044731313732179</v>
      </c>
      <c r="E251" s="6">
        <f t="shared" si="26"/>
        <v>0.19219978744368604</v>
      </c>
      <c r="F251" s="6">
        <f t="shared" si="27"/>
        <v>0.13374003725614902</v>
      </c>
      <c r="G251" s="6">
        <f t="shared" si="28"/>
        <v>2.080510759851701</v>
      </c>
      <c r="H251" s="6">
        <f t="shared" si="29"/>
        <v>119.20448577105843</v>
      </c>
    </row>
    <row r="252" spans="1:8" x14ac:dyDescent="0.3">
      <c r="A252" s="26">
        <f t="shared" si="23"/>
        <v>0.13481683027175714</v>
      </c>
      <c r="B252" s="6">
        <v>0.248</v>
      </c>
      <c r="C252" s="6">
        <f t="shared" si="24"/>
        <v>0.69745321117458747</v>
      </c>
      <c r="D252" s="6">
        <f t="shared" si="25"/>
        <v>0.58246873288426937</v>
      </c>
      <c r="E252" s="6">
        <f t="shared" si="26"/>
        <v>0.19329874479280246</v>
      </c>
      <c r="F252" s="6">
        <f t="shared" si="27"/>
        <v>0.13481683027175714</v>
      </c>
      <c r="G252" s="6">
        <f t="shared" si="28"/>
        <v>2.0851451152824509</v>
      </c>
      <c r="H252" s="6">
        <f t="shared" si="29"/>
        <v>119.47001477800393</v>
      </c>
    </row>
    <row r="253" spans="1:8" x14ac:dyDescent="0.3">
      <c r="A253" s="26">
        <f t="shared" si="23"/>
        <v>0.13589742201677821</v>
      </c>
      <c r="B253" s="6">
        <v>0.249</v>
      </c>
      <c r="C253" s="6">
        <f t="shared" si="24"/>
        <v>0.69906373244003939</v>
      </c>
      <c r="D253" s="6">
        <f t="shared" si="25"/>
        <v>0.58448740509929786</v>
      </c>
      <c r="E253" s="6">
        <f t="shared" si="26"/>
        <v>0.194399188100399</v>
      </c>
      <c r="F253" s="6">
        <f t="shared" si="27"/>
        <v>0.13589742201677821</v>
      </c>
      <c r="G253" s="6">
        <f t="shared" si="28"/>
        <v>2.0897732128078239</v>
      </c>
      <c r="H253" s="6">
        <f t="shared" si="29"/>
        <v>119.73518523338275</v>
      </c>
    </row>
    <row r="254" spans="1:8" x14ac:dyDescent="0.3">
      <c r="A254" s="26">
        <f t="shared" si="23"/>
        <v>0.13698180369615015</v>
      </c>
      <c r="B254" s="6">
        <v>0.25</v>
      </c>
      <c r="C254" s="6">
        <f t="shared" si="24"/>
        <v>0.70067021134550278</v>
      </c>
      <c r="D254" s="6">
        <f t="shared" si="25"/>
        <v>0.58650332843365582</v>
      </c>
      <c r="E254" s="6">
        <f t="shared" si="26"/>
        <v>0.19550110947788527</v>
      </c>
      <c r="F254" s="6">
        <f t="shared" si="27"/>
        <v>0.13698180369615015</v>
      </c>
      <c r="G254" s="6">
        <f t="shared" si="28"/>
        <v>2.0943951023931953</v>
      </c>
      <c r="H254" s="6">
        <f t="shared" si="29"/>
        <v>119.99999999999999</v>
      </c>
    </row>
    <row r="255" spans="1:8" x14ac:dyDescent="0.3">
      <c r="A255" s="26">
        <f t="shared" si="23"/>
        <v>0.13806996648814568</v>
      </c>
      <c r="B255" s="6">
        <v>0.251</v>
      </c>
      <c r="C255" s="6">
        <f t="shared" si="24"/>
        <v>0.70227266282234813</v>
      </c>
      <c r="D255" s="6">
        <f t="shared" si="25"/>
        <v>0.58851650153533108</v>
      </c>
      <c r="E255" s="6">
        <f t="shared" si="26"/>
        <v>0.19660450106837327</v>
      </c>
      <c r="F255" s="6">
        <f t="shared" si="27"/>
        <v>0.13806996648814568</v>
      </c>
      <c r="G255" s="6">
        <f t="shared" si="28"/>
        <v>2.0990108335373767</v>
      </c>
      <c r="H255" s="6">
        <f t="shared" si="29"/>
        <v>120.26446191392867</v>
      </c>
    </row>
    <row r="256" spans="1:8" x14ac:dyDescent="0.3">
      <c r="A256" s="26">
        <f t="shared" si="23"/>
        <v>0.1391619015444914</v>
      </c>
      <c r="B256" s="6">
        <v>0.252</v>
      </c>
      <c r="C256" s="6">
        <f t="shared" si="24"/>
        <v>0.7038711016576551</v>
      </c>
      <c r="D256" s="6">
        <f t="shared" si="25"/>
        <v>0.59052692304903465</v>
      </c>
      <c r="E256" s="6">
        <f t="shared" si="26"/>
        <v>0.19770935504633944</v>
      </c>
      <c r="F256" s="6">
        <f t="shared" si="27"/>
        <v>0.1391619015444914</v>
      </c>
      <c r="G256" s="6">
        <f t="shared" si="28"/>
        <v>2.1036204552793301</v>
      </c>
      <c r="H256" s="6">
        <f t="shared" si="29"/>
        <v>120.52857378489435</v>
      </c>
    </row>
    <row r="257" spans="1:8" x14ac:dyDescent="0.3">
      <c r="A257" s="26">
        <f t="shared" si="23"/>
        <v>0.14025759999048801</v>
      </c>
      <c r="B257" s="6">
        <v>0.253</v>
      </c>
      <c r="C257" s="6">
        <f t="shared" si="24"/>
        <v>0.70546554249605775</v>
      </c>
      <c r="D257" s="6">
        <f t="shared" si="25"/>
        <v>0.59253459161619104</v>
      </c>
      <c r="E257" s="6">
        <f t="shared" si="26"/>
        <v>0.19881566361729394</v>
      </c>
      <c r="F257" s="6">
        <f t="shared" si="27"/>
        <v>0.14025759999048801</v>
      </c>
      <c r="G257" s="6">
        <f t="shared" si="28"/>
        <v>2.1082240162047712</v>
      </c>
      <c r="H257" s="6">
        <f t="shared" si="29"/>
        <v>120.79233839665346</v>
      </c>
    </row>
    <row r="258" spans="1:8" x14ac:dyDescent="0.3">
      <c r="A258" s="26">
        <f t="shared" si="23"/>
        <v>0.14135705292512626</v>
      </c>
      <c r="B258" s="6">
        <v>0.254</v>
      </c>
      <c r="C258" s="6">
        <f t="shared" si="24"/>
        <v>0.70705599984155498</v>
      </c>
      <c r="D258" s="6">
        <f t="shared" si="25"/>
        <v>0.59453950587492355</v>
      </c>
      <c r="E258" s="6">
        <f t="shared" si="26"/>
        <v>0.19992341901745142</v>
      </c>
      <c r="F258" s="6">
        <f t="shared" si="27"/>
        <v>0.14135705292512626</v>
      </c>
      <c r="G258" s="6">
        <f t="shared" si="28"/>
        <v>2.1128215644526454</v>
      </c>
      <c r="H258" s="6">
        <f t="shared" si="29"/>
        <v>121.05575850736442</v>
      </c>
    </row>
    <row r="259" spans="1:8" x14ac:dyDescent="0.3">
      <c r="A259" s="26">
        <f t="shared" si="23"/>
        <v>0.14246025142120292</v>
      </c>
      <c r="B259" s="6">
        <v>0.255</v>
      </c>
      <c r="C259" s="6">
        <f t="shared" si="24"/>
        <v>0.70864248805929064</v>
      </c>
      <c r="D259" s="6">
        <f t="shared" si="25"/>
        <v>0.59654166446004009</v>
      </c>
      <c r="E259" s="6">
        <f t="shared" si="26"/>
        <v>0.20103261351340757</v>
      </c>
      <c r="F259" s="6">
        <f t="shared" si="27"/>
        <v>0.14246025142120292</v>
      </c>
      <c r="G259" s="6">
        <f t="shared" si="28"/>
        <v>2.1174131477214972</v>
      </c>
      <c r="H259" s="6">
        <f t="shared" si="29"/>
        <v>121.31883684995252</v>
      </c>
    </row>
    <row r="260" spans="1:8" x14ac:dyDescent="0.3">
      <c r="A260" s="26">
        <f t="shared" ref="A260:A323" si="30">F260</f>
        <v>0.14356718652543582</v>
      </c>
      <c r="B260" s="6">
        <v>0.25600000000000001</v>
      </c>
      <c r="C260" s="6">
        <f t="shared" si="24"/>
        <v>0.71022502137730603</v>
      </c>
      <c r="D260" s="6">
        <f t="shared" si="25"/>
        <v>0.59854106600302281</v>
      </c>
      <c r="E260" s="6">
        <f t="shared" si="26"/>
        <v>0.20214323940182047</v>
      </c>
      <c r="F260" s="6">
        <f t="shared" si="27"/>
        <v>0.14356718652543582</v>
      </c>
      <c r="G260" s="6">
        <f t="shared" si="28"/>
        <v>2.1219988132757286</v>
      </c>
      <c r="H260" s="6">
        <f t="shared" si="29"/>
        <v>121.58157613246848</v>
      </c>
    </row>
    <row r="261" spans="1:8" x14ac:dyDescent="0.3">
      <c r="A261" s="26">
        <f t="shared" si="30"/>
        <v>0.14467784925857585</v>
      </c>
      <c r="B261" s="6">
        <v>0.25700000000000001</v>
      </c>
      <c r="C261" s="6">
        <f t="shared" ref="C261:C324" si="31">((G261-SIN(G261))/G261)^(2/3)</f>
        <v>0.71180361388825908</v>
      </c>
      <c r="D261" s="6">
        <f t="shared" ref="D261:D324" si="32">(G261-SIN(G261))/G261</f>
        <v>0.6005377091320121</v>
      </c>
      <c r="E261" s="6">
        <f t="shared" ref="E261:E324" si="33">(G261-SIN(G261))/(2*PI())</f>
        <v>0.20325528900909429</v>
      </c>
      <c r="F261" s="6">
        <f t="shared" ref="F261:F324" si="34">((1*(G261-SIN(G261)))/(2*PI())*C261)</f>
        <v>0.14467784925857585</v>
      </c>
      <c r="G261" s="6">
        <f t="shared" ref="G261:G324" si="35">2*ACOS(1-2*(B261))</f>
        <v>2.1265786079517408</v>
      </c>
      <c r="H261" s="6">
        <f t="shared" ref="H261:H324" si="36">G261*180/(PI())</f>
        <v>121.84397903844047</v>
      </c>
    </row>
    <row r="262" spans="1:8" x14ac:dyDescent="0.3">
      <c r="A262" s="26">
        <f t="shared" si="30"/>
        <v>0.14579223061551874</v>
      </c>
      <c r="B262" s="6">
        <v>0.25800000000000001</v>
      </c>
      <c r="C262" s="6">
        <f t="shared" si="31"/>
        <v>0.71337827955111699</v>
      </c>
      <c r="D262" s="6">
        <f t="shared" si="32"/>
        <v>0.60253159247179422</v>
      </c>
      <c r="E262" s="6">
        <f t="shared" si="33"/>
        <v>0.20436875469106855</v>
      </c>
      <c r="F262" s="6">
        <f t="shared" si="34"/>
        <v>0.14579223061551874</v>
      </c>
      <c r="G262" s="6">
        <f t="shared" si="35"/>
        <v>2.1311525781639773</v>
      </c>
      <c r="H262" s="6">
        <f t="shared" si="36"/>
        <v>122.10604822722019</v>
      </c>
    </row>
    <row r="263" spans="1:8" x14ac:dyDescent="0.3">
      <c r="A263" s="26">
        <f t="shared" si="30"/>
        <v>0.14691032156541534</v>
      </c>
      <c r="B263" s="6">
        <v>0.25900000000000001</v>
      </c>
      <c r="C263" s="6">
        <f t="shared" si="31"/>
        <v>0.71494903219282002</v>
      </c>
      <c r="D263" s="6">
        <f t="shared" si="32"/>
        <v>0.60452271464378793</v>
      </c>
      <c r="E263" s="6">
        <f t="shared" si="33"/>
        <v>0.20548362883271096</v>
      </c>
      <c r="F263" s="6">
        <f t="shared" si="34"/>
        <v>0.14691032156541534</v>
      </c>
      <c r="G263" s="6">
        <f t="shared" si="35"/>
        <v>2.1357207699108587</v>
      </c>
      <c r="H263" s="6">
        <f t="shared" si="36"/>
        <v>122.36778633432299</v>
      </c>
    </row>
    <row r="264" spans="1:8" x14ac:dyDescent="0.3">
      <c r="A264" s="26">
        <f t="shared" si="30"/>
        <v>0.14803211305178057</v>
      </c>
      <c r="B264" s="6">
        <v>0.26</v>
      </c>
      <c r="C264" s="6">
        <f t="shared" si="31"/>
        <v>0.71651588550991774</v>
      </c>
      <c r="D264" s="6">
        <f t="shared" si="32"/>
        <v>0.60651107426603157</v>
      </c>
      <c r="E264" s="6">
        <f t="shared" si="33"/>
        <v>0.20659990384781438</v>
      </c>
      <c r="F264" s="6">
        <f t="shared" si="34"/>
        <v>0.14803211305178057</v>
      </c>
      <c r="G264" s="6">
        <f t="shared" si="35"/>
        <v>2.1402832287806168</v>
      </c>
      <c r="H264" s="6">
        <f t="shared" si="36"/>
        <v>122.62919597176214</v>
      </c>
    </row>
    <row r="265" spans="1:8" x14ac:dyDescent="0.3">
      <c r="A265" s="26">
        <f t="shared" si="30"/>
        <v>0.14915759599260003</v>
      </c>
      <c r="B265" s="6">
        <v>0.26100000000000001</v>
      </c>
      <c r="C265" s="6">
        <f t="shared" si="31"/>
        <v>0.71807885307017605</v>
      </c>
      <c r="D265" s="6">
        <f t="shared" si="32"/>
        <v>0.60849666995316765</v>
      </c>
      <c r="E265" s="6">
        <f t="shared" si="33"/>
        <v>0.20771757217869669</v>
      </c>
      <c r="F265" s="6">
        <f t="shared" si="34"/>
        <v>0.14915759599260003</v>
      </c>
      <c r="G265" s="6">
        <f t="shared" si="35"/>
        <v>2.1448399999570253</v>
      </c>
      <c r="H265" s="6">
        <f t="shared" si="36"/>
        <v>122.89027972837722</v>
      </c>
    </row>
    <row r="266" spans="1:8" x14ac:dyDescent="0.3">
      <c r="A266" s="26">
        <f t="shared" si="30"/>
        <v>0.15028676128043691</v>
      </c>
      <c r="B266" s="6">
        <v>0.26200000000000001</v>
      </c>
      <c r="C266" s="6">
        <f t="shared" si="31"/>
        <v>0.71963794831416106</v>
      </c>
      <c r="D266" s="6">
        <f t="shared" si="32"/>
        <v>0.61047950031643095</v>
      </c>
      <c r="E266" s="6">
        <f t="shared" si="33"/>
        <v>0.20883662629590594</v>
      </c>
      <c r="F266" s="6">
        <f t="shared" si="34"/>
        <v>0.15028676128043691</v>
      </c>
      <c r="G266" s="6">
        <f t="shared" si="35"/>
        <v>2.1493911282250369</v>
      </c>
      <c r="H266" s="6">
        <f t="shared" si="36"/>
        <v>123.15104017015697</v>
      </c>
    </row>
    <row r="267" spans="1:8" x14ac:dyDescent="0.3">
      <c r="A267" s="26">
        <f t="shared" si="30"/>
        <v>0.15141959978253641</v>
      </c>
      <c r="B267" s="6">
        <v>0.26300000000000001</v>
      </c>
      <c r="C267" s="6">
        <f t="shared" si="31"/>
        <v>0.72119318455679338</v>
      </c>
      <c r="D267" s="6">
        <f t="shared" si="32"/>
        <v>0.61245956396363366</v>
      </c>
      <c r="E267" s="6">
        <f t="shared" si="33"/>
        <v>0.20995705869792819</v>
      </c>
      <c r="F267" s="6">
        <f t="shared" si="34"/>
        <v>0.15141959978253641</v>
      </c>
      <c r="G267" s="6">
        <f t="shared" si="35"/>
        <v>2.1539366579763217</v>
      </c>
      <c r="H267" s="6">
        <f t="shared" si="36"/>
        <v>123.41147984055674</v>
      </c>
    </row>
    <row r="268" spans="1:8" x14ac:dyDescent="0.3">
      <c r="A268" s="26">
        <f t="shared" si="30"/>
        <v>0.15255610234092964</v>
      </c>
      <c r="B268" s="6">
        <v>0.26400000000000001</v>
      </c>
      <c r="C268" s="6">
        <f t="shared" si="31"/>
        <v>0.72274457498887978</v>
      </c>
      <c r="D268" s="6">
        <f t="shared" si="32"/>
        <v>0.61443685949915294</v>
      </c>
      <c r="E268" s="6">
        <f t="shared" si="33"/>
        <v>0.2110788619108997</v>
      </c>
      <c r="F268" s="6">
        <f t="shared" si="34"/>
        <v>0.15255610234092964</v>
      </c>
      <c r="G268" s="6">
        <f t="shared" si="35"/>
        <v>2.1584766332147138</v>
      </c>
      <c r="H268" s="6">
        <f t="shared" si="36"/>
        <v>123.6716012608105</v>
      </c>
    </row>
    <row r="269" spans="1:8" x14ac:dyDescent="0.3">
      <c r="A269" s="26">
        <f t="shared" si="30"/>
        <v>0.1536962597725347</v>
      </c>
      <c r="B269" s="6">
        <v>0.26500000000000001</v>
      </c>
      <c r="C269" s="6">
        <f t="shared" si="31"/>
        <v>0.72429213267861592</v>
      </c>
      <c r="D269" s="6">
        <f t="shared" si="32"/>
        <v>0.61641138552391428</v>
      </c>
      <c r="E269" s="6">
        <f t="shared" si="33"/>
        <v>0.21220202848832137</v>
      </c>
      <c r="F269" s="6">
        <f t="shared" si="34"/>
        <v>0.1536962597725347</v>
      </c>
      <c r="G269" s="6">
        <f t="shared" si="35"/>
        <v>2.1630110975615615</v>
      </c>
      <c r="H269" s="6">
        <f t="shared" si="36"/>
        <v>123.93140693023743</v>
      </c>
    </row>
    <row r="270" spans="1:8" x14ac:dyDescent="0.3">
      <c r="A270" s="26">
        <f t="shared" si="30"/>
        <v>0.15484006286925936</v>
      </c>
      <c r="B270" s="6">
        <v>0.26600000000000001</v>
      </c>
      <c r="C270" s="6">
        <f t="shared" si="31"/>
        <v>0.72583587057306986</v>
      </c>
      <c r="D270" s="6">
        <f t="shared" si="32"/>
        <v>0.61838314063538125</v>
      </c>
      <c r="E270" s="6">
        <f t="shared" si="33"/>
        <v>0.21332655101077927</v>
      </c>
      <c r="F270" s="6">
        <f t="shared" si="34"/>
        <v>0.15484006286925936</v>
      </c>
      <c r="G270" s="6">
        <f t="shared" si="35"/>
        <v>2.1675400942609957</v>
      </c>
      <c r="H270" s="6">
        <f t="shared" si="36"/>
        <v>124.19089932654367</v>
      </c>
    </row>
    <row r="271" spans="1:8" x14ac:dyDescent="0.3">
      <c r="A271" s="26">
        <f t="shared" si="30"/>
        <v>0.15598750239809922</v>
      </c>
      <c r="B271" s="6">
        <v>0.26700000000000002</v>
      </c>
      <c r="C271" s="6">
        <f t="shared" si="31"/>
        <v>0.72737580149963565</v>
      </c>
      <c r="D271" s="6">
        <f t="shared" si="32"/>
        <v>0.62035212342753787</v>
      </c>
      <c r="E271" s="6">
        <f t="shared" si="33"/>
        <v>0.21445242208566564</v>
      </c>
      <c r="F271" s="6">
        <f t="shared" si="34"/>
        <v>0.15598750239809922</v>
      </c>
      <c r="G271" s="6">
        <f t="shared" si="35"/>
        <v>2.1720636661850996</v>
      </c>
      <c r="H271" s="6">
        <f t="shared" si="36"/>
        <v>124.45008090611871</v>
      </c>
    </row>
    <row r="272" spans="1:8" x14ac:dyDescent="0.3">
      <c r="A272" s="26">
        <f t="shared" si="30"/>
        <v>0.15713856910123741</v>
      </c>
      <c r="B272" s="6">
        <v>0.26800000000000002</v>
      </c>
      <c r="C272" s="6">
        <f t="shared" si="31"/>
        <v>0.72891193816746835</v>
      </c>
      <c r="D272" s="6">
        <f t="shared" si="32"/>
        <v>0.62231833249087731</v>
      </c>
      <c r="E272" s="6">
        <f t="shared" si="33"/>
        <v>0.21557963434690602</v>
      </c>
      <c r="F272" s="6">
        <f t="shared" si="34"/>
        <v>0.15713856910123741</v>
      </c>
      <c r="G272" s="6">
        <f t="shared" si="35"/>
        <v>2.1765818558390033</v>
      </c>
      <c r="H272" s="6">
        <f t="shared" si="36"/>
        <v>124.70895410432708</v>
      </c>
    </row>
    <row r="273" spans="1:8" x14ac:dyDescent="0.3">
      <c r="A273" s="26">
        <f t="shared" si="30"/>
        <v>0.15829325369614078</v>
      </c>
      <c r="B273" s="6">
        <v>0.26900000000000002</v>
      </c>
      <c r="C273" s="6">
        <f t="shared" si="31"/>
        <v>0.73044429316889137</v>
      </c>
      <c r="D273" s="6">
        <f t="shared" si="32"/>
        <v>0.62428176641238542</v>
      </c>
      <c r="E273" s="6">
        <f t="shared" si="33"/>
        <v>0.21670818045468751</v>
      </c>
      <c r="F273" s="6">
        <f t="shared" si="34"/>
        <v>0.15829325369614078</v>
      </c>
      <c r="G273" s="6">
        <f t="shared" si="35"/>
        <v>2.1810947053658833</v>
      </c>
      <c r="H273" s="6">
        <f t="shared" si="36"/>
        <v>124.96752133579491</v>
      </c>
    </row>
    <row r="274" spans="1:8" x14ac:dyDescent="0.3">
      <c r="A274" s="26">
        <f t="shared" si="30"/>
        <v>0.15945154687565694</v>
      </c>
      <c r="B274" s="6">
        <v>0.27</v>
      </c>
      <c r="C274" s="6">
        <f t="shared" si="31"/>
        <v>0.73197287898078522</v>
      </c>
      <c r="D274" s="6">
        <f t="shared" si="32"/>
        <v>0.62624242377552797</v>
      </c>
      <c r="E274" s="6">
        <f t="shared" si="33"/>
        <v>0.21783805309519214</v>
      </c>
      <c r="F274" s="6">
        <f t="shared" si="34"/>
        <v>0.15945154687565694</v>
      </c>
      <c r="G274" s="6">
        <f t="shared" si="35"/>
        <v>2.1856022565518884</v>
      </c>
      <c r="H274" s="6">
        <f t="shared" si="36"/>
        <v>125.22578499469219</v>
      </c>
    </row>
    <row r="275" spans="1:8" x14ac:dyDescent="0.3">
      <c r="A275" s="26">
        <f t="shared" si="30"/>
        <v>0.16061343930810865</v>
      </c>
      <c r="B275" s="6">
        <v>0.27100000000000002</v>
      </c>
      <c r="C275" s="6">
        <f t="shared" si="31"/>
        <v>0.73349770796595115</v>
      </c>
      <c r="D275" s="6">
        <f t="shared" si="32"/>
        <v>0.62820030316023567</v>
      </c>
      <c r="E275" s="6">
        <f t="shared" si="33"/>
        <v>0.21896924498033235</v>
      </c>
      <c r="F275" s="6">
        <f t="shared" si="34"/>
        <v>0.16061343930810865</v>
      </c>
      <c r="G275" s="6">
        <f t="shared" si="35"/>
        <v>2.1901045508309771</v>
      </c>
      <c r="H275" s="6">
        <f t="shared" si="36"/>
        <v>125.48374745500986</v>
      </c>
    </row>
    <row r="276" spans="1:8" x14ac:dyDescent="0.3">
      <c r="A276" s="26">
        <f t="shared" si="30"/>
        <v>0.16177892163738741</v>
      </c>
      <c r="B276" s="6">
        <v>0.27200000000000002</v>
      </c>
      <c r="C276" s="6">
        <f t="shared" si="31"/>
        <v>0.73501879237445378</v>
      </c>
      <c r="D276" s="6">
        <f t="shared" si="32"/>
        <v>0.63015540314288943</v>
      </c>
      <c r="E276" s="6">
        <f t="shared" si="33"/>
        <v>0.22010174884748998</v>
      </c>
      <c r="F276" s="6">
        <f t="shared" si="34"/>
        <v>0.16177892163738741</v>
      </c>
      <c r="G276" s="6">
        <f t="shared" si="35"/>
        <v>2.1946016292896804</v>
      </c>
      <c r="H276" s="6">
        <f t="shared" si="36"/>
        <v>125.74141107083277</v>
      </c>
    </row>
    <row r="277" spans="1:8" x14ac:dyDescent="0.3">
      <c r="A277" s="26">
        <f t="shared" si="30"/>
        <v>0.16294798448304673</v>
      </c>
      <c r="B277" s="6">
        <v>0.27300000000000002</v>
      </c>
      <c r="C277" s="6">
        <f t="shared" si="31"/>
        <v>0.73653614434494297</v>
      </c>
      <c r="D277" s="6">
        <f t="shared" si="32"/>
        <v>0.63210772229630674</v>
      </c>
      <c r="E277" s="6">
        <f t="shared" si="33"/>
        <v>0.22123555745925905</v>
      </c>
      <c r="F277" s="6">
        <f t="shared" si="34"/>
        <v>0.16294798448304673</v>
      </c>
      <c r="G277" s="6">
        <f t="shared" si="35"/>
        <v>2.1990935326717862</v>
      </c>
      <c r="H277" s="6">
        <f t="shared" si="36"/>
        <v>125.99877817660796</v>
      </c>
    </row>
    <row r="278" spans="1:8" x14ac:dyDescent="0.3">
      <c r="A278" s="26">
        <f t="shared" si="30"/>
        <v>0.16412061844039305</v>
      </c>
      <c r="B278" s="6">
        <v>0.27400000000000002</v>
      </c>
      <c r="C278" s="6">
        <f t="shared" si="31"/>
        <v>0.73804977590595422</v>
      </c>
      <c r="D278" s="6">
        <f t="shared" si="32"/>
        <v>0.63405725918972622</v>
      </c>
      <c r="E278" s="6">
        <f t="shared" si="33"/>
        <v>0.22237066360319047</v>
      </c>
      <c r="F278" s="6">
        <f t="shared" si="34"/>
        <v>0.16412061844039305</v>
      </c>
      <c r="G278" s="6">
        <f t="shared" si="35"/>
        <v>2.2035803013829445</v>
      </c>
      <c r="H278" s="6">
        <f t="shared" si="36"/>
        <v>126.25585108740869</v>
      </c>
    </row>
    <row r="279" spans="1:8" x14ac:dyDescent="0.3">
      <c r="A279" s="26">
        <f t="shared" si="30"/>
        <v>0.1652968140805757</v>
      </c>
      <c r="B279" s="6">
        <v>0.27500000000000002</v>
      </c>
      <c r="C279" s="6">
        <f t="shared" si="31"/>
        <v>0.73955969897718721</v>
      </c>
      <c r="D279" s="6">
        <f t="shared" si="32"/>
        <v>0.63600401238879267</v>
      </c>
      <c r="E279" s="6">
        <f t="shared" si="33"/>
        <v>0.22350706009154039</v>
      </c>
      <c r="F279" s="6">
        <f t="shared" si="34"/>
        <v>0.1652968140805757</v>
      </c>
      <c r="G279" s="6">
        <f t="shared" si="35"/>
        <v>2.2080619754952004</v>
      </c>
      <c r="H279" s="6">
        <f t="shared" si="36"/>
        <v>126.51263209919399</v>
      </c>
    </row>
    <row r="280" spans="1:8" x14ac:dyDescent="0.3">
      <c r="A280" s="26">
        <f t="shared" si="30"/>
        <v>0.1664765619506772</v>
      </c>
      <c r="B280" s="6">
        <v>0.27600000000000002</v>
      </c>
      <c r="C280" s="6">
        <f t="shared" si="31"/>
        <v>0.74106592537076721</v>
      </c>
      <c r="D280" s="6">
        <f t="shared" si="32"/>
        <v>0.63794798045554368</v>
      </c>
      <c r="E280" s="6">
        <f t="shared" si="33"/>
        <v>0.22464473976102234</v>
      </c>
      <c r="F280" s="6">
        <f t="shared" si="34"/>
        <v>0.1664765619506772</v>
      </c>
      <c r="G280" s="6">
        <f t="shared" si="35"/>
        <v>2.2125385947514551</v>
      </c>
      <c r="H280" s="6">
        <f t="shared" si="36"/>
        <v>126.76912348906437</v>
      </c>
    </row>
    <row r="281" spans="1:8" x14ac:dyDescent="0.3">
      <c r="A281" s="26">
        <f t="shared" si="30"/>
        <v>0.16765985257380026</v>
      </c>
      <c r="B281" s="6">
        <v>0.27700000000000002</v>
      </c>
      <c r="C281" s="6">
        <f t="shared" si="31"/>
        <v>0.74256846679248323</v>
      </c>
      <c r="D281" s="6">
        <f t="shared" si="32"/>
        <v>0.63988916194839296</v>
      </c>
      <c r="E281" s="6">
        <f t="shared" si="33"/>
        <v>0.22578369547256061</v>
      </c>
      <c r="F281" s="6">
        <f t="shared" si="34"/>
        <v>0.16765985257380026</v>
      </c>
      <c r="G281" s="6">
        <f t="shared" si="35"/>
        <v>2.2170101985698518</v>
      </c>
      <c r="H281" s="6">
        <f t="shared" si="36"/>
        <v>127.0253275155131</v>
      </c>
    </row>
    <row r="282" spans="1:8" x14ac:dyDescent="0.3">
      <c r="A282" s="26">
        <f t="shared" si="30"/>
        <v>0.16884667644915538</v>
      </c>
      <c r="B282" s="6">
        <v>0.27800000000000002</v>
      </c>
      <c r="C282" s="6">
        <f t="shared" si="31"/>
        <v>0.74406733484300902</v>
      </c>
      <c r="D282" s="6">
        <f t="shared" si="32"/>
        <v>0.641827555422117</v>
      </c>
      <c r="E282" s="6">
        <f t="shared" si="33"/>
        <v>0.22692392011104801</v>
      </c>
      <c r="F282" s="6">
        <f t="shared" si="34"/>
        <v>0.16884667644915538</v>
      </c>
      <c r="G282" s="6">
        <f t="shared" si="35"/>
        <v>2.221476826048093</v>
      </c>
      <c r="H282" s="6">
        <f t="shared" si="36"/>
        <v>127.28124641867346</v>
      </c>
    </row>
    <row r="283" spans="1:8" x14ac:dyDescent="0.3">
      <c r="A283" s="26">
        <f t="shared" si="30"/>
        <v>0.17003702405214671</v>
      </c>
      <c r="B283" s="6">
        <v>0.27900000000000003</v>
      </c>
      <c r="C283" s="6">
        <f t="shared" si="31"/>
        <v>0.74556254101910457</v>
      </c>
      <c r="D283" s="6">
        <f t="shared" si="32"/>
        <v>0.64376315942783868</v>
      </c>
      <c r="E283" s="6">
        <f t="shared" si="33"/>
        <v>0.22806540658510582</v>
      </c>
      <c r="F283" s="6">
        <f t="shared" si="34"/>
        <v>0.17003702405214671</v>
      </c>
      <c r="G283" s="6">
        <f t="shared" si="35"/>
        <v>2.225938515967691</v>
      </c>
      <c r="H283" s="6">
        <f t="shared" si="36"/>
        <v>127.53688242056251</v>
      </c>
    </row>
    <row r="284" spans="1:8" x14ac:dyDescent="0.3">
      <c r="A284" s="26">
        <f t="shared" si="30"/>
        <v>0.17123088583445692</v>
      </c>
      <c r="B284" s="6">
        <v>0.28000000000000003</v>
      </c>
      <c r="C284" s="6">
        <f t="shared" si="31"/>
        <v>0.74705409671479805</v>
      </c>
      <c r="D284" s="6">
        <f t="shared" si="32"/>
        <v>0.64569597251301336</v>
      </c>
      <c r="E284" s="6">
        <f t="shared" si="33"/>
        <v>0.22920814782684676</v>
      </c>
      <c r="F284" s="6">
        <f t="shared" si="34"/>
        <v>0.17123088583445692</v>
      </c>
      <c r="G284" s="6">
        <f t="shared" si="35"/>
        <v>2.2303953067981466</v>
      </c>
      <c r="H284" s="6">
        <f t="shared" si="36"/>
        <v>127.79223772532021</v>
      </c>
    </row>
    <row r="285" spans="1:8" x14ac:dyDescent="0.3">
      <c r="A285" s="26">
        <f t="shared" si="30"/>
        <v>0.17242825222413069</v>
      </c>
      <c r="B285" s="6">
        <v>0.28100000000000003</v>
      </c>
      <c r="C285" s="6">
        <f t="shared" si="31"/>
        <v>0.74854201322255021</v>
      </c>
      <c r="D285" s="6">
        <f t="shared" si="32"/>
        <v>0.64762599322141257</v>
      </c>
      <c r="E285" s="6">
        <f t="shared" si="33"/>
        <v>0.23035213679164027</v>
      </c>
      <c r="F285" s="6">
        <f t="shared" si="34"/>
        <v>0.17242825222413069</v>
      </c>
      <c r="G285" s="6">
        <f t="shared" si="35"/>
        <v>2.2348472367010648</v>
      </c>
      <c r="H285" s="6">
        <f t="shared" si="36"/>
        <v>128.04731451944551</v>
      </c>
    </row>
    <row r="286" spans="1:8" x14ac:dyDescent="0.3">
      <c r="A286" s="26">
        <f t="shared" si="30"/>
        <v>0.17362911362565825</v>
      </c>
      <c r="B286" s="6">
        <v>0.28199999999999997</v>
      </c>
      <c r="C286" s="6">
        <f t="shared" si="31"/>
        <v>0.7500263017344011</v>
      </c>
      <c r="D286" s="6">
        <f t="shared" si="32"/>
        <v>0.64955322009310967</v>
      </c>
      <c r="E286" s="6">
        <f t="shared" si="33"/>
        <v>0.23149736645788149</v>
      </c>
      <c r="F286" s="6">
        <f t="shared" si="34"/>
        <v>0.17362911362565825</v>
      </c>
      <c r="G286" s="6">
        <f t="shared" si="35"/>
        <v>2.2392943435342056</v>
      </c>
      <c r="H286" s="6">
        <f t="shared" si="36"/>
        <v>128.30211497202828</v>
      </c>
    </row>
    <row r="287" spans="1:8" x14ac:dyDescent="0.3">
      <c r="A287" s="26">
        <f t="shared" si="30"/>
        <v>0.17483346042005624</v>
      </c>
      <c r="B287" s="6">
        <v>0.28299999999999997</v>
      </c>
      <c r="C287" s="6">
        <f t="shared" si="31"/>
        <v>0.75150697334309746</v>
      </c>
      <c r="D287" s="6">
        <f t="shared" si="32"/>
        <v>0.65147765166446348</v>
      </c>
      <c r="E287" s="6">
        <f t="shared" si="33"/>
        <v>0.2326438298267616</v>
      </c>
      <c r="F287" s="6">
        <f t="shared" si="34"/>
        <v>0.17483346042005624</v>
      </c>
      <c r="G287" s="6">
        <f t="shared" si="35"/>
        <v>2.2437366648554695</v>
      </c>
      <c r="H287" s="6">
        <f t="shared" si="36"/>
        <v>128.55664123497766</v>
      </c>
    </row>
    <row r="288" spans="1:8" x14ac:dyDescent="0.3">
      <c r="A288" s="26">
        <f t="shared" si="30"/>
        <v>0.17604128296494911</v>
      </c>
      <c r="B288" s="6">
        <v>0.28399999999999997</v>
      </c>
      <c r="C288" s="6">
        <f t="shared" si="31"/>
        <v>0.75298403904320499</v>
      </c>
      <c r="D288" s="6">
        <f t="shared" si="32"/>
        <v>0.65339928646810363</v>
      </c>
      <c r="E288" s="6">
        <f t="shared" si="33"/>
        <v>0.233791519922042</v>
      </c>
      <c r="F288" s="6">
        <f t="shared" si="34"/>
        <v>0.17604128296494911</v>
      </c>
      <c r="G288" s="6">
        <f t="shared" si="35"/>
        <v>2.2481742379268215</v>
      </c>
      <c r="H288" s="6">
        <f t="shared" si="36"/>
        <v>128.81089544324703</v>
      </c>
    </row>
    <row r="289" spans="1:8" x14ac:dyDescent="0.3">
      <c r="A289" s="26">
        <f t="shared" si="30"/>
        <v>0.17725257159464888</v>
      </c>
      <c r="B289" s="6">
        <v>0.28499999999999998</v>
      </c>
      <c r="C289" s="6">
        <f t="shared" si="31"/>
        <v>0.7544575097322026</v>
      </c>
      <c r="D289" s="6">
        <f t="shared" si="32"/>
        <v>0.65531812303291526</v>
      </c>
      <c r="E289" s="6">
        <f t="shared" si="33"/>
        <v>0.23494042978983048</v>
      </c>
      <c r="F289" s="6">
        <f t="shared" si="34"/>
        <v>0.17725257159464888</v>
      </c>
      <c r="G289" s="6">
        <f t="shared" si="35"/>
        <v>2.2526070997181549</v>
      </c>
      <c r="H289" s="6">
        <f t="shared" si="36"/>
        <v>129.06487971505524</v>
      </c>
    </row>
    <row r="290" spans="1:8" x14ac:dyDescent="0.3">
      <c r="A290" s="26">
        <f t="shared" si="30"/>
        <v>0.17846731662023327</v>
      </c>
      <c r="B290" s="6">
        <v>0.28599999999999998</v>
      </c>
      <c r="C290" s="6">
        <f t="shared" si="31"/>
        <v>0.75592739621155824</v>
      </c>
      <c r="D290" s="6">
        <f t="shared" si="32"/>
        <v>0.6572341598840219</v>
      </c>
      <c r="E290" s="6">
        <f t="shared" si="33"/>
        <v>0.23609055249835972</v>
      </c>
      <c r="F290" s="6">
        <f t="shared" si="34"/>
        <v>0.17846731662023327</v>
      </c>
      <c r="G290" s="6">
        <f t="shared" si="35"/>
        <v>2.2570352869110932</v>
      </c>
      <c r="H290" s="6">
        <f t="shared" si="36"/>
        <v>129.3185961521045</v>
      </c>
    </row>
    <row r="291" spans="1:8" x14ac:dyDescent="0.3">
      <c r="A291" s="26">
        <f t="shared" si="30"/>
        <v>0.17968550832962385</v>
      </c>
      <c r="B291" s="6">
        <v>0.28699999999999998</v>
      </c>
      <c r="C291" s="6">
        <f t="shared" si="31"/>
        <v>0.75739370918779181</v>
      </c>
      <c r="D291" s="6">
        <f t="shared" si="32"/>
        <v>0.6591473955427708</v>
      </c>
      <c r="E291" s="6">
        <f t="shared" si="33"/>
        <v>0.23724188113776867</v>
      </c>
      <c r="F291" s="6">
        <f t="shared" si="34"/>
        <v>0.17968550832962385</v>
      </c>
      <c r="G291" s="6">
        <f t="shared" si="35"/>
        <v>2.2614588359027348</v>
      </c>
      <c r="H291" s="6">
        <f t="shared" si="36"/>
        <v>129.57204683979492</v>
      </c>
    </row>
    <row r="292" spans="1:8" x14ac:dyDescent="0.3">
      <c r="A292" s="26">
        <f t="shared" si="30"/>
        <v>0.18090713698766317</v>
      </c>
      <c r="B292" s="6">
        <v>0.28799999999999998</v>
      </c>
      <c r="C292" s="6">
        <f t="shared" si="31"/>
        <v>0.75885645927351941</v>
      </c>
      <c r="D292" s="6">
        <f t="shared" si="32"/>
        <v>0.66105782852671768</v>
      </c>
      <c r="E292" s="6">
        <f t="shared" si="33"/>
        <v>0.2383944088198868</v>
      </c>
      <c r="F292" s="6">
        <f t="shared" si="34"/>
        <v>0.18090713698766317</v>
      </c>
      <c r="G292" s="6">
        <f t="shared" si="35"/>
        <v>2.2658777828093406</v>
      </c>
      <c r="H292" s="6">
        <f t="shared" si="36"/>
        <v>129.82523384743581</v>
      </c>
    </row>
    <row r="293" spans="1:8" x14ac:dyDescent="0.3">
      <c r="A293" s="26">
        <f t="shared" si="30"/>
        <v>0.18213219283619017</v>
      </c>
      <c r="B293" s="6">
        <v>0.28899999999999998</v>
      </c>
      <c r="C293" s="6">
        <f t="shared" si="31"/>
        <v>0.76031565698848269</v>
      </c>
      <c r="D293" s="6">
        <f t="shared" si="32"/>
        <v>0.66296545734960954</v>
      </c>
      <c r="E293" s="6">
        <f t="shared" si="33"/>
        <v>0.23954812867801975</v>
      </c>
      <c r="F293" s="6">
        <f t="shared" si="34"/>
        <v>0.18213219283619017</v>
      </c>
      <c r="G293" s="6">
        <f t="shared" si="35"/>
        <v>2.2702921634699633</v>
      </c>
      <c r="H293" s="6">
        <f t="shared" si="36"/>
        <v>130.07815922845367</v>
      </c>
    </row>
    <row r="294" spans="1:8" x14ac:dyDescent="0.3">
      <c r="A294" s="26">
        <f t="shared" si="30"/>
        <v>0.18336066609411497</v>
      </c>
      <c r="B294" s="6">
        <v>0.28999999999999998</v>
      </c>
      <c r="C294" s="6">
        <f t="shared" si="31"/>
        <v>0.76177131276056176</v>
      </c>
      <c r="D294" s="6">
        <f t="shared" si="32"/>
        <v>0.66487028052136909</v>
      </c>
      <c r="E294" s="6">
        <f t="shared" si="33"/>
        <v>0.24070303386673803</v>
      </c>
      <c r="F294" s="6">
        <f t="shared" si="34"/>
        <v>0.18336066609411497</v>
      </c>
      <c r="G294" s="6">
        <f t="shared" si="35"/>
        <v>2.2747020134500211</v>
      </c>
      <c r="H294" s="6">
        <f t="shared" si="36"/>
        <v>130.33082502059685</v>
      </c>
    </row>
    <row r="295" spans="1:8" x14ac:dyDescent="0.3">
      <c r="A295" s="26">
        <f t="shared" si="30"/>
        <v>0.18459254695749319</v>
      </c>
      <c r="B295" s="6">
        <v>0.29099999999999998</v>
      </c>
      <c r="C295" s="6">
        <f t="shared" si="31"/>
        <v>0.76322343692677486</v>
      </c>
      <c r="D295" s="6">
        <f t="shared" si="32"/>
        <v>0.66677229654807912</v>
      </c>
      <c r="E295" s="6">
        <f t="shared" si="33"/>
        <v>0.24185911756166806</v>
      </c>
      <c r="F295" s="6">
        <f t="shared" si="34"/>
        <v>0.18459254695749319</v>
      </c>
      <c r="G295" s="6">
        <f t="shared" si="35"/>
        <v>2.2791073680448202</v>
      </c>
      <c r="H295" s="6">
        <f t="shared" si="36"/>
        <v>130.58323324613738</v>
      </c>
    </row>
    <row r="296" spans="1:8" x14ac:dyDescent="0.3">
      <c r="A296" s="26">
        <f t="shared" si="30"/>
        <v>0.18582782559959851</v>
      </c>
      <c r="B296" s="6">
        <v>0.29199999999999998</v>
      </c>
      <c r="C296" s="6">
        <f t="shared" si="31"/>
        <v>0.76467203973426079</v>
      </c>
      <c r="D296" s="6">
        <f t="shared" si="32"/>
        <v>0.66867150393196539</v>
      </c>
      <c r="E296" s="6">
        <f t="shared" si="33"/>
        <v>0.24301637295928524</v>
      </c>
      <c r="F296" s="6">
        <f t="shared" si="34"/>
        <v>0.18582782559959851</v>
      </c>
      <c r="G296" s="6">
        <f t="shared" si="35"/>
        <v>2.2835082622830196</v>
      </c>
      <c r="H296" s="6">
        <f t="shared" si="36"/>
        <v>130.83538591206965</v>
      </c>
    </row>
    <row r="297" spans="1:8" x14ac:dyDescent="0.3">
      <c r="A297" s="26">
        <f t="shared" si="30"/>
        <v>0.18706649217099558</v>
      </c>
      <c r="B297" s="6">
        <v>0.29299999999999998</v>
      </c>
      <c r="C297" s="6">
        <f t="shared" si="31"/>
        <v>0.76611713134124859</v>
      </c>
      <c r="D297" s="6">
        <f t="shared" si="32"/>
        <v>0.67056790117138176</v>
      </c>
      <c r="E297" s="6">
        <f t="shared" si="33"/>
        <v>0.24417479327671016</v>
      </c>
      <c r="F297" s="6">
        <f t="shared" si="34"/>
        <v>0.18706649217099558</v>
      </c>
      <c r="G297" s="6">
        <f t="shared" si="35"/>
        <v>2.2879047309300491</v>
      </c>
      <c r="H297" s="6">
        <f t="shared" si="36"/>
        <v>131.08728501030603</v>
      </c>
    </row>
    <row r="298" spans="1:8" x14ac:dyDescent="0.3">
      <c r="A298" s="26">
        <f t="shared" si="30"/>
        <v>0.18830853679960996</v>
      </c>
      <c r="B298" s="6">
        <v>0.29399999999999998</v>
      </c>
      <c r="C298" s="6">
        <f t="shared" si="31"/>
        <v>0.7675587218180111</v>
      </c>
      <c r="D298" s="6">
        <f t="shared" si="32"/>
        <v>0.67246148676079209</v>
      </c>
      <c r="E298" s="6">
        <f t="shared" si="33"/>
        <v>0.24533437175150502</v>
      </c>
      <c r="F298" s="6">
        <f t="shared" si="34"/>
        <v>0.18830853679960996</v>
      </c>
      <c r="G298" s="6">
        <f t="shared" si="35"/>
        <v>2.2922968084914674</v>
      </c>
      <c r="H298" s="6">
        <f t="shared" si="36"/>
        <v>131.33893251786941</v>
      </c>
    </row>
    <row r="299" spans="1:8" x14ac:dyDescent="0.3">
      <c r="A299" s="26">
        <f t="shared" si="30"/>
        <v>0.18955394959079966</v>
      </c>
      <c r="B299" s="6">
        <v>0.29499999999999998</v>
      </c>
      <c r="C299" s="6">
        <f t="shared" si="31"/>
        <v>0.76899682114780588</v>
      </c>
      <c r="D299" s="6">
        <f t="shared" si="32"/>
        <v>0.67435225919075503</v>
      </c>
      <c r="E299" s="6">
        <f t="shared" si="33"/>
        <v>0.24649510164147509</v>
      </c>
      <c r="F299" s="6">
        <f t="shared" si="34"/>
        <v>0.18955394959079966</v>
      </c>
      <c r="G299" s="6">
        <f t="shared" si="35"/>
        <v>2.2966845292162814</v>
      </c>
      <c r="H299" s="6">
        <f t="shared" si="36"/>
        <v>131.59033039708333</v>
      </c>
    </row>
    <row r="300" spans="1:8" x14ac:dyDescent="0.3">
      <c r="A300" s="26">
        <f t="shared" si="30"/>
        <v>0.19080272062742359</v>
      </c>
      <c r="B300" s="6">
        <v>0.29599999999999999</v>
      </c>
      <c r="C300" s="6">
        <f t="shared" si="31"/>
        <v>0.770431439227801</v>
      </c>
      <c r="D300" s="6">
        <f t="shared" si="32"/>
        <v>0.67624021694790704</v>
      </c>
      <c r="E300" s="6">
        <f t="shared" si="33"/>
        <v>0.24765697622446986</v>
      </c>
      <c r="F300" s="6">
        <f t="shared" si="34"/>
        <v>0.19080272062742359</v>
      </c>
      <c r="G300" s="6">
        <f t="shared" si="35"/>
        <v>2.3010679271002048</v>
      </c>
      <c r="H300" s="6">
        <f t="shared" si="36"/>
        <v>131.84148059575872</v>
      </c>
    </row>
    <row r="301" spans="1:8" x14ac:dyDescent="0.3">
      <c r="A301" s="26">
        <f t="shared" si="30"/>
        <v>0.19205483996991066</v>
      </c>
      <c r="B301" s="6">
        <v>0.29699999999999999</v>
      </c>
      <c r="C301" s="6">
        <f t="shared" si="31"/>
        <v>0.7718625858699879</v>
      </c>
      <c r="D301" s="6">
        <f t="shared" si="32"/>
        <v>0.67812535851494549</v>
      </c>
      <c r="E301" s="6">
        <f t="shared" si="33"/>
        <v>0.24881998879818779</v>
      </c>
      <c r="F301" s="6">
        <f t="shared" si="34"/>
        <v>0.19205483996991066</v>
      </c>
      <c r="G301" s="6">
        <f t="shared" si="35"/>
        <v>2.3054470358888763</v>
      </c>
      <c r="H301" s="6">
        <f t="shared" si="36"/>
        <v>132.09238504737826</v>
      </c>
    </row>
    <row r="302" spans="1:8" x14ac:dyDescent="0.3">
      <c r="A302" s="26">
        <f t="shared" si="30"/>
        <v>0.1933102976563269</v>
      </c>
      <c r="B302" s="6">
        <v>0.29799999999999999</v>
      </c>
      <c r="C302" s="6">
        <f t="shared" si="31"/>
        <v>0.7732902708020809</v>
      </c>
      <c r="D302" s="6">
        <f t="shared" si="32"/>
        <v>0.68000768237061215</v>
      </c>
      <c r="E302" s="6">
        <f t="shared" si="33"/>
        <v>0.24998413267998237</v>
      </c>
      <c r="F302" s="6">
        <f t="shared" si="34"/>
        <v>0.1933102976563269</v>
      </c>
      <c r="G302" s="6">
        <f t="shared" si="35"/>
        <v>2.3098218890810256</v>
      </c>
      <c r="H302" s="6">
        <f t="shared" si="36"/>
        <v>132.34304567127774</v>
      </c>
    </row>
    <row r="303" spans="1:8" x14ac:dyDescent="0.3">
      <c r="A303" s="26">
        <f t="shared" si="30"/>
        <v>0.19456908370244277</v>
      </c>
      <c r="B303" s="6">
        <v>0.29899999999999999</v>
      </c>
      <c r="C303" s="6">
        <f t="shared" si="31"/>
        <v>0.77471450366840278</v>
      </c>
      <c r="D303" s="6">
        <f t="shared" si="32"/>
        <v>0.68188718698967654</v>
      </c>
      <c r="E303" s="6">
        <f t="shared" si="33"/>
        <v>0.25114940120667112</v>
      </c>
      <c r="F303" s="6">
        <f t="shared" si="34"/>
        <v>0.19456908370244277</v>
      </c>
      <c r="G303" s="6">
        <f t="shared" si="35"/>
        <v>2.3141925199315958</v>
      </c>
      <c r="H303" s="6">
        <f t="shared" si="36"/>
        <v>132.59346437282508</v>
      </c>
    </row>
    <row r="304" spans="1:8" x14ac:dyDescent="0.3">
      <c r="A304" s="26">
        <f t="shared" si="30"/>
        <v>0.19583118810179856</v>
      </c>
      <c r="B304" s="6">
        <v>0.3</v>
      </c>
      <c r="C304" s="6">
        <f t="shared" si="31"/>
        <v>0.7761352940307582</v>
      </c>
      <c r="D304" s="6">
        <f t="shared" si="32"/>
        <v>0.68376387084291845</v>
      </c>
      <c r="E304" s="6">
        <f t="shared" si="33"/>
        <v>0.25231578773434543</v>
      </c>
      <c r="F304" s="6">
        <f t="shared" si="34"/>
        <v>0.19583118810179856</v>
      </c>
      <c r="G304" s="6">
        <f t="shared" si="35"/>
        <v>2.318558961454817</v>
      </c>
      <c r="H304" s="6">
        <f t="shared" si="36"/>
        <v>132.84364304359633</v>
      </c>
    </row>
    <row r="305" spans="1:8" x14ac:dyDescent="0.3">
      <c r="A305" s="26">
        <f t="shared" si="30"/>
        <v>0.1970966008257698</v>
      </c>
      <c r="B305" s="6">
        <v>0.30099999999999999</v>
      </c>
      <c r="C305" s="6">
        <f t="shared" si="31"/>
        <v>0.77755265136929386</v>
      </c>
      <c r="D305" s="6">
        <f t="shared" si="32"/>
        <v>0.68563773239711101</v>
      </c>
      <c r="E305" s="6">
        <f t="shared" si="33"/>
        <v>0.25348328563818373</v>
      </c>
      <c r="F305" s="6">
        <f t="shared" si="34"/>
        <v>0.1970966008257698</v>
      </c>
      <c r="G305" s="6">
        <f t="shared" si="35"/>
        <v>2.3229212464272382</v>
      </c>
      <c r="H305" s="6">
        <f t="shared" si="36"/>
        <v>133.09358356154939</v>
      </c>
    </row>
    <row r="306" spans="1:8" x14ac:dyDescent="0.3">
      <c r="A306" s="26">
        <f t="shared" si="30"/>
        <v>0.19836531182363126</v>
      </c>
      <c r="B306" s="6">
        <v>0.30199999999999999</v>
      </c>
      <c r="C306" s="6">
        <f t="shared" si="31"/>
        <v>0.77896658508334671</v>
      </c>
      <c r="D306" s="6">
        <f t="shared" si="32"/>
        <v>0.68750877011500389</v>
      </c>
      <c r="E306" s="6">
        <f t="shared" si="33"/>
        <v>0.25465188831226548</v>
      </c>
      <c r="F306" s="6">
        <f t="shared" si="34"/>
        <v>0.19836531182363126</v>
      </c>
      <c r="G306" s="6">
        <f t="shared" si="35"/>
        <v>2.3272794073907122</v>
      </c>
      <c r="H306" s="6">
        <f t="shared" si="36"/>
        <v>133.34328779119514</v>
      </c>
    </row>
    <row r="307" spans="1:8" x14ac:dyDescent="0.3">
      <c r="A307" s="26">
        <f t="shared" si="30"/>
        <v>0.19963731102262056</v>
      </c>
      <c r="B307" s="6">
        <v>0.30299999999999999</v>
      </c>
      <c r="C307" s="6">
        <f t="shared" si="31"/>
        <v>0.78037710449227937</v>
      </c>
      <c r="D307" s="6">
        <f t="shared" si="32"/>
        <v>0.68937698245530588</v>
      </c>
      <c r="E307" s="6">
        <f t="shared" si="33"/>
        <v>0.25582158916938813</v>
      </c>
      <c r="F307" s="6">
        <f t="shared" si="34"/>
        <v>0.19963731102262056</v>
      </c>
      <c r="G307" s="6">
        <f t="shared" si="35"/>
        <v>2.3316334766553393</v>
      </c>
      <c r="H307" s="6">
        <f t="shared" si="36"/>
        <v>133.59275758376589</v>
      </c>
    </row>
    <row r="308" spans="1:8" x14ac:dyDescent="0.3">
      <c r="A308" s="26">
        <f t="shared" si="30"/>
        <v>0.20091258832800035</v>
      </c>
      <c r="B308" s="6">
        <v>0.30399999999999999</v>
      </c>
      <c r="C308" s="6">
        <f t="shared" si="31"/>
        <v>0.78178421883630356</v>
      </c>
      <c r="D308" s="6">
        <f t="shared" si="32"/>
        <v>0.69124236787266724</v>
      </c>
      <c r="E308" s="6">
        <f t="shared" si="33"/>
        <v>0.25699238164088484</v>
      </c>
      <c r="F308" s="6">
        <f t="shared" si="34"/>
        <v>0.20091258832800035</v>
      </c>
      <c r="G308" s="6">
        <f t="shared" si="35"/>
        <v>2.335983486302367</v>
      </c>
      <c r="H308" s="6">
        <f t="shared" si="36"/>
        <v>133.84199477738179</v>
      </c>
    </row>
    <row r="309" spans="1:8" x14ac:dyDescent="0.3">
      <c r="A309" s="26">
        <f t="shared" si="30"/>
        <v>0.20219113362312041</v>
      </c>
      <c r="B309" s="6">
        <v>0.30499999999999999</v>
      </c>
      <c r="C309" s="6">
        <f t="shared" si="31"/>
        <v>0.78318793727729163</v>
      </c>
      <c r="D309" s="6">
        <f t="shared" si="32"/>
        <v>0.69310492481766239</v>
      </c>
      <c r="E309" s="6">
        <f t="shared" si="33"/>
        <v>0.25816425917644542</v>
      </c>
      <c r="F309" s="6">
        <f t="shared" si="34"/>
        <v>0.20219113362312041</v>
      </c>
      <c r="G309" s="6">
        <f t="shared" si="35"/>
        <v>2.3403294681870492</v>
      </c>
      <c r="H309" s="6">
        <f t="shared" si="36"/>
        <v>134.09100119721438</v>
      </c>
    </row>
    <row r="310" spans="1:8" x14ac:dyDescent="0.3">
      <c r="A310" s="26">
        <f t="shared" si="30"/>
        <v>0.20347293676947847</v>
      </c>
      <c r="B310" s="6">
        <v>0.30599999999999999</v>
      </c>
      <c r="C310" s="6">
        <f t="shared" si="31"/>
        <v>0.78458826889957733</v>
      </c>
      <c r="D310" s="6">
        <f t="shared" si="32"/>
        <v>0.69496465173677269</v>
      </c>
      <c r="E310" s="6">
        <f t="shared" si="33"/>
        <v>0.2593372152439381</v>
      </c>
      <c r="F310" s="6">
        <f t="shared" si="34"/>
        <v>0.20347293676947847</v>
      </c>
      <c r="G310" s="6">
        <f t="shared" si="35"/>
        <v>2.3446714539414635</v>
      </c>
      <c r="H310" s="6">
        <f t="shared" si="36"/>
        <v>134.33977865564825</v>
      </c>
    </row>
    <row r="311" spans="1:8" x14ac:dyDescent="0.3">
      <c r="A311" s="26">
        <f t="shared" si="30"/>
        <v>0.2047579876067803</v>
      </c>
      <c r="B311" s="6">
        <v>0.307</v>
      </c>
      <c r="C311" s="6">
        <f t="shared" si="31"/>
        <v>0.78598522271074356</v>
      </c>
      <c r="D311" s="6">
        <f t="shared" si="32"/>
        <v>0.69682154707236821</v>
      </c>
      <c r="E311" s="6">
        <f t="shared" si="33"/>
        <v>0.26051124332923348</v>
      </c>
      <c r="F311" s="6">
        <f t="shared" si="34"/>
        <v>0.2047579876067803</v>
      </c>
      <c r="G311" s="6">
        <f t="shared" si="35"/>
        <v>2.3490094749772892</v>
      </c>
      <c r="H311" s="6">
        <f t="shared" si="36"/>
        <v>134.58832895244004</v>
      </c>
    </row>
    <row r="312" spans="1:8" x14ac:dyDescent="0.3">
      <c r="A312" s="26">
        <f t="shared" si="30"/>
        <v>0.20604627595299893</v>
      </c>
      <c r="B312" s="6">
        <v>0.308</v>
      </c>
      <c r="C312" s="6">
        <f t="shared" si="31"/>
        <v>0.78737880764239965</v>
      </c>
      <c r="D312" s="6">
        <f t="shared" si="32"/>
        <v>0.69867560926269012</v>
      </c>
      <c r="E312" s="6">
        <f t="shared" si="33"/>
        <v>0.26168633693603049</v>
      </c>
      <c r="F312" s="6">
        <f t="shared" si="34"/>
        <v>0.20604627595299893</v>
      </c>
      <c r="G312" s="6">
        <f t="shared" si="35"/>
        <v>2.3533435624885444</v>
      </c>
      <c r="H312" s="6">
        <f t="shared" si="36"/>
        <v>134.83665387487531</v>
      </c>
    </row>
    <row r="313" spans="1:8" x14ac:dyDescent="0.3">
      <c r="A313" s="26">
        <f t="shared" si="30"/>
        <v>0.2073377916044335</v>
      </c>
      <c r="B313" s="6">
        <v>0.309</v>
      </c>
      <c r="C313" s="6">
        <f t="shared" si="31"/>
        <v>0.78876903255094843</v>
      </c>
      <c r="D313" s="6">
        <f t="shared" si="32"/>
        <v>0.70052683674183325</v>
      </c>
      <c r="E313" s="6">
        <f t="shared" si="33"/>
        <v>0.2628624895856837</v>
      </c>
      <c r="F313" s="6">
        <f t="shared" si="34"/>
        <v>0.2073377916044335</v>
      </c>
      <c r="G313" s="6">
        <f t="shared" si="35"/>
        <v>2.3576737474542862</v>
      </c>
      <c r="H313" s="6">
        <f t="shared" si="36"/>
        <v>135.08475519792333</v>
      </c>
    </row>
    <row r="314" spans="1:8" x14ac:dyDescent="0.3">
      <c r="A314" s="26">
        <f t="shared" si="30"/>
        <v>0.2086325243357669</v>
      </c>
      <c r="B314" s="6">
        <v>0.31</v>
      </c>
      <c r="C314" s="6">
        <f t="shared" si="31"/>
        <v>0.79015590621834086</v>
      </c>
      <c r="D314" s="6">
        <f t="shared" si="32"/>
        <v>0.70237522793972751</v>
      </c>
      <c r="E314" s="6">
        <f t="shared" si="33"/>
        <v>0.26403969481703304</v>
      </c>
      <c r="F314" s="6">
        <f t="shared" si="34"/>
        <v>0.2086325243357669</v>
      </c>
      <c r="G314" s="6">
        <f t="shared" si="35"/>
        <v>2.3620000606412721</v>
      </c>
      <c r="H314" s="6">
        <f t="shared" si="36"/>
        <v>135.3326346843894</v>
      </c>
    </row>
    <row r="315" spans="1:8" x14ac:dyDescent="0.3">
      <c r="A315" s="26">
        <f t="shared" si="30"/>
        <v>0.2099304639001224</v>
      </c>
      <c r="B315" s="6">
        <v>0.311</v>
      </c>
      <c r="C315" s="6">
        <f t="shared" si="31"/>
        <v>0.79153943735282073</v>
      </c>
      <c r="D315" s="6">
        <f t="shared" si="32"/>
        <v>0.70422078128211996</v>
      </c>
      <c r="E315" s="6">
        <f t="shared" si="33"/>
        <v>0.26521794618623407</v>
      </c>
      <c r="F315" s="6">
        <f t="shared" si="34"/>
        <v>0.2099304639001224</v>
      </c>
      <c r="G315" s="6">
        <f t="shared" si="35"/>
        <v>2.3663225326065822</v>
      </c>
      <c r="H315" s="6">
        <f t="shared" si="36"/>
        <v>135.58029408506528</v>
      </c>
    </row>
    <row r="316" spans="1:8" x14ac:dyDescent="0.3">
      <c r="A316" s="26">
        <f t="shared" si="30"/>
        <v>0.21123160002912053</v>
      </c>
      <c r="B316" s="6">
        <v>0.312</v>
      </c>
      <c r="C316" s="6">
        <f t="shared" si="31"/>
        <v>0.79291963458965886</v>
      </c>
      <c r="D316" s="6">
        <f t="shared" si="32"/>
        <v>0.70606349519055689</v>
      </c>
      <c r="E316" s="6">
        <f t="shared" si="33"/>
        <v>0.2663972372665917</v>
      </c>
      <c r="F316" s="6">
        <f t="shared" si="34"/>
        <v>0.21123160002912053</v>
      </c>
      <c r="G316" s="6">
        <f t="shared" si="35"/>
        <v>2.3706411937002083</v>
      </c>
      <c r="H316" s="6">
        <f t="shared" si="36"/>
        <v>135.82773513887742</v>
      </c>
    </row>
    <row r="317" spans="1:8" x14ac:dyDescent="0.3">
      <c r="A317" s="26">
        <f t="shared" si="30"/>
        <v>0.21253592243293415</v>
      </c>
      <c r="B317" s="6">
        <v>0.313</v>
      </c>
      <c r="C317" s="6">
        <f t="shared" si="31"/>
        <v>0.79429650649187722</v>
      </c>
      <c r="D317" s="6">
        <f t="shared" si="32"/>
        <v>0.70790336808236509</v>
      </c>
      <c r="E317" s="6">
        <f t="shared" si="33"/>
        <v>0.26757756164839386</v>
      </c>
      <c r="F317" s="6">
        <f t="shared" si="34"/>
        <v>0.21253592243293415</v>
      </c>
      <c r="G317" s="6">
        <f t="shared" si="35"/>
        <v>2.3749560740676046</v>
      </c>
      <c r="H317" s="6">
        <f t="shared" si="36"/>
        <v>136.07495957303308</v>
      </c>
    </row>
    <row r="318" spans="1:8" x14ac:dyDescent="0.3">
      <c r="A318" s="26">
        <f t="shared" si="30"/>
        <v>0.21384342080034313</v>
      </c>
      <c r="B318" s="6">
        <v>0.314</v>
      </c>
      <c r="C318" s="6">
        <f t="shared" si="31"/>
        <v>0.79567006155096209</v>
      </c>
      <c r="D318" s="6">
        <f t="shared" si="32"/>
        <v>0.70974039837063385</v>
      </c>
      <c r="E318" s="6">
        <f t="shared" si="33"/>
        <v>0.26875891293874782</v>
      </c>
      <c r="F318" s="6">
        <f t="shared" si="34"/>
        <v>0.21384342080034313</v>
      </c>
      <c r="G318" s="6">
        <f t="shared" si="35"/>
        <v>2.3792672036522022</v>
      </c>
      <c r="H318" s="6">
        <f t="shared" si="36"/>
        <v>136.32196910316452</v>
      </c>
    </row>
    <row r="319" spans="1:8" x14ac:dyDescent="0.3">
      <c r="A319" s="26">
        <f t="shared" si="30"/>
        <v>0.21515408479878864</v>
      </c>
      <c r="B319" s="6">
        <v>0.315</v>
      </c>
      <c r="C319" s="6">
        <f t="shared" si="31"/>
        <v>0.79704030818756799</v>
      </c>
      <c r="D319" s="6">
        <f t="shared" si="32"/>
        <v>0.71157458446419608</v>
      </c>
      <c r="E319" s="6">
        <f t="shared" si="33"/>
        <v>0.26994128476141799</v>
      </c>
      <c r="F319" s="6">
        <f t="shared" si="34"/>
        <v>0.21515408479878864</v>
      </c>
      <c r="G319" s="6">
        <f t="shared" si="35"/>
        <v>2.3835746121978918</v>
      </c>
      <c r="H319" s="6">
        <f t="shared" si="36"/>
        <v>136.56876543347113</v>
      </c>
    </row>
    <row r="320" spans="1:8" x14ac:dyDescent="0.3">
      <c r="A320" s="26">
        <f t="shared" si="30"/>
        <v>0.21646790407442601</v>
      </c>
      <c r="B320" s="6">
        <v>0.316</v>
      </c>
      <c r="C320" s="6">
        <f t="shared" si="31"/>
        <v>0.79840725475221141</v>
      </c>
      <c r="D320" s="6">
        <f t="shared" si="32"/>
        <v>0.71340592476760989</v>
      </c>
      <c r="E320" s="6">
        <f t="shared" si="33"/>
        <v>0.27112467075666491</v>
      </c>
      <c r="F320" s="6">
        <f t="shared" si="34"/>
        <v>0.21646790407442601</v>
      </c>
      <c r="G320" s="6">
        <f t="shared" si="35"/>
        <v>2.3878783292514694</v>
      </c>
      <c r="H320" s="6">
        <f t="shared" si="36"/>
        <v>136.81535025685957</v>
      </c>
    </row>
    <row r="321" spans="1:8" x14ac:dyDescent="0.3">
      <c r="A321" s="26">
        <f t="shared" si="30"/>
        <v>0.21778486825217733</v>
      </c>
      <c r="B321" s="6">
        <v>0.317</v>
      </c>
      <c r="C321" s="6">
        <f t="shared" si="31"/>
        <v>0.79977090952595475</v>
      </c>
      <c r="D321" s="6">
        <f t="shared" si="32"/>
        <v>0.71523441768113938</v>
      </c>
      <c r="E321" s="6">
        <f t="shared" si="33"/>
        <v>0.27230906458108628</v>
      </c>
      <c r="F321" s="6">
        <f t="shared" si="34"/>
        <v>0.21778486825217733</v>
      </c>
      <c r="G321" s="6">
        <f t="shared" si="35"/>
        <v>2.3921783841650499</v>
      </c>
      <c r="H321" s="6">
        <f t="shared" si="36"/>
        <v>137.06172525508222</v>
      </c>
    </row>
    <row r="322" spans="1:8" x14ac:dyDescent="0.3">
      <c r="A322" s="26">
        <f t="shared" si="30"/>
        <v>0.21910496693578377</v>
      </c>
      <c r="B322" s="6">
        <v>0.318</v>
      </c>
      <c r="C322" s="6">
        <f t="shared" si="31"/>
        <v>0.80113128072108142</v>
      </c>
      <c r="D322" s="6">
        <f t="shared" si="32"/>
        <v>0.71706006160073699</v>
      </c>
      <c r="E322" s="6">
        <f t="shared" si="33"/>
        <v>0.27349445990745985</v>
      </c>
      <c r="F322" s="6">
        <f t="shared" si="34"/>
        <v>0.21910496693578377</v>
      </c>
      <c r="G322" s="6">
        <f t="shared" si="35"/>
        <v>2.3964748060984489</v>
      </c>
      <c r="H322" s="6">
        <f t="shared" si="36"/>
        <v>137.30789209887345</v>
      </c>
    </row>
    <row r="323" spans="1:8" x14ac:dyDescent="0.3">
      <c r="A323" s="26">
        <f t="shared" si="30"/>
        <v>0.22042818970785574</v>
      </c>
      <c r="B323" s="6">
        <v>0.31900000000000001</v>
      </c>
      <c r="C323" s="6">
        <f t="shared" si="31"/>
        <v>0.80248837648176075</v>
      </c>
      <c r="D323" s="6">
        <f t="shared" si="32"/>
        <v>0.71888285491802306</v>
      </c>
      <c r="E323" s="6">
        <f t="shared" si="33"/>
        <v>0.27468085042458645</v>
      </c>
      <c r="F323" s="6">
        <f t="shared" si="34"/>
        <v>0.22042818970785574</v>
      </c>
      <c r="G323" s="6">
        <f t="shared" si="35"/>
        <v>2.4007676240215279</v>
      </c>
      <c r="H323" s="6">
        <f t="shared" si="36"/>
        <v>137.553852448084</v>
      </c>
    </row>
    <row r="324" spans="1:8" x14ac:dyDescent="0.3">
      <c r="A324" s="26">
        <f t="shared" ref="A324:A387" si="37">F324</f>
        <v>0.22175452612992363</v>
      </c>
      <c r="B324" s="6">
        <v>0.32</v>
      </c>
      <c r="C324" s="6">
        <f t="shared" si="31"/>
        <v>0.80384220488470381</v>
      </c>
      <c r="D324" s="6">
        <f t="shared" si="32"/>
        <v>0.72070279602026721</v>
      </c>
      <c r="E324" s="6">
        <f t="shared" si="33"/>
        <v>0.27586822983713599</v>
      </c>
      <c r="F324" s="6">
        <f t="shared" si="34"/>
        <v>0.22175452612992363</v>
      </c>
      <c r="G324" s="6">
        <f t="shared" si="35"/>
        <v>2.4050568667165129</v>
      </c>
      <c r="H324" s="6">
        <f t="shared" si="36"/>
        <v>137.79960795181395</v>
      </c>
    </row>
    <row r="325" spans="1:8" x14ac:dyDescent="0.3">
      <c r="A325" s="26">
        <f t="shared" si="37"/>
        <v>0.22308396574248804</v>
      </c>
      <c r="B325" s="6">
        <v>0.32100000000000001</v>
      </c>
      <c r="C325" s="6">
        <f t="shared" ref="C325:C388" si="38">((G325-SIN(G325))/G325)^(2/3)</f>
        <v>0.80519277393981137</v>
      </c>
      <c r="D325" s="6">
        <f t="shared" ref="D325:D388" si="39">(G325-SIN(G325))/G325</f>
        <v>0.72251988329037009</v>
      </c>
      <c r="E325" s="6">
        <f t="shared" ref="E325:E388" si="40">(G325-SIN(G325))/(2*PI())</f>
        <v>0.27705659186549492</v>
      </c>
      <c r="F325" s="6">
        <f t="shared" ref="F325:F388" si="41">((1*(G325-SIN(G325)))/(2*PI())*C325)</f>
        <v>0.22308396574248804</v>
      </c>
      <c r="G325" s="6">
        <f t="shared" ref="G325:G388" si="42">2*ACOS(1-2*(B325))</f>
        <v>2.4093425627802798</v>
      </c>
      <c r="H325" s="6">
        <f t="shared" ref="H325:H388" si="43">G325*180/(PI())</f>
        <v>138.04516024854362</v>
      </c>
    </row>
    <row r="326" spans="1:8" x14ac:dyDescent="0.3">
      <c r="A326" s="26">
        <f t="shared" si="37"/>
        <v>0.22441649806506725</v>
      </c>
      <c r="B326" s="6">
        <v>0.32200000000000001</v>
      </c>
      <c r="C326" s="6">
        <f t="shared" si="38"/>
        <v>0.80654009159081064</v>
      </c>
      <c r="D326" s="6">
        <f t="shared" si="39"/>
        <v>0.72433411510684198</v>
      </c>
      <c r="E326" s="6">
        <f t="shared" si="40"/>
        <v>0.27824593024561328</v>
      </c>
      <c r="F326" s="6">
        <f t="shared" si="41"/>
        <v>0.22441649806506725</v>
      </c>
      <c r="G326" s="6">
        <f t="shared" si="42"/>
        <v>2.4136247406266054</v>
      </c>
      <c r="H326" s="6">
        <f t="shared" si="43"/>
        <v>138.2905109662625</v>
      </c>
    </row>
    <row r="327" spans="1:8" x14ac:dyDescent="0.3">
      <c r="A327" s="26">
        <f t="shared" si="37"/>
        <v>0.22575211259624708</v>
      </c>
      <c r="B327" s="6">
        <v>0.32300000000000001</v>
      </c>
      <c r="C327" s="6">
        <f t="shared" si="38"/>
        <v>0.80788416571588606</v>
      </c>
      <c r="D327" s="6">
        <f t="shared" si="39"/>
        <v>0.72614548984378591</v>
      </c>
      <c r="E327" s="6">
        <f t="shared" si="40"/>
        <v>0.27943623872885609</v>
      </c>
      <c r="F327" s="6">
        <f t="shared" si="41"/>
        <v>0.22575211259624708</v>
      </c>
      <c r="G327" s="6">
        <f t="shared" si="42"/>
        <v>2.4179034284883962</v>
      </c>
      <c r="H327" s="6">
        <f t="shared" si="43"/>
        <v>138.53566172259698</v>
      </c>
    </row>
    <row r="328" spans="1:8" x14ac:dyDescent="0.3">
      <c r="A328" s="26">
        <f t="shared" si="37"/>
        <v>0.22709079881372735</v>
      </c>
      <c r="B328" s="6">
        <v>0.32400000000000001</v>
      </c>
      <c r="C328" s="6">
        <f t="shared" si="38"/>
        <v>0.80922500412829923</v>
      </c>
      <c r="D328" s="6">
        <f t="shared" si="39"/>
        <v>0.72795400587087589</v>
      </c>
      <c r="E328" s="6">
        <f t="shared" si="40"/>
        <v>0.28062751108185363</v>
      </c>
      <c r="F328" s="6">
        <f t="shared" si="41"/>
        <v>0.22709079881372735</v>
      </c>
      <c r="G328" s="6">
        <f t="shared" si="42"/>
        <v>2.4221786544198798</v>
      </c>
      <c r="H328" s="6">
        <f t="shared" si="43"/>
        <v>138.78061412493585</v>
      </c>
    </row>
    <row r="329" spans="1:8" x14ac:dyDescent="0.3">
      <c r="A329" s="26">
        <f t="shared" si="37"/>
        <v>0.22843254617436956</v>
      </c>
      <c r="B329" s="6">
        <v>0.32500000000000001</v>
      </c>
      <c r="C329" s="6">
        <f t="shared" si="38"/>
        <v>0.81056261457700163</v>
      </c>
      <c r="D329" s="6">
        <f t="shared" si="39"/>
        <v>0.72975966155333905</v>
      </c>
      <c r="E329" s="6">
        <f t="shared" si="40"/>
        <v>0.28181974108635499</v>
      </c>
      <c r="F329" s="6">
        <f t="shared" si="41"/>
        <v>0.22843254617436956</v>
      </c>
      <c r="G329" s="6">
        <f t="shared" si="42"/>
        <v>2.4264504462987726</v>
      </c>
      <c r="H329" s="6">
        <f t="shared" si="43"/>
        <v>139.02536977055468</v>
      </c>
    </row>
    <row r="330" spans="1:8" x14ac:dyDescent="0.3">
      <c r="A330" s="26">
        <f t="shared" si="37"/>
        <v>0.22977734411424175</v>
      </c>
      <c r="B330" s="6">
        <v>0.32600000000000001</v>
      </c>
      <c r="C330" s="6">
        <f t="shared" si="38"/>
        <v>0.81189700474723792</v>
      </c>
      <c r="D330" s="6">
        <f t="shared" si="39"/>
        <v>0.73156245525193386</v>
      </c>
      <c r="E330" s="6">
        <f t="shared" si="40"/>
        <v>0.28301292253908078</v>
      </c>
      <c r="F330" s="6">
        <f t="shared" si="41"/>
        <v>0.22977734411424175</v>
      </c>
      <c r="G330" s="6">
        <f t="shared" si="42"/>
        <v>2.4307188318284139</v>
      </c>
      <c r="H330" s="6">
        <f t="shared" si="43"/>
        <v>139.26993024673783</v>
      </c>
    </row>
    <row r="331" spans="1:8" x14ac:dyDescent="0.3">
      <c r="A331" s="26">
        <f t="shared" si="37"/>
        <v>0.23112518204866561</v>
      </c>
      <c r="B331" s="6">
        <v>0.32700000000000001</v>
      </c>
      <c r="C331" s="6">
        <f t="shared" si="38"/>
        <v>0.81322818226114235</v>
      </c>
      <c r="D331" s="6">
        <f t="shared" si="39"/>
        <v>0.73336238532293208</v>
      </c>
      <c r="E331" s="6">
        <f t="shared" si="40"/>
        <v>0.2842070492515803</v>
      </c>
      <c r="F331" s="6">
        <f t="shared" si="41"/>
        <v>0.23112518204866561</v>
      </c>
      <c r="G331" s="6">
        <f t="shared" si="42"/>
        <v>2.4349838385398783</v>
      </c>
      <c r="H331" s="6">
        <f t="shared" si="43"/>
        <v>139.51429713089971</v>
      </c>
    </row>
    <row r="332" spans="1:8" x14ac:dyDescent="0.3">
      <c r="A332" s="26">
        <f t="shared" si="37"/>
        <v>0.23247604937226024</v>
      </c>
      <c r="B332" s="6">
        <v>0.32800000000000001</v>
      </c>
      <c r="C332" s="6">
        <f t="shared" si="38"/>
        <v>0.81455615467832632</v>
      </c>
      <c r="D332" s="6">
        <f t="shared" si="39"/>
        <v>0.7351594501180978</v>
      </c>
      <c r="E332" s="6">
        <f t="shared" si="40"/>
        <v>0.28540211505008711</v>
      </c>
      <c r="F332" s="6">
        <f t="shared" si="41"/>
        <v>0.23247604937226024</v>
      </c>
      <c r="G332" s="6">
        <f t="shared" si="42"/>
        <v>2.4392454937940546</v>
      </c>
      <c r="H332" s="6">
        <f t="shared" si="43"/>
        <v>139.75847199070378</v>
      </c>
    </row>
    <row r="333" spans="1:8" x14ac:dyDescent="0.3">
      <c r="A333" s="26">
        <f t="shared" si="37"/>
        <v>0.2338299354589867</v>
      </c>
      <c r="B333" s="6">
        <v>0.32900000000000001</v>
      </c>
      <c r="C333" s="6">
        <f t="shared" si="38"/>
        <v>0.81588092949645785</v>
      </c>
      <c r="D333" s="6">
        <f t="shared" si="39"/>
        <v>0.73695364798466756</v>
      </c>
      <c r="E333" s="6">
        <f t="shared" si="40"/>
        <v>0.28659811377537764</v>
      </c>
      <c r="F333" s="6">
        <f t="shared" si="41"/>
        <v>0.2338299354589867</v>
      </c>
      <c r="G333" s="6">
        <f t="shared" si="42"/>
        <v>2.4435038247837007</v>
      </c>
      <c r="H333" s="6">
        <f t="shared" si="43"/>
        <v>140.00245638418025</v>
      </c>
    </row>
    <row r="334" spans="1:8" x14ac:dyDescent="0.3">
      <c r="A334" s="26">
        <f t="shared" si="37"/>
        <v>0.23518682966219101</v>
      </c>
      <c r="B334" s="6">
        <v>0.33</v>
      </c>
      <c r="C334" s="6">
        <f t="shared" si="38"/>
        <v>0.81720251415183331</v>
      </c>
      <c r="D334" s="6">
        <f t="shared" si="39"/>
        <v>0.73874497726532917</v>
      </c>
      <c r="E334" s="6">
        <f t="shared" si="40"/>
        <v>0.28779503928263017</v>
      </c>
      <c r="F334" s="6">
        <f t="shared" si="41"/>
        <v>0.23518682966219101</v>
      </c>
      <c r="G334" s="6">
        <f t="shared" si="42"/>
        <v>2.4477588585354697</v>
      </c>
      <c r="H334" s="6">
        <f t="shared" si="43"/>
        <v>140.24625185984235</v>
      </c>
    </row>
    <row r="335" spans="1:8" x14ac:dyDescent="0.3">
      <c r="A335" s="26">
        <f t="shared" si="37"/>
        <v>0.23654672131464799</v>
      </c>
      <c r="B335" s="6">
        <v>0.33100000000000002</v>
      </c>
      <c r="C335" s="6">
        <f t="shared" si="38"/>
        <v>0.81852091601994237</v>
      </c>
      <c r="D335" s="6">
        <f t="shared" si="39"/>
        <v>0.74053343629820301</v>
      </c>
      <c r="E335" s="6">
        <f t="shared" si="40"/>
        <v>0.28899288544128637</v>
      </c>
      <c r="F335" s="6">
        <f t="shared" si="41"/>
        <v>0.23654672131464799</v>
      </c>
      <c r="G335" s="6">
        <f t="shared" si="42"/>
        <v>2.4520106219119144</v>
      </c>
      <c r="H335" s="6">
        <f t="shared" si="43"/>
        <v>140.4898599568009</v>
      </c>
    </row>
    <row r="336" spans="1:8" x14ac:dyDescent="0.3">
      <c r="A336" s="26">
        <f t="shared" si="37"/>
        <v>0.23790959972860273</v>
      </c>
      <c r="B336" s="6">
        <v>0.33200000000000002</v>
      </c>
      <c r="C336" s="6">
        <f t="shared" si="38"/>
        <v>0.81983614241602409</v>
      </c>
      <c r="D336" s="6">
        <f t="shared" si="39"/>
        <v>0.74231902341682021</v>
      </c>
      <c r="E336" s="6">
        <f t="shared" si="40"/>
        <v>0.29019164613491266</v>
      </c>
      <c r="F336" s="6">
        <f t="shared" si="41"/>
        <v>0.23790959972860273</v>
      </c>
      <c r="G336" s="6">
        <f t="shared" si="42"/>
        <v>2.4562591416134603</v>
      </c>
      <c r="H336" s="6">
        <f t="shared" si="43"/>
        <v>140.73328220487767</v>
      </c>
    </row>
    <row r="337" spans="1:8" x14ac:dyDescent="0.3">
      <c r="A337" s="26">
        <f t="shared" si="37"/>
        <v>0.23927545419581217</v>
      </c>
      <c r="B337" s="6">
        <v>0.33300000000000002</v>
      </c>
      <c r="C337" s="6">
        <f t="shared" si="38"/>
        <v>0.82114820059561622</v>
      </c>
      <c r="D337" s="6">
        <f t="shared" si="39"/>
        <v>0.74410173695010229</v>
      </c>
      <c r="E337" s="6">
        <f t="shared" si="40"/>
        <v>0.29139131526106343</v>
      </c>
      <c r="F337" s="6">
        <f t="shared" si="41"/>
        <v>0.23927545419581217</v>
      </c>
      <c r="G337" s="6">
        <f t="shared" si="42"/>
        <v>2.4605044441803554</v>
      </c>
      <c r="H337" s="6">
        <f t="shared" si="43"/>
        <v>140.97652012471681</v>
      </c>
    </row>
    <row r="338" spans="1:8" x14ac:dyDescent="0.3">
      <c r="A338" s="26">
        <f t="shared" si="37"/>
        <v>0.240644273987586</v>
      </c>
      <c r="B338" s="6">
        <v>0.33400000000000002</v>
      </c>
      <c r="C338" s="6">
        <f t="shared" si="38"/>
        <v>0.82245709775509668</v>
      </c>
      <c r="D338" s="6">
        <f t="shared" si="39"/>
        <v>0.74588157522234022</v>
      </c>
      <c r="E338" s="6">
        <f t="shared" si="40"/>
        <v>0.29259188673114561</v>
      </c>
      <c r="F338" s="6">
        <f t="shared" si="41"/>
        <v>0.240644273987586</v>
      </c>
      <c r="G338" s="6">
        <f t="shared" si="42"/>
        <v>2.4647465559945969</v>
      </c>
      <c r="H338" s="6">
        <f t="shared" si="43"/>
        <v>141.21957522789543</v>
      </c>
    </row>
    <row r="339" spans="1:8" x14ac:dyDescent="0.3">
      <c r="A339" s="26">
        <f t="shared" si="37"/>
        <v>0.24201604835482754</v>
      </c>
      <c r="B339" s="6">
        <v>0.33500000000000002</v>
      </c>
      <c r="C339" s="6">
        <f t="shared" si="38"/>
        <v>0.82376284103221897</v>
      </c>
      <c r="D339" s="6">
        <f t="shared" si="39"/>
        <v>0.74765853655317427</v>
      </c>
      <c r="E339" s="6">
        <f t="shared" si="40"/>
        <v>0.29379335447028476</v>
      </c>
      <c r="F339" s="6">
        <f t="shared" si="41"/>
        <v>0.24201604835482754</v>
      </c>
      <c r="G339" s="6">
        <f t="shared" si="42"/>
        <v>2.4689855032818326</v>
      </c>
      <c r="H339" s="6">
        <f t="shared" si="43"/>
        <v>141.46244901703247</v>
      </c>
    </row>
    <row r="340" spans="1:8" x14ac:dyDescent="0.3">
      <c r="A340" s="26">
        <f t="shared" si="37"/>
        <v>0.24339076652807229</v>
      </c>
      <c r="B340" s="6">
        <v>0.33600000000000002</v>
      </c>
      <c r="C340" s="6">
        <f t="shared" si="38"/>
        <v>0.82506543750663852</v>
      </c>
      <c r="D340" s="6">
        <f t="shared" si="39"/>
        <v>0.74943261925757154</v>
      </c>
      <c r="E340" s="6">
        <f t="shared" si="40"/>
        <v>0.29499571241719108</v>
      </c>
      <c r="F340" s="6">
        <f t="shared" si="41"/>
        <v>0.24339076652807229</v>
      </c>
      <c r="G340" s="6">
        <f t="shared" si="42"/>
        <v>2.4732213121132349</v>
      </c>
      <c r="H340" s="6">
        <f t="shared" si="43"/>
        <v>141.70514298589606</v>
      </c>
    </row>
    <row r="341" spans="1:8" x14ac:dyDescent="0.3">
      <c r="A341" s="26">
        <f t="shared" si="37"/>
        <v>0.24476841771752791</v>
      </c>
      <c r="B341" s="6">
        <v>0.33700000000000002</v>
      </c>
      <c r="C341" s="6">
        <f t="shared" si="38"/>
        <v>0.82636489420043457</v>
      </c>
      <c r="D341" s="6">
        <f t="shared" si="39"/>
        <v>0.75120382164580646</v>
      </c>
      <c r="E341" s="6">
        <f t="shared" si="40"/>
        <v>0.29619895452402822</v>
      </c>
      <c r="F341" s="6">
        <f t="shared" si="41"/>
        <v>0.24476841771752791</v>
      </c>
      <c r="G341" s="6">
        <f t="shared" si="42"/>
        <v>2.4774540084073569</v>
      </c>
      <c r="H341" s="6">
        <f t="shared" si="43"/>
        <v>141.94765861950992</v>
      </c>
    </row>
    <row r="342" spans="1:8" x14ac:dyDescent="0.3">
      <c r="A342" s="26">
        <f t="shared" si="37"/>
        <v>0.24614899111311234</v>
      </c>
      <c r="B342" s="6">
        <v>0.33800000000000002</v>
      </c>
      <c r="C342" s="6">
        <f t="shared" si="38"/>
        <v>0.82766121807862281</v>
      </c>
      <c r="D342" s="6">
        <f t="shared" si="39"/>
        <v>0.75297214202343843</v>
      </c>
      <c r="E342" s="6">
        <f t="shared" si="40"/>
        <v>0.2974030747562823</v>
      </c>
      <c r="F342" s="6">
        <f t="shared" si="41"/>
        <v>0.24614899111311234</v>
      </c>
      <c r="G342" s="6">
        <f t="shared" si="42"/>
        <v>2.481683617931961</v>
      </c>
      <c r="H342" s="6">
        <f t="shared" si="43"/>
        <v>142.18999739425809</v>
      </c>
    </row>
    <row r="343" spans="1:8" x14ac:dyDescent="0.3">
      <c r="A343" s="26">
        <f t="shared" si="37"/>
        <v>0.24753247588449143</v>
      </c>
      <c r="B343" s="6">
        <v>0.33900000000000002</v>
      </c>
      <c r="C343" s="6">
        <f t="shared" si="38"/>
        <v>0.82895441604966247</v>
      </c>
      <c r="D343" s="6">
        <f t="shared" si="39"/>
        <v>0.75473757869129066</v>
      </c>
      <c r="E343" s="6">
        <f t="shared" si="40"/>
        <v>0.29860806709263227</v>
      </c>
      <c r="F343" s="6">
        <f t="shared" si="41"/>
        <v>0.24753247588449143</v>
      </c>
      <c r="G343" s="6">
        <f t="shared" si="42"/>
        <v>2.4859101663058265</v>
      </c>
      <c r="H343" s="6">
        <f t="shared" si="43"/>
        <v>142.43216077798843</v>
      </c>
    </row>
    <row r="344" spans="1:8" x14ac:dyDescent="0.3">
      <c r="A344" s="26">
        <f t="shared" si="37"/>
        <v>0.24891886118111567</v>
      </c>
      <c r="B344" s="6">
        <v>0.34</v>
      </c>
      <c r="C344" s="6">
        <f t="shared" si="38"/>
        <v>0.83024449496595587</v>
      </c>
      <c r="D344" s="6">
        <f t="shared" si="39"/>
        <v>0.75650012994542792</v>
      </c>
      <c r="E344" s="6">
        <f t="shared" si="40"/>
        <v>0.29981392552482095</v>
      </c>
      <c r="F344" s="6">
        <f t="shared" si="41"/>
        <v>0.24891886118111567</v>
      </c>
      <c r="G344" s="6">
        <f t="shared" si="42"/>
        <v>2.4901336790005328</v>
      </c>
      <c r="H344" s="6">
        <f t="shared" si="43"/>
        <v>142.67415023011503</v>
      </c>
    </row>
    <row r="345" spans="1:8" x14ac:dyDescent="0.3">
      <c r="A345" s="26">
        <f t="shared" si="37"/>
        <v>0.25030813613225805</v>
      </c>
      <c r="B345" s="6">
        <v>0.34100000000000003</v>
      </c>
      <c r="C345" s="6">
        <f t="shared" si="38"/>
        <v>0.83153146162434344</v>
      </c>
      <c r="D345" s="6">
        <f t="shared" si="39"/>
        <v>0.75825979407713684</v>
      </c>
      <c r="E345" s="6">
        <f t="shared" si="40"/>
        <v>0.30102064405752871</v>
      </c>
      <c r="F345" s="6">
        <f t="shared" si="41"/>
        <v>0.25030813613225805</v>
      </c>
      <c r="G345" s="6">
        <f t="shared" si="42"/>
        <v>2.4943541813422248</v>
      </c>
      <c r="H345" s="6">
        <f t="shared" si="43"/>
        <v>142.91596720171907</v>
      </c>
    </row>
    <row r="346" spans="1:8" x14ac:dyDescent="0.3">
      <c r="A346" s="26">
        <f t="shared" si="37"/>
        <v>0.25170028984704851</v>
      </c>
      <c r="B346" s="6">
        <v>0.34200000000000003</v>
      </c>
      <c r="C346" s="6">
        <f t="shared" si="38"/>
        <v>0.83281532276658898</v>
      </c>
      <c r="D346" s="6">
        <f t="shared" si="39"/>
        <v>0.7600165693729013</v>
      </c>
      <c r="E346" s="6">
        <f t="shared" si="40"/>
        <v>0.30222821670824601</v>
      </c>
      <c r="F346" s="6">
        <f t="shared" si="41"/>
        <v>0.25170028984704851</v>
      </c>
      <c r="G346" s="6">
        <f t="shared" si="42"/>
        <v>2.4985716985133499</v>
      </c>
      <c r="H346" s="6">
        <f t="shared" si="43"/>
        <v>143.15761313564849</v>
      </c>
    </row>
    <row r="347" spans="1:8" x14ac:dyDescent="0.3">
      <c r="A347" s="26">
        <f t="shared" si="37"/>
        <v>0.25309531141451019</v>
      </c>
      <c r="B347" s="6">
        <v>0.34300000000000003</v>
      </c>
      <c r="C347" s="6">
        <f t="shared" si="38"/>
        <v>0.83409608507986177</v>
      </c>
      <c r="D347" s="6">
        <f t="shared" si="39"/>
        <v>0.76177045411438293</v>
      </c>
      <c r="E347" s="6">
        <f t="shared" si="40"/>
        <v>0.30343663750714911</v>
      </c>
      <c r="F347" s="6">
        <f t="shared" si="41"/>
        <v>0.25309531141451019</v>
      </c>
      <c r="G347" s="6">
        <f t="shared" si="42"/>
        <v>2.5027862555543816</v>
      </c>
      <c r="H347" s="6">
        <f t="shared" si="43"/>
        <v>143.39908946661674</v>
      </c>
    </row>
    <row r="348" spans="1:8" x14ac:dyDescent="0.3">
      <c r="A348" s="26">
        <f t="shared" si="37"/>
        <v>0.25449318990359376</v>
      </c>
      <c r="B348" s="6">
        <v>0.34399999999999997</v>
      </c>
      <c r="C348" s="6">
        <f t="shared" si="38"/>
        <v>0.83537375519720991</v>
      </c>
      <c r="D348" s="6">
        <f t="shared" si="39"/>
        <v>0.76352144657839727</v>
      </c>
      <c r="E348" s="6">
        <f t="shared" si="40"/>
        <v>0.30464590049697526</v>
      </c>
      <c r="F348" s="6">
        <f t="shared" si="41"/>
        <v>0.25449318990359376</v>
      </c>
      <c r="G348" s="6">
        <f t="shared" si="42"/>
        <v>2.5069978773655146</v>
      </c>
      <c r="H348" s="6">
        <f t="shared" si="43"/>
        <v>143.64039762129991</v>
      </c>
    </row>
    <row r="349" spans="1:8" x14ac:dyDescent="0.3">
      <c r="A349" s="26">
        <f t="shared" si="37"/>
        <v>0.25589391436321163</v>
      </c>
      <c r="B349" s="6">
        <v>0.34499999999999997</v>
      </c>
      <c r="C349" s="6">
        <f t="shared" si="38"/>
        <v>0.8366483396980291</v>
      </c>
      <c r="D349" s="6">
        <f t="shared" si="39"/>
        <v>0.76526954503689237</v>
      </c>
      <c r="E349" s="6">
        <f t="shared" si="40"/>
        <v>0.30585599973290001</v>
      </c>
      <c r="F349" s="6">
        <f t="shared" si="41"/>
        <v>0.25589391436321163</v>
      </c>
      <c r="G349" s="6">
        <f t="shared" si="42"/>
        <v>2.5112065887083439</v>
      </c>
      <c r="H349" s="6">
        <f t="shared" si="43"/>
        <v>143.88153901843287</v>
      </c>
    </row>
    <row r="350" spans="1:8" x14ac:dyDescent="0.3">
      <c r="A350" s="26">
        <f t="shared" si="37"/>
        <v>0.25729747382227192</v>
      </c>
      <c r="B350" s="6">
        <v>0.34599999999999997</v>
      </c>
      <c r="C350" s="6">
        <f t="shared" si="38"/>
        <v>0.83791984510852491</v>
      </c>
      <c r="D350" s="6">
        <f t="shared" si="39"/>
        <v>0.76701474775692657</v>
      </c>
      <c r="E350" s="6">
        <f t="shared" si="40"/>
        <v>0.30706692928241541</v>
      </c>
      <c r="F350" s="6">
        <f t="shared" si="41"/>
        <v>0.25729747382227192</v>
      </c>
      <c r="G350" s="6">
        <f t="shared" si="42"/>
        <v>2.5154124142075238</v>
      </c>
      <c r="H350" s="6">
        <f t="shared" si="43"/>
        <v>144.12251506890439</v>
      </c>
    </row>
    <row r="351" spans="1:8" x14ac:dyDescent="0.3">
      <c r="A351" s="26">
        <f t="shared" si="37"/>
        <v>0.25870385728971057</v>
      </c>
      <c r="B351" s="6">
        <v>0.34699999999999998</v>
      </c>
      <c r="C351" s="6">
        <f t="shared" si="38"/>
        <v>0.8391882779021681</v>
      </c>
      <c r="D351" s="6">
        <f t="shared" si="39"/>
        <v>0.76875705300064534</v>
      </c>
      <c r="E351" s="6">
        <f t="shared" si="40"/>
        <v>0.30827868322520835</v>
      </c>
      <c r="F351" s="6">
        <f t="shared" si="41"/>
        <v>0.25870385728971057</v>
      </c>
      <c r="G351" s="6">
        <f t="shared" si="42"/>
        <v>2.5196153783524027</v>
      </c>
      <c r="H351" s="6">
        <f t="shared" si="43"/>
        <v>144.36332717585077</v>
      </c>
    </row>
    <row r="352" spans="1:8" x14ac:dyDescent="0.3">
      <c r="A352" s="26">
        <f t="shared" si="37"/>
        <v>0.26011305375452437</v>
      </c>
      <c r="B352" s="6">
        <v>0.34799999999999998</v>
      </c>
      <c r="C352" s="6">
        <f t="shared" si="38"/>
        <v>0.84045364450014515</v>
      </c>
      <c r="D352" s="6">
        <f t="shared" si="39"/>
        <v>0.77049645902525865</v>
      </c>
      <c r="E352" s="6">
        <f t="shared" si="40"/>
        <v>0.30949125565304086</v>
      </c>
      <c r="F352" s="6">
        <f t="shared" si="41"/>
        <v>0.26011305375452437</v>
      </c>
      <c r="G352" s="6">
        <f t="shared" si="42"/>
        <v>2.5238155054986429</v>
      </c>
      <c r="H352" s="6">
        <f t="shared" si="43"/>
        <v>144.60397673474864</v>
      </c>
    </row>
    <row r="353" spans="1:8" x14ac:dyDescent="0.3">
      <c r="A353" s="26">
        <f t="shared" si="37"/>
        <v>0.26152505218580258</v>
      </c>
      <c r="B353" s="6">
        <v>0.34899999999999998</v>
      </c>
      <c r="C353" s="6">
        <f t="shared" si="38"/>
        <v>0.84171595127180288</v>
      </c>
      <c r="D353" s="6">
        <f t="shared" si="39"/>
        <v>0.77223296408301878</v>
      </c>
      <c r="E353" s="6">
        <f t="shared" si="40"/>
        <v>0.31070464066963149</v>
      </c>
      <c r="F353" s="6">
        <f t="shared" si="41"/>
        <v>0.26152505218580258</v>
      </c>
      <c r="G353" s="6">
        <f t="shared" si="42"/>
        <v>2.5280128198698195</v>
      </c>
      <c r="H353" s="6">
        <f t="shared" si="43"/>
        <v>144.84446513350667</v>
      </c>
    </row>
    <row r="354" spans="1:8" x14ac:dyDescent="0.3">
      <c r="A354" s="26">
        <f t="shared" si="37"/>
        <v>0.26293984153275785</v>
      </c>
      <c r="B354" s="6">
        <v>0.35</v>
      </c>
      <c r="C354" s="6">
        <f t="shared" si="38"/>
        <v>0.84297520453508668</v>
      </c>
      <c r="D354" s="6">
        <f t="shared" si="39"/>
        <v>0.77396656642119666</v>
      </c>
      <c r="E354" s="6">
        <f t="shared" si="40"/>
        <v>0.31191883239053642</v>
      </c>
      <c r="F354" s="6">
        <f t="shared" si="41"/>
        <v>0.26293984153275785</v>
      </c>
      <c r="G354" s="6">
        <f t="shared" si="42"/>
        <v>2.532207345558998</v>
      </c>
      <c r="H354" s="6">
        <f t="shared" si="43"/>
        <v>145.08479375255581</v>
      </c>
    </row>
    <row r="355" spans="1:8" x14ac:dyDescent="0.3">
      <c r="A355" s="26">
        <f t="shared" si="37"/>
        <v>0.2643574107247576</v>
      </c>
      <c r="B355" s="6">
        <v>0.35099999999999998</v>
      </c>
      <c r="C355" s="6">
        <f t="shared" si="38"/>
        <v>0.8442314105569737</v>
      </c>
      <c r="D355" s="6">
        <f t="shared" si="39"/>
        <v>0.77569726428205954</v>
      </c>
      <c r="E355" s="6">
        <f t="shared" si="40"/>
        <v>0.31313382494303343</v>
      </c>
      <c r="F355" s="6">
        <f t="shared" si="41"/>
        <v>0.2643574107247576</v>
      </c>
      <c r="G355" s="6">
        <f t="shared" si="42"/>
        <v>2.5363991065302982</v>
      </c>
      <c r="H355" s="6">
        <f t="shared" si="43"/>
        <v>145.32496396493897</v>
      </c>
    </row>
    <row r="356" spans="1:8" x14ac:dyDescent="0.3">
      <c r="A356" s="26">
        <f t="shared" si="37"/>
        <v>0.26577774867135312</v>
      </c>
      <c r="B356" s="6">
        <v>0.35199999999999998</v>
      </c>
      <c r="C356" s="6">
        <f t="shared" si="38"/>
        <v>0.84548457555389966</v>
      </c>
      <c r="D356" s="6">
        <f t="shared" si="39"/>
        <v>0.77742505590284672</v>
      </c>
      <c r="E356" s="6">
        <f t="shared" si="40"/>
        <v>0.31434961246600501</v>
      </c>
      <c r="F356" s="6">
        <f t="shared" si="41"/>
        <v>0.26577774867135312</v>
      </c>
      <c r="G356" s="6">
        <f t="shared" si="42"/>
        <v>2.5405881266204342</v>
      </c>
      <c r="H356" s="6">
        <f t="shared" si="43"/>
        <v>145.56497713639928</v>
      </c>
    </row>
    <row r="357" spans="1:8" x14ac:dyDescent="0.3">
      <c r="A357" s="26">
        <f t="shared" si="37"/>
        <v>0.26720084426230972</v>
      </c>
      <c r="B357" s="6">
        <v>0.35299999999999998</v>
      </c>
      <c r="C357" s="6">
        <f t="shared" si="38"/>
        <v>0.84673470569218112</v>
      </c>
      <c r="D357" s="6">
        <f t="shared" si="39"/>
        <v>0.77914993951574718</v>
      </c>
      <c r="E357" s="6">
        <f t="shared" si="40"/>
        <v>0.31556618910982365</v>
      </c>
      <c r="F357" s="6">
        <f t="shared" si="41"/>
        <v>0.26720084426230972</v>
      </c>
      <c r="G357" s="6">
        <f t="shared" si="42"/>
        <v>2.544774429540241</v>
      </c>
      <c r="H357" s="6">
        <f t="shared" si="43"/>
        <v>145.80483462546749</v>
      </c>
    </row>
    <row r="358" spans="1:8" x14ac:dyDescent="0.3">
      <c r="A358" s="26">
        <f t="shared" si="37"/>
        <v>0.26862668636763537</v>
      </c>
      <c r="B358" s="6">
        <v>0.35399999999999998</v>
      </c>
      <c r="C358" s="6">
        <f t="shared" si="38"/>
        <v>0.84798180708843196</v>
      </c>
      <c r="D358" s="6">
        <f t="shared" si="39"/>
        <v>0.7808719133478752</v>
      </c>
      <c r="E358" s="6">
        <f t="shared" si="40"/>
        <v>0.31678354903623729</v>
      </c>
      <c r="F358" s="6">
        <f t="shared" si="41"/>
        <v>0.26862668636763537</v>
      </c>
      <c r="G358" s="6">
        <f t="shared" si="42"/>
        <v>2.5489580388761799</v>
      </c>
      <c r="H358" s="6">
        <f t="shared" si="43"/>
        <v>146.04453778354832</v>
      </c>
    </row>
    <row r="359" spans="1:8" x14ac:dyDescent="0.3">
      <c r="A359" s="26">
        <f t="shared" si="37"/>
        <v>0.27005526383760925</v>
      </c>
      <c r="B359" s="6">
        <v>0.35499999999999998</v>
      </c>
      <c r="C359" s="6">
        <f t="shared" si="38"/>
        <v>0.84922588580997405</v>
      </c>
      <c r="D359" s="6">
        <f t="shared" si="39"/>
        <v>0.78259097562124724</v>
      </c>
      <c r="E359" s="6">
        <f t="shared" si="40"/>
        <v>0.31800168641825627</v>
      </c>
      <c r="F359" s="6">
        <f t="shared" si="41"/>
        <v>0.27005526383760925</v>
      </c>
      <c r="G359" s="6">
        <f t="shared" si="42"/>
        <v>2.5531389780918281</v>
      </c>
      <c r="H359" s="6">
        <f t="shared" si="43"/>
        <v>146.2840879550057</v>
      </c>
    </row>
    <row r="360" spans="1:8" x14ac:dyDescent="0.3">
      <c r="A360" s="26">
        <f t="shared" si="37"/>
        <v>0.27148656550280936</v>
      </c>
      <c r="B360" s="6">
        <v>0.35599999999999998</v>
      </c>
      <c r="C360" s="6">
        <f t="shared" si="38"/>
        <v>0.85046694787524357</v>
      </c>
      <c r="D360" s="6">
        <f t="shared" si="39"/>
        <v>0.78430712455275786</v>
      </c>
      <c r="E360" s="6">
        <f t="shared" si="40"/>
        <v>0.31922059544004078</v>
      </c>
      <c r="F360" s="6">
        <f t="shared" si="41"/>
        <v>0.27148656550280936</v>
      </c>
      <c r="G360" s="6">
        <f t="shared" si="42"/>
        <v>2.5573172705293516</v>
      </c>
      <c r="H360" s="6">
        <f t="shared" si="43"/>
        <v>146.52348647724725</v>
      </c>
    </row>
    <row r="361" spans="1:8" x14ac:dyDescent="0.3">
      <c r="A361" s="26">
        <f t="shared" si="37"/>
        <v>0.27292058017413984</v>
      </c>
      <c r="B361" s="6">
        <v>0.35699999999999998</v>
      </c>
      <c r="C361" s="6">
        <f t="shared" si="38"/>
        <v>0.85170499925419119</v>
      </c>
      <c r="D361" s="6">
        <f t="shared" si="39"/>
        <v>0.78602035835415562</v>
      </c>
      <c r="E361" s="6">
        <f t="shared" si="40"/>
        <v>0.3204402702967894</v>
      </c>
      <c r="F361" s="6">
        <f t="shared" si="41"/>
        <v>0.27292058017413984</v>
      </c>
      <c r="G361" s="6">
        <f t="shared" si="42"/>
        <v>2.56149293941096</v>
      </c>
      <c r="H361" s="6">
        <f t="shared" si="43"/>
        <v>146.76273468080751</v>
      </c>
    </row>
    <row r="362" spans="1:8" x14ac:dyDescent="0.3">
      <c r="A362" s="26">
        <f t="shared" si="37"/>
        <v>0.27435729664285752</v>
      </c>
      <c r="B362" s="6">
        <v>0.35799999999999998</v>
      </c>
      <c r="C362" s="6">
        <f t="shared" si="38"/>
        <v>0.85294004586867767</v>
      </c>
      <c r="D362" s="6">
        <f t="shared" si="39"/>
        <v>0.78773067523201901</v>
      </c>
      <c r="E362" s="6">
        <f t="shared" si="40"/>
        <v>0.32166070519462836</v>
      </c>
      <c r="F362" s="6">
        <f t="shared" si="41"/>
        <v>0.27435729664285752</v>
      </c>
      <c r="G362" s="6">
        <f t="shared" si="42"/>
        <v>2.5656660078403446</v>
      </c>
      <c r="H362" s="6">
        <f t="shared" si="43"/>
        <v>147.00183388943051</v>
      </c>
    </row>
    <row r="363" spans="1:8" x14ac:dyDescent="0.3">
      <c r="A363" s="26">
        <f t="shared" si="37"/>
        <v>0.27579670368059872</v>
      </c>
      <c r="B363" s="6">
        <v>0.35899999999999999</v>
      </c>
      <c r="C363" s="6">
        <f t="shared" si="38"/>
        <v>0.85417209359286517</v>
      </c>
      <c r="D363" s="6">
        <f t="shared" si="39"/>
        <v>0.78943807338773275</v>
      </c>
      <c r="E363" s="6">
        <f t="shared" si="40"/>
        <v>0.32288189435050213</v>
      </c>
      <c r="F363" s="6">
        <f t="shared" si="41"/>
        <v>0.27579670368059872</v>
      </c>
      <c r="G363" s="6">
        <f t="shared" si="42"/>
        <v>2.5698364988041016</v>
      </c>
      <c r="H363" s="6">
        <f t="shared" si="43"/>
        <v>147.24078542015124</v>
      </c>
    </row>
    <row r="364" spans="1:8" x14ac:dyDescent="0.3">
      <c r="A364" s="26">
        <f t="shared" si="37"/>
        <v>0.27723879003940383</v>
      </c>
      <c r="B364" s="6">
        <v>0.36</v>
      </c>
      <c r="C364" s="6">
        <f t="shared" si="38"/>
        <v>0.85540114825360125</v>
      </c>
      <c r="D364" s="6">
        <f t="shared" si="39"/>
        <v>0.79114255101746211</v>
      </c>
      <c r="E364" s="6">
        <f t="shared" si="40"/>
        <v>0.324103831992064</v>
      </c>
      <c r="F364" s="6">
        <f t="shared" si="41"/>
        <v>0.27723879003940383</v>
      </c>
      <c r="G364" s="6">
        <f t="shared" si="42"/>
        <v>2.5740044351731375</v>
      </c>
      <c r="H364" s="6">
        <f t="shared" si="43"/>
        <v>147.47959058337608</v>
      </c>
    </row>
    <row r="365" spans="1:8" x14ac:dyDescent="0.3">
      <c r="A365" s="26">
        <f t="shared" si="37"/>
        <v>0.27868354445174254</v>
      </c>
      <c r="B365" s="6">
        <v>0.36099999999999999</v>
      </c>
      <c r="C365" s="6">
        <f t="shared" si="38"/>
        <v>0.85662721563080035</v>
      </c>
      <c r="D365" s="6">
        <f t="shared" si="39"/>
        <v>0.79284410631212865</v>
      </c>
      <c r="E365" s="6">
        <f t="shared" si="40"/>
        <v>0.32532651235756788</v>
      </c>
      <c r="F365" s="6">
        <f t="shared" si="41"/>
        <v>0.27868354445174254</v>
      </c>
      <c r="G365" s="6">
        <f t="shared" si="42"/>
        <v>2.5781698397040591</v>
      </c>
      <c r="H365" s="6">
        <f t="shared" si="43"/>
        <v>147.71825068296258</v>
      </c>
    </row>
    <row r="366" spans="1:8" x14ac:dyDescent="0.3">
      <c r="A366" s="26">
        <f t="shared" si="37"/>
        <v>0.28013095563053941</v>
      </c>
      <c r="B366" s="6">
        <v>0.36199999999999999</v>
      </c>
      <c r="C366" s="6">
        <f t="shared" si="38"/>
        <v>0.85785030145782015</v>
      </c>
      <c r="D366" s="6">
        <f t="shared" si="39"/>
        <v>0.79454273745738657</v>
      </c>
      <c r="E366" s="6">
        <f t="shared" si="40"/>
        <v>0.32654992969576202</v>
      </c>
      <c r="F366" s="6">
        <f t="shared" si="41"/>
        <v>0.28013095563053941</v>
      </c>
      <c r="G366" s="6">
        <f t="shared" si="42"/>
        <v>2.5823327350405498</v>
      </c>
      <c r="H366" s="6">
        <f t="shared" si="43"/>
        <v>147.95676701629819</v>
      </c>
    </row>
    <row r="367" spans="1:8" x14ac:dyDescent="0.3">
      <c r="A367" s="26">
        <f t="shared" si="37"/>
        <v>0.28158101226919646</v>
      </c>
      <c r="B367" s="6">
        <v>0.36299999999999999</v>
      </c>
      <c r="C367" s="6">
        <f t="shared" si="38"/>
        <v>0.85907041142183138</v>
      </c>
      <c r="D367" s="6">
        <f t="shared" si="39"/>
        <v>0.79623844263359644</v>
      </c>
      <c r="E367" s="6">
        <f t="shared" si="40"/>
        <v>0.32777407826578148</v>
      </c>
      <c r="F367" s="6">
        <f t="shared" si="41"/>
        <v>0.28158101226919646</v>
      </c>
      <c r="G367" s="6">
        <f t="shared" si="42"/>
        <v>2.586493143714728</v>
      </c>
      <c r="H367" s="6">
        <f t="shared" si="43"/>
        <v>148.19514087437821</v>
      </c>
    </row>
    <row r="368" spans="1:8" x14ac:dyDescent="0.3">
      <c r="A368" s="26">
        <f t="shared" si="37"/>
        <v>0.28303370304161751</v>
      </c>
      <c r="B368" s="6">
        <v>0.36399999999999999</v>
      </c>
      <c r="C368" s="6">
        <f t="shared" si="38"/>
        <v>0.8602875511641852</v>
      </c>
      <c r="D368" s="6">
        <f t="shared" si="39"/>
        <v>0.79793122001580086</v>
      </c>
      <c r="E368" s="6">
        <f t="shared" si="40"/>
        <v>0.32899895233704335</v>
      </c>
      <c r="F368" s="6">
        <f t="shared" si="41"/>
        <v>0.28303370304161751</v>
      </c>
      <c r="G368" s="6">
        <f t="shared" si="42"/>
        <v>2.5906510881484914</v>
      </c>
      <c r="H368" s="6">
        <f t="shared" si="43"/>
        <v>148.43337354188276</v>
      </c>
    </row>
    <row r="369" spans="1:8" x14ac:dyDescent="0.3">
      <c r="A369" s="26">
        <f t="shared" si="37"/>
        <v>0.28448901660223053</v>
      </c>
      <c r="B369" s="6">
        <v>0.36499999999999999</v>
      </c>
      <c r="C369" s="6">
        <f t="shared" si="38"/>
        <v>0.86150172628077448</v>
      </c>
      <c r="D369" s="6">
        <f t="shared" si="39"/>
        <v>0.79962106777369857</v>
      </c>
      <c r="E369" s="6">
        <f t="shared" si="40"/>
        <v>0.33022454618914121</v>
      </c>
      <c r="F369" s="6">
        <f t="shared" si="41"/>
        <v>0.28448901660223053</v>
      </c>
      <c r="G369" s="6">
        <f t="shared" si="42"/>
        <v>2.5948065906548465</v>
      </c>
      <c r="H369" s="6">
        <f t="shared" si="43"/>
        <v>148.67146629725295</v>
      </c>
    </row>
    <row r="370" spans="1:8" x14ac:dyDescent="0.3">
      <c r="A370" s="26">
        <f t="shared" si="37"/>
        <v>0.28594694158600997</v>
      </c>
      <c r="B370" s="6">
        <v>0.36599999999999999</v>
      </c>
      <c r="C370" s="6">
        <f t="shared" si="38"/>
        <v>0.86271294232239049</v>
      </c>
      <c r="D370" s="6">
        <f t="shared" si="39"/>
        <v>0.80130798407161941</v>
      </c>
      <c r="E370" s="6">
        <f t="shared" si="40"/>
        <v>0.33145085411174158</v>
      </c>
      <c r="F370" s="6">
        <f t="shared" si="41"/>
        <v>0.28594694158600997</v>
      </c>
      <c r="G370" s="6">
        <f t="shared" si="42"/>
        <v>2.5989596734392242</v>
      </c>
      <c r="H370" s="6">
        <f t="shared" si="43"/>
        <v>148.90942041276622</v>
      </c>
    </row>
    <row r="371" spans="1:8" x14ac:dyDescent="0.3">
      <c r="A371" s="26">
        <f t="shared" si="37"/>
        <v>0.2874074666084992</v>
      </c>
      <c r="B371" s="6">
        <v>0.36699999999999999</v>
      </c>
      <c r="C371" s="6">
        <f t="shared" si="38"/>
        <v>0.86392120479507684</v>
      </c>
      <c r="D371" s="6">
        <f t="shared" si="39"/>
        <v>0.80299196706849907</v>
      </c>
      <c r="E371" s="6">
        <f t="shared" si="40"/>
        <v>0.33267787040448044</v>
      </c>
      <c r="F371" s="6">
        <f t="shared" si="41"/>
        <v>0.2874074666084992</v>
      </c>
      <c r="G371" s="6">
        <f t="shared" si="42"/>
        <v>2.6031103586007798</v>
      </c>
      <c r="H371" s="6">
        <f t="shared" si="43"/>
        <v>149.14723715461093</v>
      </c>
    </row>
    <row r="372" spans="1:8" x14ac:dyDescent="0.3">
      <c r="A372" s="26">
        <f t="shared" si="37"/>
        <v>0.28887058026583101</v>
      </c>
      <c r="B372" s="6">
        <v>0.36799999999999999</v>
      </c>
      <c r="C372" s="6">
        <f t="shared" si="38"/>
        <v>0.86512651916047623</v>
      </c>
      <c r="D372" s="6">
        <f t="shared" si="39"/>
        <v>0.80467301491785248</v>
      </c>
      <c r="E372" s="6">
        <f t="shared" si="40"/>
        <v>0.33390558937686093</v>
      </c>
      <c r="F372" s="6">
        <f t="shared" si="41"/>
        <v>0.28887058026583101</v>
      </c>
      <c r="G372" s="6">
        <f t="shared" si="42"/>
        <v>2.6072586681336798</v>
      </c>
      <c r="H372" s="6">
        <f t="shared" si="43"/>
        <v>149.38491778295997</v>
      </c>
    </row>
    <row r="373" spans="1:8" x14ac:dyDescent="0.3">
      <c r="A373" s="26">
        <f t="shared" si="37"/>
        <v>0.29033627113474858</v>
      </c>
      <c r="B373" s="6">
        <v>0.36899999999999999</v>
      </c>
      <c r="C373" s="6">
        <f t="shared" si="38"/>
        <v>0.86632889083617537</v>
      </c>
      <c r="D373" s="6">
        <f t="shared" si="39"/>
        <v>0.80635112576774837</v>
      </c>
      <c r="E373" s="6">
        <f t="shared" si="40"/>
        <v>0.33513400534815108</v>
      </c>
      <c r="F373" s="6">
        <f t="shared" si="41"/>
        <v>0.29033627113474858</v>
      </c>
      <c r="G373" s="6">
        <f t="shared" si="42"/>
        <v>2.6114046239283737</v>
      </c>
      <c r="H373" s="6">
        <f t="shared" si="43"/>
        <v>149.62246355204377</v>
      </c>
    </row>
    <row r="374" spans="1:8" x14ac:dyDescent="0.3">
      <c r="A374" s="26">
        <f t="shared" si="37"/>
        <v>0.29180452777262639</v>
      </c>
      <c r="B374" s="6">
        <v>0.37</v>
      </c>
      <c r="C374" s="6">
        <f t="shared" si="38"/>
        <v>0.86752832519604417</v>
      </c>
      <c r="D374" s="6">
        <f t="shared" si="39"/>
        <v>0.80802629776078361</v>
      </c>
      <c r="E374" s="6">
        <f t="shared" si="40"/>
        <v>0.33636311264728369</v>
      </c>
      <c r="F374" s="6">
        <f t="shared" si="41"/>
        <v>0.29180452777262639</v>
      </c>
      <c r="G374" s="6">
        <f t="shared" si="42"/>
        <v>2.6155482477728551</v>
      </c>
      <c r="H374" s="6">
        <f t="shared" si="43"/>
        <v>149.85987571022233</v>
      </c>
    </row>
    <row r="375" spans="1:8" x14ac:dyDescent="0.3">
      <c r="A375" s="26">
        <f t="shared" si="37"/>
        <v>0.29327533871748901</v>
      </c>
      <c r="B375" s="6">
        <v>0.371</v>
      </c>
      <c r="C375" s="6">
        <f t="shared" si="38"/>
        <v>0.86872482757057112</v>
      </c>
      <c r="D375" s="6">
        <f t="shared" si="39"/>
        <v>0.80969852903405637</v>
      </c>
      <c r="E375" s="6">
        <f t="shared" si="40"/>
        <v>0.3375929056127554</v>
      </c>
      <c r="F375" s="6">
        <f t="shared" si="41"/>
        <v>0.29327533871748901</v>
      </c>
      <c r="G375" s="6">
        <f t="shared" si="42"/>
        <v>2.6196895613539053</v>
      </c>
      <c r="H375" s="6">
        <f t="shared" si="43"/>
        <v>150.09715550005672</v>
      </c>
    </row>
    <row r="376" spans="1:8" x14ac:dyDescent="0.3">
      <c r="A376" s="26">
        <f t="shared" si="37"/>
        <v>0.29474869248803043</v>
      </c>
      <c r="B376" s="6">
        <v>0.372</v>
      </c>
      <c r="C376" s="6">
        <f t="shared" si="38"/>
        <v>0.86991840324719394</v>
      </c>
      <c r="D376" s="6">
        <f t="shared" si="39"/>
        <v>0.81136781771913935</v>
      </c>
      <c r="E376" s="6">
        <f t="shared" si="40"/>
        <v>0.33882337859252687</v>
      </c>
      <c r="F376" s="6">
        <f t="shared" si="41"/>
        <v>0.29474869248803043</v>
      </c>
      <c r="G376" s="6">
        <f t="shared" si="42"/>
        <v>2.6238285862583246</v>
      </c>
      <c r="H376" s="6">
        <f t="shared" si="43"/>
        <v>150.33430415837947</v>
      </c>
    </row>
    <row r="377" spans="1:8" x14ac:dyDescent="0.3">
      <c r="A377" s="26">
        <f t="shared" si="37"/>
        <v>0.29622457758363324</v>
      </c>
      <c r="B377" s="6">
        <v>0.373</v>
      </c>
      <c r="C377" s="6">
        <f t="shared" si="38"/>
        <v>0.87110905747062706</v>
      </c>
      <c r="D377" s="6">
        <f t="shared" si="39"/>
        <v>0.8130341619420538</v>
      </c>
      <c r="E377" s="6">
        <f t="shared" si="40"/>
        <v>0.34005452594392482</v>
      </c>
      <c r="F377" s="6">
        <f t="shared" si="41"/>
        <v>0.29622457758363324</v>
      </c>
      <c r="G377" s="6">
        <f t="shared" si="42"/>
        <v>2.6279653439741546</v>
      </c>
      <c r="H377" s="6">
        <f t="shared" si="43"/>
        <v>150.57132291636472</v>
      </c>
    </row>
    <row r="378" spans="1:8" x14ac:dyDescent="0.3">
      <c r="A378" s="26">
        <f t="shared" si="37"/>
        <v>0.29770298248438642</v>
      </c>
      <c r="B378" s="6">
        <v>0.374</v>
      </c>
      <c r="C378" s="6">
        <f t="shared" si="38"/>
        <v>0.87229679544318439</v>
      </c>
      <c r="D378" s="6">
        <f t="shared" si="39"/>
        <v>0.81469755982324299</v>
      </c>
      <c r="E378" s="6">
        <f t="shared" si="40"/>
        <v>0.34128634203354336</v>
      </c>
      <c r="F378" s="6">
        <f t="shared" si="41"/>
        <v>0.29770298248438642</v>
      </c>
      <c r="G378" s="6">
        <f t="shared" si="42"/>
        <v>2.6320998558918829</v>
      </c>
      <c r="H378" s="6">
        <f t="shared" si="43"/>
        <v>150.80821299959706</v>
      </c>
    </row>
    <row r="379" spans="1:8" x14ac:dyDescent="0.3">
      <c r="A379" s="26">
        <f t="shared" si="37"/>
        <v>0.2991838956511027</v>
      </c>
      <c r="B379" s="6">
        <v>0.375</v>
      </c>
      <c r="C379" s="6">
        <f t="shared" si="38"/>
        <v>0.87348162232509774</v>
      </c>
      <c r="D379" s="6">
        <f t="shared" si="39"/>
        <v>0.81635800947754422</v>
      </c>
      <c r="E379" s="6">
        <f t="shared" si="40"/>
        <v>0.34251882123714633</v>
      </c>
      <c r="F379" s="6">
        <f t="shared" si="41"/>
        <v>0.2991838956511027</v>
      </c>
      <c r="G379" s="6">
        <f t="shared" si="42"/>
        <v>2.6362321433056359</v>
      </c>
      <c r="H379" s="6">
        <f t="shared" si="43"/>
        <v>151.04497562814015</v>
      </c>
    </row>
    <row r="380" spans="1:8" x14ac:dyDescent="0.3">
      <c r="A380" s="26">
        <f t="shared" si="37"/>
        <v>0.30066730552533638</v>
      </c>
      <c r="B380" s="6">
        <v>0.376</v>
      </c>
      <c r="C380" s="6">
        <f t="shared" si="38"/>
        <v>0.87466354323483264</v>
      </c>
      <c r="D380" s="6">
        <f t="shared" si="39"/>
        <v>0.81801550901416265</v>
      </c>
      <c r="E380" s="6">
        <f t="shared" si="40"/>
        <v>0.34375195793957103</v>
      </c>
      <c r="F380" s="6">
        <f t="shared" si="41"/>
        <v>0.30066730552533638</v>
      </c>
      <c r="G380" s="6">
        <f t="shared" si="42"/>
        <v>2.6403622274143626</v>
      </c>
      <c r="H380" s="6">
        <f t="shared" si="43"/>
        <v>151.28161201660424</v>
      </c>
    </row>
    <row r="381" spans="1:8" x14ac:dyDescent="0.3">
      <c r="A381" s="26">
        <f t="shared" si="37"/>
        <v>0.30215320052939904</v>
      </c>
      <c r="B381" s="6">
        <v>0.377</v>
      </c>
      <c r="C381" s="6">
        <f t="shared" si="38"/>
        <v>0.87584256324939791</v>
      </c>
      <c r="D381" s="6">
        <f t="shared" si="39"/>
        <v>0.81967005653664327</v>
      </c>
      <c r="E381" s="6">
        <f t="shared" si="40"/>
        <v>0.34498574653463182</v>
      </c>
      <c r="F381" s="6">
        <f t="shared" si="41"/>
        <v>0.30215320052939904</v>
      </c>
      <c r="G381" s="6">
        <f t="shared" si="42"/>
        <v>2.6444901293230014</v>
      </c>
      <c r="H381" s="6">
        <f t="shared" si="43"/>
        <v>151.51812337421325</v>
      </c>
    </row>
    <row r="382" spans="1:8" x14ac:dyDescent="0.3">
      <c r="A382" s="26">
        <f t="shared" si="37"/>
        <v>0.30364156906637657</v>
      </c>
      <c r="B382" s="6">
        <v>0.378</v>
      </c>
      <c r="C382" s="6">
        <f t="shared" si="38"/>
        <v>0.87701868740465405</v>
      </c>
      <c r="D382" s="6">
        <f t="shared" si="39"/>
        <v>0.8213216501428442</v>
      </c>
      <c r="E382" s="6">
        <f t="shared" si="40"/>
        <v>0.34622018142502498</v>
      </c>
      <c r="F382" s="6">
        <f t="shared" si="41"/>
        <v>0.30364156906637657</v>
      </c>
      <c r="G382" s="6">
        <f t="shared" si="42"/>
        <v>2.6486158700436406</v>
      </c>
      <c r="H382" s="6">
        <f t="shared" si="43"/>
        <v>151.75451090487115</v>
      </c>
    </row>
    <row r="383" spans="1:8" x14ac:dyDescent="0.3">
      <c r="A383" s="26">
        <f t="shared" si="37"/>
        <v>0.3051323995201442</v>
      </c>
      <c r="B383" s="6">
        <v>0.379</v>
      </c>
      <c r="C383" s="6">
        <f t="shared" si="38"/>
        <v>0.87819192069561591</v>
      </c>
      <c r="D383" s="6">
        <f t="shared" si="39"/>
        <v>0.82297028792490823</v>
      </c>
      <c r="E383" s="6">
        <f t="shared" si="40"/>
        <v>0.34745525702223357</v>
      </c>
      <c r="F383" s="6">
        <f t="shared" si="41"/>
        <v>0.3051323995201442</v>
      </c>
      <c r="G383" s="6">
        <f t="shared" si="42"/>
        <v>2.6527394704966598</v>
      </c>
      <c r="H383" s="6">
        <f t="shared" si="43"/>
        <v>151.99077580722738</v>
      </c>
    </row>
    <row r="384" spans="1:8" x14ac:dyDescent="0.3">
      <c r="A384" s="26">
        <f t="shared" si="37"/>
        <v>0.30662568025538117</v>
      </c>
      <c r="B384" s="6">
        <v>0.38</v>
      </c>
      <c r="C384" s="6">
        <f t="shared" si="38"/>
        <v>0.87936226807675189</v>
      </c>
      <c r="D384" s="6">
        <f t="shared" si="39"/>
        <v>0.8246159679692352</v>
      </c>
      <c r="E384" s="6">
        <f t="shared" si="40"/>
        <v>0.34869096774643338</v>
      </c>
      <c r="F384" s="6">
        <f t="shared" si="41"/>
        <v>0.30662568025538117</v>
      </c>
      <c r="G384" s="6">
        <f t="shared" si="42"/>
        <v>2.6568609515118666</v>
      </c>
      <c r="H384" s="6">
        <f t="shared" si="43"/>
        <v>152.22691927474202</v>
      </c>
    </row>
    <row r="385" spans="1:8" x14ac:dyDescent="0.3">
      <c r="A385" s="26">
        <f t="shared" si="37"/>
        <v>0.30812139961758639</v>
      </c>
      <c r="B385" s="6">
        <v>0.38100000000000001</v>
      </c>
      <c r="C385" s="6">
        <f t="shared" si="38"/>
        <v>0.88052973446228033</v>
      </c>
      <c r="D385" s="6">
        <f t="shared" si="39"/>
        <v>0.82625868835645433</v>
      </c>
      <c r="E385" s="6">
        <f t="shared" si="40"/>
        <v>0.34992730802639982</v>
      </c>
      <c r="F385" s="6">
        <f t="shared" si="41"/>
        <v>0.30812139961758639</v>
      </c>
      <c r="G385" s="6">
        <f t="shared" si="42"/>
        <v>2.6609803338296185</v>
      </c>
      <c r="H385" s="6">
        <f t="shared" si="43"/>
        <v>152.46294249575001</v>
      </c>
    </row>
    <row r="386" spans="1:8" x14ac:dyDescent="0.3">
      <c r="A386" s="26">
        <f t="shared" si="37"/>
        <v>0.30961954593309116</v>
      </c>
      <c r="B386" s="6">
        <v>0.38200000000000001</v>
      </c>
      <c r="C386" s="6">
        <f t="shared" si="38"/>
        <v>0.88169432472646081</v>
      </c>
      <c r="D386" s="6">
        <f t="shared" si="39"/>
        <v>0.82789844716139493</v>
      </c>
      <c r="E386" s="6">
        <f t="shared" si="40"/>
        <v>0.35116427229941438</v>
      </c>
      <c r="F386" s="6">
        <f t="shared" si="41"/>
        <v>0.30961954593309116</v>
      </c>
      <c r="G386" s="6">
        <f t="shared" si="42"/>
        <v>2.6650976381019329</v>
      </c>
      <c r="H386" s="6">
        <f t="shared" si="43"/>
        <v>152.69884665352481</v>
      </c>
    </row>
    <row r="387" spans="1:8" x14ac:dyDescent="0.3">
      <c r="A387" s="26">
        <f t="shared" si="37"/>
        <v>0.31112010750907432</v>
      </c>
      <c r="B387" s="6">
        <v>0.38300000000000001</v>
      </c>
      <c r="C387" s="6">
        <f t="shared" si="38"/>
        <v>0.88285604370388426</v>
      </c>
      <c r="D387" s="6">
        <f t="shared" si="39"/>
        <v>0.82953524245305998</v>
      </c>
      <c r="E387" s="6">
        <f t="shared" si="40"/>
        <v>0.35240185501117333</v>
      </c>
      <c r="F387" s="6">
        <f t="shared" si="41"/>
        <v>0.31112010750907432</v>
      </c>
      <c r="G387" s="6">
        <f t="shared" si="42"/>
        <v>2.669212884893589</v>
      </c>
      <c r="H387" s="6">
        <f t="shared" si="43"/>
        <v>152.93463292634146</v>
      </c>
    </row>
    <row r="388" spans="1:8" x14ac:dyDescent="0.3">
      <c r="A388" s="26">
        <f t="shared" ref="A388:A451" si="44">F388</f>
        <v>0.31262307263357358</v>
      </c>
      <c r="B388" s="6">
        <v>0.38400000000000001</v>
      </c>
      <c r="C388" s="6">
        <f t="shared" si="38"/>
        <v>0.88401489618975559</v>
      </c>
      <c r="D388" s="6">
        <f t="shared" si="39"/>
        <v>0.83116907229459502</v>
      </c>
      <c r="E388" s="6">
        <f t="shared" si="40"/>
        <v>0.35364005061569503</v>
      </c>
      <c r="F388" s="6">
        <f t="shared" si="41"/>
        <v>0.31262307263357358</v>
      </c>
      <c r="G388" s="6">
        <f t="shared" si="42"/>
        <v>2.6733260946832145</v>
      </c>
      <c r="H388" s="6">
        <f t="shared" si="43"/>
        <v>153.17030248753889</v>
      </c>
    </row>
    <row r="389" spans="1:8" x14ac:dyDescent="0.3">
      <c r="A389" s="26">
        <f t="shared" si="44"/>
        <v>0.31412842957549908</v>
      </c>
      <c r="B389" s="6">
        <v>0.38500000000000001</v>
      </c>
      <c r="C389" s="6">
        <f t="shared" ref="C389:C452" si="45">((G389-SIN(G389))/G389)^(2/3)</f>
        <v>0.88517088694017676</v>
      </c>
      <c r="D389" s="6">
        <f t="shared" ref="D389:D452" si="46">(G389-SIN(G389))/G389</f>
        <v>0.83279993474326097</v>
      </c>
      <c r="E389" s="6">
        <f t="shared" ref="E389:E452" si="47">(G389-SIN(G389))/(2*PI())</f>
        <v>0.35487885357522958</v>
      </c>
      <c r="F389" s="6">
        <f t="shared" ref="F389:F452" si="48">((1*(G389-SIN(G389)))/(2*PI())*C389)</f>
        <v>0.31412842957549908</v>
      </c>
      <c r="G389" s="6">
        <f t="shared" ref="G389:G452" si="49">2*ACOS(1-2*(B389))</f>
        <v>2.6774372878643669</v>
      </c>
      <c r="H389" s="6">
        <f t="shared" ref="H389:H452" si="50">G389*180/(PI())</f>
        <v>153.40585650558188</v>
      </c>
    </row>
    <row r="390" spans="1:8" x14ac:dyDescent="0.3">
      <c r="A390" s="26">
        <f t="shared" si="44"/>
        <v>0.31563616658464572</v>
      </c>
      <c r="B390" s="6">
        <v>0.38600000000000001</v>
      </c>
      <c r="C390" s="6">
        <f t="shared" si="45"/>
        <v>0.88632402067242444</v>
      </c>
      <c r="D390" s="6">
        <f t="shared" si="46"/>
        <v>0.83442782785040504</v>
      </c>
      <c r="E390" s="6">
        <f t="shared" si="47"/>
        <v>0.35611825836016842</v>
      </c>
      <c r="F390" s="6">
        <f t="shared" si="48"/>
        <v>0.31563616658464572</v>
      </c>
      <c r="G390" s="6">
        <f t="shared" si="49"/>
        <v>2.6815464847465993</v>
      </c>
      <c r="H390" s="6">
        <f t="shared" si="50"/>
        <v>153.64129614412212</v>
      </c>
    </row>
    <row r="391" spans="1:8" x14ac:dyDescent="0.3">
      <c r="A391" s="26">
        <f t="shared" si="44"/>
        <v>0.31714627189170341</v>
      </c>
      <c r="B391" s="6">
        <v>0.38700000000000001</v>
      </c>
      <c r="C391" s="6">
        <f t="shared" si="45"/>
        <v>0.88747430206522349</v>
      </c>
      <c r="D391" s="6">
        <f t="shared" si="46"/>
        <v>0.83605274966143051</v>
      </c>
      <c r="E391" s="6">
        <f t="shared" si="47"/>
        <v>0.35735825944895389</v>
      </c>
      <c r="F391" s="6">
        <f t="shared" si="48"/>
        <v>0.31714627189170341</v>
      </c>
      <c r="G391" s="6">
        <f t="shared" si="49"/>
        <v>2.6856537055565188</v>
      </c>
      <c r="H391" s="6">
        <f t="shared" si="50"/>
        <v>153.8766225620588</v>
      </c>
    </row>
    <row r="392" spans="1:8" x14ac:dyDescent="0.3">
      <c r="A392" s="26">
        <f t="shared" si="44"/>
        <v>0.31865873370826953</v>
      </c>
      <c r="B392" s="6">
        <v>0.38800000000000001</v>
      </c>
      <c r="C392" s="6">
        <f t="shared" si="45"/>
        <v>0.88862173575901948</v>
      </c>
      <c r="D392" s="6">
        <f t="shared" si="46"/>
        <v>0.83767469821576879</v>
      </c>
      <c r="E392" s="6">
        <f t="shared" si="47"/>
        <v>0.35859885132799052</v>
      </c>
      <c r="F392" s="6">
        <f t="shared" si="48"/>
        <v>0.31865873370826953</v>
      </c>
      <c r="G392" s="6">
        <f t="shared" si="49"/>
        <v>2.6897589704388336</v>
      </c>
      <c r="H392" s="6">
        <f t="shared" si="50"/>
        <v>154.11183691359872</v>
      </c>
    </row>
    <row r="393" spans="1:8" x14ac:dyDescent="0.3">
      <c r="A393" s="26">
        <f t="shared" si="44"/>
        <v>0.32017354022685895</v>
      </c>
      <c r="B393" s="6">
        <v>0.38900000000000001</v>
      </c>
      <c r="C393" s="6">
        <f t="shared" si="45"/>
        <v>0.88976632635624564</v>
      </c>
      <c r="D393" s="6">
        <f t="shared" si="46"/>
        <v>0.83929367154684886</v>
      </c>
      <c r="E393" s="6">
        <f t="shared" si="47"/>
        <v>0.35984002849155644</v>
      </c>
      <c r="F393" s="6">
        <f t="shared" si="48"/>
        <v>0.32017354022685895</v>
      </c>
      <c r="G393" s="6">
        <f t="shared" si="49"/>
        <v>2.6938622994573915</v>
      </c>
      <c r="H393" s="6">
        <f t="shared" si="50"/>
        <v>154.34694034831566</v>
      </c>
    </row>
    <row r="394" spans="1:8" x14ac:dyDescent="0.3">
      <c r="A394" s="26">
        <f t="shared" si="44"/>
        <v>0.3216906796209133</v>
      </c>
      <c r="B394" s="6">
        <v>0.39</v>
      </c>
      <c r="C394" s="6">
        <f t="shared" si="45"/>
        <v>0.89090807842158681</v>
      </c>
      <c r="D394" s="6">
        <f t="shared" si="46"/>
        <v>0.84090966768206732</v>
      </c>
      <c r="E394" s="6">
        <f t="shared" si="47"/>
        <v>0.36108178544171421</v>
      </c>
      <c r="F394" s="6">
        <f t="shared" si="48"/>
        <v>0.3216906796209133</v>
      </c>
      <c r="G394" s="6">
        <f t="shared" si="49"/>
        <v>2.6979637125962044</v>
      </c>
      <c r="H394" s="6">
        <f t="shared" si="50"/>
        <v>154.58193401120914</v>
      </c>
    </row>
    <row r="395" spans="1:8" x14ac:dyDescent="0.3">
      <c r="A395" s="26">
        <f t="shared" si="44"/>
        <v>0.32321014004481219</v>
      </c>
      <c r="B395" s="6">
        <v>0.39100000000000001</v>
      </c>
      <c r="C395" s="6">
        <f t="shared" si="45"/>
        <v>0.89204699648224184</v>
      </c>
      <c r="D395" s="6">
        <f t="shared" si="46"/>
        <v>0.84252268464275926</v>
      </c>
      <c r="E395" s="6">
        <f t="shared" si="47"/>
        <v>0.36232411668822473</v>
      </c>
      <c r="F395" s="6">
        <f t="shared" si="48"/>
        <v>0.32321014004481219</v>
      </c>
      <c r="G395" s="6">
        <f t="shared" si="49"/>
        <v>2.7020632297604692</v>
      </c>
      <c r="H395" s="6">
        <f t="shared" si="50"/>
        <v>154.81681904276294</v>
      </c>
    </row>
    <row r="396" spans="1:8" x14ac:dyDescent="0.3">
      <c r="A396" s="26">
        <f t="shared" si="44"/>
        <v>0.32473190963388049</v>
      </c>
      <c r="B396" s="6">
        <v>0.39200000000000002</v>
      </c>
      <c r="C396" s="6">
        <f t="shared" si="45"/>
        <v>0.89318308502818022</v>
      </c>
      <c r="D396" s="6">
        <f t="shared" si="46"/>
        <v>0.84413272044416721</v>
      </c>
      <c r="E396" s="6">
        <f t="shared" si="47"/>
        <v>0.36356701674845876</v>
      </c>
      <c r="F396" s="6">
        <f t="shared" si="48"/>
        <v>0.32473190963388049</v>
      </c>
      <c r="G396" s="6">
        <f t="shared" si="49"/>
        <v>2.7061608707775746</v>
      </c>
      <c r="H396" s="6">
        <f t="shared" si="50"/>
        <v>155.05159657900279</v>
      </c>
    </row>
    <row r="397" spans="1:8" x14ac:dyDescent="0.3">
      <c r="A397" s="26">
        <f t="shared" si="44"/>
        <v>0.32625597650439814</v>
      </c>
      <c r="B397" s="6">
        <v>0.39300000000000002</v>
      </c>
      <c r="C397" s="6">
        <f t="shared" si="45"/>
        <v>0.89431634851239783</v>
      </c>
      <c r="D397" s="6">
        <f t="shared" si="46"/>
        <v>0.84573977309541148</v>
      </c>
      <c r="E397" s="6">
        <f t="shared" si="47"/>
        <v>0.36481048014731138</v>
      </c>
      <c r="F397" s="6">
        <f t="shared" si="48"/>
        <v>0.32625597650439814</v>
      </c>
      <c r="G397" s="6">
        <f t="shared" si="49"/>
        <v>2.7102566553980991</v>
      </c>
      <c r="H397" s="6">
        <f t="shared" si="50"/>
        <v>155.28626775155342</v>
      </c>
    </row>
    <row r="398" spans="1:8" x14ac:dyDescent="0.3">
      <c r="A398" s="26">
        <f t="shared" si="44"/>
        <v>0.32778232875360785</v>
      </c>
      <c r="B398" s="6">
        <v>0.39400000000000002</v>
      </c>
      <c r="C398" s="6">
        <f t="shared" si="45"/>
        <v>0.89544679135116811</v>
      </c>
      <c r="D398" s="6">
        <f t="shared" si="46"/>
        <v>0.84734384059945889</v>
      </c>
      <c r="E398" s="6">
        <f t="shared" si="47"/>
        <v>0.36605450141711571</v>
      </c>
      <c r="F398" s="6">
        <f t="shared" si="48"/>
        <v>0.32778232875360785</v>
      </c>
      <c r="G398" s="6">
        <f t="shared" si="49"/>
        <v>2.7143506032968019</v>
      </c>
      <c r="H398" s="6">
        <f t="shared" si="50"/>
        <v>155.52083368769556</v>
      </c>
    </row>
    <row r="399" spans="1:8" x14ac:dyDescent="0.3">
      <c r="A399" s="26">
        <f t="shared" si="44"/>
        <v>0.32931095445972242</v>
      </c>
      <c r="B399" s="6">
        <v>0.39500000000000002</v>
      </c>
      <c r="C399" s="6">
        <f t="shared" si="45"/>
        <v>0.89657441792429027</v>
      </c>
      <c r="D399" s="6">
        <f t="shared" si="46"/>
        <v>0.84894492095309215</v>
      </c>
      <c r="E399" s="6">
        <f t="shared" si="47"/>
        <v>0.36729907509755705</v>
      </c>
      <c r="F399" s="6">
        <f t="shared" si="48"/>
        <v>0.32931095445972242</v>
      </c>
      <c r="G399" s="6">
        <f t="shared" si="49"/>
        <v>2.7184427340736019</v>
      </c>
      <c r="H399" s="6">
        <f t="shared" si="50"/>
        <v>155.75529551042177</v>
      </c>
    </row>
    <row r="400" spans="1:8" x14ac:dyDescent="0.3">
      <c r="A400" s="26">
        <f t="shared" si="44"/>
        <v>0.3308418416819322</v>
      </c>
      <c r="B400" s="6">
        <v>0.39600000000000002</v>
      </c>
      <c r="C400" s="6">
        <f t="shared" si="45"/>
        <v>0.89769923257533557</v>
      </c>
      <c r="D400" s="6">
        <f t="shared" si="46"/>
        <v>0.85054301214687944</v>
      </c>
      <c r="E400" s="6">
        <f t="shared" si="47"/>
        <v>0.36854419573558866</v>
      </c>
      <c r="F400" s="6">
        <f t="shared" si="48"/>
        <v>0.3308418416819322</v>
      </c>
      <c r="G400" s="6">
        <f t="shared" si="49"/>
        <v>2.7225330672545507</v>
      </c>
      <c r="H400" s="6">
        <f t="shared" si="50"/>
        <v>155.98965433849247</v>
      </c>
    </row>
    <row r="401" spans="1:8" x14ac:dyDescent="0.3">
      <c r="A401" s="26">
        <f t="shared" si="44"/>
        <v>0.33237497846041164</v>
      </c>
      <c r="B401" s="6">
        <v>0.39700000000000002</v>
      </c>
      <c r="C401" s="6">
        <f t="shared" si="45"/>
        <v>0.89882123961188876</v>
      </c>
      <c r="D401" s="6">
        <f t="shared" si="46"/>
        <v>0.85213811216514213</v>
      </c>
      <c r="E401" s="6">
        <f t="shared" si="47"/>
        <v>0.36978985788534685</v>
      </c>
      <c r="F401" s="6">
        <f t="shared" si="48"/>
        <v>0.33237497846041164</v>
      </c>
      <c r="G401" s="6">
        <f t="shared" si="49"/>
        <v>2.7266216222927939</v>
      </c>
      <c r="H401" s="6">
        <f t="shared" si="50"/>
        <v>156.22391128649076</v>
      </c>
    </row>
    <row r="402" spans="1:8" x14ac:dyDescent="0.3">
      <c r="A402" s="26">
        <f t="shared" si="44"/>
        <v>0.3339103528163252</v>
      </c>
      <c r="B402" s="6">
        <v>0.39800000000000002</v>
      </c>
      <c r="C402" s="6">
        <f t="shared" si="45"/>
        <v>0.89994044330578837</v>
      </c>
      <c r="D402" s="6">
        <f t="shared" si="46"/>
        <v>0.85373021898592416</v>
      </c>
      <c r="E402" s="6">
        <f t="shared" si="47"/>
        <v>0.371036056108067</v>
      </c>
      <c r="F402" s="6">
        <f t="shared" si="48"/>
        <v>0.3339103528163252</v>
      </c>
      <c r="G402" s="6">
        <f t="shared" si="49"/>
        <v>2.7307084185695247</v>
      </c>
      <c r="H402" s="6">
        <f t="shared" si="50"/>
        <v>156.45806746487719</v>
      </c>
    </row>
    <row r="403" spans="1:8" x14ac:dyDescent="0.3">
      <c r="A403" s="26">
        <f t="shared" si="44"/>
        <v>0.33544795275183314</v>
      </c>
      <c r="B403" s="6">
        <v>0.39900000000000002</v>
      </c>
      <c r="C403" s="6">
        <f t="shared" si="45"/>
        <v>0.9010568478933626</v>
      </c>
      <c r="D403" s="6">
        <f t="shared" si="46"/>
        <v>0.8553193305809601</v>
      </c>
      <c r="E403" s="6">
        <f t="shared" si="47"/>
        <v>0.37228278497200035</v>
      </c>
      <c r="F403" s="6">
        <f t="shared" si="48"/>
        <v>0.33544795275183314</v>
      </c>
      <c r="G403" s="6">
        <f t="shared" si="49"/>
        <v>2.7347934753949312</v>
      </c>
      <c r="H403" s="6">
        <f t="shared" si="50"/>
        <v>156.6921239800441</v>
      </c>
    </row>
    <row r="404" spans="1:8" x14ac:dyDescent="0.3">
      <c r="A404" s="26">
        <f t="shared" si="44"/>
        <v>0.33698776625009663</v>
      </c>
      <c r="B404" s="6">
        <v>0.4</v>
      </c>
      <c r="C404" s="6">
        <f t="shared" si="45"/>
        <v>0.90217045757566283</v>
      </c>
      <c r="D404" s="6">
        <f t="shared" si="46"/>
        <v>0.85690544491564302</v>
      </c>
      <c r="E404" s="6">
        <f t="shared" si="47"/>
        <v>0.37353003905233095</v>
      </c>
      <c r="F404" s="6">
        <f t="shared" si="48"/>
        <v>0.33698776625009663</v>
      </c>
      <c r="G404" s="6">
        <f t="shared" si="49"/>
        <v>2.7388768120091314</v>
      </c>
      <c r="H404" s="6">
        <f t="shared" si="50"/>
        <v>156.92608193436899</v>
      </c>
    </row>
    <row r="405" spans="1:8" x14ac:dyDescent="0.3">
      <c r="A405" s="26">
        <f t="shared" si="44"/>
        <v>0.33852978127528244</v>
      </c>
      <c r="B405" s="6">
        <v>0.40100000000000002</v>
      </c>
      <c r="C405" s="6">
        <f t="shared" si="45"/>
        <v>0.90328127651869505</v>
      </c>
      <c r="D405" s="6">
        <f t="shared" si="46"/>
        <v>0.85848855994899287</v>
      </c>
      <c r="E405" s="6">
        <f t="shared" si="47"/>
        <v>0.37477781293109308</v>
      </c>
      <c r="F405" s="6">
        <f t="shared" si="48"/>
        <v>0.33852978127528244</v>
      </c>
      <c r="G405" s="6">
        <f t="shared" si="49"/>
        <v>2.7429584475831033</v>
      </c>
      <c r="H405" s="6">
        <f t="shared" si="50"/>
        <v>157.15994242626806</v>
      </c>
    </row>
    <row r="406" spans="1:8" x14ac:dyDescent="0.3">
      <c r="A406" s="26">
        <f t="shared" si="44"/>
        <v>0.34007398577256692</v>
      </c>
      <c r="B406" s="6">
        <v>0.40200000000000002</v>
      </c>
      <c r="C406" s="6">
        <f t="shared" si="45"/>
        <v>0.90438930885364643</v>
      </c>
      <c r="D406" s="6">
        <f t="shared" si="46"/>
        <v>0.86006867363362371</v>
      </c>
      <c r="E406" s="6">
        <f t="shared" si="47"/>
        <v>0.37602610119708929</v>
      </c>
      <c r="F406" s="6">
        <f t="shared" si="48"/>
        <v>0.34007398577256692</v>
      </c>
      <c r="G406" s="6">
        <f t="shared" si="49"/>
        <v>2.7470384012196045</v>
      </c>
      <c r="H406" s="6">
        <f t="shared" si="50"/>
        <v>157.39370655024862</v>
      </c>
    </row>
    <row r="407" spans="1:8" x14ac:dyDescent="0.3">
      <c r="A407" s="26">
        <f t="shared" si="44"/>
        <v>0.34162036766813969</v>
      </c>
      <c r="B407" s="6">
        <v>0.40300000000000002</v>
      </c>
      <c r="C407" s="6">
        <f t="shared" si="45"/>
        <v>0.90549455867711137</v>
      </c>
      <c r="D407" s="6">
        <f t="shared" si="46"/>
        <v>0.86164578391571134</v>
      </c>
      <c r="E407" s="6">
        <f t="shared" si="47"/>
        <v>0.37727489844580886</v>
      </c>
      <c r="F407" s="6">
        <f t="shared" si="48"/>
        <v>0.34162036766813969</v>
      </c>
      <c r="G407" s="6">
        <f t="shared" si="49"/>
        <v>2.7511166919540857</v>
      </c>
      <c r="H407" s="6">
        <f t="shared" si="50"/>
        <v>157.62737539696172</v>
      </c>
    </row>
    <row r="408" spans="1:8" x14ac:dyDescent="0.3">
      <c r="A408" s="26">
        <f t="shared" si="44"/>
        <v>0.34316891486920731</v>
      </c>
      <c r="B408" s="6">
        <v>0.40400000000000003</v>
      </c>
      <c r="C408" s="6">
        <f t="shared" si="45"/>
        <v>0.90659703005131353</v>
      </c>
      <c r="D408" s="6">
        <f t="shared" si="46"/>
        <v>0.86321988873496069</v>
      </c>
      <c r="E408" s="6">
        <f t="shared" si="47"/>
        <v>0.37852419927934672</v>
      </c>
      <c r="F408" s="6">
        <f t="shared" si="48"/>
        <v>0.34316891486920731</v>
      </c>
      <c r="G408" s="6">
        <f t="shared" si="49"/>
        <v>2.7551933387555945</v>
      </c>
      <c r="H408" s="6">
        <f t="shared" si="50"/>
        <v>157.86095005325367</v>
      </c>
    </row>
    <row r="409" spans="1:8" x14ac:dyDescent="0.3">
      <c r="A409" s="26">
        <f t="shared" si="44"/>
        <v>0.34471961526399514</v>
      </c>
      <c r="B409" s="6">
        <v>0.40500000000000003</v>
      </c>
      <c r="C409" s="6">
        <f t="shared" si="45"/>
        <v>0.90769672700432469</v>
      </c>
      <c r="D409" s="6">
        <f t="shared" si="46"/>
        <v>0.86479098602457238</v>
      </c>
      <c r="E409" s="6">
        <f t="shared" si="47"/>
        <v>0.3797739983063228</v>
      </c>
      <c r="F409" s="6">
        <f t="shared" si="48"/>
        <v>0.34471961526399514</v>
      </c>
      <c r="G409" s="6">
        <f t="shared" si="49"/>
        <v>2.759268360527674</v>
      </c>
      <c r="H409" s="6">
        <f t="shared" si="50"/>
        <v>158.09443160221775</v>
      </c>
    </row>
    <row r="410" spans="1:8" x14ac:dyDescent="0.3">
      <c r="A410" s="26">
        <f t="shared" si="44"/>
        <v>0.34627245672175039</v>
      </c>
      <c r="B410" s="6">
        <v>0.40600000000000003</v>
      </c>
      <c r="C410" s="6">
        <f t="shared" si="45"/>
        <v>0.9087936535302823</v>
      </c>
      <c r="D410" s="6">
        <f t="shared" si="46"/>
        <v>0.86635907371121013</v>
      </c>
      <c r="E410" s="6">
        <f t="shared" si="47"/>
        <v>0.38102429014180184</v>
      </c>
      <c r="F410" s="6">
        <f t="shared" si="48"/>
        <v>0.34627245672175039</v>
      </c>
      <c r="G410" s="6">
        <f t="shared" si="49"/>
        <v>2.7633417761092511</v>
      </c>
      <c r="H410" s="6">
        <f t="shared" si="50"/>
        <v>158.32782112324495</v>
      </c>
    </row>
    <row r="411" spans="1:8" x14ac:dyDescent="0.3">
      <c r="A411" s="26">
        <f t="shared" si="44"/>
        <v>0.34782742709274322</v>
      </c>
      <c r="B411" s="6">
        <v>0.40699999999999997</v>
      </c>
      <c r="C411" s="6">
        <f t="shared" si="45"/>
        <v>0.90988781358960313</v>
      </c>
      <c r="D411" s="6">
        <f t="shared" si="46"/>
        <v>0.86792414971496656</v>
      </c>
      <c r="E411" s="6">
        <f t="shared" si="47"/>
        <v>0.38227506940721345</v>
      </c>
      <c r="F411" s="6">
        <f t="shared" si="48"/>
        <v>0.34782742709274322</v>
      </c>
      <c r="G411" s="6">
        <f t="shared" si="49"/>
        <v>2.767413604275518</v>
      </c>
      <c r="H411" s="6">
        <f t="shared" si="50"/>
        <v>158.56111969207453</v>
      </c>
    </row>
    <row r="412" spans="1:8" x14ac:dyDescent="0.3">
      <c r="A412" s="26">
        <f t="shared" si="44"/>
        <v>0.3493845142082686</v>
      </c>
      <c r="B412" s="6">
        <v>0.40799999999999997</v>
      </c>
      <c r="C412" s="6">
        <f t="shared" si="45"/>
        <v>0.910979211109195</v>
      </c>
      <c r="D412" s="6">
        <f t="shared" si="46"/>
        <v>0.86948621194933051</v>
      </c>
      <c r="E412" s="6">
        <f t="shared" si="47"/>
        <v>0.38352633073027331</v>
      </c>
      <c r="F412" s="6">
        <f t="shared" si="48"/>
        <v>0.3493845142082686</v>
      </c>
      <c r="G412" s="6">
        <f t="shared" si="49"/>
        <v>2.7714838637388093</v>
      </c>
      <c r="H412" s="6">
        <f t="shared" si="50"/>
        <v>158.79432838084432</v>
      </c>
    </row>
    <row r="413" spans="1:8" x14ac:dyDescent="0.3">
      <c r="A413" s="26">
        <f t="shared" si="44"/>
        <v>0.35094370588064594</v>
      </c>
      <c r="B413" s="6">
        <v>0.40899999999999997</v>
      </c>
      <c r="C413" s="6">
        <f t="shared" si="45"/>
        <v>0.91206784998266477</v>
      </c>
      <c r="D413" s="6">
        <f t="shared" si="46"/>
        <v>0.87104525832115154</v>
      </c>
      <c r="E413" s="6">
        <f t="shared" si="47"/>
        <v>0.38477806874490328</v>
      </c>
      <c r="F413" s="6">
        <f t="shared" si="48"/>
        <v>0.35094370588064594</v>
      </c>
      <c r="G413" s="6">
        <f t="shared" si="49"/>
        <v>2.7755525731494655</v>
      </c>
      <c r="H413" s="6">
        <f t="shared" si="50"/>
        <v>159.02744825814005</v>
      </c>
    </row>
    <row r="414" spans="1:8" x14ac:dyDescent="0.3">
      <c r="A414" s="26">
        <f t="shared" si="44"/>
        <v>0.35250498990322071</v>
      </c>
      <c r="B414" s="6">
        <v>0.41</v>
      </c>
      <c r="C414" s="6">
        <f t="shared" si="45"/>
        <v>0.91315373407052558</v>
      </c>
      <c r="D414" s="6">
        <f t="shared" si="46"/>
        <v>0.87260128673060733</v>
      </c>
      <c r="E414" s="6">
        <f t="shared" si="47"/>
        <v>0.38603027809115403</v>
      </c>
      <c r="F414" s="6">
        <f t="shared" si="48"/>
        <v>0.35250498990322071</v>
      </c>
      <c r="G414" s="6">
        <f t="shared" si="49"/>
        <v>2.7796197510966976</v>
      </c>
      <c r="H414" s="6">
        <f t="shared" si="50"/>
        <v>159.26048038904514</v>
      </c>
    </row>
    <row r="415" spans="1:8" x14ac:dyDescent="0.3">
      <c r="A415" s="26">
        <f t="shared" si="44"/>
        <v>0.35406835405036347</v>
      </c>
      <c r="B415" s="6">
        <v>0.41099999999999998</v>
      </c>
      <c r="C415" s="6">
        <f t="shared" si="45"/>
        <v>0.91423686720040009</v>
      </c>
      <c r="D415" s="6">
        <f t="shared" si="46"/>
        <v>0.87415429507116849</v>
      </c>
      <c r="E415" s="6">
        <f t="shared" si="47"/>
        <v>0.3872829534151262</v>
      </c>
      <c r="F415" s="6">
        <f t="shared" si="48"/>
        <v>0.35406835405036347</v>
      </c>
      <c r="G415" s="6">
        <f t="shared" si="49"/>
        <v>2.7836854161094369</v>
      </c>
      <c r="H415" s="6">
        <f t="shared" si="50"/>
        <v>159.49342583518913</v>
      </c>
    </row>
    <row r="416" spans="1:8" x14ac:dyDescent="0.3">
      <c r="A416" s="26">
        <f t="shared" si="44"/>
        <v>0.35563378607746932</v>
      </c>
      <c r="B416" s="6">
        <v>0.41199999999999998</v>
      </c>
      <c r="C416" s="6">
        <f t="shared" si="45"/>
        <v>0.91531725316722135</v>
      </c>
      <c r="D416" s="6">
        <f t="shared" si="46"/>
        <v>0.87570428122956412</v>
      </c>
      <c r="E416" s="6">
        <f t="shared" si="47"/>
        <v>0.38853608936889317</v>
      </c>
      <c r="F416" s="6">
        <f t="shared" si="48"/>
        <v>0.35563378607746932</v>
      </c>
      <c r="G416" s="6">
        <f t="shared" si="49"/>
        <v>2.7877495866571844</v>
      </c>
      <c r="H416" s="6">
        <f t="shared" si="50"/>
        <v>159.72628565479644</v>
      </c>
    </row>
    <row r="417" spans="1:8" x14ac:dyDescent="0.3">
      <c r="A417" s="26">
        <f t="shared" si="44"/>
        <v>0.35720127372095661</v>
      </c>
      <c r="B417" s="6">
        <v>0.41299999999999998</v>
      </c>
      <c r="C417" s="6">
        <f t="shared" si="45"/>
        <v>0.91639489573343202</v>
      </c>
      <c r="D417" s="6">
        <f t="shared" si="46"/>
        <v>0.87725124308574687</v>
      </c>
      <c r="E417" s="6">
        <f t="shared" si="47"/>
        <v>0.38978968061042329</v>
      </c>
      <c r="F417" s="6">
        <f t="shared" si="48"/>
        <v>0.35720127372095661</v>
      </c>
      <c r="G417" s="6">
        <f t="shared" si="49"/>
        <v>2.7918122811508472</v>
      </c>
      <c r="H417" s="6">
        <f t="shared" si="50"/>
        <v>159.95906090273434</v>
      </c>
    </row>
    <row r="418" spans="1:8" x14ac:dyDescent="0.3">
      <c r="A418" s="26">
        <f t="shared" si="44"/>
        <v>0.35877080469826539</v>
      </c>
      <c r="B418" s="6">
        <v>0.41399999999999998</v>
      </c>
      <c r="C418" s="6">
        <f t="shared" si="45"/>
        <v>0.91746979862917977</v>
      </c>
      <c r="D418" s="6">
        <f t="shared" si="46"/>
        <v>0.8787951785128576</v>
      </c>
      <c r="E418" s="6">
        <f t="shared" si="47"/>
        <v>0.39104372180350355</v>
      </c>
      <c r="F418" s="6">
        <f t="shared" si="48"/>
        <v>0.35877080469826539</v>
      </c>
      <c r="G418" s="6">
        <f t="shared" si="49"/>
        <v>2.795873517943575</v>
      </c>
      <c r="H418" s="6">
        <f t="shared" si="50"/>
        <v>160.1917526305609</v>
      </c>
    </row>
    <row r="419" spans="1:8" x14ac:dyDescent="0.3">
      <c r="A419" s="26">
        <f t="shared" si="44"/>
        <v>0.36034236670785508</v>
      </c>
      <c r="B419" s="6">
        <v>0.41499999999999998</v>
      </c>
      <c r="C419" s="6">
        <f t="shared" si="45"/>
        <v>0.91854196555251144</v>
      </c>
      <c r="D419" s="6">
        <f t="shared" si="46"/>
        <v>0.88033608537719021</v>
      </c>
      <c r="E419" s="6">
        <f t="shared" si="47"/>
        <v>0.39229820761766265</v>
      </c>
      <c r="F419" s="6">
        <f t="shared" si="48"/>
        <v>0.36034236670785508</v>
      </c>
      <c r="G419" s="6">
        <f t="shared" si="49"/>
        <v>2.7999333153315842</v>
      </c>
      <c r="H419" s="6">
        <f t="shared" si="50"/>
        <v>160.42436188657203</v>
      </c>
    </row>
    <row r="420" spans="1:8" x14ac:dyDescent="0.3">
      <c r="A420" s="26">
        <f t="shared" si="44"/>
        <v>0.36191594742920186</v>
      </c>
      <c r="B420" s="6">
        <v>0.41599999999999998</v>
      </c>
      <c r="C420" s="6">
        <f t="shared" si="45"/>
        <v>0.91961140016956422</v>
      </c>
      <c r="D420" s="6">
        <f t="shared" si="46"/>
        <v>0.881873961538156</v>
      </c>
      <c r="E420" s="6">
        <f t="shared" si="47"/>
        <v>0.39355313272809506</v>
      </c>
      <c r="F420" s="6">
        <f t="shared" si="48"/>
        <v>0.36191594742920186</v>
      </c>
      <c r="G420" s="6">
        <f t="shared" si="49"/>
        <v>2.803991691554979</v>
      </c>
      <c r="H420" s="6">
        <f t="shared" si="50"/>
        <v>160.65688971584882</v>
      </c>
    </row>
    <row r="421" spans="1:8" x14ac:dyDescent="0.3">
      <c r="A421" s="26">
        <f t="shared" si="44"/>
        <v>0.36349153452279609</v>
      </c>
      <c r="B421" s="6">
        <v>0.41699999999999998</v>
      </c>
      <c r="C421" s="6">
        <f t="shared" si="45"/>
        <v>0.92067810611475498</v>
      </c>
      <c r="D421" s="6">
        <f t="shared" si="46"/>
        <v>0.88340880484824802</v>
      </c>
      <c r="E421" s="6">
        <f t="shared" si="47"/>
        <v>0.39480849181558558</v>
      </c>
      <c r="F421" s="6">
        <f t="shared" si="48"/>
        <v>0.36349153452279609</v>
      </c>
      <c r="G421" s="6">
        <f t="shared" si="49"/>
        <v>2.8080486647985654</v>
      </c>
      <c r="H421" s="6">
        <f t="shared" si="50"/>
        <v>160.88933716030382</v>
      </c>
    </row>
    <row r="422" spans="1:8" x14ac:dyDescent="0.3">
      <c r="A422" s="26">
        <f t="shared" si="44"/>
        <v>0.36506911563013783</v>
      </c>
      <c r="B422" s="6">
        <v>0.41799999999999998</v>
      </c>
      <c r="C422" s="6">
        <f t="shared" si="45"/>
        <v>0.92174208699096605</v>
      </c>
      <c r="D422" s="6">
        <f t="shared" si="46"/>
        <v>0.88494061315300443</v>
      </c>
      <c r="E422" s="6">
        <f t="shared" si="47"/>
        <v>0.39606427956643347</v>
      </c>
      <c r="F422" s="6">
        <f t="shared" si="48"/>
        <v>0.36506911563013783</v>
      </c>
      <c r="G422" s="6">
        <f t="shared" si="49"/>
        <v>2.8121042531926586</v>
      </c>
      <c r="H422" s="6">
        <f t="shared" si="50"/>
        <v>161.12170525872759</v>
      </c>
    </row>
    <row r="423" spans="1:8" x14ac:dyDescent="0.3">
      <c r="A423" s="26">
        <f t="shared" si="44"/>
        <v>0.36664867837373299</v>
      </c>
      <c r="B423" s="6">
        <v>0.41899999999999998</v>
      </c>
      <c r="C423" s="6">
        <f t="shared" si="45"/>
        <v>0.9228033463697296</v>
      </c>
      <c r="D423" s="6">
        <f t="shared" si="46"/>
        <v>0.88646938429097233</v>
      </c>
      <c r="E423" s="6">
        <f t="shared" si="47"/>
        <v>0.39732049067237762</v>
      </c>
      <c r="F423" s="6">
        <f t="shared" si="48"/>
        <v>0.36664867837373299</v>
      </c>
      <c r="G423" s="6">
        <f t="shared" si="49"/>
        <v>2.8161584748138835</v>
      </c>
      <c r="H423" s="6">
        <f t="shared" si="50"/>
        <v>161.35399504683448</v>
      </c>
    </row>
    <row r="424" spans="1:8" x14ac:dyDescent="0.3">
      <c r="A424" s="26">
        <f t="shared" si="44"/>
        <v>0.36823021035708914</v>
      </c>
      <c r="B424" s="6">
        <v>0.42</v>
      </c>
      <c r="C424" s="6">
        <f t="shared" si="45"/>
        <v>0.92386188779140987</v>
      </c>
      <c r="D424" s="6">
        <f t="shared" si="46"/>
        <v>0.8879951160936711</v>
      </c>
      <c r="E424" s="6">
        <f t="shared" si="47"/>
        <v>0.39857711983052208</v>
      </c>
      <c r="F424" s="6">
        <f t="shared" si="48"/>
        <v>0.36823021035708914</v>
      </c>
      <c r="G424" s="6">
        <f t="shared" si="49"/>
        <v>2.820211347685972</v>
      </c>
      <c r="H424" s="6">
        <f t="shared" si="50"/>
        <v>161.5862075573082</v>
      </c>
    </row>
    <row r="425" spans="1:8" x14ac:dyDescent="0.3">
      <c r="A425" s="26">
        <f t="shared" si="44"/>
        <v>0.36981369916470969</v>
      </c>
      <c r="B425" s="6">
        <v>0.42099999999999999</v>
      </c>
      <c r="C425" s="6">
        <f t="shared" si="45"/>
        <v>0.92491771476538265</v>
      </c>
      <c r="D425" s="6">
        <f t="shared" si="46"/>
        <v>0.88951780638555544</v>
      </c>
      <c r="E425" s="6">
        <f t="shared" si="47"/>
        <v>0.39983416174326136</v>
      </c>
      <c r="F425" s="6">
        <f t="shared" si="48"/>
        <v>0.36981369916470969</v>
      </c>
      <c r="G425" s="6">
        <f t="shared" si="49"/>
        <v>2.8242628897805515</v>
      </c>
      <c r="H425" s="6">
        <f t="shared" si="50"/>
        <v>161.8183438198472</v>
      </c>
    </row>
    <row r="426" spans="1:8" x14ac:dyDescent="0.3">
      <c r="A426" s="26">
        <f t="shared" si="44"/>
        <v>0.37139913236208943</v>
      </c>
      <c r="B426" s="6">
        <v>0.42199999999999999</v>
      </c>
      <c r="C426" s="6">
        <f t="shared" si="45"/>
        <v>0.92597083077021258</v>
      </c>
      <c r="D426" s="6">
        <f t="shared" si="46"/>
        <v>0.89103745298397874</v>
      </c>
      <c r="E426" s="6">
        <f t="shared" si="47"/>
        <v>0.40109161111820729</v>
      </c>
      <c r="F426" s="6">
        <f t="shared" si="48"/>
        <v>0.37139913236208943</v>
      </c>
      <c r="G426" s="6">
        <f t="shared" si="49"/>
        <v>2.8283131190179294</v>
      </c>
      <c r="H426" s="6">
        <f t="shared" si="50"/>
        <v>162.05040486120944</v>
      </c>
    </row>
    <row r="427" spans="1:8" x14ac:dyDescent="0.3">
      <c r="A427" s="26">
        <f t="shared" si="44"/>
        <v>0.37298649749570695</v>
      </c>
      <c r="B427" s="6">
        <v>0.42299999999999999</v>
      </c>
      <c r="C427" s="6">
        <f t="shared" si="45"/>
        <v>0.92702123925382762</v>
      </c>
      <c r="D427" s="6">
        <f t="shared" si="46"/>
        <v>0.89255405369915408</v>
      </c>
      <c r="E427" s="6">
        <f t="shared" si="47"/>
        <v>0.40234946266811428</v>
      </c>
      <c r="F427" s="6">
        <f t="shared" si="48"/>
        <v>0.37298649749570695</v>
      </c>
      <c r="G427" s="6">
        <f t="shared" si="49"/>
        <v>2.8323620532678704</v>
      </c>
      <c r="H427" s="6">
        <f t="shared" si="50"/>
        <v>162.28239170525703</v>
      </c>
    </row>
    <row r="428" spans="1:8" x14ac:dyDescent="0.3">
      <c r="A428" s="26">
        <f t="shared" si="44"/>
        <v>0.37457578209301939</v>
      </c>
      <c r="B428" s="6">
        <v>0.42399999999999999</v>
      </c>
      <c r="C428" s="6">
        <f t="shared" si="45"/>
        <v>0.92806894363369308</v>
      </c>
      <c r="D428" s="6">
        <f t="shared" si="46"/>
        <v>0.89406760633411841</v>
      </c>
      <c r="E428" s="6">
        <f t="shared" si="47"/>
        <v>0.40360771111080695</v>
      </c>
      <c r="F428" s="6">
        <f t="shared" si="48"/>
        <v>0.37457578209301939</v>
      </c>
      <c r="G428" s="6">
        <f t="shared" si="49"/>
        <v>2.8364097103503698</v>
      </c>
      <c r="H428" s="6">
        <f t="shared" si="50"/>
        <v>162.5143053730005</v>
      </c>
    </row>
    <row r="429" spans="1:8" x14ac:dyDescent="0.3">
      <c r="A429" s="26">
        <f t="shared" si="44"/>
        <v>0.37616697366245466</v>
      </c>
      <c r="B429" s="6">
        <v>0.42499999999999999</v>
      </c>
      <c r="C429" s="6">
        <f t="shared" si="45"/>
        <v>0.92911394729698138</v>
      </c>
      <c r="D429" s="6">
        <f t="shared" si="46"/>
        <v>0.89557810868469323</v>
      </c>
      <c r="E429" s="6">
        <f t="shared" si="47"/>
        <v>0.4048663511691068</v>
      </c>
      <c r="F429" s="6">
        <f t="shared" si="48"/>
        <v>0.37616697366245466</v>
      </c>
      <c r="G429" s="6">
        <f t="shared" si="49"/>
        <v>2.8404561080364208</v>
      </c>
      <c r="H429" s="6">
        <f t="shared" si="50"/>
        <v>162.74614688264271</v>
      </c>
    </row>
    <row r="430" spans="1:8" x14ac:dyDescent="0.3">
      <c r="A430" s="26">
        <f t="shared" si="44"/>
        <v>0.3777600596934047</v>
      </c>
      <c r="B430" s="6">
        <v>0.42599999999999999</v>
      </c>
      <c r="C430" s="6">
        <f t="shared" si="45"/>
        <v>0.93015625360074139</v>
      </c>
      <c r="D430" s="6">
        <f t="shared" si="46"/>
        <v>0.89708555853944749</v>
      </c>
      <c r="E430" s="6">
        <f t="shared" si="47"/>
        <v>0.40612537757076</v>
      </c>
      <c r="F430" s="6">
        <f t="shared" si="48"/>
        <v>0.3777600596934047</v>
      </c>
      <c r="G430" s="6">
        <f t="shared" si="49"/>
        <v>2.8445012640487763</v>
      </c>
      <c r="H430" s="6">
        <f t="shared" si="50"/>
        <v>162.97791724962266</v>
      </c>
    </row>
    <row r="431" spans="1:8" x14ac:dyDescent="0.3">
      <c r="A431" s="26">
        <f t="shared" si="44"/>
        <v>0.37935502765621609</v>
      </c>
      <c r="B431" s="6">
        <v>0.42699999999999999</v>
      </c>
      <c r="C431" s="6">
        <f t="shared" si="45"/>
        <v>0.93119586587206371</v>
      </c>
      <c r="D431" s="6">
        <f t="shared" si="46"/>
        <v>0.89858995367965755</v>
      </c>
      <c r="E431" s="6">
        <f t="shared" si="47"/>
        <v>0.40738478504836423</v>
      </c>
      <c r="F431" s="6">
        <f t="shared" si="48"/>
        <v>0.37935502765621609</v>
      </c>
      <c r="G431" s="6">
        <f t="shared" si="49"/>
        <v>2.848545196062704</v>
      </c>
      <c r="H431" s="6">
        <f t="shared" si="50"/>
        <v>163.20961748665857</v>
      </c>
    </row>
    <row r="432" spans="1:8" x14ac:dyDescent="0.3">
      <c r="A432" s="26">
        <f t="shared" si="44"/>
        <v>0.38095186500218287</v>
      </c>
      <c r="B432" s="6">
        <v>0.42799999999999999</v>
      </c>
      <c r="C432" s="6">
        <f t="shared" si="45"/>
        <v>0.93223278740824589</v>
      </c>
      <c r="D432" s="6">
        <f t="shared" si="46"/>
        <v>0.9000912918792694</v>
      </c>
      <c r="E432" s="6">
        <f t="shared" si="47"/>
        <v>0.40864456833929763</v>
      </c>
      <c r="F432" s="6">
        <f t="shared" si="48"/>
        <v>0.38095186500218287</v>
      </c>
      <c r="G432" s="6">
        <f t="shared" si="49"/>
        <v>2.8525879217067391</v>
      </c>
      <c r="H432" s="6">
        <f t="shared" si="50"/>
        <v>163.44124860379105</v>
      </c>
    </row>
    <row r="433" spans="1:8" x14ac:dyDescent="0.3">
      <c r="A433" s="26">
        <f t="shared" si="44"/>
        <v>0.38255055916353659</v>
      </c>
      <c r="B433" s="6">
        <v>0.42899999999999999</v>
      </c>
      <c r="C433" s="6">
        <f t="shared" si="45"/>
        <v>0.93326702147695395</v>
      </c>
      <c r="D433" s="6">
        <f t="shared" si="46"/>
        <v>0.90158957090485936</v>
      </c>
      <c r="E433" s="6">
        <f t="shared" si="47"/>
        <v>0.4099047221856465</v>
      </c>
      <c r="F433" s="6">
        <f t="shared" si="48"/>
        <v>0.38255055916353659</v>
      </c>
      <c r="G433" s="6">
        <f t="shared" si="49"/>
        <v>2.8566294585634306</v>
      </c>
      <c r="H433" s="6">
        <f t="shared" si="50"/>
        <v>163.67281160842606</v>
      </c>
    </row>
    <row r="434" spans="1:8" x14ac:dyDescent="0.3">
      <c r="A434" s="26">
        <f t="shared" si="44"/>
        <v>0.38415109755343774</v>
      </c>
      <c r="B434" s="6">
        <v>0.43</v>
      </c>
      <c r="C434" s="6">
        <f t="shared" si="45"/>
        <v>0.93429857131638316</v>
      </c>
      <c r="D434" s="6">
        <f t="shared" si="46"/>
        <v>0.90308478851559493</v>
      </c>
      <c r="E434" s="6">
        <f t="shared" si="47"/>
        <v>0.41116524133413446</v>
      </c>
      <c r="F434" s="6">
        <f t="shared" si="48"/>
        <v>0.38415109755343774</v>
      </c>
      <c r="G434" s="6">
        <f t="shared" si="49"/>
        <v>2.8606698241700816</v>
      </c>
      <c r="H434" s="6">
        <f t="shared" si="50"/>
        <v>163.90430750537695</v>
      </c>
    </row>
    <row r="435" spans="1:8" x14ac:dyDescent="0.3">
      <c r="A435" s="26">
        <f t="shared" si="44"/>
        <v>0.38575346756596446</v>
      </c>
      <c r="B435" s="6">
        <v>0.43099999999999999</v>
      </c>
      <c r="C435" s="6">
        <f t="shared" si="45"/>
        <v>0.93532744013541536</v>
      </c>
      <c r="D435" s="6">
        <f t="shared" si="46"/>
        <v>0.90457694246319431</v>
      </c>
      <c r="E435" s="6">
        <f t="shared" si="47"/>
        <v>0.4124261205360506</v>
      </c>
      <c r="F435" s="6">
        <f t="shared" si="48"/>
        <v>0.38575346756596446</v>
      </c>
      <c r="G435" s="6">
        <f t="shared" si="49"/>
        <v>2.8647090360194847</v>
      </c>
      <c r="H435" s="6">
        <f t="shared" si="50"/>
        <v>164.135737296907</v>
      </c>
    </row>
    <row r="436" spans="1:8" x14ac:dyDescent="0.3">
      <c r="A436" s="26">
        <f t="shared" si="44"/>
        <v>0.38735765657610349</v>
      </c>
      <c r="B436" s="6">
        <v>0.432</v>
      </c>
      <c r="C436" s="6">
        <f t="shared" si="45"/>
        <v>0.93635363111377512</v>
      </c>
      <c r="D436" s="6">
        <f t="shared" si="46"/>
        <v>0.90606603049188739</v>
      </c>
      <c r="E436" s="6">
        <f t="shared" si="47"/>
        <v>0.41368735454717981</v>
      </c>
      <c r="F436" s="6">
        <f t="shared" si="48"/>
        <v>0.38735765657610349</v>
      </c>
      <c r="G436" s="6">
        <f t="shared" si="49"/>
        <v>2.8687471115606571</v>
      </c>
      <c r="H436" s="6">
        <f t="shared" si="50"/>
        <v>164.36710198277117</v>
      </c>
    </row>
    <row r="437" spans="1:8" x14ac:dyDescent="0.3">
      <c r="A437" s="26">
        <f t="shared" si="44"/>
        <v>0.38896365193973786</v>
      </c>
      <c r="B437" s="6">
        <v>0.433</v>
      </c>
      <c r="C437" s="6">
        <f t="shared" si="45"/>
        <v>0.93737714740218414</v>
      </c>
      <c r="D437" s="6">
        <f t="shared" si="46"/>
        <v>0.90755205033837494</v>
      </c>
      <c r="E437" s="6">
        <f t="shared" si="47"/>
        <v>0.41494893812773098</v>
      </c>
      <c r="F437" s="6">
        <f t="shared" si="48"/>
        <v>0.38896365193973786</v>
      </c>
      <c r="G437" s="6">
        <f t="shared" si="49"/>
        <v>2.8727840681995622</v>
      </c>
      <c r="H437" s="6">
        <f t="shared" si="50"/>
        <v>164.59840256025774</v>
      </c>
    </row>
    <row r="438" spans="1:8" x14ac:dyDescent="0.3">
      <c r="A438" s="26">
        <f t="shared" si="44"/>
        <v>0.39057144099363633</v>
      </c>
      <c r="B438" s="6">
        <v>0.434</v>
      </c>
      <c r="C438" s="6">
        <f t="shared" si="45"/>
        <v>0.93839799212251263</v>
      </c>
      <c r="D438" s="6">
        <f t="shared" si="46"/>
        <v>0.90903499973178814</v>
      </c>
      <c r="E438" s="6">
        <f t="shared" si="47"/>
        <v>0.41621086604226798</v>
      </c>
      <c r="F438" s="6">
        <f t="shared" si="48"/>
        <v>0.39057144099363633</v>
      </c>
      <c r="G438" s="6">
        <f t="shared" si="49"/>
        <v>2.8768199232998359</v>
      </c>
      <c r="H438" s="6">
        <f t="shared" si="50"/>
        <v>164.82964002422978</v>
      </c>
    </row>
    <row r="439" spans="1:8" x14ac:dyDescent="0.3">
      <c r="A439" s="26">
        <f t="shared" si="44"/>
        <v>0.39218101105544079</v>
      </c>
      <c r="B439" s="6">
        <v>0.435</v>
      </c>
      <c r="C439" s="6">
        <f t="shared" si="45"/>
        <v>0.93941616836792963</v>
      </c>
      <c r="D439" s="6">
        <f t="shared" si="46"/>
        <v>0.91051487639364781</v>
      </c>
      <c r="E439" s="6">
        <f t="shared" si="47"/>
        <v>0.41747313305963885</v>
      </c>
      <c r="F439" s="6">
        <f t="shared" si="48"/>
        <v>0.39218101105544079</v>
      </c>
      <c r="G439" s="6">
        <f t="shared" si="49"/>
        <v>2.880854694183502</v>
      </c>
      <c r="H439" s="6">
        <f t="shared" si="50"/>
        <v>165.06081536716616</v>
      </c>
    </row>
    <row r="440" spans="1:8" x14ac:dyDescent="0.3">
      <c r="A440" s="26">
        <f t="shared" si="44"/>
        <v>0.39379234942365432</v>
      </c>
      <c r="B440" s="6">
        <v>0.436</v>
      </c>
      <c r="C440" s="6">
        <f t="shared" si="45"/>
        <v>0.94043167920305115</v>
      </c>
      <c r="D440" s="6">
        <f t="shared" si="46"/>
        <v>0.91199167803782344</v>
      </c>
      <c r="E440" s="6">
        <f t="shared" si="47"/>
        <v>0.41873573395290692</v>
      </c>
      <c r="F440" s="6">
        <f t="shared" si="48"/>
        <v>0.39379234942365432</v>
      </c>
      <c r="G440" s="6">
        <f t="shared" si="49"/>
        <v>2.884888398131686</v>
      </c>
      <c r="H440" s="6">
        <f t="shared" si="50"/>
        <v>165.29192957920233</v>
      </c>
    </row>
    <row r="441" spans="1:8" x14ac:dyDescent="0.3">
      <c r="A441" s="26">
        <f t="shared" si="44"/>
        <v>0.39540544337762767</v>
      </c>
      <c r="B441" s="6">
        <v>0.437</v>
      </c>
      <c r="C441" s="6">
        <f t="shared" si="45"/>
        <v>0.94144452766408626</v>
      </c>
      <c r="D441" s="6">
        <f t="shared" si="46"/>
        <v>0.91346540237049156</v>
      </c>
      <c r="E441" s="6">
        <f t="shared" si="47"/>
        <v>0.41999866349928056</v>
      </c>
      <c r="F441" s="6">
        <f t="shared" si="48"/>
        <v>0.39540544337762767</v>
      </c>
      <c r="G441" s="6">
        <f t="shared" si="49"/>
        <v>2.8889210523853226</v>
      </c>
      <c r="H441" s="6">
        <f t="shared" si="50"/>
        <v>165.52298364817119</v>
      </c>
    </row>
    <row r="442" spans="1:8" x14ac:dyDescent="0.3">
      <c r="A442" s="26">
        <f t="shared" si="44"/>
        <v>0.39702028017754609</v>
      </c>
      <c r="B442" s="6">
        <v>0.438</v>
      </c>
      <c r="C442" s="6">
        <f t="shared" si="45"/>
        <v>0.94245471675898085</v>
      </c>
      <c r="D442" s="6">
        <f t="shared" si="46"/>
        <v>0.91493604709009391</v>
      </c>
      <c r="E442" s="6">
        <f t="shared" si="47"/>
        <v>0.42126191648004485</v>
      </c>
      <c r="F442" s="6">
        <f t="shared" si="48"/>
        <v>0.39702028017754609</v>
      </c>
      <c r="G442" s="6">
        <f t="shared" si="49"/>
        <v>2.8929526741458624</v>
      </c>
      <c r="H442" s="6">
        <f t="shared" si="50"/>
        <v>165.75397855964323</v>
      </c>
    </row>
    <row r="443" spans="1:8" x14ac:dyDescent="0.3">
      <c r="A443" s="26">
        <f t="shared" si="44"/>
        <v>0.39863684706441488</v>
      </c>
      <c r="B443" s="6">
        <v>0.439</v>
      </c>
      <c r="C443" s="6">
        <f t="shared" si="45"/>
        <v>0.9434622494675603</v>
      </c>
      <c r="D443" s="6">
        <f t="shared" si="46"/>
        <v>0.91640360988729519</v>
      </c>
      <c r="E443" s="6">
        <f t="shared" si="47"/>
        <v>0.42252548768049197</v>
      </c>
      <c r="F443" s="6">
        <f t="shared" si="48"/>
        <v>0.39863684706441488</v>
      </c>
      <c r="G443" s="6">
        <f t="shared" si="49"/>
        <v>2.8969832805759688</v>
      </c>
      <c r="H443" s="6">
        <f t="shared" si="50"/>
        <v>165.98491529696662</v>
      </c>
    </row>
    <row r="444" spans="1:8" x14ac:dyDescent="0.3">
      <c r="A444" s="26">
        <f t="shared" si="44"/>
        <v>0.4002551312600458</v>
      </c>
      <c r="B444" s="6">
        <v>0.44</v>
      </c>
      <c r="C444" s="6">
        <f t="shared" si="45"/>
        <v>0.94446712874167027</v>
      </c>
      <c r="D444" s="6">
        <f t="shared" si="46"/>
        <v>0.9178680884449415</v>
      </c>
      <c r="E444" s="6">
        <f t="shared" si="47"/>
        <v>0.42378937188985344</v>
      </c>
      <c r="F444" s="6">
        <f t="shared" si="48"/>
        <v>0.4002551312600458</v>
      </c>
      <c r="G444" s="6">
        <f t="shared" si="49"/>
        <v>2.9010128888002171</v>
      </c>
      <c r="H444" s="6">
        <f t="shared" si="50"/>
        <v>166.21579484130723</v>
      </c>
    </row>
    <row r="445" spans="1:8" x14ac:dyDescent="0.3">
      <c r="A445" s="26">
        <f t="shared" si="44"/>
        <v>0.40187511996704078</v>
      </c>
      <c r="B445" s="6">
        <v>0.441</v>
      </c>
      <c r="C445" s="6">
        <f t="shared" si="45"/>
        <v>0.94546935750531425</v>
      </c>
      <c r="D445" s="6">
        <f t="shared" si="46"/>
        <v>0.91932948043801666</v>
      </c>
      <c r="E445" s="6">
        <f t="shared" si="47"/>
        <v>0.42505356390123089</v>
      </c>
      <c r="F445" s="6">
        <f t="shared" si="48"/>
        <v>0.40187511996704078</v>
      </c>
      <c r="G445" s="6">
        <f t="shared" si="49"/>
        <v>2.9050415159057845</v>
      </c>
      <c r="H445" s="6">
        <f t="shared" si="50"/>
        <v>166.44661817168827</v>
      </c>
    </row>
    <row r="446" spans="1:8" x14ac:dyDescent="0.3">
      <c r="A446" s="26">
        <f t="shared" si="44"/>
        <v>0.40349680036877755</v>
      </c>
      <c r="B446" s="6">
        <v>0.442</v>
      </c>
      <c r="C446" s="6">
        <f t="shared" si="45"/>
        <v>0.94646893865479131</v>
      </c>
      <c r="D446" s="6">
        <f t="shared" si="46"/>
        <v>0.92078778353360013</v>
      </c>
      <c r="E446" s="6">
        <f t="shared" si="47"/>
        <v>0.42631805851152843</v>
      </c>
      <c r="F446" s="6">
        <f t="shared" si="48"/>
        <v>0.40349680036877755</v>
      </c>
      <c r="G446" s="6">
        <f t="shared" si="49"/>
        <v>2.9090691789431387</v>
      </c>
      <c r="H446" s="6">
        <f t="shared" si="50"/>
        <v>166.67738626502953</v>
      </c>
    </row>
    <row r="447" spans="1:8" x14ac:dyDescent="0.3">
      <c r="A447" s="26">
        <f t="shared" si="44"/>
        <v>0.40512015962939313</v>
      </c>
      <c r="B447" s="6">
        <v>0.443</v>
      </c>
      <c r="C447" s="6">
        <f t="shared" si="45"/>
        <v>0.94746587505883062</v>
      </c>
      <c r="D447" s="6">
        <f t="shared" si="46"/>
        <v>0.92224299539082299</v>
      </c>
      <c r="E447" s="6">
        <f t="shared" si="47"/>
        <v>0.42758285052138489</v>
      </c>
      <c r="F447" s="6">
        <f t="shared" si="48"/>
        <v>0.40512015962939313</v>
      </c>
      <c r="G447" s="6">
        <f t="shared" si="49"/>
        <v>2.9130958949267227</v>
      </c>
      <c r="H447" s="6">
        <f t="shared" si="50"/>
        <v>166.90810009618676</v>
      </c>
    </row>
    <row r="448" spans="1:8" x14ac:dyDescent="0.3">
      <c r="A448" s="26">
        <f t="shared" si="44"/>
        <v>0.40674518489376715</v>
      </c>
      <c r="B448" s="6">
        <v>0.44400000000000001</v>
      </c>
      <c r="C448" s="6">
        <f t="shared" si="45"/>
        <v>0.94846016955872436</v>
      </c>
      <c r="D448" s="6">
        <f t="shared" si="46"/>
        <v>0.92369511366082468</v>
      </c>
      <c r="E448" s="6">
        <f t="shared" si="47"/>
        <v>0.42884793473510574</v>
      </c>
      <c r="F448" s="6">
        <f t="shared" si="48"/>
        <v>0.40674518489376715</v>
      </c>
      <c r="G448" s="6">
        <f t="shared" si="49"/>
        <v>2.9171216808356335</v>
      </c>
      <c r="H448" s="6">
        <f t="shared" si="50"/>
        <v>167.13876063799057</v>
      </c>
    </row>
    <row r="449" spans="1:8" x14ac:dyDescent="0.3">
      <c r="A449" s="26">
        <f t="shared" si="44"/>
        <v>0.40837186328750474</v>
      </c>
      <c r="B449" s="6">
        <v>0.44500000000000001</v>
      </c>
      <c r="C449" s="6">
        <f t="shared" si="45"/>
        <v>0.94945182496845881</v>
      </c>
      <c r="D449" s="6">
        <f t="shared" si="46"/>
        <v>0.92514413598670864</v>
      </c>
      <c r="E449" s="6">
        <f t="shared" si="47"/>
        <v>0.43011330596059577</v>
      </c>
      <c r="F449" s="6">
        <f t="shared" si="48"/>
        <v>0.40837186328750474</v>
      </c>
      <c r="G449" s="6">
        <f t="shared" si="49"/>
        <v>2.9211465536143</v>
      </c>
      <c r="H449" s="6">
        <f t="shared" si="50"/>
        <v>167.36936886128524</v>
      </c>
    </row>
    <row r="450" spans="1:8" x14ac:dyDescent="0.3">
      <c r="A450" s="26">
        <f t="shared" si="44"/>
        <v>0.41000018191691945</v>
      </c>
      <c r="B450" s="6">
        <v>0.44600000000000001</v>
      </c>
      <c r="C450" s="6">
        <f t="shared" si="45"/>
        <v>0.95044084407484453</v>
      </c>
      <c r="D450" s="6">
        <f t="shared" si="46"/>
        <v>0.92659006000349853</v>
      </c>
      <c r="E450" s="6">
        <f t="shared" si="47"/>
        <v>0.43137895900929224</v>
      </c>
      <c r="F450" s="6">
        <f t="shared" si="48"/>
        <v>0.41000018191691945</v>
      </c>
      <c r="G450" s="6">
        <f t="shared" si="49"/>
        <v>2.9251705301731556</v>
      </c>
      <c r="H450" s="6">
        <f t="shared" si="50"/>
        <v>167.59992573496726</v>
      </c>
    </row>
    <row r="451" spans="1:8" x14ac:dyDescent="0.3">
      <c r="A451" s="26">
        <f t="shared" si="44"/>
        <v>0.41163012786901459</v>
      </c>
      <c r="B451" s="6">
        <v>0.44700000000000001</v>
      </c>
      <c r="C451" s="6">
        <f t="shared" si="45"/>
        <v>0.9514272296376437</v>
      </c>
      <c r="D451" s="6">
        <f t="shared" si="46"/>
        <v>0.92803288333809308</v>
      </c>
      <c r="E451" s="6">
        <f t="shared" si="47"/>
        <v>0.43264488869609735</v>
      </c>
      <c r="F451" s="6">
        <f t="shared" si="48"/>
        <v>0.41163012786901459</v>
      </c>
      <c r="G451" s="6">
        <f t="shared" si="49"/>
        <v>2.9291936273893069</v>
      </c>
      <c r="H451" s="6">
        <f t="shared" si="50"/>
        <v>167.83043222602353</v>
      </c>
    </row>
    <row r="452" spans="1:8" x14ac:dyDescent="0.3">
      <c r="A452" s="26">
        <f t="shared" ref="A452:A515" si="51">F452</f>
        <v>0.41326168821146547</v>
      </c>
      <c r="B452" s="6">
        <v>0.44800000000000001</v>
      </c>
      <c r="C452" s="6">
        <f t="shared" si="45"/>
        <v>0.95241098438969629</v>
      </c>
      <c r="D452" s="6">
        <f t="shared" si="46"/>
        <v>0.92947260360922201</v>
      </c>
      <c r="E452" s="6">
        <f t="shared" si="47"/>
        <v>0.43391108983931242</v>
      </c>
      <c r="F452" s="6">
        <f t="shared" si="48"/>
        <v>0.41326168821146547</v>
      </c>
      <c r="G452" s="6">
        <f t="shared" si="49"/>
        <v>2.9332158621072013</v>
      </c>
      <c r="H452" s="6">
        <f t="shared" si="50"/>
        <v>168.06088929956991</v>
      </c>
    </row>
    <row r="453" spans="1:8" x14ac:dyDescent="0.3">
      <c r="A453" s="26">
        <f t="shared" si="51"/>
        <v>0.41489484999259918</v>
      </c>
      <c r="B453" s="6">
        <v>0.44900000000000001</v>
      </c>
      <c r="C453" s="6">
        <f t="shared" ref="C453:C516" si="52">((G453-SIN(G453))/G453)^(2/3)</f>
        <v>0.95339211103704424</v>
      </c>
      <c r="D453" s="6">
        <f t="shared" ref="D453:D516" si="53">(G453-SIN(G453))/G453</f>
        <v>0.93090921842739971</v>
      </c>
      <c r="E453" s="6">
        <f t="shared" ref="E453:E516" si="54">(G453-SIN(G453))/(2*PI())</f>
        <v>0.43517755726057017</v>
      </c>
      <c r="F453" s="6">
        <f t="shared" ref="F453:F516" si="55">((1*(G453-SIN(G453)))/(2*PI())*C453)</f>
        <v>0.41489484999259918</v>
      </c>
      <c r="G453" s="6">
        <f t="shared" ref="G453:G516" si="56">2*ACOS(1-2*(B453))</f>
        <v>2.9372372511392868</v>
      </c>
      <c r="H453" s="6">
        <f t="shared" ref="H453:H516" si="57">G453*180/(PI())</f>
        <v>168.2912979188886</v>
      </c>
    </row>
    <row r="454" spans="1:8" x14ac:dyDescent="0.3">
      <c r="A454" s="26">
        <f t="shared" si="51"/>
        <v>0.41652960024137564</v>
      </c>
      <c r="B454" s="6">
        <v>0.45</v>
      </c>
      <c r="C454" s="6">
        <f t="shared" si="52"/>
        <v>0.95437061225905395</v>
      </c>
      <c r="D454" s="6">
        <f t="shared" si="53"/>
        <v>0.93234272539487983</v>
      </c>
      <c r="E454" s="6">
        <f t="shared" si="54"/>
        <v>0.43644428578476913</v>
      </c>
      <c r="F454" s="6">
        <f t="shared" si="55"/>
        <v>0.41652960024137564</v>
      </c>
      <c r="G454" s="6">
        <f t="shared" si="56"/>
        <v>2.9412578112666736</v>
      </c>
      <c r="H454" s="6">
        <f t="shared" si="57"/>
        <v>168.52165904546644</v>
      </c>
    </row>
    <row r="455" spans="1:8" x14ac:dyDescent="0.3">
      <c r="A455" s="26">
        <f t="shared" si="51"/>
        <v>0.41816592596736701</v>
      </c>
      <c r="B455" s="6">
        <v>0.45100000000000001</v>
      </c>
      <c r="C455" s="6">
        <f t="shared" si="52"/>
        <v>0.95534649070853717</v>
      </c>
      <c r="D455" s="6">
        <f t="shared" si="53"/>
        <v>0.9337731221056097</v>
      </c>
      <c r="E455" s="6">
        <f t="shared" si="54"/>
        <v>0.43771127024000717</v>
      </c>
      <c r="F455" s="6">
        <f t="shared" si="55"/>
        <v>0.41816592596736701</v>
      </c>
      <c r="G455" s="6">
        <f t="shared" si="56"/>
        <v>2.9452775592397877</v>
      </c>
      <c r="H455" s="6">
        <f t="shared" si="57"/>
        <v>168.75197363903214</v>
      </c>
    </row>
    <row r="456" spans="1:8" x14ac:dyDescent="0.3">
      <c r="A456" s="26">
        <f t="shared" si="51"/>
        <v>0.41980381416073786</v>
      </c>
      <c r="B456" s="6">
        <v>0.45200000000000001</v>
      </c>
      <c r="C456" s="6">
        <f t="shared" si="52"/>
        <v>0.95631974901187056</v>
      </c>
      <c r="D456" s="6">
        <f t="shared" si="53"/>
        <v>0.93520040614518385</v>
      </c>
      <c r="E456" s="6">
        <f t="shared" si="54"/>
        <v>0.4389785054575161</v>
      </c>
      <c r="F456" s="6">
        <f t="shared" si="55"/>
        <v>0.41980381416073786</v>
      </c>
      <c r="G456" s="6">
        <f t="shared" si="56"/>
        <v>2.9492965117790257</v>
      </c>
      <c r="H456" s="6">
        <f t="shared" si="57"/>
        <v>168.98224265759387</v>
      </c>
    </row>
    <row r="457" spans="1:8" x14ac:dyDescent="0.3">
      <c r="A457" s="26">
        <f t="shared" si="51"/>
        <v>0.42144325179222286</v>
      </c>
      <c r="B457" s="6">
        <v>0.45300000000000001</v>
      </c>
      <c r="C457" s="6">
        <f t="shared" si="52"/>
        <v>0.95729038976911296</v>
      </c>
      <c r="D457" s="6">
        <f t="shared" si="53"/>
        <v>0.93662457509079711</v>
      </c>
      <c r="E457" s="6">
        <f t="shared" si="54"/>
        <v>0.44024598627159511</v>
      </c>
      <c r="F457" s="6">
        <f t="shared" si="55"/>
        <v>0.42144325179222286</v>
      </c>
      <c r="G457" s="6">
        <f t="shared" si="56"/>
        <v>2.9533146855754024</v>
      </c>
      <c r="H457" s="6">
        <f t="shared" si="57"/>
        <v>169.21246705747632</v>
      </c>
    </row>
    <row r="458" spans="1:8" x14ac:dyDescent="0.3">
      <c r="A458" s="26">
        <f t="shared" si="51"/>
        <v>0.42308422581310562</v>
      </c>
      <c r="B458" s="6">
        <v>0.45400000000000001</v>
      </c>
      <c r="C458" s="6">
        <f t="shared" si="52"/>
        <v>0.95825841555412083</v>
      </c>
      <c r="D458" s="6">
        <f t="shared" si="53"/>
        <v>0.93804562651119772</v>
      </c>
      <c r="E458" s="6">
        <f t="shared" si="54"/>
        <v>0.44151370751954594</v>
      </c>
      <c r="F458" s="6">
        <f t="shared" si="55"/>
        <v>0.42308422581310562</v>
      </c>
      <c r="G458" s="6">
        <f t="shared" si="56"/>
        <v>2.9573320972911983</v>
      </c>
      <c r="H458" s="6">
        <f t="shared" si="57"/>
        <v>169.44264779335782</v>
      </c>
    </row>
    <row r="459" spans="1:8" x14ac:dyDescent="0.3">
      <c r="A459" s="26">
        <f t="shared" si="51"/>
        <v>0.42472672315519655</v>
      </c>
      <c r="B459" s="6">
        <v>0.45500000000000002</v>
      </c>
      <c r="C459" s="6">
        <f t="shared" si="52"/>
        <v>0.9592238289146634</v>
      </c>
      <c r="D459" s="6">
        <f t="shared" si="53"/>
        <v>0.93946355796663994</v>
      </c>
      <c r="E459" s="6">
        <f t="shared" si="54"/>
        <v>0.44278166404160718</v>
      </c>
      <c r="F459" s="6">
        <f t="shared" si="55"/>
        <v>0.42472672315519655</v>
      </c>
      <c r="G459" s="6">
        <f t="shared" si="56"/>
        <v>2.9613487635606028</v>
      </c>
      <c r="H459" s="6">
        <f t="shared" si="57"/>
        <v>169.67278581830723</v>
      </c>
    </row>
    <row r="460" spans="1:8" x14ac:dyDescent="0.3">
      <c r="A460" s="26">
        <f t="shared" si="51"/>
        <v>0.42637073073080967</v>
      </c>
      <c r="B460" s="6">
        <v>0.45600000000000002</v>
      </c>
      <c r="C460" s="6">
        <f t="shared" si="52"/>
        <v>0.96018663237253454</v>
      </c>
      <c r="D460" s="6">
        <f t="shared" si="53"/>
        <v>0.94087836700883631</v>
      </c>
      <c r="E460" s="6">
        <f t="shared" si="54"/>
        <v>0.44404985068088904</v>
      </c>
      <c r="F460" s="6">
        <f t="shared" si="55"/>
        <v>0.42637073073080967</v>
      </c>
      <c r="G460" s="6">
        <f t="shared" si="56"/>
        <v>2.9653647009903548</v>
      </c>
      <c r="H460" s="6">
        <f t="shared" si="57"/>
        <v>169.90288208382066</v>
      </c>
    </row>
    <row r="461" spans="1:8" x14ac:dyDescent="0.3">
      <c r="A461" s="26">
        <f t="shared" si="51"/>
        <v>0.42801623543273953</v>
      </c>
      <c r="B461" s="6">
        <v>0.45700000000000002</v>
      </c>
      <c r="C461" s="6">
        <f t="shared" si="52"/>
        <v>0.96114682842366428</v>
      </c>
      <c r="D461" s="6">
        <f t="shared" si="53"/>
        <v>0.94229005118090969</v>
      </c>
      <c r="E461" s="6">
        <f t="shared" si="54"/>
        <v>0.44531826228330862</v>
      </c>
      <c r="F461" s="6">
        <f t="shared" si="55"/>
        <v>0.42801623543273953</v>
      </c>
      <c r="G461" s="6">
        <f t="shared" si="56"/>
        <v>2.9693799261603799</v>
      </c>
      <c r="H461" s="6">
        <f t="shared" si="57"/>
        <v>170.13293753985778</v>
      </c>
    </row>
    <row r="462" spans="1:8" x14ac:dyDescent="0.3">
      <c r="A462" s="26">
        <f t="shared" si="51"/>
        <v>0.42966322413423713</v>
      </c>
      <c r="B462" s="6">
        <v>0.45800000000000002</v>
      </c>
      <c r="C462" s="6">
        <f t="shared" si="52"/>
        <v>0.96210441953822756</v>
      </c>
      <c r="D462" s="6">
        <f t="shared" si="53"/>
        <v>0.94369860801734395</v>
      </c>
      <c r="E462" s="6">
        <f t="shared" si="54"/>
        <v>0.44658689369752469</v>
      </c>
      <c r="F462" s="6">
        <f t="shared" si="55"/>
        <v>0.42966322413423713</v>
      </c>
      <c r="G462" s="6">
        <f t="shared" si="56"/>
        <v>2.9733944556244261</v>
      </c>
      <c r="H462" s="6">
        <f t="shared" si="57"/>
        <v>170.36295313487855</v>
      </c>
    </row>
    <row r="463" spans="1:8" x14ac:dyDescent="0.3">
      <c r="A463" s="26">
        <f t="shared" si="51"/>
        <v>0.4313116836889857</v>
      </c>
      <c r="B463" s="6">
        <v>0.45900000000000002</v>
      </c>
      <c r="C463" s="6">
        <f t="shared" si="52"/>
        <v>0.96305940816075264</v>
      </c>
      <c r="D463" s="6">
        <f t="shared" si="53"/>
        <v>0.94510403504393625</v>
      </c>
      <c r="E463" s="6">
        <f t="shared" si="54"/>
        <v>0.44785573977487347</v>
      </c>
      <c r="F463" s="6">
        <f t="shared" si="55"/>
        <v>0.4313116836889857</v>
      </c>
      <c r="G463" s="6">
        <f t="shared" si="56"/>
        <v>2.9774083059106959</v>
      </c>
      <c r="H463" s="6">
        <f t="shared" si="57"/>
        <v>170.59292981587922</v>
      </c>
    </row>
    <row r="464" spans="1:8" x14ac:dyDescent="0.3">
      <c r="A464" s="26">
        <f t="shared" si="51"/>
        <v>0.43296160093107589</v>
      </c>
      <c r="B464" s="6">
        <v>0.46</v>
      </c>
      <c r="C464" s="6">
        <f t="shared" si="52"/>
        <v>0.96401179671022752</v>
      </c>
      <c r="D464" s="6">
        <f t="shared" si="53"/>
        <v>0.94650632977774751</v>
      </c>
      <c r="E464" s="6">
        <f t="shared" si="54"/>
        <v>0.44912479536930389</v>
      </c>
      <c r="F464" s="6">
        <f t="shared" si="55"/>
        <v>0.43296160093107589</v>
      </c>
      <c r="G464" s="6">
        <f t="shared" si="56"/>
        <v>2.9814214935224754</v>
      </c>
      <c r="H464" s="6">
        <f t="shared" si="57"/>
        <v>170.82286852842836</v>
      </c>
    </row>
    <row r="465" spans="1:8" x14ac:dyDescent="0.3">
      <c r="A465" s="26">
        <f t="shared" si="51"/>
        <v>0.4346129626749794</v>
      </c>
      <c r="B465" s="6">
        <v>0.46100000000000002</v>
      </c>
      <c r="C465" s="6">
        <f t="shared" si="52"/>
        <v>0.96496158758020356</v>
      </c>
      <c r="D465" s="6">
        <f t="shared" si="53"/>
        <v>0.94790548972705158</v>
      </c>
      <c r="E465" s="6">
        <f t="shared" si="54"/>
        <v>0.4503940553373128</v>
      </c>
      <c r="F465" s="6">
        <f t="shared" si="55"/>
        <v>0.4346129626749794</v>
      </c>
      <c r="G465" s="6">
        <f t="shared" si="56"/>
        <v>2.9854340349387605</v>
      </c>
      <c r="H465" s="6">
        <f t="shared" si="57"/>
        <v>171.05277021670292</v>
      </c>
    </row>
    <row r="466" spans="1:8" x14ac:dyDescent="0.3">
      <c r="A466" s="26">
        <f t="shared" si="51"/>
        <v>0.43626575571552451</v>
      </c>
      <c r="B466" s="6">
        <v>0.46200000000000002</v>
      </c>
      <c r="C466" s="6">
        <f t="shared" si="52"/>
        <v>0.96590878313889994</v>
      </c>
      <c r="D466" s="6">
        <f t="shared" si="53"/>
        <v>0.94930151239128735</v>
      </c>
      <c r="E466" s="6">
        <f t="shared" si="54"/>
        <v>0.45166351453788206</v>
      </c>
      <c r="F466" s="6">
        <f t="shared" si="55"/>
        <v>0.43626575571552451</v>
      </c>
      <c r="G466" s="6">
        <f t="shared" si="56"/>
        <v>2.9894459466148851</v>
      </c>
      <c r="H466" s="6">
        <f t="shared" si="57"/>
        <v>171.28263582352412</v>
      </c>
    </row>
    <row r="467" spans="1:8" x14ac:dyDescent="0.3">
      <c r="A467" s="26">
        <f t="shared" si="51"/>
        <v>0.43791996682786749</v>
      </c>
      <c r="B467" s="6">
        <v>0.46300000000000002</v>
      </c>
      <c r="C467" s="6">
        <f t="shared" si="52"/>
        <v>0.96685338572930402</v>
      </c>
      <c r="D467" s="6">
        <f t="shared" si="53"/>
        <v>0.9506943952610063</v>
      </c>
      <c r="E467" s="6">
        <f t="shared" si="54"/>
        <v>0.45293316783241289</v>
      </c>
      <c r="F467" s="6">
        <f t="shared" si="55"/>
        <v>0.43791996682786749</v>
      </c>
      <c r="G467" s="6">
        <f t="shared" si="56"/>
        <v>2.9934572449831376</v>
      </c>
      <c r="H467" s="6">
        <f t="shared" si="57"/>
        <v>171.51246629039272</v>
      </c>
    </row>
    <row r="468" spans="1:8" x14ac:dyDescent="0.3">
      <c r="A468" s="26">
        <f t="shared" si="51"/>
        <v>0.4395755827674675</v>
      </c>
      <c r="B468" s="6">
        <v>0.46400000000000002</v>
      </c>
      <c r="C468" s="6">
        <f t="shared" si="52"/>
        <v>0.96779539766927292</v>
      </c>
      <c r="D468" s="6">
        <f t="shared" si="53"/>
        <v>0.95208413581782336</v>
      </c>
      <c r="E468" s="6">
        <f t="shared" si="54"/>
        <v>0.45420301008466329</v>
      </c>
      <c r="F468" s="6">
        <f t="shared" si="55"/>
        <v>0.4395755827674675</v>
      </c>
      <c r="G468" s="6">
        <f t="shared" si="56"/>
        <v>2.9974679464533862</v>
      </c>
      <c r="H468" s="6">
        <f t="shared" si="57"/>
        <v>171.74226255752487</v>
      </c>
    </row>
    <row r="469" spans="1:8" x14ac:dyDescent="0.3">
      <c r="A469" s="26">
        <f t="shared" si="51"/>
        <v>0.44123259027005751</v>
      </c>
      <c r="B469" s="6">
        <v>0.46500000000000002</v>
      </c>
      <c r="C469" s="6">
        <f t="shared" si="52"/>
        <v>0.96873482125163057</v>
      </c>
      <c r="D469" s="6">
        <f t="shared" si="53"/>
        <v>0.95347073153436479</v>
      </c>
      <c r="E469" s="6">
        <f t="shared" si="54"/>
        <v>0.4554730361606838</v>
      </c>
      <c r="F469" s="6">
        <f t="shared" si="55"/>
        <v>0.44123259027005751</v>
      </c>
      <c r="G469" s="6">
        <f t="shared" si="56"/>
        <v>3.0014780674136925</v>
      </c>
      <c r="H469" s="6">
        <f t="shared" si="57"/>
        <v>171.97202556388737</v>
      </c>
    </row>
    <row r="470" spans="1:8" x14ac:dyDescent="0.3">
      <c r="A470" s="26">
        <f t="shared" si="51"/>
        <v>0.44289097605161631</v>
      </c>
      <c r="B470" s="6">
        <v>0.46600000000000003</v>
      </c>
      <c r="C470" s="6">
        <f t="shared" si="52"/>
        <v>0.96967165874426542</v>
      </c>
      <c r="D470" s="6">
        <f t="shared" si="53"/>
        <v>0.9548541798742165</v>
      </c>
      <c r="E470" s="6">
        <f t="shared" si="54"/>
        <v>0.45674324092875374</v>
      </c>
      <c r="F470" s="6">
        <f t="shared" si="55"/>
        <v>0.44289097605161631</v>
      </c>
      <c r="G470" s="6">
        <f t="shared" si="56"/>
        <v>3.0054876242309292</v>
      </c>
      <c r="H470" s="6">
        <f t="shared" si="57"/>
        <v>172.20175624723294</v>
      </c>
    </row>
    <row r="471" spans="1:8" x14ac:dyDescent="0.3">
      <c r="A471" s="26">
        <f t="shared" si="51"/>
        <v>0.44455072680834012</v>
      </c>
      <c r="B471" s="6">
        <v>0.46700000000000003</v>
      </c>
      <c r="C471" s="6">
        <f t="shared" si="52"/>
        <v>0.97060591239022653</v>
      </c>
      <c r="D471" s="6">
        <f t="shared" si="53"/>
        <v>0.95623447829187302</v>
      </c>
      <c r="E471" s="6">
        <f t="shared" si="54"/>
        <v>0.45801361925931794</v>
      </c>
      <c r="F471" s="6">
        <f t="shared" si="55"/>
        <v>0.44455072680834012</v>
      </c>
      <c r="G471" s="6">
        <f t="shared" si="56"/>
        <v>3.0094966332513904</v>
      </c>
      <c r="H471" s="6">
        <f t="shared" si="57"/>
        <v>172.43145554413522</v>
      </c>
    </row>
    <row r="472" spans="1:8" x14ac:dyDescent="0.3">
      <c r="A472" s="26">
        <f t="shared" si="51"/>
        <v>0.44621182921661284</v>
      </c>
      <c r="B472" s="6">
        <v>0.46800000000000003</v>
      </c>
      <c r="C472" s="6">
        <f t="shared" si="52"/>
        <v>0.97153758440781679</v>
      </c>
      <c r="D472" s="6">
        <f t="shared" si="53"/>
        <v>0.9576116242326842</v>
      </c>
      <c r="E472" s="6">
        <f t="shared" si="54"/>
        <v>0.4592841660249235</v>
      </c>
      <c r="F472" s="6">
        <f t="shared" si="55"/>
        <v>0.44621182921661284</v>
      </c>
      <c r="G472" s="6">
        <f t="shared" si="56"/>
        <v>3.0135051108014057</v>
      </c>
      <c r="H472" s="6">
        <f t="shared" si="57"/>
        <v>172.66112439002404</v>
      </c>
    </row>
    <row r="473" spans="1:8" x14ac:dyDescent="0.3">
      <c r="A473" s="26">
        <f t="shared" si="51"/>
        <v>0.44787426993297619</v>
      </c>
      <c r="B473" s="6">
        <v>0.46899999999999997</v>
      </c>
      <c r="C473" s="6">
        <f t="shared" si="52"/>
        <v>0.97246667699068612</v>
      </c>
      <c r="D473" s="6">
        <f t="shared" si="53"/>
        <v>0.95898561513280256</v>
      </c>
      <c r="E473" s="6">
        <f t="shared" si="54"/>
        <v>0.46055487610015633</v>
      </c>
      <c r="F473" s="6">
        <f t="shared" si="55"/>
        <v>0.44787426993297619</v>
      </c>
      <c r="G473" s="6">
        <f t="shared" si="56"/>
        <v>3.0175130731879469</v>
      </c>
      <c r="H473" s="6">
        <f t="shared" si="57"/>
        <v>172.89076371922005</v>
      </c>
    </row>
    <row r="474" spans="1:8" x14ac:dyDescent="0.3">
      <c r="A474" s="26">
        <f t="shared" si="51"/>
        <v>0.44953803559409955</v>
      </c>
      <c r="B474" s="6">
        <v>0.47</v>
      </c>
      <c r="C474" s="6">
        <f t="shared" si="52"/>
        <v>0.97339319230792276</v>
      </c>
      <c r="D474" s="6">
        <f t="shared" si="53"/>
        <v>0.96035644841913115</v>
      </c>
      <c r="E474" s="6">
        <f t="shared" si="54"/>
        <v>0.46182574436157847</v>
      </c>
      <c r="F474" s="6">
        <f t="shared" si="55"/>
        <v>0.44953803559409955</v>
      </c>
      <c r="G474" s="6">
        <f t="shared" si="56"/>
        <v>3.0215205366992364</v>
      </c>
      <c r="H474" s="6">
        <f t="shared" si="57"/>
        <v>173.12037446496959</v>
      </c>
    </row>
    <row r="475" spans="1:8" x14ac:dyDescent="0.3">
      <c r="A475" s="26">
        <f t="shared" si="51"/>
        <v>0.45120311281674791</v>
      </c>
      <c r="B475" s="6">
        <v>0.47099999999999997</v>
      </c>
      <c r="C475" s="6">
        <f t="shared" si="52"/>
        <v>0.97431713250414209</v>
      </c>
      <c r="D475" s="6">
        <f t="shared" si="53"/>
        <v>0.96172412150926789</v>
      </c>
      <c r="E475" s="6">
        <f t="shared" si="54"/>
        <v>0.46309676568766456</v>
      </c>
      <c r="F475" s="6">
        <f t="shared" si="55"/>
        <v>0.45120311281674791</v>
      </c>
      <c r="G475" s="6">
        <f t="shared" si="56"/>
        <v>3.0255275176053504</v>
      </c>
      <c r="H475" s="6">
        <f t="shared" si="57"/>
        <v>173.34995755947946</v>
      </c>
    </row>
    <row r="476" spans="1:8" x14ac:dyDescent="0.3">
      <c r="A476" s="26">
        <f t="shared" si="51"/>
        <v>0.45286948819775202</v>
      </c>
      <c r="B476" s="6">
        <v>0.47199999999999998</v>
      </c>
      <c r="C476" s="6">
        <f t="shared" si="52"/>
        <v>0.97523849969957654</v>
      </c>
      <c r="D476" s="6">
        <f t="shared" si="53"/>
        <v>0.96308863181145388</v>
      </c>
      <c r="E476" s="6">
        <f t="shared" si="54"/>
        <v>0.4643679349587399</v>
      </c>
      <c r="F476" s="6">
        <f t="shared" si="55"/>
        <v>0.45286948819775202</v>
      </c>
      <c r="G476" s="6">
        <f t="shared" si="56"/>
        <v>3.0295340321588253</v>
      </c>
      <c r="H476" s="6">
        <f t="shared" si="57"/>
        <v>173.57951393395132</v>
      </c>
    </row>
    <row r="477" spans="1:8" x14ac:dyDescent="0.3">
      <c r="A477" s="26">
        <f t="shared" si="51"/>
        <v>0.45453714831397379</v>
      </c>
      <c r="B477" s="6">
        <v>0.47299999999999998</v>
      </c>
      <c r="C477" s="6">
        <f t="shared" si="52"/>
        <v>0.97615729599016066</v>
      </c>
      <c r="D477" s="6">
        <f t="shared" si="53"/>
        <v>0.96444997672451682</v>
      </c>
      <c r="E477" s="6">
        <f t="shared" si="54"/>
        <v>0.46563924705691628</v>
      </c>
      <c r="F477" s="6">
        <f t="shared" si="55"/>
        <v>0.45453714831397379</v>
      </c>
      <c r="G477" s="6">
        <f t="shared" si="56"/>
        <v>3.0335400965952548</v>
      </c>
      <c r="H477" s="6">
        <f t="shared" si="57"/>
        <v>173.80904451861619</v>
      </c>
    </row>
    <row r="478" spans="1:8" x14ac:dyDescent="0.3">
      <c r="A478" s="26">
        <f t="shared" si="51"/>
        <v>0.45620607972227561</v>
      </c>
      <c r="B478" s="6">
        <v>0.47399999999999998</v>
      </c>
      <c r="C478" s="6">
        <f t="shared" si="52"/>
        <v>0.97707352344761789</v>
      </c>
      <c r="D478" s="6">
        <f t="shared" si="53"/>
        <v>0.96580815363781758</v>
      </c>
      <c r="E478" s="6">
        <f t="shared" si="54"/>
        <v>0.46691069686603109</v>
      </c>
      <c r="F478" s="6">
        <f t="shared" si="55"/>
        <v>0.45620607972227561</v>
      </c>
      <c r="G478" s="6">
        <f t="shared" si="56"/>
        <v>3.0375457271338937</v>
      </c>
      <c r="H478" s="6">
        <f t="shared" si="57"/>
        <v>174.03855024276888</v>
      </c>
    </row>
    <row r="479" spans="1:8" x14ac:dyDescent="0.3">
      <c r="A479" s="26">
        <f t="shared" si="51"/>
        <v>0.45787626895948591</v>
      </c>
      <c r="B479" s="6">
        <v>0.47499999999999998</v>
      </c>
      <c r="C479" s="6">
        <f t="shared" si="52"/>
        <v>0.97798718411954444</v>
      </c>
      <c r="D479" s="6">
        <f t="shared" si="53"/>
        <v>0.96716315993119439</v>
      </c>
      <c r="E479" s="6">
        <f t="shared" si="54"/>
        <v>0.46818227927158329</v>
      </c>
      <c r="F479" s="6">
        <f t="shared" si="55"/>
        <v>0.45787626895948591</v>
      </c>
      <c r="G479" s="6">
        <f t="shared" si="56"/>
        <v>3.041550939978253</v>
      </c>
      <c r="H479" s="6">
        <f t="shared" si="57"/>
        <v>174.26803203480227</v>
      </c>
    </row>
    <row r="480" spans="1:8" x14ac:dyDescent="0.3">
      <c r="A480" s="26">
        <f t="shared" si="51"/>
        <v>0.45954770254236549</v>
      </c>
      <c r="B480" s="6">
        <v>0.47599999999999998</v>
      </c>
      <c r="C480" s="6">
        <f t="shared" si="52"/>
        <v>0.97889828002949142</v>
      </c>
      <c r="D480" s="6">
        <f t="shared" si="53"/>
        <v>0.96851499297490695</v>
      </c>
      <c r="E480" s="6">
        <f t="shared" si="54"/>
        <v>0.46945398916067216</v>
      </c>
      <c r="F480" s="6">
        <f t="shared" si="55"/>
        <v>0.45954770254236549</v>
      </c>
      <c r="G480" s="6">
        <f t="shared" si="56"/>
        <v>3.0455557513166989</v>
      </c>
      <c r="H480" s="6">
        <f t="shared" si="57"/>
        <v>174.49749082224133</v>
      </c>
    </row>
    <row r="481" spans="1:8" x14ac:dyDescent="0.3">
      <c r="A481" s="26">
        <f t="shared" si="51"/>
        <v>0.46122036696757257</v>
      </c>
      <c r="B481" s="6">
        <v>0.47699999999999998</v>
      </c>
      <c r="C481" s="6">
        <f t="shared" si="52"/>
        <v>0.97980681317704632</v>
      </c>
      <c r="D481" s="6">
        <f t="shared" si="53"/>
        <v>0.96986365012958009</v>
      </c>
      <c r="E481" s="6">
        <f t="shared" si="54"/>
        <v>0.47072582142193403</v>
      </c>
      <c r="F481" s="6">
        <f t="shared" si="55"/>
        <v>0.46122036696757257</v>
      </c>
      <c r="G481" s="6">
        <f t="shared" si="56"/>
        <v>3.0495601773230447</v>
      </c>
      <c r="H481" s="6">
        <f t="shared" si="57"/>
        <v>174.72692753177739</v>
      </c>
    </row>
    <row r="482" spans="1:8" x14ac:dyDescent="0.3">
      <c r="A482" s="26">
        <f t="shared" si="51"/>
        <v>0.46289424871162865</v>
      </c>
      <c r="B482" s="6">
        <v>0.47799999999999998</v>
      </c>
      <c r="C482" s="6">
        <f t="shared" si="52"/>
        <v>0.9807127855379133</v>
      </c>
      <c r="D482" s="6">
        <f t="shared" si="53"/>
        <v>0.97120912874614784</v>
      </c>
      <c r="E482" s="6">
        <f t="shared" si="54"/>
        <v>0.47199777094548101</v>
      </c>
      <c r="F482" s="6">
        <f t="shared" si="55"/>
        <v>0.46289424871162865</v>
      </c>
      <c r="G482" s="6">
        <f t="shared" si="56"/>
        <v>3.0535642341571481</v>
      </c>
      <c r="H482" s="6">
        <f t="shared" si="57"/>
        <v>174.95634308930204</v>
      </c>
    </row>
    <row r="483" spans="1:8" x14ac:dyDescent="0.3">
      <c r="A483" s="26">
        <f t="shared" si="51"/>
        <v>0.46456933423088137</v>
      </c>
      <c r="B483" s="6">
        <v>0.47899999999999998</v>
      </c>
      <c r="C483" s="6">
        <f t="shared" si="52"/>
        <v>0.98161619906399122</v>
      </c>
      <c r="D483" s="6">
        <f t="shared" si="53"/>
        <v>0.97255142616579537</v>
      </c>
      <c r="E483" s="6">
        <f t="shared" si="54"/>
        <v>0.47326983262283784</v>
      </c>
      <c r="F483" s="6">
        <f t="shared" si="55"/>
        <v>0.46456933423088137</v>
      </c>
      <c r="G483" s="6">
        <f t="shared" si="56"/>
        <v>3.0575679379654996</v>
      </c>
      <c r="H483" s="6">
        <f t="shared" si="57"/>
        <v>175.18573841994103</v>
      </c>
    </row>
    <row r="484" spans="1:8" x14ac:dyDescent="0.3">
      <c r="A484" s="26">
        <f t="shared" si="51"/>
        <v>0.46624560996146941</v>
      </c>
      <c r="B484" s="6">
        <v>0.48</v>
      </c>
      <c r="C484" s="6">
        <f t="shared" si="52"/>
        <v>0.98251705568345116</v>
      </c>
      <c r="D484" s="6">
        <f t="shared" si="53"/>
        <v>0.97389053971990203</v>
      </c>
      <c r="E484" s="6">
        <f t="shared" si="54"/>
        <v>0.47454200134688057</v>
      </c>
      <c r="F484" s="6">
        <f t="shared" si="55"/>
        <v>0.46624560996146941</v>
      </c>
      <c r="G484" s="6">
        <f t="shared" si="56"/>
        <v>3.0615713048818152</v>
      </c>
      <c r="H484" s="6">
        <f t="shared" si="57"/>
        <v>175.41511444808825</v>
      </c>
    </row>
    <row r="485" spans="1:8" x14ac:dyDescent="0.3">
      <c r="A485" s="26">
        <f t="shared" si="51"/>
        <v>0.46792306231928493</v>
      </c>
      <c r="B485" s="6">
        <v>0.48099999999999998</v>
      </c>
      <c r="C485" s="6">
        <f t="shared" si="52"/>
        <v>0.98341535730081198</v>
      </c>
      <c r="D485" s="6">
        <f t="shared" si="53"/>
        <v>0.97522646672998314</v>
      </c>
      <c r="E485" s="6">
        <f t="shared" si="54"/>
        <v>0.47581427201177445</v>
      </c>
      <c r="F485" s="6">
        <f t="shared" si="55"/>
        <v>0.46792306231928493</v>
      </c>
      <c r="G485" s="6">
        <f t="shared" si="56"/>
        <v>3.0655743510276254</v>
      </c>
      <c r="H485" s="6">
        <f t="shared" si="57"/>
        <v>175.64447209743926</v>
      </c>
    </row>
    <row r="486" spans="1:8" x14ac:dyDescent="0.3">
      <c r="A486" s="26">
        <f t="shared" si="51"/>
        <v>0.4696016776999361</v>
      </c>
      <c r="B486" s="6">
        <v>0.48199999999999998</v>
      </c>
      <c r="C486" s="6">
        <f t="shared" si="52"/>
        <v>0.98431110579701508</v>
      </c>
      <c r="D486" s="6">
        <f t="shared" si="53"/>
        <v>0.97655920450763167</v>
      </c>
      <c r="E486" s="6">
        <f t="shared" si="54"/>
        <v>0.4770866395129118</v>
      </c>
      <c r="F486" s="6">
        <f t="shared" si="55"/>
        <v>0.4696016776999361</v>
      </c>
      <c r="G486" s="6">
        <f t="shared" si="56"/>
        <v>3.0695770925128638</v>
      </c>
      <c r="H486" s="6">
        <f t="shared" si="57"/>
        <v>175.87381229102536</v>
      </c>
    </row>
    <row r="487" spans="1:8" x14ac:dyDescent="0.3">
      <c r="A487" s="26">
        <f t="shared" si="51"/>
        <v>0.47128144247870918</v>
      </c>
      <c r="B487" s="6">
        <v>0.48299999999999998</v>
      </c>
      <c r="C487" s="6">
        <f t="shared" si="52"/>
        <v>0.98520430302949724</v>
      </c>
      <c r="D487" s="6">
        <f t="shared" si="53"/>
        <v>0.97788875035445899</v>
      </c>
      <c r="E487" s="6">
        <f t="shared" si="54"/>
        <v>0.4783590987468504</v>
      </c>
      <c r="F487" s="6">
        <f t="shared" si="55"/>
        <v>0.47128144247870918</v>
      </c>
      <c r="G487" s="6">
        <f t="shared" si="56"/>
        <v>3.073579545436453</v>
      </c>
      <c r="H487" s="6">
        <f t="shared" si="57"/>
        <v>176.1031359512468</v>
      </c>
    </row>
    <row r="488" spans="1:8" x14ac:dyDescent="0.3">
      <c r="A488" s="26">
        <f t="shared" si="51"/>
        <v>0.47296234301052964</v>
      </c>
      <c r="B488" s="6">
        <v>0.48399999999999999</v>
      </c>
      <c r="C488" s="6">
        <f t="shared" si="52"/>
        <v>0.98609495083226284</v>
      </c>
      <c r="D488" s="6">
        <f t="shared" si="53"/>
        <v>0.97921510156203562</v>
      </c>
      <c r="E488" s="6">
        <f t="shared" si="54"/>
        <v>0.47963164461125174</v>
      </c>
      <c r="F488" s="6">
        <f t="shared" si="55"/>
        <v>0.47296234301052964</v>
      </c>
      <c r="G488" s="6">
        <f t="shared" si="56"/>
        <v>3.0775817258868918</v>
      </c>
      <c r="H488" s="6">
        <f t="shared" si="57"/>
        <v>176.33244399990673</v>
      </c>
    </row>
    <row r="489" spans="1:8" x14ac:dyDescent="0.3">
      <c r="A489" s="26">
        <f t="shared" si="51"/>
        <v>0.4746443656299224</v>
      </c>
      <c r="B489" s="6">
        <v>0.48499999999999999</v>
      </c>
      <c r="C489" s="6">
        <f t="shared" si="52"/>
        <v>0.98698305101595363</v>
      </c>
      <c r="D489" s="6">
        <f t="shared" si="53"/>
        <v>0.98053825541183115</v>
      </c>
      <c r="E489" s="6">
        <f t="shared" si="54"/>
        <v>0.48090427200481911</v>
      </c>
      <c r="F489" s="6">
        <f t="shared" si="55"/>
        <v>0.4746443656299224</v>
      </c>
      <c r="G489" s="6">
        <f t="shared" si="56"/>
        <v>3.0815836499428393</v>
      </c>
      <c r="H489" s="6">
        <f t="shared" si="57"/>
        <v>176.56173735824436</v>
      </c>
    </row>
    <row r="490" spans="1:8" x14ac:dyDescent="0.3">
      <c r="A490" s="26">
        <f t="shared" si="51"/>
        <v>0.47632749665097274</v>
      </c>
      <c r="B490" s="6">
        <v>0.48599999999999999</v>
      </c>
      <c r="C490" s="6">
        <f t="shared" si="52"/>
        <v>0.98786860536791865</v>
      </c>
      <c r="D490" s="6">
        <f t="shared" si="53"/>
        <v>0.9818582091751541</v>
      </c>
      <c r="E490" s="6">
        <f t="shared" si="54"/>
        <v>0.48217697582723651</v>
      </c>
      <c r="F490" s="6">
        <f t="shared" si="55"/>
        <v>0.47632749665097274</v>
      </c>
      <c r="G490" s="6">
        <f t="shared" si="56"/>
        <v>3.0855853336736994</v>
      </c>
      <c r="H490" s="6">
        <f t="shared" si="57"/>
        <v>176.79101694696885</v>
      </c>
    </row>
    <row r="491" spans="1:8" x14ac:dyDescent="0.3">
      <c r="A491" s="26">
        <f t="shared" si="51"/>
        <v>0.47801172236728479</v>
      </c>
      <c r="B491" s="6">
        <v>0.48699999999999999</v>
      </c>
      <c r="C491" s="6">
        <f t="shared" si="52"/>
        <v>0.98875161565228198</v>
      </c>
      <c r="D491" s="6">
        <f t="shared" si="53"/>
        <v>0.9831749601130908</v>
      </c>
      <c r="E491" s="6">
        <f t="shared" si="54"/>
        <v>0.48344975097910636</v>
      </c>
      <c r="F491" s="6">
        <f t="shared" si="55"/>
        <v>0.47801172236728479</v>
      </c>
      <c r="G491" s="6">
        <f t="shared" si="56"/>
        <v>3.0895867931402026</v>
      </c>
      <c r="H491" s="6">
        <f t="shared" si="57"/>
        <v>177.02028368629215</v>
      </c>
    </row>
    <row r="492" spans="1:8" x14ac:dyDescent="0.3">
      <c r="A492" s="26">
        <f t="shared" si="51"/>
        <v>0.479697029051941</v>
      </c>
      <c r="B492" s="6">
        <v>0.48799999999999999</v>
      </c>
      <c r="C492" s="6">
        <f t="shared" si="52"/>
        <v>0.98963208361000887</v>
      </c>
      <c r="D492" s="6">
        <f t="shared" si="53"/>
        <v>0.98448850547644429</v>
      </c>
      <c r="E492" s="6">
        <f t="shared" si="54"/>
        <v>0.4847225923618888</v>
      </c>
      <c r="F492" s="6">
        <f t="shared" si="55"/>
        <v>0.479697029051941</v>
      </c>
      <c r="G492" s="6">
        <f t="shared" si="56"/>
        <v>3.0935880443949899</v>
      </c>
      <c r="H492" s="6">
        <f t="shared" si="57"/>
        <v>177.24953849596287</v>
      </c>
    </row>
    <row r="493" spans="1:8" x14ac:dyDescent="0.3">
      <c r="A493" s="26">
        <f t="shared" si="51"/>
        <v>0.48138340295745918</v>
      </c>
      <c r="B493" s="6">
        <v>0.48899999999999999</v>
      </c>
      <c r="C493" s="6">
        <f t="shared" si="52"/>
        <v>0.99051001095897118</v>
      </c>
      <c r="D493" s="6">
        <f t="shared" si="53"/>
        <v>0.98579884250567162</v>
      </c>
      <c r="E493" s="6">
        <f t="shared" si="54"/>
        <v>0.48599549487783927</v>
      </c>
      <c r="F493" s="6">
        <f t="shared" si="55"/>
        <v>0.48138340295745918</v>
      </c>
      <c r="G493" s="6">
        <f t="shared" si="56"/>
        <v>3.0975891034831919</v>
      </c>
      <c r="H493" s="6">
        <f t="shared" si="57"/>
        <v>177.47878229529931</v>
      </c>
    </row>
    <row r="494" spans="1:8" x14ac:dyDescent="0.3">
      <c r="A494" s="26">
        <f t="shared" si="51"/>
        <v>0.48307083031575199</v>
      </c>
      <c r="B494" s="6">
        <v>0.49</v>
      </c>
      <c r="C494" s="6">
        <f t="shared" si="52"/>
        <v>0.99138539939401205</v>
      </c>
      <c r="D494" s="6">
        <f t="shared" si="53"/>
        <v>0.98710596843082288</v>
      </c>
      <c r="E494" s="6">
        <f t="shared" si="54"/>
        <v>0.48726845342994846</v>
      </c>
      <c r="F494" s="6">
        <f t="shared" si="55"/>
        <v>0.48307083031575199</v>
      </c>
      <c r="G494" s="6">
        <f t="shared" si="56"/>
        <v>3.1015899864430123</v>
      </c>
      <c r="H494" s="6">
        <f t="shared" si="57"/>
        <v>177.70801600322281</v>
      </c>
    </row>
    <row r="495" spans="1:8" x14ac:dyDescent="0.3">
      <c r="A495" s="26">
        <f t="shared" si="51"/>
        <v>0.48475929733808126</v>
      </c>
      <c r="B495" s="6">
        <v>0.49099999999999999</v>
      </c>
      <c r="C495" s="6">
        <f t="shared" si="52"/>
        <v>0.99225825058700756</v>
      </c>
      <c r="D495" s="6">
        <f t="shared" si="53"/>
        <v>0.98840988047147671</v>
      </c>
      <c r="E495" s="6">
        <f t="shared" si="54"/>
        <v>0.48854146292187917</v>
      </c>
      <c r="F495" s="6">
        <f t="shared" si="55"/>
        <v>0.48475929733808126</v>
      </c>
      <c r="G495" s="6">
        <f t="shared" si="56"/>
        <v>3.1055907093063033</v>
      </c>
      <c r="H495" s="6">
        <f t="shared" si="57"/>
        <v>177.93724053829089</v>
      </c>
    </row>
    <row r="496" spans="1:8" x14ac:dyDescent="0.3">
      <c r="A496" s="26">
        <f t="shared" si="51"/>
        <v>0.48644879021501625</v>
      </c>
      <c r="B496" s="6">
        <v>0.49199999999999999</v>
      </c>
      <c r="C496" s="6">
        <f t="shared" si="52"/>
        <v>0.99312856618692891</v>
      </c>
      <c r="D496" s="6">
        <f t="shared" si="53"/>
        <v>0.9897105758366781</v>
      </c>
      <c r="E496" s="6">
        <f t="shared" si="54"/>
        <v>0.48981451825790673</v>
      </c>
      <c r="F496" s="6">
        <f t="shared" si="55"/>
        <v>0.48644879021501625</v>
      </c>
      <c r="G496" s="6">
        <f t="shared" si="56"/>
        <v>3.1095912880991494</v>
      </c>
      <c r="H496" s="6">
        <f t="shared" si="57"/>
        <v>178.16645681873052</v>
      </c>
    </row>
    <row r="497" spans="1:8" x14ac:dyDescent="0.3">
      <c r="A497" s="26">
        <f t="shared" si="51"/>
        <v>0.48813929511638826</v>
      </c>
      <c r="B497" s="6">
        <v>0.49299999999999999</v>
      </c>
      <c r="C497" s="6">
        <f t="shared" si="52"/>
        <v>0.99399634781990243</v>
      </c>
      <c r="D497" s="6">
        <f t="shared" si="53"/>
        <v>0.99100805172487394</v>
      </c>
      <c r="E497" s="6">
        <f t="shared" si="54"/>
        <v>0.49108761434285669</v>
      </c>
      <c r="F497" s="6">
        <f t="shared" si="55"/>
        <v>0.48813929511638826</v>
      </c>
      <c r="G497" s="6">
        <f t="shared" si="56"/>
        <v>3.1135917388424432</v>
      </c>
      <c r="H497" s="6">
        <f t="shared" si="57"/>
        <v>178.39566576247122</v>
      </c>
    </row>
    <row r="498" spans="1:8" x14ac:dyDescent="0.3">
      <c r="A498" s="26">
        <f t="shared" si="51"/>
        <v>0.48983079819124603</v>
      </c>
      <c r="B498" s="6">
        <v>0.49399999999999999</v>
      </c>
      <c r="C498" s="6">
        <f t="shared" si="52"/>
        <v>0.99486159708926847</v>
      </c>
      <c r="D498" s="6">
        <f t="shared" si="53"/>
        <v>0.99230230532384855</v>
      </c>
      <c r="E498" s="6">
        <f t="shared" si="54"/>
        <v>0.49236074608204394</v>
      </c>
      <c r="F498" s="6">
        <f t="shared" si="55"/>
        <v>0.48983079819124603</v>
      </c>
      <c r="G498" s="6">
        <f t="shared" si="56"/>
        <v>3.117592077552465</v>
      </c>
      <c r="H498" s="6">
        <f t="shared" si="57"/>
        <v>178.62486828717826</v>
      </c>
    </row>
    <row r="499" spans="1:8" x14ac:dyDescent="0.3">
      <c r="A499" s="26">
        <f t="shared" si="51"/>
        <v>0.49152328556780905</v>
      </c>
      <c r="B499" s="6">
        <v>0.495</v>
      </c>
      <c r="C499" s="6">
        <f t="shared" si="52"/>
        <v>0.99572431557563879</v>
      </c>
      <c r="D499" s="6">
        <f t="shared" si="53"/>
        <v>0.99359333381065851</v>
      </c>
      <c r="E499" s="6">
        <f t="shared" si="54"/>
        <v>0.49363390838121113</v>
      </c>
      <c r="F499" s="6">
        <f t="shared" si="55"/>
        <v>0.49152328556780905</v>
      </c>
      <c r="G499" s="6">
        <f t="shared" si="56"/>
        <v>3.1215923202414588</v>
      </c>
      <c r="H499" s="6">
        <f t="shared" si="57"/>
        <v>178.8540653102857</v>
      </c>
    </row>
    <row r="500" spans="1:8" x14ac:dyDescent="0.3">
      <c r="A500" s="26">
        <f t="shared" si="51"/>
        <v>0.49321674335342247</v>
      </c>
      <c r="B500" s="6">
        <v>0.496</v>
      </c>
      <c r="C500" s="6">
        <f t="shared" si="52"/>
        <v>0.9965845048369536</v>
      </c>
      <c r="D500" s="6">
        <f t="shared" si="53"/>
        <v>0.99488113435156778</v>
      </c>
      <c r="E500" s="6">
        <f t="shared" si="54"/>
        <v>0.49490709614646805</v>
      </c>
      <c r="F500" s="6">
        <f t="shared" si="55"/>
        <v>0.49321674335342247</v>
      </c>
      <c r="G500" s="6">
        <f t="shared" si="56"/>
        <v>3.1255924829182109</v>
      </c>
      <c r="H500" s="6">
        <f t="shared" si="57"/>
        <v>179.08325774902931</v>
      </c>
    </row>
    <row r="501" spans="1:8" x14ac:dyDescent="0.3">
      <c r="A501" s="26">
        <f t="shared" si="51"/>
        <v>0.49491115763450921</v>
      </c>
      <c r="B501" s="6">
        <v>0.497</v>
      </c>
      <c r="C501" s="6">
        <f t="shared" si="52"/>
        <v>0.99744216640853645</v>
      </c>
      <c r="D501" s="6">
        <f t="shared" si="53"/>
        <v>0.99616570410198091</v>
      </c>
      <c r="E501" s="6">
        <f t="shared" si="54"/>
        <v>0.49618030428423004</v>
      </c>
      <c r="F501" s="6">
        <f t="shared" si="55"/>
        <v>0.49491115763450921</v>
      </c>
      <c r="G501" s="6">
        <f t="shared" si="56"/>
        <v>3.1295925815886267</v>
      </c>
      <c r="H501" s="6">
        <f t="shared" si="57"/>
        <v>179.31244652048005</v>
      </c>
    </row>
    <row r="502" spans="1:8" x14ac:dyDescent="0.3">
      <c r="A502" s="26">
        <f t="shared" si="51"/>
        <v>0.49660651447652221</v>
      </c>
      <c r="B502" s="6">
        <v>0.498</v>
      </c>
      <c r="C502" s="6">
        <f t="shared" si="52"/>
        <v>0.99829730180314769</v>
      </c>
      <c r="D502" s="6">
        <f t="shared" si="53"/>
        <v>0.99744704020637676</v>
      </c>
      <c r="E502" s="6">
        <f t="shared" si="54"/>
        <v>0.49745352770115681</v>
      </c>
      <c r="F502" s="6">
        <f t="shared" si="55"/>
        <v>0.49660651447652221</v>
      </c>
      <c r="G502" s="6">
        <f t="shared" si="56"/>
        <v>3.1335926322563061</v>
      </c>
      <c r="H502" s="6">
        <f t="shared" si="57"/>
        <v>179.54163254157658</v>
      </c>
    </row>
    <row r="503" spans="1:8" x14ac:dyDescent="0.3">
      <c r="A503" s="26">
        <f t="shared" si="51"/>
        <v>0.49830279992389681</v>
      </c>
      <c r="B503" s="6">
        <v>0.499</v>
      </c>
      <c r="C503" s="6">
        <f t="shared" si="52"/>
        <v>0.99914991251103835</v>
      </c>
      <c r="D503" s="6">
        <f t="shared" si="53"/>
        <v>0.99872513979824151</v>
      </c>
      <c r="E503" s="6">
        <f t="shared" si="54"/>
        <v>0.49872676130409177</v>
      </c>
      <c r="F503" s="6">
        <f t="shared" si="55"/>
        <v>0.49830279992389681</v>
      </c>
      <c r="G503" s="6">
        <f t="shared" si="56"/>
        <v>3.1375926509231218</v>
      </c>
      <c r="H503" s="6">
        <f t="shared" si="57"/>
        <v>179.77081672915867</v>
      </c>
    </row>
    <row r="504" spans="1:8" x14ac:dyDescent="0.3">
      <c r="A504" s="26">
        <f t="shared" si="51"/>
        <v>0.5</v>
      </c>
      <c r="B504" s="6">
        <v>0.5</v>
      </c>
      <c r="C504" s="6">
        <f t="shared" si="52"/>
        <v>1</v>
      </c>
      <c r="D504" s="6">
        <f t="shared" si="53"/>
        <v>1</v>
      </c>
      <c r="E504" s="6">
        <f t="shared" si="54"/>
        <v>0.5</v>
      </c>
      <c r="F504" s="6">
        <f t="shared" si="55"/>
        <v>0.5</v>
      </c>
      <c r="G504" s="6">
        <f t="shared" si="56"/>
        <v>3.1415926535897931</v>
      </c>
      <c r="H504" s="6">
        <f t="shared" si="57"/>
        <v>180</v>
      </c>
    </row>
    <row r="505" spans="1:8" x14ac:dyDescent="0.3">
      <c r="A505" s="26">
        <f t="shared" si="51"/>
        <v>0.50169810070708265</v>
      </c>
      <c r="B505" s="6">
        <v>0.501</v>
      </c>
      <c r="C505" s="6">
        <f t="shared" si="52"/>
        <v>1.0008475657154166</v>
      </c>
      <c r="D505" s="6">
        <f t="shared" si="53"/>
        <v>1.0012716179229488</v>
      </c>
      <c r="E505" s="6">
        <f t="shared" si="54"/>
        <v>0.50127323869590823</v>
      </c>
      <c r="F505" s="6">
        <f t="shared" si="55"/>
        <v>0.50169810070708265</v>
      </c>
      <c r="G505" s="6">
        <f t="shared" si="56"/>
        <v>3.1455926562564644</v>
      </c>
      <c r="H505" s="6">
        <f t="shared" si="57"/>
        <v>180.22918327084136</v>
      </c>
    </row>
    <row r="506" spans="1:8" x14ac:dyDescent="0.3">
      <c r="A506" s="26">
        <f t="shared" si="51"/>
        <v>0.50339708802622818</v>
      </c>
      <c r="B506" s="6">
        <v>0.502</v>
      </c>
      <c r="C506" s="6">
        <f t="shared" si="52"/>
        <v>1.0016926110803128</v>
      </c>
      <c r="D506" s="6">
        <f t="shared" si="53"/>
        <v>1.0025399906671864</v>
      </c>
      <c r="E506" s="6">
        <f t="shared" si="54"/>
        <v>0.50254647229884308</v>
      </c>
      <c r="F506" s="6">
        <f t="shared" si="55"/>
        <v>0.50339708802622818</v>
      </c>
      <c r="G506" s="6">
        <f t="shared" si="56"/>
        <v>3.1495926749232801</v>
      </c>
      <c r="H506" s="6">
        <f t="shared" si="57"/>
        <v>180.45836745842342</v>
      </c>
    </row>
    <row r="507" spans="1:8" x14ac:dyDescent="0.3">
      <c r="A507" s="26">
        <f t="shared" si="51"/>
        <v>0.50509694791730086</v>
      </c>
      <c r="B507" s="6">
        <v>0.503</v>
      </c>
      <c r="C507" s="6">
        <f t="shared" si="52"/>
        <v>1.0025351374954017</v>
      </c>
      <c r="D507" s="6">
        <f t="shared" si="53"/>
        <v>1.0038051153215439</v>
      </c>
      <c r="E507" s="6">
        <f t="shared" si="54"/>
        <v>0.5038196957157699</v>
      </c>
      <c r="F507" s="6">
        <f t="shared" si="55"/>
        <v>0.50509694791730086</v>
      </c>
      <c r="G507" s="6">
        <f t="shared" si="56"/>
        <v>3.1535927255909595</v>
      </c>
      <c r="H507" s="6">
        <f t="shared" si="57"/>
        <v>180.68755347951992</v>
      </c>
    </row>
    <row r="508" spans="1:8" x14ac:dyDescent="0.3">
      <c r="A508" s="26">
        <f t="shared" si="51"/>
        <v>0.50679766631889445</v>
      </c>
      <c r="B508" s="6">
        <v>0.504</v>
      </c>
      <c r="C508" s="6">
        <f t="shared" si="52"/>
        <v>1.0033751463391316</v>
      </c>
      <c r="D508" s="6">
        <f t="shared" si="53"/>
        <v>1.0050669889635153</v>
      </c>
      <c r="E508" s="6">
        <f t="shared" si="54"/>
        <v>0.50509290385353189</v>
      </c>
      <c r="F508" s="6">
        <f t="shared" si="55"/>
        <v>0.50679766631889445</v>
      </c>
      <c r="G508" s="6">
        <f t="shared" si="56"/>
        <v>3.1575928242613753</v>
      </c>
      <c r="H508" s="6">
        <f t="shared" si="57"/>
        <v>180.91674225097066</v>
      </c>
    </row>
    <row r="509" spans="1:8" x14ac:dyDescent="0.3">
      <c r="A509" s="26">
        <f t="shared" si="51"/>
        <v>0.50849922914828005</v>
      </c>
      <c r="B509" s="6">
        <v>0.505</v>
      </c>
      <c r="C509" s="6">
        <f t="shared" si="52"/>
        <v>1.0042126389677317</v>
      </c>
      <c r="D509" s="6">
        <f t="shared" si="53"/>
        <v>1.0063256086591863</v>
      </c>
      <c r="E509" s="6">
        <f t="shared" si="54"/>
        <v>0.50636609161878876</v>
      </c>
      <c r="F509" s="6">
        <f t="shared" si="55"/>
        <v>0.50849922914828005</v>
      </c>
      <c r="G509" s="6">
        <f t="shared" si="56"/>
        <v>3.1615929869381274</v>
      </c>
      <c r="H509" s="6">
        <f t="shared" si="57"/>
        <v>181.14593468971432</v>
      </c>
    </row>
    <row r="510" spans="1:8" x14ac:dyDescent="0.3">
      <c r="A510" s="26">
        <f t="shared" si="51"/>
        <v>0.51020162230135258</v>
      </c>
      <c r="B510" s="6">
        <v>0.50600000000000001</v>
      </c>
      <c r="C510" s="6">
        <f t="shared" si="52"/>
        <v>1.0050476167152562</v>
      </c>
      <c r="D510" s="6">
        <f t="shared" si="53"/>
        <v>1.0075809714631638</v>
      </c>
      <c r="E510" s="6">
        <f t="shared" si="54"/>
        <v>0.50763925391795606</v>
      </c>
      <c r="F510" s="6">
        <f t="shared" si="55"/>
        <v>0.51020162230135258</v>
      </c>
      <c r="G510" s="6">
        <f t="shared" si="56"/>
        <v>3.1655932296271212</v>
      </c>
      <c r="H510" s="6">
        <f t="shared" si="57"/>
        <v>181.37513171282171</v>
      </c>
    </row>
    <row r="511" spans="1:8" x14ac:dyDescent="0.3">
      <c r="A511" s="26">
        <f t="shared" si="51"/>
        <v>0.51190483165257583</v>
      </c>
      <c r="B511" s="6">
        <v>0.50700000000000001</v>
      </c>
      <c r="C511" s="6">
        <f t="shared" si="52"/>
        <v>1.0058800808936266</v>
      </c>
      <c r="D511" s="6">
        <f t="shared" si="53"/>
        <v>1.0088330744185032</v>
      </c>
      <c r="E511" s="6">
        <f t="shared" si="54"/>
        <v>0.50891238565714336</v>
      </c>
      <c r="F511" s="6">
        <f t="shared" si="55"/>
        <v>0.51190483165257583</v>
      </c>
      <c r="G511" s="6">
        <f t="shared" si="56"/>
        <v>3.169593568337143</v>
      </c>
      <c r="H511" s="6">
        <f t="shared" si="57"/>
        <v>181.60433423752878</v>
      </c>
    </row>
    <row r="512" spans="1:8" x14ac:dyDescent="0.3">
      <c r="A512" s="26">
        <f t="shared" si="51"/>
        <v>0.51360884305492915</v>
      </c>
      <c r="B512" s="6">
        <v>0.50800000000000001</v>
      </c>
      <c r="C512" s="6">
        <f t="shared" si="52"/>
        <v>1.0067100327926746</v>
      </c>
      <c r="D512" s="6">
        <f t="shared" si="53"/>
        <v>1.0100819145566367</v>
      </c>
      <c r="E512" s="6">
        <f t="shared" si="54"/>
        <v>0.51018548174209322</v>
      </c>
      <c r="F512" s="6">
        <f t="shared" si="55"/>
        <v>0.51360884305492915</v>
      </c>
      <c r="G512" s="6">
        <f t="shared" si="56"/>
        <v>3.1735940190804368</v>
      </c>
      <c r="H512" s="6">
        <f t="shared" si="57"/>
        <v>181.83354318126948</v>
      </c>
    </row>
    <row r="513" spans="1:8" x14ac:dyDescent="0.3">
      <c r="A513" s="26">
        <f t="shared" si="51"/>
        <v>0.51531364233985189</v>
      </c>
      <c r="B513" s="6">
        <v>0.50900000000000001</v>
      </c>
      <c r="C513" s="6">
        <f t="shared" si="52"/>
        <v>1.0075374736801828</v>
      </c>
      <c r="D513" s="6">
        <f t="shared" si="53"/>
        <v>1.0113274888973003</v>
      </c>
      <c r="E513" s="6">
        <f t="shared" si="54"/>
        <v>0.51145853707812072</v>
      </c>
      <c r="F513" s="6">
        <f t="shared" si="55"/>
        <v>0.51531364233985189</v>
      </c>
      <c r="G513" s="6">
        <f t="shared" si="56"/>
        <v>3.1775945978732829</v>
      </c>
      <c r="H513" s="6">
        <f t="shared" si="57"/>
        <v>182.06275946170913</v>
      </c>
    </row>
    <row r="514" spans="1:8" x14ac:dyDescent="0.3">
      <c r="A514" s="26">
        <f t="shared" si="51"/>
        <v>0.51701921531718642</v>
      </c>
      <c r="B514" s="6">
        <v>0.51</v>
      </c>
      <c r="C514" s="6">
        <f t="shared" si="52"/>
        <v>1.0083624048019231</v>
      </c>
      <c r="D514" s="6">
        <f t="shared" si="53"/>
        <v>1.0125697944484597</v>
      </c>
      <c r="E514" s="6">
        <f t="shared" si="54"/>
        <v>0.5127315465700516</v>
      </c>
      <c r="F514" s="6">
        <f t="shared" si="55"/>
        <v>0.51701921531718642</v>
      </c>
      <c r="G514" s="6">
        <f t="shared" si="56"/>
        <v>3.1815953207365739</v>
      </c>
      <c r="H514" s="6">
        <f t="shared" si="57"/>
        <v>182.29198399677716</v>
      </c>
    </row>
    <row r="515" spans="1:8" x14ac:dyDescent="0.3">
      <c r="A515" s="26">
        <f t="shared" si="51"/>
        <v>0.5187255477751217</v>
      </c>
      <c r="B515" s="6">
        <v>0.51100000000000001</v>
      </c>
      <c r="C515" s="6">
        <f t="shared" si="52"/>
        <v>1.0091848273816959</v>
      </c>
      <c r="D515" s="6">
        <f t="shared" si="53"/>
        <v>1.0138088282062359</v>
      </c>
      <c r="E515" s="6">
        <f t="shared" si="54"/>
        <v>0.51400450512216067</v>
      </c>
      <c r="F515" s="6">
        <f t="shared" si="55"/>
        <v>0.5187255477751217</v>
      </c>
      <c r="G515" s="6">
        <f t="shared" si="56"/>
        <v>3.1855962036963943</v>
      </c>
      <c r="H515" s="6">
        <f t="shared" si="57"/>
        <v>182.52121770470069</v>
      </c>
    </row>
    <row r="516" spans="1:8" x14ac:dyDescent="0.3">
      <c r="A516" s="26">
        <f t="shared" ref="A516:A579" si="58">F516</f>
        <v>0.52043262548013536</v>
      </c>
      <c r="B516" s="6">
        <v>0.51200000000000001</v>
      </c>
      <c r="C516" s="6">
        <f t="shared" si="52"/>
        <v>1.0100047426213663</v>
      </c>
      <c r="D516" s="6">
        <f t="shared" si="53"/>
        <v>1.0150445871548301</v>
      </c>
      <c r="E516" s="6">
        <f t="shared" si="54"/>
        <v>0.51527740763811125</v>
      </c>
      <c r="F516" s="6">
        <f t="shared" si="55"/>
        <v>0.52043262548013536</v>
      </c>
      <c r="G516" s="6">
        <f t="shared" si="56"/>
        <v>3.1895972627845963</v>
      </c>
      <c r="H516" s="6">
        <f t="shared" si="57"/>
        <v>182.7504615040371</v>
      </c>
    </row>
    <row r="517" spans="1:8" x14ac:dyDescent="0.3">
      <c r="A517" s="26">
        <f t="shared" si="58"/>
        <v>0.52214043417693634</v>
      </c>
      <c r="B517" s="6">
        <v>0.51300000000000001</v>
      </c>
      <c r="C517" s="6">
        <f t="shared" ref="C517:C580" si="59">((G517-SIN(G517))/G517)^(2/3)</f>
        <v>1.0108221517009017</v>
      </c>
      <c r="D517" s="6">
        <f t="shared" ref="D517:D580" si="60">(G517-SIN(G517))/G517</f>
        <v>1.0162770682664497</v>
      </c>
      <c r="E517" s="6">
        <f t="shared" ref="E517:E580" si="61">(G517-SIN(G517))/(2*PI())</f>
        <v>0.51655024902089364</v>
      </c>
      <c r="F517" s="6">
        <f t="shared" ref="F517:F580" si="62">((1*(G517-SIN(G517)))/(2*PI())*C517)</f>
        <v>0.52214043417693634</v>
      </c>
      <c r="G517" s="6">
        <f t="shared" ref="G517:G580" si="63">2*ACOS(1-2*(B517))</f>
        <v>3.1935985140393837</v>
      </c>
      <c r="H517" s="6">
        <f t="shared" ref="H517:H580" si="64">G517*180/(PI())</f>
        <v>182.97971631370788</v>
      </c>
    </row>
    <row r="518" spans="1:8" x14ac:dyDescent="0.3">
      <c r="A518" s="26">
        <f t="shared" si="58"/>
        <v>0.52384895958840449</v>
      </c>
      <c r="B518" s="6">
        <v>0.51400000000000001</v>
      </c>
      <c r="C518" s="6">
        <f t="shared" si="59"/>
        <v>1.0116370557784053</v>
      </c>
      <c r="D518" s="6">
        <f t="shared" si="60"/>
        <v>1.0175062685012302</v>
      </c>
      <c r="E518" s="6">
        <f t="shared" si="61"/>
        <v>0.51782302417276349</v>
      </c>
      <c r="F518" s="6">
        <f t="shared" si="62"/>
        <v>0.52384895958840449</v>
      </c>
      <c r="G518" s="6">
        <f t="shared" si="63"/>
        <v>3.1975999735058869</v>
      </c>
      <c r="H518" s="6">
        <f t="shared" si="64"/>
        <v>183.20898305303118</v>
      </c>
    </row>
    <row r="519" spans="1:8" x14ac:dyDescent="0.3">
      <c r="A519" s="26">
        <f t="shared" si="58"/>
        <v>0.5255581874155314</v>
      </c>
      <c r="B519" s="6">
        <v>0.51500000000000001</v>
      </c>
      <c r="C519" s="6">
        <f t="shared" si="59"/>
        <v>1.0124494559901493</v>
      </c>
      <c r="D519" s="6">
        <f t="shared" si="60"/>
        <v>1.0187321848071589</v>
      </c>
      <c r="E519" s="6">
        <f t="shared" si="61"/>
        <v>0.51909572799518089</v>
      </c>
      <c r="F519" s="6">
        <f t="shared" si="62"/>
        <v>0.5255581874155314</v>
      </c>
      <c r="G519" s="6">
        <f t="shared" si="63"/>
        <v>3.2016016572367469</v>
      </c>
      <c r="H519" s="6">
        <f t="shared" si="64"/>
        <v>183.43826264175561</v>
      </c>
    </row>
    <row r="520" spans="1:8" x14ac:dyDescent="0.3">
      <c r="A520" s="26">
        <f t="shared" si="58"/>
        <v>0.52726810333735952</v>
      </c>
      <c r="B520" s="6">
        <v>0.51600000000000001</v>
      </c>
      <c r="C520" s="6">
        <f t="shared" si="59"/>
        <v>1.0132593534506085</v>
      </c>
      <c r="D520" s="6">
        <f t="shared" si="60"/>
        <v>1.0199548141199974</v>
      </c>
      <c r="E520" s="6">
        <f t="shared" si="61"/>
        <v>0.52036835538874826</v>
      </c>
      <c r="F520" s="6">
        <f t="shared" si="62"/>
        <v>0.52726810333735952</v>
      </c>
      <c r="G520" s="6">
        <f t="shared" si="63"/>
        <v>3.2056035812926944</v>
      </c>
      <c r="H520" s="6">
        <f t="shared" si="64"/>
        <v>183.6675560000933</v>
      </c>
    </row>
    <row r="521" spans="1:8" x14ac:dyDescent="0.3">
      <c r="A521" s="26">
        <f t="shared" si="58"/>
        <v>0.52897869301092104</v>
      </c>
      <c r="B521" s="6">
        <v>0.51700000000000002</v>
      </c>
      <c r="C521" s="6">
        <f t="shared" si="59"/>
        <v>1.0140667492524909</v>
      </c>
      <c r="D521" s="6">
        <f t="shared" si="60"/>
        <v>1.0211741533632044</v>
      </c>
      <c r="E521" s="6">
        <f t="shared" si="61"/>
        <v>0.52164090125314966</v>
      </c>
      <c r="F521" s="6">
        <f t="shared" si="62"/>
        <v>0.52897869301092104</v>
      </c>
      <c r="G521" s="6">
        <f t="shared" si="63"/>
        <v>3.2096057617431333</v>
      </c>
      <c r="H521" s="6">
        <f t="shared" si="64"/>
        <v>183.8968640487532</v>
      </c>
    </row>
    <row r="522" spans="1:8" x14ac:dyDescent="0.3">
      <c r="A522" s="26">
        <f t="shared" si="58"/>
        <v>0.53068994207117515</v>
      </c>
      <c r="B522" s="6">
        <v>0.51800000000000002</v>
      </c>
      <c r="C522" s="6">
        <f t="shared" si="59"/>
        <v>1.0148716444667683</v>
      </c>
      <c r="D522" s="6">
        <f t="shared" si="60"/>
        <v>1.0223901994478548</v>
      </c>
      <c r="E522" s="6">
        <f t="shared" si="61"/>
        <v>0.52291336048708814</v>
      </c>
      <c r="F522" s="6">
        <f t="shared" si="62"/>
        <v>0.53068994207117515</v>
      </c>
      <c r="G522" s="6">
        <f t="shared" si="63"/>
        <v>3.2136082146667224</v>
      </c>
      <c r="H522" s="6">
        <f t="shared" si="64"/>
        <v>184.12618770897467</v>
      </c>
    </row>
    <row r="523" spans="1:8" x14ac:dyDescent="0.3">
      <c r="A523" s="26">
        <f t="shared" si="58"/>
        <v>0.5324018361309456</v>
      </c>
      <c r="B523" s="6">
        <v>0.51900000000000002</v>
      </c>
      <c r="C523" s="6">
        <f t="shared" si="59"/>
        <v>1.0156740401427042</v>
      </c>
      <c r="D523" s="6">
        <f t="shared" si="60"/>
        <v>1.0236029492725616</v>
      </c>
      <c r="E523" s="6">
        <f t="shared" si="61"/>
        <v>0.52418572798822549</v>
      </c>
      <c r="F523" s="6">
        <f t="shared" si="62"/>
        <v>0.5324018361309456</v>
      </c>
      <c r="G523" s="6">
        <f t="shared" si="63"/>
        <v>3.2176109561519608</v>
      </c>
      <c r="H523" s="6">
        <f t="shared" si="64"/>
        <v>184.35552790256074</v>
      </c>
    </row>
    <row r="524" spans="1:8" x14ac:dyDescent="0.3">
      <c r="A524" s="26">
        <f t="shared" si="58"/>
        <v>0.53411436078085672</v>
      </c>
      <c r="B524" s="6">
        <v>0.52</v>
      </c>
      <c r="C524" s="6">
        <f t="shared" si="59"/>
        <v>1.0164739373078833</v>
      </c>
      <c r="D524" s="6">
        <f t="shared" si="60"/>
        <v>1.0248123997233953</v>
      </c>
      <c r="E524" s="6">
        <f t="shared" si="61"/>
        <v>0.52545799865311937</v>
      </c>
      <c r="F524" s="6">
        <f t="shared" si="62"/>
        <v>0.53411436078085672</v>
      </c>
      <c r="G524" s="6">
        <f t="shared" si="63"/>
        <v>3.2216140022977711</v>
      </c>
      <c r="H524" s="6">
        <f t="shared" si="64"/>
        <v>184.58488555191178</v>
      </c>
    </row>
    <row r="525" spans="1:8" x14ac:dyDescent="0.3">
      <c r="A525" s="26">
        <f t="shared" si="58"/>
        <v>0.53582750158926862</v>
      </c>
      <c r="B525" s="6">
        <v>0.52100000000000002</v>
      </c>
      <c r="C525" s="6">
        <f t="shared" si="59"/>
        <v>1.0172713369682362</v>
      </c>
      <c r="D525" s="6">
        <f t="shared" si="60"/>
        <v>1.0260185476738026</v>
      </c>
      <c r="E525" s="6">
        <f t="shared" si="61"/>
        <v>0.52673016737716216</v>
      </c>
      <c r="F525" s="6">
        <f t="shared" si="62"/>
        <v>0.53582750158926862</v>
      </c>
      <c r="G525" s="6">
        <f t="shared" si="63"/>
        <v>3.2256173692140866</v>
      </c>
      <c r="H525" s="6">
        <f t="shared" si="64"/>
        <v>184.81426158005897</v>
      </c>
    </row>
    <row r="526" spans="1:8" x14ac:dyDescent="0.3">
      <c r="A526" s="26">
        <f t="shared" si="58"/>
        <v>0.53754124410221238</v>
      </c>
      <c r="B526" s="6">
        <v>0.52200000000000002</v>
      </c>
      <c r="C526" s="6">
        <f t="shared" si="59"/>
        <v>1.0180662401080667</v>
      </c>
      <c r="D526" s="6">
        <f t="shared" si="60"/>
        <v>1.0272213899845257</v>
      </c>
      <c r="E526" s="6">
        <f t="shared" si="61"/>
        <v>0.52800222905451899</v>
      </c>
      <c r="F526" s="6">
        <f t="shared" si="62"/>
        <v>0.53754124410221238</v>
      </c>
      <c r="G526" s="6">
        <f t="shared" si="63"/>
        <v>3.2296210730224382</v>
      </c>
      <c r="H526" s="6">
        <f t="shared" si="64"/>
        <v>185.04365691069796</v>
      </c>
    </row>
    <row r="527" spans="1:8" x14ac:dyDescent="0.3">
      <c r="A527" s="26">
        <f t="shared" si="58"/>
        <v>0.53925557384332312</v>
      </c>
      <c r="B527" s="6">
        <v>0.52300000000000002</v>
      </c>
      <c r="C527" s="6">
        <f t="shared" si="59"/>
        <v>1.0188586476900743</v>
      </c>
      <c r="D527" s="6">
        <f t="shared" si="60"/>
        <v>1.0284209235035182</v>
      </c>
      <c r="E527" s="6">
        <f t="shared" si="61"/>
        <v>0.52927417857806591</v>
      </c>
      <c r="F527" s="6">
        <f t="shared" si="62"/>
        <v>0.53925557384332312</v>
      </c>
      <c r="G527" s="6">
        <f t="shared" si="63"/>
        <v>3.2336251298565415</v>
      </c>
      <c r="H527" s="6">
        <f t="shared" si="64"/>
        <v>185.27307246822258</v>
      </c>
    </row>
    <row r="528" spans="1:8" x14ac:dyDescent="0.3">
      <c r="A528" s="26">
        <f t="shared" si="58"/>
        <v>0.54097047631377382</v>
      </c>
      <c r="B528" s="6">
        <v>0.52400000000000002</v>
      </c>
      <c r="C528" s="6">
        <f t="shared" si="59"/>
        <v>1.0196485606553793</v>
      </c>
      <c r="D528" s="6">
        <f t="shared" si="60"/>
        <v>1.0296171450658635</v>
      </c>
      <c r="E528" s="6">
        <f t="shared" si="61"/>
        <v>0.53054601083932773</v>
      </c>
      <c r="F528" s="6">
        <f t="shared" si="62"/>
        <v>0.54097047631377382</v>
      </c>
      <c r="G528" s="6">
        <f t="shared" si="63"/>
        <v>3.2376295558628874</v>
      </c>
      <c r="H528" s="6">
        <f t="shared" si="64"/>
        <v>185.50250917775864</v>
      </c>
    </row>
    <row r="529" spans="1:8" x14ac:dyDescent="0.3">
      <c r="A529" s="26">
        <f t="shared" si="58"/>
        <v>0.54268593699220735</v>
      </c>
      <c r="B529" s="6">
        <v>0.52500000000000002</v>
      </c>
      <c r="C529" s="6">
        <f t="shared" si="59"/>
        <v>1.0204359799235436</v>
      </c>
      <c r="D529" s="6">
        <f t="shared" si="60"/>
        <v>1.0308100514936909</v>
      </c>
      <c r="E529" s="6">
        <f t="shared" si="61"/>
        <v>0.53181772072841671</v>
      </c>
      <c r="F529" s="6">
        <f t="shared" si="62"/>
        <v>0.54268593699220735</v>
      </c>
      <c r="G529" s="6">
        <f t="shared" si="63"/>
        <v>3.2416343672013332</v>
      </c>
      <c r="H529" s="6">
        <f t="shared" si="64"/>
        <v>185.73196796519773</v>
      </c>
    </row>
    <row r="530" spans="1:8" x14ac:dyDescent="0.3">
      <c r="A530" s="26">
        <f t="shared" si="58"/>
        <v>0.54440194133466657</v>
      </c>
      <c r="B530" s="6">
        <v>0.52600000000000002</v>
      </c>
      <c r="C530" s="6">
        <f t="shared" si="59"/>
        <v>1.0212209063925914</v>
      </c>
      <c r="D530" s="6">
        <f t="shared" si="60"/>
        <v>1.0319996395960893</v>
      </c>
      <c r="E530" s="6">
        <f t="shared" si="61"/>
        <v>0.53308930313396885</v>
      </c>
      <c r="F530" s="6">
        <f t="shared" si="62"/>
        <v>0.54440194133466657</v>
      </c>
      <c r="G530" s="6">
        <f t="shared" si="63"/>
        <v>3.2456395800456925</v>
      </c>
      <c r="H530" s="6">
        <f t="shared" si="64"/>
        <v>185.96144975723112</v>
      </c>
    </row>
    <row r="531" spans="1:8" x14ac:dyDescent="0.3">
      <c r="A531" s="26">
        <f t="shared" si="58"/>
        <v>0.54611847477452724</v>
      </c>
      <c r="B531" s="6">
        <v>0.52700000000000002</v>
      </c>
      <c r="C531" s="6">
        <f t="shared" si="59"/>
        <v>1.0220033409390303</v>
      </c>
      <c r="D531" s="6">
        <f t="shared" si="60"/>
        <v>1.0331859061690247</v>
      </c>
      <c r="E531" s="6">
        <f t="shared" si="61"/>
        <v>0.53436075294308361</v>
      </c>
      <c r="F531" s="6">
        <f t="shared" si="62"/>
        <v>0.54611847477452724</v>
      </c>
      <c r="G531" s="6">
        <f t="shared" si="63"/>
        <v>3.2496452105843314</v>
      </c>
      <c r="H531" s="6">
        <f t="shared" si="64"/>
        <v>186.19095548138381</v>
      </c>
    </row>
    <row r="532" spans="1:8" x14ac:dyDescent="0.3">
      <c r="A532" s="26">
        <f t="shared" si="58"/>
        <v>0.54783552272242531</v>
      </c>
      <c r="B532" s="6">
        <v>0.52800000000000002</v>
      </c>
      <c r="C532" s="6">
        <f t="shared" si="59"/>
        <v>1.0227832844178684</v>
      </c>
      <c r="D532" s="6">
        <f t="shared" si="60"/>
        <v>1.0343688479952515</v>
      </c>
      <c r="E532" s="6">
        <f t="shared" si="61"/>
        <v>0.53563206504126015</v>
      </c>
      <c r="F532" s="6">
        <f t="shared" si="62"/>
        <v>0.54783552272242531</v>
      </c>
      <c r="G532" s="6">
        <f t="shared" si="63"/>
        <v>3.2536512750207609</v>
      </c>
      <c r="H532" s="6">
        <f t="shared" si="64"/>
        <v>186.42048606604868</v>
      </c>
    </row>
    <row r="533" spans="1:8" x14ac:dyDescent="0.3">
      <c r="A533" s="26">
        <f t="shared" si="58"/>
        <v>0.54955307056618707</v>
      </c>
      <c r="B533" s="6">
        <v>0.52900000000000003</v>
      </c>
      <c r="C533" s="6">
        <f t="shared" si="59"/>
        <v>1.0235607376626323</v>
      </c>
      <c r="D533" s="6">
        <f t="shared" si="60"/>
        <v>1.035548461844227</v>
      </c>
      <c r="E533" s="6">
        <f t="shared" si="61"/>
        <v>0.53690323431233533</v>
      </c>
      <c r="F533" s="6">
        <f t="shared" si="62"/>
        <v>0.54955307056618707</v>
      </c>
      <c r="G533" s="6">
        <f t="shared" si="63"/>
        <v>3.2576577895742358</v>
      </c>
      <c r="H533" s="6">
        <f t="shared" si="64"/>
        <v>186.65004244052054</v>
      </c>
    </row>
    <row r="534" spans="1:8" x14ac:dyDescent="0.3">
      <c r="A534" s="26">
        <f t="shared" si="58"/>
        <v>0.55127110367075649</v>
      </c>
      <c r="B534" s="6">
        <v>0.53</v>
      </c>
      <c r="C534" s="6">
        <f t="shared" si="59"/>
        <v>1.0243357014853833</v>
      </c>
      <c r="D534" s="6">
        <f t="shared" si="60"/>
        <v>1.0367247444720229</v>
      </c>
      <c r="E534" s="6">
        <f t="shared" si="61"/>
        <v>0.53817425563842147</v>
      </c>
      <c r="F534" s="6">
        <f t="shared" si="62"/>
        <v>0.55127110367075649</v>
      </c>
      <c r="G534" s="6">
        <f t="shared" si="63"/>
        <v>3.2616647704803499</v>
      </c>
      <c r="H534" s="6">
        <f t="shared" si="64"/>
        <v>186.87962553503039</v>
      </c>
    </row>
    <row r="535" spans="1:8" x14ac:dyDescent="0.3">
      <c r="A535" s="26">
        <f t="shared" si="58"/>
        <v>0.55298960737812364</v>
      </c>
      <c r="B535" s="6">
        <v>0.53100000000000003</v>
      </c>
      <c r="C535" s="6">
        <f t="shared" si="59"/>
        <v>1.025108176676734</v>
      </c>
      <c r="D535" s="6">
        <f t="shared" si="60"/>
        <v>1.0378976926212389</v>
      </c>
      <c r="E535" s="6">
        <f t="shared" si="61"/>
        <v>0.53944512389984367</v>
      </c>
      <c r="F535" s="6">
        <f t="shared" si="62"/>
        <v>0.55298960737812364</v>
      </c>
      <c r="G535" s="6">
        <f t="shared" si="63"/>
        <v>3.2656722339916393</v>
      </c>
      <c r="H535" s="6">
        <f t="shared" si="64"/>
        <v>187.10923628077995</v>
      </c>
    </row>
    <row r="536" spans="1:8" x14ac:dyDescent="0.3">
      <c r="A536" s="26">
        <f t="shared" si="58"/>
        <v>0.55470856700724869</v>
      </c>
      <c r="B536" s="6">
        <v>0.53200000000000003</v>
      </c>
      <c r="C536" s="6">
        <f t="shared" si="59"/>
        <v>1.0258781640058594</v>
      </c>
      <c r="D536" s="6">
        <f t="shared" si="60"/>
        <v>1.0390673030209105</v>
      </c>
      <c r="E536" s="6">
        <f t="shared" si="61"/>
        <v>0.54071583397507661</v>
      </c>
      <c r="F536" s="6">
        <f t="shared" si="62"/>
        <v>0.55470856700724869</v>
      </c>
      <c r="G536" s="6">
        <f t="shared" si="63"/>
        <v>3.269680196378181</v>
      </c>
      <c r="H536" s="6">
        <f t="shared" si="64"/>
        <v>187.33887560997596</v>
      </c>
    </row>
    <row r="537" spans="1:8" x14ac:dyDescent="0.3">
      <c r="A537" s="26">
        <f t="shared" si="58"/>
        <v>0.55642796785398907</v>
      </c>
      <c r="B537" s="6">
        <v>0.53300000000000003</v>
      </c>
      <c r="C537" s="6">
        <f t="shared" si="59"/>
        <v>1.0266456642205122</v>
      </c>
      <c r="D537" s="6">
        <f t="shared" si="60"/>
        <v>1.0402335723864218</v>
      </c>
      <c r="E537" s="6">
        <f t="shared" si="61"/>
        <v>0.54198638074068217</v>
      </c>
      <c r="F537" s="6">
        <f t="shared" si="62"/>
        <v>0.55642796785398907</v>
      </c>
      <c r="G537" s="6">
        <f t="shared" si="63"/>
        <v>3.2736886739281963</v>
      </c>
      <c r="H537" s="6">
        <f t="shared" si="64"/>
        <v>187.56854445586478</v>
      </c>
    </row>
    <row r="538" spans="1:8" x14ac:dyDescent="0.3">
      <c r="A538" s="26">
        <f t="shared" si="58"/>
        <v>0.55814779519102309</v>
      </c>
      <c r="B538" s="6">
        <v>0.53400000000000003</v>
      </c>
      <c r="C538" s="6">
        <f t="shared" si="59"/>
        <v>1.0274106780470333</v>
      </c>
      <c r="D538" s="6">
        <f t="shared" si="60"/>
        <v>1.0413964974194123</v>
      </c>
      <c r="E538" s="6">
        <f t="shared" si="61"/>
        <v>0.54325675907124638</v>
      </c>
      <c r="F538" s="6">
        <f t="shared" si="62"/>
        <v>0.55814779519102309</v>
      </c>
      <c r="G538" s="6">
        <f t="shared" si="63"/>
        <v>3.2776976829486575</v>
      </c>
      <c r="H538" s="6">
        <f t="shared" si="64"/>
        <v>187.79824375276709</v>
      </c>
    </row>
    <row r="539" spans="1:8" x14ac:dyDescent="0.3">
      <c r="A539" s="26">
        <f t="shared" si="58"/>
        <v>0.55986803426777387</v>
      </c>
      <c r="B539" s="6">
        <v>0.53500000000000003</v>
      </c>
      <c r="C539" s="6">
        <f t="shared" si="59"/>
        <v>1.0281732061903635</v>
      </c>
      <c r="D539" s="6">
        <f t="shared" si="60"/>
        <v>1.0425560748076876</v>
      </c>
      <c r="E539" s="6">
        <f t="shared" si="61"/>
        <v>0.5445269638393162</v>
      </c>
      <c r="F539" s="6">
        <f t="shared" si="62"/>
        <v>0.55986803426777387</v>
      </c>
      <c r="G539" s="6">
        <f t="shared" si="63"/>
        <v>3.2817072397658937</v>
      </c>
      <c r="H539" s="6">
        <f t="shared" si="64"/>
        <v>188.02797443611266</v>
      </c>
    </row>
    <row r="540" spans="1:8" x14ac:dyDescent="0.3">
      <c r="A540" s="26">
        <f t="shared" si="58"/>
        <v>0.56158867031033177</v>
      </c>
      <c r="B540" s="6">
        <v>0.53600000000000003</v>
      </c>
      <c r="C540" s="6">
        <f t="shared" si="59"/>
        <v>1.0289332493340513</v>
      </c>
      <c r="D540" s="6">
        <f t="shared" si="60"/>
        <v>1.0437123012251255</v>
      </c>
      <c r="E540" s="6">
        <f t="shared" si="61"/>
        <v>0.54579698991533665</v>
      </c>
      <c r="F540" s="6">
        <f t="shared" si="62"/>
        <v>0.56158867031033177</v>
      </c>
      <c r="G540" s="6">
        <f t="shared" si="63"/>
        <v>3.2857173607262</v>
      </c>
      <c r="H540" s="6">
        <f t="shared" si="64"/>
        <v>188.25773744247516</v>
      </c>
    </row>
    <row r="541" spans="1:8" x14ac:dyDescent="0.3">
      <c r="A541" s="26">
        <f t="shared" si="58"/>
        <v>0.56330968852137631</v>
      </c>
      <c r="B541" s="6">
        <v>0.53700000000000003</v>
      </c>
      <c r="C541" s="6">
        <f t="shared" si="59"/>
        <v>1.0296908081402627</v>
      </c>
      <c r="D541" s="6">
        <f t="shared" si="60"/>
        <v>1.0448651733315828</v>
      </c>
      <c r="E541" s="6">
        <f t="shared" si="61"/>
        <v>0.54706683216758722</v>
      </c>
      <c r="F541" s="6">
        <f t="shared" si="62"/>
        <v>0.56330968852137631</v>
      </c>
      <c r="G541" s="6">
        <f t="shared" si="63"/>
        <v>3.2897280621964491</v>
      </c>
      <c r="H541" s="6">
        <f t="shared" si="64"/>
        <v>188.48753370960733</v>
      </c>
    </row>
    <row r="542" spans="1:8" x14ac:dyDescent="0.3">
      <c r="A542" s="26">
        <f t="shared" si="58"/>
        <v>0.56503107408009634</v>
      </c>
      <c r="B542" s="6">
        <v>0.53800000000000003</v>
      </c>
      <c r="C542" s="6">
        <f t="shared" si="59"/>
        <v>1.0304458832497874</v>
      </c>
      <c r="D542" s="6">
        <f t="shared" si="60"/>
        <v>1.0460146877728014</v>
      </c>
      <c r="E542" s="6">
        <f t="shared" si="61"/>
        <v>0.548336485462118</v>
      </c>
      <c r="F542" s="6">
        <f t="shared" si="62"/>
        <v>0.56503107408009634</v>
      </c>
      <c r="G542" s="6">
        <f t="shared" si="63"/>
        <v>3.2937393605647016</v>
      </c>
      <c r="H542" s="6">
        <f t="shared" si="64"/>
        <v>188.71736417647591</v>
      </c>
    </row>
    <row r="543" spans="1:8" x14ac:dyDescent="0.3">
      <c r="A543" s="26">
        <f t="shared" si="58"/>
        <v>0.56675281214211126</v>
      </c>
      <c r="B543" s="6">
        <v>0.53900000000000003</v>
      </c>
      <c r="C543" s="6">
        <f t="shared" si="59"/>
        <v>1.0311984752820453</v>
      </c>
      <c r="D543" s="6">
        <f t="shared" si="60"/>
        <v>1.0471608411803137</v>
      </c>
      <c r="E543" s="6">
        <f t="shared" si="61"/>
        <v>0.5496059446626872</v>
      </c>
      <c r="F543" s="6">
        <f t="shared" si="62"/>
        <v>0.56675281214211126</v>
      </c>
      <c r="G543" s="6">
        <f t="shared" si="63"/>
        <v>3.2977512722408258</v>
      </c>
      <c r="H543" s="6">
        <f t="shared" si="64"/>
        <v>188.94722978329708</v>
      </c>
    </row>
    <row r="544" spans="1:8" x14ac:dyDescent="0.3">
      <c r="A544" s="26">
        <f t="shared" si="58"/>
        <v>0.56847488783938793</v>
      </c>
      <c r="B544" s="6">
        <v>0.54</v>
      </c>
      <c r="C544" s="6">
        <f t="shared" si="59"/>
        <v>1.0319485848350907</v>
      </c>
      <c r="D544" s="6">
        <f t="shared" si="60"/>
        <v>1.0483036301713462</v>
      </c>
      <c r="E544" s="6">
        <f t="shared" si="61"/>
        <v>0.55087520463069617</v>
      </c>
      <c r="F544" s="6">
        <f t="shared" si="62"/>
        <v>0.56847488783938793</v>
      </c>
      <c r="G544" s="6">
        <f t="shared" si="63"/>
        <v>3.3017638136571112</v>
      </c>
      <c r="H544" s="6">
        <f t="shared" si="64"/>
        <v>189.17713147157167</v>
      </c>
    </row>
    <row r="545" spans="1:8" x14ac:dyDescent="0.3">
      <c r="A545" s="26">
        <f t="shared" si="58"/>
        <v>0.57019728628016109</v>
      </c>
      <c r="B545" s="6">
        <v>0.54100000000000004</v>
      </c>
      <c r="C545" s="6">
        <f t="shared" si="59"/>
        <v>1.0326962124856172</v>
      </c>
      <c r="D545" s="6">
        <f t="shared" si="60"/>
        <v>1.0494430513487232</v>
      </c>
      <c r="E545" s="6">
        <f t="shared" si="61"/>
        <v>0.55214426022512642</v>
      </c>
      <c r="F545" s="6">
        <f t="shared" si="62"/>
        <v>0.57019728628016109</v>
      </c>
      <c r="G545" s="6">
        <f t="shared" si="63"/>
        <v>3.3057770012688903</v>
      </c>
      <c r="H545" s="6">
        <f t="shared" si="64"/>
        <v>189.40707018412081</v>
      </c>
    </row>
    <row r="546" spans="1:8" x14ac:dyDescent="0.3">
      <c r="A546" s="26">
        <f t="shared" si="58"/>
        <v>0.57191999254884862</v>
      </c>
      <c r="B546" s="6">
        <v>0.54200000000000004</v>
      </c>
      <c r="C546" s="6">
        <f t="shared" si="59"/>
        <v>1.0334413587889588</v>
      </c>
      <c r="D546" s="6">
        <f t="shared" si="60"/>
        <v>1.050579101300769</v>
      </c>
      <c r="E546" s="6">
        <f t="shared" si="61"/>
        <v>0.55341310630247531</v>
      </c>
      <c r="F546" s="6">
        <f t="shared" si="62"/>
        <v>0.57191999254884862</v>
      </c>
      <c r="G546" s="6">
        <f t="shared" si="63"/>
        <v>3.3097908515551602</v>
      </c>
      <c r="H546" s="6">
        <f t="shared" si="64"/>
        <v>189.63704686512142</v>
      </c>
    </row>
    <row r="547" spans="1:8" x14ac:dyDescent="0.3">
      <c r="A547" s="26">
        <f t="shared" si="58"/>
        <v>0.57364299170596778</v>
      </c>
      <c r="B547" s="6">
        <v>0.54300000000000004</v>
      </c>
      <c r="C547" s="6">
        <f t="shared" si="59"/>
        <v>1.0341840242790918</v>
      </c>
      <c r="D547" s="6">
        <f t="shared" si="60"/>
        <v>1.0517117766012092</v>
      </c>
      <c r="E547" s="6">
        <f t="shared" si="61"/>
        <v>0.55468173771669149</v>
      </c>
      <c r="F547" s="6">
        <f t="shared" si="62"/>
        <v>0.57364299170596778</v>
      </c>
      <c r="G547" s="6">
        <f t="shared" si="63"/>
        <v>3.3138053810192067</v>
      </c>
      <c r="H547" s="6">
        <f t="shared" si="64"/>
        <v>189.86706246014222</v>
      </c>
    </row>
    <row r="548" spans="1:8" x14ac:dyDescent="0.3">
      <c r="A548" s="26">
        <f t="shared" si="58"/>
        <v>0.57536626878805108</v>
      </c>
      <c r="B548" s="6">
        <v>0.54400000000000004</v>
      </c>
      <c r="C548" s="6">
        <f t="shared" si="59"/>
        <v>1.0349242094686359</v>
      </c>
      <c r="D548" s="6">
        <f t="shared" si="60"/>
        <v>1.0528410738090714</v>
      </c>
      <c r="E548" s="6">
        <f t="shared" si="61"/>
        <v>0.55595014931911102</v>
      </c>
      <c r="F548" s="6">
        <f t="shared" si="62"/>
        <v>0.57536626878805108</v>
      </c>
      <c r="G548" s="6">
        <f t="shared" si="63"/>
        <v>3.3178206061892319</v>
      </c>
      <c r="H548" s="6">
        <f t="shared" si="64"/>
        <v>190.0971179161794</v>
      </c>
    </row>
    <row r="549" spans="1:8" x14ac:dyDescent="0.3">
      <c r="A549" s="26">
        <f t="shared" si="58"/>
        <v>0.57708980880755989</v>
      </c>
      <c r="B549" s="6">
        <v>0.54500000000000004</v>
      </c>
      <c r="C549" s="6">
        <f t="shared" si="59"/>
        <v>1.0356619148488517</v>
      </c>
      <c r="D549" s="6">
        <f t="shared" si="60"/>
        <v>1.0539669894685857</v>
      </c>
      <c r="E549" s="6">
        <f t="shared" si="61"/>
        <v>0.55721833595839287</v>
      </c>
      <c r="F549" s="6">
        <f t="shared" si="62"/>
        <v>0.57708980880755989</v>
      </c>
      <c r="G549" s="6">
        <f t="shared" si="63"/>
        <v>3.3218365436189838</v>
      </c>
      <c r="H549" s="6">
        <f t="shared" si="64"/>
        <v>190.32721418169277</v>
      </c>
    </row>
    <row r="550" spans="1:8" x14ac:dyDescent="0.3">
      <c r="A550" s="26">
        <f t="shared" si="58"/>
        <v>0.57881359675279798</v>
      </c>
      <c r="B550" s="6">
        <v>0.54600000000000004</v>
      </c>
      <c r="C550" s="6">
        <f t="shared" si="59"/>
        <v>1.0363971408896402</v>
      </c>
      <c r="D550" s="6">
        <f t="shared" si="60"/>
        <v>1.0550895201090822</v>
      </c>
      <c r="E550" s="6">
        <f t="shared" si="61"/>
        <v>0.55848629248045412</v>
      </c>
      <c r="F550" s="6">
        <f t="shared" si="62"/>
        <v>0.57881359675279798</v>
      </c>
      <c r="G550" s="6">
        <f t="shared" si="63"/>
        <v>3.3258532098883884</v>
      </c>
      <c r="H550" s="6">
        <f t="shared" si="64"/>
        <v>190.55735220664221</v>
      </c>
    </row>
    <row r="551" spans="1:8" x14ac:dyDescent="0.3">
      <c r="A551" s="26">
        <f t="shared" si="58"/>
        <v>0.58053761758782252</v>
      </c>
      <c r="B551" s="6">
        <v>0.54700000000000004</v>
      </c>
      <c r="C551" s="6">
        <f t="shared" si="59"/>
        <v>1.0371298880395379</v>
      </c>
      <c r="D551" s="6">
        <f t="shared" si="60"/>
        <v>1.0562086622448896</v>
      </c>
      <c r="E551" s="6">
        <f t="shared" si="61"/>
        <v>0.55975401372840494</v>
      </c>
      <c r="F551" s="6">
        <f t="shared" si="62"/>
        <v>0.58053761758782252</v>
      </c>
      <c r="G551" s="6">
        <f t="shared" si="63"/>
        <v>3.3298706216041842</v>
      </c>
      <c r="H551" s="6">
        <f t="shared" si="64"/>
        <v>190.78753294252371</v>
      </c>
    </row>
    <row r="552" spans="1:8" x14ac:dyDescent="0.3">
      <c r="A552" s="26">
        <f t="shared" si="58"/>
        <v>0.5822618562523566</v>
      </c>
      <c r="B552" s="6">
        <v>0.54800000000000004</v>
      </c>
      <c r="C552" s="6">
        <f t="shared" si="59"/>
        <v>1.0378601567257137</v>
      </c>
      <c r="D552" s="6">
        <f t="shared" si="60"/>
        <v>1.0573244123752319</v>
      </c>
      <c r="E552" s="6">
        <f t="shared" si="61"/>
        <v>0.56102149454248396</v>
      </c>
      <c r="F552" s="6">
        <f t="shared" si="62"/>
        <v>0.5822618562523566</v>
      </c>
      <c r="G552" s="6">
        <f t="shared" si="63"/>
        <v>3.3338887954005609</v>
      </c>
      <c r="H552" s="6">
        <f t="shared" si="64"/>
        <v>191.01775734240618</v>
      </c>
    </row>
    <row r="553" spans="1:8" x14ac:dyDescent="0.3">
      <c r="A553" s="26">
        <f t="shared" si="58"/>
        <v>0.58398629766169829</v>
      </c>
      <c r="B553" s="6">
        <v>0.54900000000000004</v>
      </c>
      <c r="C553" s="6">
        <f t="shared" si="59"/>
        <v>1.0385879473539634</v>
      </c>
      <c r="D553" s="6">
        <f t="shared" si="60"/>
        <v>1.0584367669841244</v>
      </c>
      <c r="E553" s="6">
        <f t="shared" si="61"/>
        <v>0.56228872975999278</v>
      </c>
      <c r="F553" s="6">
        <f t="shared" si="62"/>
        <v>0.58398629766169829</v>
      </c>
      <c r="G553" s="6">
        <f t="shared" si="63"/>
        <v>3.3379077479397985</v>
      </c>
      <c r="H553" s="6">
        <f t="shared" si="64"/>
        <v>191.24802636096788</v>
      </c>
    </row>
    <row r="554" spans="1:8" x14ac:dyDescent="0.3">
      <c r="A554" s="26">
        <f t="shared" si="58"/>
        <v>0.5857109267066305</v>
      </c>
      <c r="B554" s="6">
        <v>0.55000000000000004</v>
      </c>
      <c r="C554" s="6">
        <f t="shared" si="59"/>
        <v>1.0393132603087014</v>
      </c>
      <c r="D554" s="6">
        <f t="shared" si="60"/>
        <v>1.0595457225402682</v>
      </c>
      <c r="E554" s="6">
        <f t="shared" si="61"/>
        <v>0.56355571421523099</v>
      </c>
      <c r="F554" s="6">
        <f t="shared" si="62"/>
        <v>0.5857109267066305</v>
      </c>
      <c r="G554" s="6">
        <f t="shared" si="63"/>
        <v>3.341927495912913</v>
      </c>
      <c r="H554" s="6">
        <f t="shared" si="64"/>
        <v>191.47834095453359</v>
      </c>
    </row>
    <row r="555" spans="1:8" x14ac:dyDescent="0.3">
      <c r="A555" s="26">
        <f t="shared" si="58"/>
        <v>0.58743572825332779</v>
      </c>
      <c r="B555" s="6">
        <v>0.55100000000000005</v>
      </c>
      <c r="C555" s="6">
        <f t="shared" si="59"/>
        <v>1.0400360959529544</v>
      </c>
      <c r="D555" s="6">
        <f t="shared" si="60"/>
        <v>1.0606512754969455</v>
      </c>
      <c r="E555" s="6">
        <f t="shared" si="61"/>
        <v>0.56482244273942983</v>
      </c>
      <c r="F555" s="6">
        <f t="shared" si="62"/>
        <v>0.58743572825332779</v>
      </c>
      <c r="G555" s="6">
        <f t="shared" si="63"/>
        <v>3.3459480560402994</v>
      </c>
      <c r="H555" s="6">
        <f t="shared" si="64"/>
        <v>191.70870208111143</v>
      </c>
    </row>
    <row r="556" spans="1:8" x14ac:dyDescent="0.3">
      <c r="A556" s="26">
        <f t="shared" si="58"/>
        <v>0.58916068714326464</v>
      </c>
      <c r="B556" s="6">
        <v>0.55200000000000005</v>
      </c>
      <c r="C556" s="6">
        <f t="shared" si="59"/>
        <v>1.0407564546283516</v>
      </c>
      <c r="D556" s="6">
        <f t="shared" si="60"/>
        <v>1.0617534222919103</v>
      </c>
      <c r="E556" s="6">
        <f t="shared" si="61"/>
        <v>0.56608891016068752</v>
      </c>
      <c r="F556" s="6">
        <f t="shared" si="62"/>
        <v>0.58916068714326464</v>
      </c>
      <c r="G556" s="6">
        <f t="shared" si="63"/>
        <v>3.3499694450723849</v>
      </c>
      <c r="H556" s="6">
        <f t="shared" si="64"/>
        <v>191.93911070043012</v>
      </c>
    </row>
    <row r="557" spans="1:8" x14ac:dyDescent="0.3">
      <c r="A557" s="26">
        <f t="shared" si="58"/>
        <v>0.59088578819312088</v>
      </c>
      <c r="B557" s="6">
        <v>0.55300000000000005</v>
      </c>
      <c r="C557" s="6">
        <f t="shared" si="59"/>
        <v>1.0414743366551149</v>
      </c>
      <c r="D557" s="6">
        <f t="shared" si="60"/>
        <v>1.0628521593472831</v>
      </c>
      <c r="E557" s="6">
        <f t="shared" si="61"/>
        <v>0.56735511130390259</v>
      </c>
      <c r="F557" s="6">
        <f t="shared" si="62"/>
        <v>0.59088578819312088</v>
      </c>
      <c r="G557" s="6">
        <f t="shared" si="63"/>
        <v>3.3539916797902793</v>
      </c>
      <c r="H557" s="6">
        <f t="shared" si="64"/>
        <v>192.16956777397647</v>
      </c>
    </row>
    <row r="558" spans="1:8" x14ac:dyDescent="0.3">
      <c r="A558" s="26">
        <f t="shared" si="58"/>
        <v>0.5926110161946857</v>
      </c>
      <c r="B558" s="6">
        <v>0.55400000000000005</v>
      </c>
      <c r="C558" s="6">
        <f t="shared" si="59"/>
        <v>1.0421897423320461</v>
      </c>
      <c r="D558" s="6">
        <f t="shared" si="60"/>
        <v>1.0639474830694395</v>
      </c>
      <c r="E558" s="6">
        <f t="shared" si="61"/>
        <v>0.56862104099070787</v>
      </c>
      <c r="F558" s="6">
        <f t="shared" si="62"/>
        <v>0.5926110161946857</v>
      </c>
      <c r="G558" s="6">
        <f t="shared" si="63"/>
        <v>3.358014777006431</v>
      </c>
      <c r="H558" s="6">
        <f t="shared" si="64"/>
        <v>192.40007426503277</v>
      </c>
    </row>
    <row r="559" spans="1:8" x14ac:dyDescent="0.3">
      <c r="A559" s="26">
        <f t="shared" si="58"/>
        <v>0.59433635591476275</v>
      </c>
      <c r="B559" s="6">
        <v>0.55500000000000005</v>
      </c>
      <c r="C559" s="6">
        <f t="shared" si="59"/>
        <v>1.0429026719365162</v>
      </c>
      <c r="D559" s="6">
        <f t="shared" si="60"/>
        <v>1.0650393898489015</v>
      </c>
      <c r="E559" s="6">
        <f t="shared" si="61"/>
        <v>0.5698866940394044</v>
      </c>
      <c r="F559" s="6">
        <f t="shared" si="62"/>
        <v>0.59433635591476275</v>
      </c>
      <c r="G559" s="6">
        <f t="shared" si="63"/>
        <v>3.3620387535652867</v>
      </c>
      <c r="H559" s="6">
        <f t="shared" si="64"/>
        <v>192.63063113871479</v>
      </c>
    </row>
    <row r="560" spans="1:8" x14ac:dyDescent="0.3">
      <c r="A560" s="26">
        <f t="shared" si="58"/>
        <v>0.59606179209507149</v>
      </c>
      <c r="B560" s="6">
        <v>0.55600000000000005</v>
      </c>
      <c r="C560" s="6">
        <f t="shared" si="59"/>
        <v>1.0436131257244501</v>
      </c>
      <c r="D560" s="6">
        <f t="shared" si="60"/>
        <v>1.066127876060226</v>
      </c>
      <c r="E560" s="6">
        <f t="shared" si="61"/>
        <v>0.57115206526489437</v>
      </c>
      <c r="F560" s="6">
        <f t="shared" si="62"/>
        <v>0.59606179209507149</v>
      </c>
      <c r="G560" s="6">
        <f t="shared" si="63"/>
        <v>3.3660636263439532</v>
      </c>
      <c r="H560" s="6">
        <f t="shared" si="64"/>
        <v>192.86123936200948</v>
      </c>
    </row>
    <row r="561" spans="1:8" x14ac:dyDescent="0.3">
      <c r="A561" s="26">
        <f t="shared" si="58"/>
        <v>0.59778730945214975</v>
      </c>
      <c r="B561" s="6">
        <v>0.55700000000000005</v>
      </c>
      <c r="C561" s="6">
        <f t="shared" si="59"/>
        <v>1.044321103930312</v>
      </c>
      <c r="D561" s="6">
        <f t="shared" si="60"/>
        <v>1.0672129380618927</v>
      </c>
      <c r="E561" s="6">
        <f t="shared" si="61"/>
        <v>0.57241714947861511</v>
      </c>
      <c r="F561" s="6">
        <f t="shared" si="62"/>
        <v>0.59778730945214975</v>
      </c>
      <c r="G561" s="6">
        <f t="shared" si="63"/>
        <v>3.370089412252864</v>
      </c>
      <c r="H561" s="6">
        <f t="shared" si="64"/>
        <v>193.0918999038133</v>
      </c>
    </row>
    <row r="562" spans="1:8" x14ac:dyDescent="0.3">
      <c r="A562" s="26">
        <f t="shared" si="58"/>
        <v>0.59951289267725361</v>
      </c>
      <c r="B562" s="6">
        <v>0.55800000000000005</v>
      </c>
      <c r="C562" s="6">
        <f t="shared" si="59"/>
        <v>1.0450266067670899</v>
      </c>
      <c r="D562" s="6">
        <f t="shared" si="60"/>
        <v>1.0682945721961907</v>
      </c>
      <c r="E562" s="6">
        <f t="shared" si="61"/>
        <v>0.57368194148847151</v>
      </c>
      <c r="F562" s="6">
        <f t="shared" si="62"/>
        <v>0.59951289267725361</v>
      </c>
      <c r="G562" s="6">
        <f t="shared" si="63"/>
        <v>3.3741161282364476</v>
      </c>
      <c r="H562" s="6">
        <f t="shared" si="64"/>
        <v>193.3226137349705</v>
      </c>
    </row>
    <row r="563" spans="1:8" x14ac:dyDescent="0.3">
      <c r="A563" s="26">
        <f t="shared" si="58"/>
        <v>0.60123852643625686</v>
      </c>
      <c r="B563" s="6">
        <v>0.55900000000000005</v>
      </c>
      <c r="C563" s="6">
        <f t="shared" si="59"/>
        <v>1.0457296344262772</v>
      </c>
      <c r="D563" s="6">
        <f t="shared" si="60"/>
        <v>1.0693727747891051</v>
      </c>
      <c r="E563" s="6">
        <f t="shared" si="61"/>
        <v>0.57494643609876916</v>
      </c>
      <c r="F563" s="6">
        <f t="shared" si="62"/>
        <v>0.60123852643625686</v>
      </c>
      <c r="G563" s="6">
        <f t="shared" si="63"/>
        <v>3.3781437912738022</v>
      </c>
      <c r="H563" s="6">
        <f t="shared" si="64"/>
        <v>193.55338182831179</v>
      </c>
    </row>
    <row r="564" spans="1:8" x14ac:dyDescent="0.3">
      <c r="A564" s="26">
        <f t="shared" si="58"/>
        <v>0.60296419536954859</v>
      </c>
      <c r="B564" s="6">
        <v>0.56000000000000005</v>
      </c>
      <c r="C564" s="6">
        <f t="shared" si="59"/>
        <v>1.0464301870778541</v>
      </c>
      <c r="D564" s="6">
        <f t="shared" si="60"/>
        <v>1.0704475421502</v>
      </c>
      <c r="E564" s="6">
        <f t="shared" si="61"/>
        <v>0.57621062811014667</v>
      </c>
      <c r="F564" s="6">
        <f t="shared" si="62"/>
        <v>0.60296419536954859</v>
      </c>
      <c r="G564" s="6">
        <f t="shared" si="63"/>
        <v>3.3821724183793695</v>
      </c>
      <c r="H564" s="6">
        <f t="shared" si="64"/>
        <v>193.78420515869277</v>
      </c>
    </row>
    <row r="565" spans="1:8" x14ac:dyDescent="0.3">
      <c r="A565" s="26">
        <f t="shared" si="58"/>
        <v>0.60468988409193136</v>
      </c>
      <c r="B565" s="6">
        <v>0.56100000000000005</v>
      </c>
      <c r="C565" s="6">
        <f t="shared" si="59"/>
        <v>1.0471282648702689</v>
      </c>
      <c r="D565" s="6">
        <f t="shared" si="60"/>
        <v>1.0715188705725034</v>
      </c>
      <c r="E565" s="6">
        <f t="shared" si="61"/>
        <v>0.57747451231950819</v>
      </c>
      <c r="F565" s="6">
        <f t="shared" si="62"/>
        <v>0.60468988409193136</v>
      </c>
      <c r="G565" s="6">
        <f t="shared" si="63"/>
        <v>3.3862020266036179</v>
      </c>
      <c r="H565" s="6">
        <f t="shared" si="64"/>
        <v>194.01508470303341</v>
      </c>
    </row>
    <row r="566" spans="1:8" x14ac:dyDescent="0.3">
      <c r="A566" s="26">
        <f t="shared" si="58"/>
        <v>0.60641557719251515</v>
      </c>
      <c r="B566" s="6">
        <v>0.56200000000000006</v>
      </c>
      <c r="C566" s="6">
        <f t="shared" si="59"/>
        <v>1.047823867930415</v>
      </c>
      <c r="D566" s="6">
        <f t="shared" si="60"/>
        <v>1.0725867563323885</v>
      </c>
      <c r="E566" s="6">
        <f t="shared" si="61"/>
        <v>0.57873808351995526</v>
      </c>
      <c r="F566" s="6">
        <f t="shared" si="62"/>
        <v>0.60641557719251515</v>
      </c>
      <c r="G566" s="6">
        <f t="shared" si="63"/>
        <v>3.3902326330337242</v>
      </c>
      <c r="H566" s="6">
        <f t="shared" si="64"/>
        <v>194.24602144035677</v>
      </c>
    </row>
    <row r="567" spans="1:8" x14ac:dyDescent="0.3">
      <c r="A567" s="26">
        <f t="shared" si="58"/>
        <v>0.60814125923461437</v>
      </c>
      <c r="B567" s="6">
        <v>0.56299999999999994</v>
      </c>
      <c r="C567" s="6">
        <f t="shared" si="59"/>
        <v>1.0485169963636114</v>
      </c>
      <c r="D567" s="6">
        <f t="shared" si="60"/>
        <v>1.0736511956894566</v>
      </c>
      <c r="E567" s="6">
        <f t="shared" si="61"/>
        <v>0.58000133650071928</v>
      </c>
      <c r="F567" s="6">
        <f t="shared" si="62"/>
        <v>0.60814125923461437</v>
      </c>
      <c r="G567" s="6">
        <f t="shared" si="63"/>
        <v>3.3942642547942632</v>
      </c>
      <c r="H567" s="6">
        <f t="shared" si="64"/>
        <v>194.47701635182878</v>
      </c>
    </row>
    <row r="568" spans="1:8" x14ac:dyDescent="0.3">
      <c r="A568" s="26">
        <f t="shared" si="58"/>
        <v>0.60986691475564025</v>
      </c>
      <c r="B568" s="6">
        <v>0.56399999999999995</v>
      </c>
      <c r="C568" s="6">
        <f t="shared" si="59"/>
        <v>1.0492076502535765</v>
      </c>
      <c r="D568" s="6">
        <f t="shared" si="60"/>
        <v>1.0747121848864154</v>
      </c>
      <c r="E568" s="6">
        <f t="shared" si="61"/>
        <v>0.58126426604709303</v>
      </c>
      <c r="F568" s="6">
        <f t="shared" si="62"/>
        <v>0.60986691475564025</v>
      </c>
      <c r="G568" s="6">
        <f t="shared" si="63"/>
        <v>3.3982969090479003</v>
      </c>
      <c r="H568" s="6">
        <f t="shared" si="64"/>
        <v>194.70807042079767</v>
      </c>
    </row>
    <row r="569" spans="1:8" x14ac:dyDescent="0.3">
      <c r="A569" s="26">
        <f t="shared" si="58"/>
        <v>0.61159252826699162</v>
      </c>
      <c r="B569" s="6">
        <v>0.56499999999999995</v>
      </c>
      <c r="C569" s="6">
        <f t="shared" si="59"/>
        <v>1.0498958296624048</v>
      </c>
      <c r="D569" s="6">
        <f t="shared" si="60"/>
        <v>1.0757697201489593</v>
      </c>
      <c r="E569" s="6">
        <f t="shared" si="61"/>
        <v>0.58252686694036104</v>
      </c>
      <c r="F569" s="6">
        <f t="shared" si="62"/>
        <v>0.61159252826699162</v>
      </c>
      <c r="G569" s="6">
        <f t="shared" si="63"/>
        <v>3.4023306129960842</v>
      </c>
      <c r="H569" s="6">
        <f t="shared" si="64"/>
        <v>194.93918463283384</v>
      </c>
    </row>
    <row r="570" spans="1:8" x14ac:dyDescent="0.3">
      <c r="A570" s="26">
        <f t="shared" si="58"/>
        <v>0.61331808425394851</v>
      </c>
      <c r="B570" s="6">
        <v>0.56599999999999995</v>
      </c>
      <c r="C570" s="6">
        <f t="shared" si="59"/>
        <v>1.0505815346305409</v>
      </c>
      <c r="D570" s="6">
        <f t="shared" si="60"/>
        <v>1.0768237976856463</v>
      </c>
      <c r="E570" s="6">
        <f t="shared" si="61"/>
        <v>0.58378913395773202</v>
      </c>
      <c r="F570" s="6">
        <f t="shared" si="62"/>
        <v>0.61331808425394851</v>
      </c>
      <c r="G570" s="6">
        <f t="shared" si="63"/>
        <v>3.4063653838797503</v>
      </c>
      <c r="H570" s="6">
        <f t="shared" si="64"/>
        <v>195.1703599757702</v>
      </c>
    </row>
    <row r="571" spans="1:8" x14ac:dyDescent="0.3">
      <c r="A571" s="26">
        <f t="shared" si="58"/>
        <v>0.6150435671755603</v>
      </c>
      <c r="B571" s="6">
        <v>0.56699999999999995</v>
      </c>
      <c r="C571" s="6">
        <f t="shared" si="59"/>
        <v>1.0512647651767522</v>
      </c>
      <c r="D571" s="6">
        <f t="shared" si="60"/>
        <v>1.0778744136877751</v>
      </c>
      <c r="E571" s="6">
        <f t="shared" si="61"/>
        <v>0.58505106187226896</v>
      </c>
      <c r="F571" s="6">
        <f t="shared" si="62"/>
        <v>0.6150435671755603</v>
      </c>
      <c r="G571" s="6">
        <f t="shared" si="63"/>
        <v>3.410401238980024</v>
      </c>
      <c r="H571" s="6">
        <f t="shared" si="64"/>
        <v>195.40159743974223</v>
      </c>
    </row>
    <row r="572" spans="1:8" x14ac:dyDescent="0.3">
      <c r="A572" s="26">
        <f t="shared" si="58"/>
        <v>0.61676896146453497</v>
      </c>
      <c r="B572" s="6">
        <v>0.56799999999999995</v>
      </c>
      <c r="C572" s="6">
        <f t="shared" si="59"/>
        <v>1.0519455212980999</v>
      </c>
      <c r="D572" s="6">
        <f t="shared" si="60"/>
        <v>1.0789215643292607</v>
      </c>
      <c r="E572" s="6">
        <f t="shared" si="61"/>
        <v>0.58631264545282014</v>
      </c>
      <c r="F572" s="6">
        <f t="shared" si="62"/>
        <v>0.61676896146453497</v>
      </c>
      <c r="G572" s="6">
        <f t="shared" si="63"/>
        <v>3.4144381956189291</v>
      </c>
      <c r="H572" s="6">
        <f t="shared" si="64"/>
        <v>195.63289801722883</v>
      </c>
    </row>
    <row r="573" spans="1:8" x14ac:dyDescent="0.3">
      <c r="A573" s="26">
        <f t="shared" si="58"/>
        <v>0.61849425152712612</v>
      </c>
      <c r="B573" s="6">
        <v>0.56899999999999995</v>
      </c>
      <c r="C573" s="6">
        <f t="shared" si="59"/>
        <v>1.0526238029699106</v>
      </c>
      <c r="D573" s="6">
        <f t="shared" si="60"/>
        <v>1.0799652457665083</v>
      </c>
      <c r="E573" s="6">
        <f t="shared" si="61"/>
        <v>0.58757387946394923</v>
      </c>
      <c r="F573" s="6">
        <f t="shared" si="62"/>
        <v>0.61849425152712612</v>
      </c>
      <c r="G573" s="6">
        <f t="shared" si="63"/>
        <v>3.4184762711601011</v>
      </c>
      <c r="H573" s="6">
        <f t="shared" si="64"/>
        <v>195.86426270309298</v>
      </c>
    </row>
    <row r="574" spans="1:8" x14ac:dyDescent="0.3">
      <c r="A574" s="26">
        <f t="shared" si="58"/>
        <v>0.62021942174301914</v>
      </c>
      <c r="B574" s="6">
        <v>0.56999999999999995</v>
      </c>
      <c r="C574" s="6">
        <f t="shared" si="59"/>
        <v>1.0532996101457437</v>
      </c>
      <c r="D574" s="6">
        <f t="shared" si="60"/>
        <v>1.0810054541382856</v>
      </c>
      <c r="E574" s="6">
        <f t="shared" si="61"/>
        <v>0.58883475866586543</v>
      </c>
      <c r="F574" s="6">
        <f t="shared" si="62"/>
        <v>0.62021942174301914</v>
      </c>
      <c r="G574" s="6">
        <f t="shared" si="63"/>
        <v>3.4225154830095046</v>
      </c>
      <c r="H574" s="6">
        <f t="shared" si="64"/>
        <v>196.09569249462302</v>
      </c>
    </row>
    <row r="575" spans="1:8" x14ac:dyDescent="0.3">
      <c r="A575" s="26">
        <f t="shared" si="58"/>
        <v>0.62194445646521646</v>
      </c>
      <c r="B575" s="6">
        <v>0.57099999999999995</v>
      </c>
      <c r="C575" s="6">
        <f t="shared" si="59"/>
        <v>1.053972942757361</v>
      </c>
      <c r="D575" s="6">
        <f t="shared" si="60"/>
        <v>1.0820421855655962</v>
      </c>
      <c r="E575" s="6">
        <f t="shared" si="61"/>
        <v>0.59009527781435334</v>
      </c>
      <c r="F575" s="6">
        <f t="shared" si="62"/>
        <v>0.62194445646521646</v>
      </c>
      <c r="G575" s="6">
        <f t="shared" si="63"/>
        <v>3.4265558486161551</v>
      </c>
      <c r="H575" s="6">
        <f t="shared" si="64"/>
        <v>196.32718839157391</v>
      </c>
    </row>
    <row r="576" spans="1:8" x14ac:dyDescent="0.3">
      <c r="A576" s="26">
        <f t="shared" si="58"/>
        <v>0.62366934001992025</v>
      </c>
      <c r="B576" s="6">
        <v>0.57199999999999995</v>
      </c>
      <c r="C576" s="6">
        <f t="shared" si="59"/>
        <v>1.0546438007146919</v>
      </c>
      <c r="D576" s="6">
        <f t="shared" si="60"/>
        <v>1.0830754361515487</v>
      </c>
      <c r="E576" s="6">
        <f t="shared" si="61"/>
        <v>0.59135543166070226</v>
      </c>
      <c r="F576" s="6">
        <f t="shared" si="62"/>
        <v>0.62366934001992025</v>
      </c>
      <c r="G576" s="6">
        <f t="shared" si="63"/>
        <v>3.4305973854728466</v>
      </c>
      <c r="H576" s="6">
        <f t="shared" si="64"/>
        <v>196.55875139620892</v>
      </c>
    </row>
    <row r="577" spans="1:8" x14ac:dyDescent="0.3">
      <c r="A577" s="26">
        <f t="shared" si="58"/>
        <v>0.62539405670641535</v>
      </c>
      <c r="B577" s="6">
        <v>0.57299999999999995</v>
      </c>
      <c r="C577" s="6">
        <f t="shared" si="59"/>
        <v>1.0553121839057995</v>
      </c>
      <c r="D577" s="6">
        <f t="shared" si="60"/>
        <v>1.0841052019812265</v>
      </c>
      <c r="E577" s="6">
        <f t="shared" si="61"/>
        <v>0.5926152149516356</v>
      </c>
      <c r="F577" s="6">
        <f t="shared" si="62"/>
        <v>0.62539405670641535</v>
      </c>
      <c r="G577" s="6">
        <f t="shared" si="63"/>
        <v>3.4346401111168818</v>
      </c>
      <c r="H577" s="6">
        <f t="shared" si="64"/>
        <v>196.79038251334146</v>
      </c>
    </row>
    <row r="578" spans="1:8" x14ac:dyDescent="0.3">
      <c r="A578" s="26">
        <f t="shared" si="58"/>
        <v>0.6271185907969492</v>
      </c>
      <c r="B578" s="6">
        <v>0.57399999999999995</v>
      </c>
      <c r="C578" s="6">
        <f t="shared" si="59"/>
        <v>1.0559780921968431</v>
      </c>
      <c r="D578" s="6">
        <f t="shared" si="60"/>
        <v>1.0851314791215549</v>
      </c>
      <c r="E578" s="6">
        <f t="shared" si="61"/>
        <v>0.59387462242923983</v>
      </c>
      <c r="F578" s="6">
        <f t="shared" si="62"/>
        <v>0.6271185907969492</v>
      </c>
      <c r="G578" s="6">
        <f t="shared" si="63"/>
        <v>3.4386840431308094</v>
      </c>
      <c r="H578" s="6">
        <f t="shared" si="64"/>
        <v>197.02208275037731</v>
      </c>
    </row>
    <row r="579" spans="1:8" x14ac:dyDescent="0.3">
      <c r="A579" s="26">
        <f t="shared" si="58"/>
        <v>0.628842926536613</v>
      </c>
      <c r="B579" s="6">
        <v>0.57499999999999996</v>
      </c>
      <c r="C579" s="6">
        <f t="shared" si="59"/>
        <v>1.0566415254320436</v>
      </c>
      <c r="D579" s="6">
        <f t="shared" si="60"/>
        <v>1.0861542636211694</v>
      </c>
      <c r="E579" s="6">
        <f t="shared" si="61"/>
        <v>0.59513364883089304</v>
      </c>
      <c r="F579" s="6">
        <f t="shared" si="62"/>
        <v>0.628842926536613</v>
      </c>
      <c r="G579" s="6">
        <f t="shared" si="63"/>
        <v>3.442729199143165</v>
      </c>
      <c r="H579" s="6">
        <f t="shared" si="64"/>
        <v>197.25385311735727</v>
      </c>
    </row>
    <row r="580" spans="1:8" x14ac:dyDescent="0.3">
      <c r="A580" s="26">
        <f t="shared" ref="A580:A643" si="65">F580</f>
        <v>0.63056704814321796</v>
      </c>
      <c r="B580" s="6">
        <v>0.57599999999999996</v>
      </c>
      <c r="C580" s="6">
        <f t="shared" si="59"/>
        <v>1.0573024834336422</v>
      </c>
      <c r="D580" s="6">
        <f t="shared" si="60"/>
        <v>1.0871735515102792</v>
      </c>
      <c r="E580" s="6">
        <f t="shared" si="61"/>
        <v>0.59639228888919305</v>
      </c>
      <c r="F580" s="6">
        <f t="shared" si="62"/>
        <v>0.63056704814321796</v>
      </c>
      <c r="G580" s="6">
        <f t="shared" si="63"/>
        <v>3.4467755968292164</v>
      </c>
      <c r="H580" s="6">
        <f t="shared" si="64"/>
        <v>197.4856946269995</v>
      </c>
    </row>
    <row r="581" spans="1:8" x14ac:dyDescent="0.3">
      <c r="A581" s="26">
        <f t="shared" si="65"/>
        <v>0.63229093980717344</v>
      </c>
      <c r="B581" s="6">
        <v>0.57699999999999996</v>
      </c>
      <c r="C581" s="6">
        <f t="shared" ref="C581:C644" si="66">((G581-SIN(G581))/G581)^(2/3)</f>
        <v>1.0579609660018616</v>
      </c>
      <c r="D581" s="6">
        <f t="shared" ref="D581:D644" si="67">(G581-SIN(G581))/G581</f>
        <v>1.0881893388005317</v>
      </c>
      <c r="E581" s="6">
        <f t="shared" ref="E581:E644" si="68">(G581-SIN(G581))/(2*PI())</f>
        <v>0.59765053733188567</v>
      </c>
      <c r="F581" s="6">
        <f t="shared" ref="F581:F644" si="69">((1*(G581-SIN(G581)))/(2*PI())*C581)</f>
        <v>0.63229093980717344</v>
      </c>
      <c r="G581" s="6">
        <f t="shared" ref="G581:G644" si="70">2*ACOS(1-2*(B581))</f>
        <v>3.4508232539117158</v>
      </c>
      <c r="H581" s="6">
        <f t="shared" ref="H581:H644" si="71">G581*180/(PI())</f>
        <v>197.71760829474297</v>
      </c>
    </row>
    <row r="582" spans="1:8" x14ac:dyDescent="0.3">
      <c r="A582" s="26">
        <f t="shared" si="65"/>
        <v>0.63401458569136226</v>
      </c>
      <c r="B582" s="6">
        <v>0.57799999999999996</v>
      </c>
      <c r="C582" s="6">
        <f t="shared" si="66"/>
        <v>1.0586169729148651</v>
      </c>
      <c r="D582" s="6">
        <f t="shared" si="67"/>
        <v>1.0892016214848759</v>
      </c>
      <c r="E582" s="6">
        <f t="shared" si="68"/>
        <v>0.59890838888179276</v>
      </c>
      <c r="F582" s="6">
        <f t="shared" si="69"/>
        <v>0.63401458569136226</v>
      </c>
      <c r="G582" s="6">
        <f t="shared" si="70"/>
        <v>3.4548721881616569</v>
      </c>
      <c r="H582" s="6">
        <f t="shared" si="71"/>
        <v>197.94959513879056</v>
      </c>
    </row>
    <row r="583" spans="1:8" x14ac:dyDescent="0.3">
      <c r="A583" s="26">
        <f t="shared" si="65"/>
        <v>0.63573796993101439</v>
      </c>
      <c r="B583" s="6">
        <v>0.57899999999999996</v>
      </c>
      <c r="C583" s="6">
        <f t="shared" si="66"/>
        <v>1.0592705039287138</v>
      </c>
      <c r="D583" s="6">
        <f t="shared" si="67"/>
        <v>1.0902103955374227</v>
      </c>
      <c r="E583" s="6">
        <f t="shared" si="68"/>
        <v>0.60016583825673853</v>
      </c>
      <c r="F583" s="6">
        <f t="shared" si="69"/>
        <v>0.63573796993101439</v>
      </c>
      <c r="G583" s="6">
        <f t="shared" si="70"/>
        <v>3.4589224173990347</v>
      </c>
      <c r="H583" s="6">
        <f t="shared" si="71"/>
        <v>198.1816561801528</v>
      </c>
    </row>
    <row r="584" spans="1:8" x14ac:dyDescent="0.3">
      <c r="A584" s="26">
        <f t="shared" si="65"/>
        <v>0.63746107663357954</v>
      </c>
      <c r="B584" s="6">
        <v>0.57999999999999996</v>
      </c>
      <c r="C584" s="6">
        <f t="shared" si="66"/>
        <v>1.0599215587773221</v>
      </c>
      <c r="D584" s="6">
        <f t="shared" si="67"/>
        <v>1.0912156569133047</v>
      </c>
      <c r="E584" s="6">
        <f t="shared" si="68"/>
        <v>0.60142288016947787</v>
      </c>
      <c r="F584" s="6">
        <f t="shared" si="69"/>
        <v>0.63746107663357954</v>
      </c>
      <c r="G584" s="6">
        <f t="shared" si="70"/>
        <v>3.4629739594936142</v>
      </c>
      <c r="H584" s="6">
        <f t="shared" si="71"/>
        <v>198.4137924426918</v>
      </c>
    </row>
    <row r="585" spans="1:8" x14ac:dyDescent="0.3">
      <c r="A585" s="26">
        <f t="shared" si="65"/>
        <v>0.6391838898785992</v>
      </c>
      <c r="B585" s="6">
        <v>0.58099999999999996</v>
      </c>
      <c r="C585" s="6">
        <f t="shared" si="66"/>
        <v>1.0605701371724134</v>
      </c>
      <c r="D585" s="6">
        <f t="shared" si="67"/>
        <v>1.0922174015485357</v>
      </c>
      <c r="E585" s="6">
        <f t="shared" si="68"/>
        <v>0.60267950932762226</v>
      </c>
      <c r="F585" s="6">
        <f t="shared" si="69"/>
        <v>0.6391838898785992</v>
      </c>
      <c r="G585" s="6">
        <f t="shared" si="70"/>
        <v>3.4670268323657027</v>
      </c>
      <c r="H585" s="6">
        <f t="shared" si="71"/>
        <v>198.64600495316552</v>
      </c>
    </row>
    <row r="586" spans="1:8" x14ac:dyDescent="0.3">
      <c r="A586" s="26">
        <f t="shared" si="65"/>
        <v>0.64090639371757541</v>
      </c>
      <c r="B586" s="6">
        <v>0.58199999999999996</v>
      </c>
      <c r="C586" s="6">
        <f t="shared" si="66"/>
        <v>1.0612162388034734</v>
      </c>
      <c r="D586" s="6">
        <f t="shared" si="67"/>
        <v>1.0932156253598664</v>
      </c>
      <c r="E586" s="6">
        <f t="shared" si="68"/>
        <v>0.60393572043356647</v>
      </c>
      <c r="F586" s="6">
        <f t="shared" si="69"/>
        <v>0.64090639371757541</v>
      </c>
      <c r="G586" s="6">
        <f t="shared" si="70"/>
        <v>3.4710810539869277</v>
      </c>
      <c r="H586" s="6">
        <f t="shared" si="71"/>
        <v>198.87829474127241</v>
      </c>
    </row>
    <row r="587" spans="1:8" x14ac:dyDescent="0.3">
      <c r="A587" s="26">
        <f t="shared" si="65"/>
        <v>0.6426285721738394</v>
      </c>
      <c r="B587" s="6">
        <v>0.58299999999999996</v>
      </c>
      <c r="C587" s="6">
        <f t="shared" si="66"/>
        <v>1.0618598633377012</v>
      </c>
      <c r="D587" s="6">
        <f t="shared" si="67"/>
        <v>1.0942103242446399</v>
      </c>
      <c r="E587" s="6">
        <f t="shared" si="68"/>
        <v>0.60519150818441425</v>
      </c>
      <c r="F587" s="6">
        <f t="shared" si="69"/>
        <v>0.6426285721738394</v>
      </c>
      <c r="G587" s="6">
        <f t="shared" si="70"/>
        <v>3.4751366423810204</v>
      </c>
      <c r="H587" s="6">
        <f t="shared" si="71"/>
        <v>199.11066283969618</v>
      </c>
    </row>
    <row r="588" spans="1:8" x14ac:dyDescent="0.3">
      <c r="A588" s="26">
        <f t="shared" si="65"/>
        <v>0.64435040924241904</v>
      </c>
      <c r="B588" s="6">
        <v>0.58399999999999996</v>
      </c>
      <c r="C588" s="6">
        <f t="shared" si="66"/>
        <v>1.0625010104199615</v>
      </c>
      <c r="D588" s="6">
        <f t="shared" si="67"/>
        <v>1.0952014940806478</v>
      </c>
      <c r="E588" s="6">
        <f t="shared" si="68"/>
        <v>0.60644686727190478</v>
      </c>
      <c r="F588" s="6">
        <f t="shared" si="69"/>
        <v>0.64435040924241904</v>
      </c>
      <c r="G588" s="6">
        <f t="shared" si="70"/>
        <v>3.4791936156246068</v>
      </c>
      <c r="H588" s="6">
        <f t="shared" si="71"/>
        <v>199.34311028415118</v>
      </c>
    </row>
    <row r="589" spans="1:8" x14ac:dyDescent="0.3">
      <c r="A589" s="26">
        <f t="shared" si="65"/>
        <v>0.64607188888990386</v>
      </c>
      <c r="B589" s="6">
        <v>0.58499999999999996</v>
      </c>
      <c r="C589" s="6">
        <f t="shared" si="66"/>
        <v>1.063139679672733</v>
      </c>
      <c r="D589" s="6">
        <f t="shared" si="67"/>
        <v>1.0961891307259806</v>
      </c>
      <c r="E589" s="6">
        <f t="shared" si="68"/>
        <v>0.60770179238233735</v>
      </c>
      <c r="F589" s="6">
        <f t="shared" si="69"/>
        <v>0.64607188888990386</v>
      </c>
      <c r="G589" s="6">
        <f t="shared" si="70"/>
        <v>3.483251991848002</v>
      </c>
      <c r="H589" s="6">
        <f t="shared" si="71"/>
        <v>199.57563811342794</v>
      </c>
    </row>
    <row r="590" spans="1:8" x14ac:dyDescent="0.3">
      <c r="A590" s="26">
        <f t="shared" si="65"/>
        <v>0.64779299505430776</v>
      </c>
      <c r="B590" s="6">
        <v>0.58599999999999997</v>
      </c>
      <c r="C590" s="6">
        <f t="shared" si="66"/>
        <v>1.0637758706960561</v>
      </c>
      <c r="D590" s="6">
        <f t="shared" si="67"/>
        <v>1.097173230018879</v>
      </c>
      <c r="E590" s="6">
        <f t="shared" si="68"/>
        <v>0.60895627819649645</v>
      </c>
      <c r="F590" s="6">
        <f t="shared" si="69"/>
        <v>0.64779299505430776</v>
      </c>
      <c r="G590" s="6">
        <f t="shared" si="70"/>
        <v>3.4873117892360113</v>
      </c>
      <c r="H590" s="6">
        <f t="shared" si="71"/>
        <v>199.8082473694391</v>
      </c>
    </row>
    <row r="591" spans="1:8" x14ac:dyDescent="0.3">
      <c r="A591" s="26">
        <f t="shared" si="65"/>
        <v>0.64951371164493354</v>
      </c>
      <c r="B591" s="6">
        <v>0.58699999999999997</v>
      </c>
      <c r="C591" s="6">
        <f t="shared" si="66"/>
        <v>1.0644095830674809</v>
      </c>
      <c r="D591" s="6">
        <f t="shared" si="67"/>
        <v>1.0981537877775855</v>
      </c>
      <c r="E591" s="6">
        <f t="shared" si="68"/>
        <v>0.61021031938957659</v>
      </c>
      <c r="F591" s="6">
        <f t="shared" si="69"/>
        <v>0.64951371164493354</v>
      </c>
      <c r="G591" s="6">
        <f t="shared" si="70"/>
        <v>3.491373026028739</v>
      </c>
      <c r="H591" s="6">
        <f t="shared" si="71"/>
        <v>200.04093909726566</v>
      </c>
    </row>
    <row r="592" spans="1:8" x14ac:dyDescent="0.3">
      <c r="A592" s="26">
        <f t="shared" si="65"/>
        <v>0.65123402254223228</v>
      </c>
      <c r="B592" s="6">
        <v>0.58799999999999997</v>
      </c>
      <c r="C592" s="6">
        <f t="shared" si="66"/>
        <v>1.0650408163420109</v>
      </c>
      <c r="D592" s="6">
        <f t="shared" si="67"/>
        <v>1.0991307998001902</v>
      </c>
      <c r="E592" s="6">
        <f t="shared" si="68"/>
        <v>0.61146391063110672</v>
      </c>
      <c r="F592" s="6">
        <f t="shared" si="69"/>
        <v>0.65123402254223228</v>
      </c>
      <c r="G592" s="6">
        <f t="shared" si="70"/>
        <v>3.4954357205224018</v>
      </c>
      <c r="H592" s="6">
        <f t="shared" si="71"/>
        <v>200.27371434520356</v>
      </c>
    </row>
    <row r="593" spans="1:8" x14ac:dyDescent="0.3">
      <c r="A593" s="26">
        <f t="shared" si="65"/>
        <v>0.65295391159766258</v>
      </c>
      <c r="B593" s="6">
        <v>0.58899999999999997</v>
      </c>
      <c r="C593" s="6">
        <f t="shared" si="66"/>
        <v>1.0656695700520473</v>
      </c>
      <c r="D593" s="6">
        <f t="shared" si="67"/>
        <v>1.1001042618644783</v>
      </c>
      <c r="E593" s="6">
        <f t="shared" si="68"/>
        <v>0.61271704658487369</v>
      </c>
      <c r="F593" s="6">
        <f t="shared" si="69"/>
        <v>0.65295391159766258</v>
      </c>
      <c r="G593" s="6">
        <f t="shared" si="70"/>
        <v>3.4994998910701489</v>
      </c>
      <c r="H593" s="6">
        <f t="shared" si="71"/>
        <v>200.50657416481087</v>
      </c>
    </row>
    <row r="594" spans="1:8" x14ac:dyDescent="0.3">
      <c r="A594" s="26">
        <f t="shared" si="65"/>
        <v>0.65467336263354847</v>
      </c>
      <c r="B594" s="6">
        <v>0.59</v>
      </c>
      <c r="C594" s="6">
        <f t="shared" si="66"/>
        <v>1.0662958437073315</v>
      </c>
      <c r="D594" s="6">
        <f t="shared" si="67"/>
        <v>1.1010741697277751</v>
      </c>
      <c r="E594" s="6">
        <f t="shared" si="68"/>
        <v>0.6139697219088458</v>
      </c>
      <c r="F594" s="6">
        <f t="shared" si="69"/>
        <v>0.65467336263354847</v>
      </c>
      <c r="G594" s="6">
        <f t="shared" si="70"/>
        <v>3.5035655560828882</v>
      </c>
      <c r="H594" s="6">
        <f t="shared" si="71"/>
        <v>200.73951961095483</v>
      </c>
    </row>
    <row r="595" spans="1:8" x14ac:dyDescent="0.3">
      <c r="A595" s="26">
        <f t="shared" si="65"/>
        <v>0.65639235944293617</v>
      </c>
      <c r="B595" s="6">
        <v>0.59099999999999997</v>
      </c>
      <c r="C595" s="6">
        <f t="shared" si="66"/>
        <v>1.0669196367948863</v>
      </c>
      <c r="D595" s="6">
        <f t="shared" si="67"/>
        <v>1.102040519126789</v>
      </c>
      <c r="E595" s="6">
        <f t="shared" si="68"/>
        <v>0.61522193125509661</v>
      </c>
      <c r="F595" s="6">
        <f t="shared" si="69"/>
        <v>0.65639235944293617</v>
      </c>
      <c r="G595" s="6">
        <f t="shared" si="70"/>
        <v>3.5076327340301203</v>
      </c>
      <c r="H595" s="6">
        <f t="shared" si="71"/>
        <v>200.97255174185992</v>
      </c>
    </row>
    <row r="596" spans="1:8" x14ac:dyDescent="0.3">
      <c r="A596" s="26">
        <f t="shared" si="65"/>
        <v>0.65811088578944754</v>
      </c>
      <c r="B596" s="6">
        <v>0.59199999999999997</v>
      </c>
      <c r="C596" s="6">
        <f t="shared" si="66"/>
        <v>1.0675409487789547</v>
      </c>
      <c r="D596" s="6">
        <f t="shared" si="67"/>
        <v>1.103003305777454</v>
      </c>
      <c r="E596" s="6">
        <f t="shared" si="68"/>
        <v>0.61647366926972669</v>
      </c>
      <c r="F596" s="6">
        <f t="shared" si="69"/>
        <v>0.65811088578944754</v>
      </c>
      <c r="G596" s="6">
        <f t="shared" si="70"/>
        <v>3.5117014434407769</v>
      </c>
      <c r="H596" s="6">
        <f t="shared" si="71"/>
        <v>201.20567161915568</v>
      </c>
    </row>
    <row r="597" spans="1:8" x14ac:dyDescent="0.3">
      <c r="A597" s="26">
        <f t="shared" si="65"/>
        <v>0.65982892540713278</v>
      </c>
      <c r="B597" s="6">
        <v>0.59299999999999997</v>
      </c>
      <c r="C597" s="6">
        <f t="shared" si="66"/>
        <v>1.0681597791009378</v>
      </c>
      <c r="D597" s="6">
        <f t="shared" si="67"/>
        <v>1.1039625253747685</v>
      </c>
      <c r="E597" s="6">
        <f t="shared" si="68"/>
        <v>0.61772493059278633</v>
      </c>
      <c r="F597" s="6">
        <f t="shared" si="69"/>
        <v>0.65982892540713278</v>
      </c>
      <c r="G597" s="6">
        <f t="shared" si="70"/>
        <v>3.5157717029040678</v>
      </c>
      <c r="H597" s="6">
        <f t="shared" si="71"/>
        <v>201.43888030792544</v>
      </c>
    </row>
    <row r="598" spans="1:8" x14ac:dyDescent="0.3">
      <c r="A598" s="26">
        <f t="shared" si="65"/>
        <v>0.66154646200032297</v>
      </c>
      <c r="B598" s="6">
        <v>0.59399999999999997</v>
      </c>
      <c r="C598" s="6">
        <f t="shared" si="66"/>
        <v>1.0687761271793323</v>
      </c>
      <c r="D598" s="6">
        <f t="shared" si="67"/>
        <v>1.1049181735926346</v>
      </c>
      <c r="E598" s="6">
        <f t="shared" si="68"/>
        <v>0.61897570985819805</v>
      </c>
      <c r="F598" s="6">
        <f t="shared" si="69"/>
        <v>0.66154646200032297</v>
      </c>
      <c r="G598" s="6">
        <f t="shared" si="70"/>
        <v>3.5198435310703351</v>
      </c>
      <c r="H598" s="6">
        <f t="shared" si="71"/>
        <v>201.67217887675505</v>
      </c>
    </row>
    <row r="599" spans="1:8" x14ac:dyDescent="0.3">
      <c r="A599" s="26">
        <f t="shared" si="65"/>
        <v>0.66326347924347828</v>
      </c>
      <c r="B599" s="6">
        <v>0.59499999999999997</v>
      </c>
      <c r="C599" s="6">
        <f t="shared" si="66"/>
        <v>1.069389992409665</v>
      </c>
      <c r="D599" s="6">
        <f t="shared" si="67"/>
        <v>1.1058702460836951</v>
      </c>
      <c r="E599" s="6">
        <f t="shared" si="68"/>
        <v>0.62022600169367714</v>
      </c>
      <c r="F599" s="6">
        <f t="shared" si="69"/>
        <v>0.66326347924347828</v>
      </c>
      <c r="G599" s="6">
        <f t="shared" si="70"/>
        <v>3.5239169466519122</v>
      </c>
      <c r="H599" s="6">
        <f t="shared" si="71"/>
        <v>201.90556839778225</v>
      </c>
    </row>
    <row r="600" spans="1:8" x14ac:dyDescent="0.3">
      <c r="A600" s="26">
        <f t="shared" si="65"/>
        <v>0.66497996078103594</v>
      </c>
      <c r="B600" s="6">
        <v>0.59599999999999997</v>
      </c>
      <c r="C600" s="6">
        <f t="shared" si="66"/>
        <v>1.0700013741644261</v>
      </c>
      <c r="D600" s="6">
        <f t="shared" si="67"/>
        <v>1.1068187384791675</v>
      </c>
      <c r="E600" s="6">
        <f t="shared" si="68"/>
        <v>0.62147580072065323</v>
      </c>
      <c r="F600" s="6">
        <f t="shared" si="69"/>
        <v>0.66497996078103594</v>
      </c>
      <c r="G600" s="6">
        <f t="shared" si="70"/>
        <v>3.5279919684239918</v>
      </c>
      <c r="H600" s="6">
        <f t="shared" si="71"/>
        <v>202.13904994674633</v>
      </c>
    </row>
    <row r="601" spans="1:8" x14ac:dyDescent="0.3">
      <c r="A601" s="26">
        <f t="shared" si="65"/>
        <v>0.66669589022725695</v>
      </c>
      <c r="B601" s="6">
        <v>0.59699999999999998</v>
      </c>
      <c r="C601" s="6">
        <f t="shared" si="66"/>
        <v>1.0706102717930015</v>
      </c>
      <c r="D601" s="6">
        <f t="shared" si="67"/>
        <v>1.107763646388678</v>
      </c>
      <c r="E601" s="6">
        <f t="shared" si="68"/>
        <v>0.62272510155419103</v>
      </c>
      <c r="F601" s="6">
        <f t="shared" si="69"/>
        <v>0.66669589022725695</v>
      </c>
      <c r="G601" s="6">
        <f t="shared" si="70"/>
        <v>3.5320686152255005</v>
      </c>
      <c r="H601" s="6">
        <f t="shared" si="71"/>
        <v>202.3726246030383</v>
      </c>
    </row>
    <row r="602" spans="1:8" x14ac:dyDescent="0.3">
      <c r="A602" s="26">
        <f t="shared" si="65"/>
        <v>0.66841125116607047</v>
      </c>
      <c r="B602" s="6">
        <v>0.59799999999999998</v>
      </c>
      <c r="C602" s="6">
        <f t="shared" si="66"/>
        <v>1.0712166846216045</v>
      </c>
      <c r="D602" s="6">
        <f t="shared" si="67"/>
        <v>1.1087049654000938</v>
      </c>
      <c r="E602" s="6">
        <f t="shared" si="68"/>
        <v>0.62397389880291065</v>
      </c>
      <c r="F602" s="6">
        <f t="shared" si="69"/>
        <v>0.66841125116607047</v>
      </c>
      <c r="G602" s="6">
        <f t="shared" si="70"/>
        <v>3.5361469059599817</v>
      </c>
      <c r="H602" s="6">
        <f t="shared" si="71"/>
        <v>202.60629344975138</v>
      </c>
    </row>
    <row r="603" spans="1:8" x14ac:dyDescent="0.3">
      <c r="A603" s="26">
        <f t="shared" si="65"/>
        <v>0.67012602715091574</v>
      </c>
      <c r="B603" s="6">
        <v>0.59899999999999998</v>
      </c>
      <c r="C603" s="6">
        <f t="shared" si="66"/>
        <v>1.0718206119532028</v>
      </c>
      <c r="D603" s="6">
        <f t="shared" si="67"/>
        <v>1.1096426910793515</v>
      </c>
      <c r="E603" s="6">
        <f t="shared" si="68"/>
        <v>0.62522218706890698</v>
      </c>
      <c r="F603" s="6">
        <f t="shared" si="69"/>
        <v>0.67012602715091574</v>
      </c>
      <c r="G603" s="6">
        <f t="shared" si="70"/>
        <v>3.540226859596483</v>
      </c>
      <c r="H603" s="6">
        <f t="shared" si="71"/>
        <v>202.84005757373194</v>
      </c>
    </row>
    <row r="604" spans="1:8" x14ac:dyDescent="0.3">
      <c r="A604" s="26">
        <f t="shared" si="65"/>
        <v>0.67184020170458281</v>
      </c>
      <c r="B604" s="6">
        <v>0.6</v>
      </c>
      <c r="C604" s="6">
        <f t="shared" si="66"/>
        <v>1.0724220530674473</v>
      </c>
      <c r="D604" s="6">
        <f t="shared" si="67"/>
        <v>1.1105768189702856</v>
      </c>
      <c r="E604" s="6">
        <f t="shared" si="68"/>
        <v>0.62646996094766905</v>
      </c>
      <c r="F604" s="6">
        <f t="shared" si="69"/>
        <v>0.67184020170458281</v>
      </c>
      <c r="G604" s="6">
        <f t="shared" si="70"/>
        <v>3.5443084951704549</v>
      </c>
      <c r="H604" s="6">
        <f t="shared" si="71"/>
        <v>203.07391806563101</v>
      </c>
    </row>
    <row r="605" spans="1:8" x14ac:dyDescent="0.3">
      <c r="A605" s="26">
        <f t="shared" si="65"/>
        <v>0.67355375831905295</v>
      </c>
      <c r="B605" s="6">
        <v>0.60099999999999998</v>
      </c>
      <c r="C605" s="6">
        <f t="shared" si="66"/>
        <v>1.0730210072205981</v>
      </c>
      <c r="D605" s="6">
        <f t="shared" si="67"/>
        <v>1.111507344594455</v>
      </c>
      <c r="E605" s="6">
        <f t="shared" si="68"/>
        <v>0.6277172150279996</v>
      </c>
      <c r="F605" s="6">
        <f t="shared" si="69"/>
        <v>0.67355375831905295</v>
      </c>
      <c r="G605" s="6">
        <f t="shared" si="70"/>
        <v>3.548391831784655</v>
      </c>
      <c r="H605" s="6">
        <f t="shared" si="71"/>
        <v>203.3078760199559</v>
      </c>
    </row>
    <row r="606" spans="1:8" x14ac:dyDescent="0.3">
      <c r="A606" s="26">
        <f t="shared" si="65"/>
        <v>0.67526668045533456</v>
      </c>
      <c r="B606" s="6">
        <v>0.60199999999999998</v>
      </c>
      <c r="C606" s="6">
        <f t="shared" si="66"/>
        <v>1.0736174736454482</v>
      </c>
      <c r="D606" s="6">
        <f t="shared" si="67"/>
        <v>1.1124342634509676</v>
      </c>
      <c r="E606" s="6">
        <f t="shared" si="68"/>
        <v>0.628963943891933</v>
      </c>
      <c r="F606" s="6">
        <f t="shared" si="69"/>
        <v>0.67526668045533456</v>
      </c>
      <c r="G606" s="6">
        <f t="shared" si="70"/>
        <v>3.5524768886100615</v>
      </c>
      <c r="H606" s="6">
        <f t="shared" si="71"/>
        <v>203.54193253512281</v>
      </c>
    </row>
    <row r="607" spans="1:8" x14ac:dyDescent="0.3">
      <c r="A607" s="26">
        <f t="shared" si="65"/>
        <v>0.67697895154329935</v>
      </c>
      <c r="B607" s="6">
        <v>0.60299999999999998</v>
      </c>
      <c r="C607" s="6">
        <f t="shared" si="66"/>
        <v>1.0742114515512473</v>
      </c>
      <c r="D607" s="6">
        <f t="shared" si="67"/>
        <v>1.113357571016302</v>
      </c>
      <c r="E607" s="6">
        <f t="shared" si="68"/>
        <v>0.63021014211465309</v>
      </c>
      <c r="F607" s="6">
        <f t="shared" si="69"/>
        <v>0.67697895154329935</v>
      </c>
      <c r="G607" s="6">
        <f t="shared" si="70"/>
        <v>3.5565636848867923</v>
      </c>
      <c r="H607" s="6">
        <f t="shared" si="71"/>
        <v>203.77608871350924</v>
      </c>
    </row>
    <row r="608" spans="1:8" x14ac:dyDescent="0.3">
      <c r="A608" s="26">
        <f t="shared" si="65"/>
        <v>0.67869055498151565</v>
      </c>
      <c r="B608" s="6">
        <v>0.60399999999999998</v>
      </c>
      <c r="C608" s="6">
        <f t="shared" si="66"/>
        <v>1.0748029401236219</v>
      </c>
      <c r="D608" s="6">
        <f t="shared" si="67"/>
        <v>1.1142772627441284</v>
      </c>
      <c r="E608" s="6">
        <f t="shared" si="68"/>
        <v>0.63145580426441139</v>
      </c>
      <c r="F608" s="6">
        <f t="shared" si="69"/>
        <v>0.67869055498151565</v>
      </c>
      <c r="G608" s="6">
        <f t="shared" si="70"/>
        <v>3.5606522399250355</v>
      </c>
      <c r="H608" s="6">
        <f t="shared" si="71"/>
        <v>204.01034566150753</v>
      </c>
    </row>
    <row r="609" spans="1:8" x14ac:dyDescent="0.3">
      <c r="A609" s="26">
        <f t="shared" si="65"/>
        <v>0.68040147413707941</v>
      </c>
      <c r="B609" s="6">
        <v>0.60499999999999998</v>
      </c>
      <c r="C609" s="6">
        <f t="shared" si="66"/>
        <v>1.0753919385244954</v>
      </c>
      <c r="D609" s="6">
        <f t="shared" si="67"/>
        <v>1.1151933340651277</v>
      </c>
      <c r="E609" s="6">
        <f t="shared" si="68"/>
        <v>0.63270092490244301</v>
      </c>
      <c r="F609" s="6">
        <f t="shared" si="69"/>
        <v>0.68040147413707941</v>
      </c>
      <c r="G609" s="6">
        <f t="shared" si="70"/>
        <v>3.5647425731059843</v>
      </c>
      <c r="H609" s="6">
        <f t="shared" si="71"/>
        <v>204.24470448957823</v>
      </c>
    </row>
    <row r="610" spans="1:8" x14ac:dyDescent="0.3">
      <c r="A610" s="26">
        <f t="shared" si="65"/>
        <v>0.68211169234544522</v>
      </c>
      <c r="B610" s="6">
        <v>0.60599999999999998</v>
      </c>
      <c r="C610" s="6">
        <f t="shared" si="66"/>
        <v>1.0759784458920068</v>
      </c>
      <c r="D610" s="6">
        <f t="shared" si="67"/>
        <v>1.1161057803868075</v>
      </c>
      <c r="E610" s="6">
        <f t="shared" si="68"/>
        <v>0.63394549858288429</v>
      </c>
      <c r="F610" s="6">
        <f t="shared" si="69"/>
        <v>0.68211169234544522</v>
      </c>
      <c r="G610" s="6">
        <f t="shared" si="70"/>
        <v>3.5688347038827843</v>
      </c>
      <c r="H610" s="6">
        <f t="shared" si="71"/>
        <v>204.47916631230444</v>
      </c>
    </row>
    <row r="611" spans="1:8" x14ac:dyDescent="0.3">
      <c r="A611" s="26">
        <f t="shared" si="65"/>
        <v>0.68382119291025345</v>
      </c>
      <c r="B611" s="6">
        <v>0.60699999999999998</v>
      </c>
      <c r="C611" s="6">
        <f t="shared" si="66"/>
        <v>1.0765624613404254</v>
      </c>
      <c r="D611" s="6">
        <f t="shared" si="67"/>
        <v>1.1170145970933176</v>
      </c>
      <c r="E611" s="6">
        <f t="shared" si="68"/>
        <v>0.63518951985268857</v>
      </c>
      <c r="F611" s="6">
        <f t="shared" si="69"/>
        <v>0.68382119291025345</v>
      </c>
      <c r="G611" s="6">
        <f t="shared" si="70"/>
        <v>3.5729286517814871</v>
      </c>
      <c r="H611" s="6">
        <f t="shared" si="71"/>
        <v>204.71373224844658</v>
      </c>
    </row>
    <row r="612" spans="1:8" x14ac:dyDescent="0.3">
      <c r="A612" s="26">
        <f t="shared" si="65"/>
        <v>0.68552995910315617</v>
      </c>
      <c r="B612" s="6">
        <v>0.60799999999999998</v>
      </c>
      <c r="C612" s="6">
        <f t="shared" si="66"/>
        <v>1.0771439839600678</v>
      </c>
      <c r="D612" s="6">
        <f t="shared" si="67"/>
        <v>1.1179197795452629</v>
      </c>
      <c r="E612" s="6">
        <f t="shared" si="68"/>
        <v>0.63643298325154118</v>
      </c>
      <c r="F612" s="6">
        <f t="shared" si="69"/>
        <v>0.68552995910315617</v>
      </c>
      <c r="G612" s="6">
        <f t="shared" si="70"/>
        <v>3.5770244364020116</v>
      </c>
      <c r="H612" s="6">
        <f t="shared" si="71"/>
        <v>204.94840342099724</v>
      </c>
    </row>
    <row r="613" spans="1:8" x14ac:dyDescent="0.3">
      <c r="A613" s="26">
        <f t="shared" si="65"/>
        <v>0.6872379741636413</v>
      </c>
      <c r="B613" s="6">
        <v>0.60899999999999999</v>
      </c>
      <c r="C613" s="6">
        <f t="shared" si="66"/>
        <v>1.0777230128172088</v>
      </c>
      <c r="D613" s="6">
        <f t="shared" si="67"/>
        <v>1.118821323079513</v>
      </c>
      <c r="E613" s="6">
        <f t="shared" si="68"/>
        <v>0.63767588331177527</v>
      </c>
      <c r="F613" s="6">
        <f t="shared" si="69"/>
        <v>0.6872379741636413</v>
      </c>
      <c r="G613" s="6">
        <f t="shared" si="70"/>
        <v>3.581122077419117</v>
      </c>
      <c r="H613" s="6">
        <f t="shared" si="71"/>
        <v>205.18318095723706</v>
      </c>
    </row>
    <row r="614" spans="1:8" x14ac:dyDescent="0.3">
      <c r="A614" s="26">
        <f t="shared" si="65"/>
        <v>0.68894522129885416</v>
      </c>
      <c r="B614" s="6">
        <v>0.61</v>
      </c>
      <c r="C614" s="6">
        <f t="shared" si="66"/>
        <v>1.0782995469539938</v>
      </c>
      <c r="D614" s="6">
        <f t="shared" si="67"/>
        <v>1.1197192230090121</v>
      </c>
      <c r="E614" s="6">
        <f t="shared" si="68"/>
        <v>0.63891821455828579</v>
      </c>
      <c r="F614" s="6">
        <f t="shared" si="69"/>
        <v>0.68894522129885416</v>
      </c>
      <c r="G614" s="6">
        <f t="shared" si="70"/>
        <v>3.5852215945833819</v>
      </c>
      <c r="H614" s="6">
        <f t="shared" si="71"/>
        <v>205.41806598879086</v>
      </c>
    </row>
    <row r="615" spans="1:8" x14ac:dyDescent="0.3">
      <c r="A615" s="26">
        <f t="shared" si="65"/>
        <v>0.69065168368341701</v>
      </c>
      <c r="B615" s="6">
        <v>0.61099999999999999</v>
      </c>
      <c r="C615" s="6">
        <f t="shared" si="66"/>
        <v>1.0788735853883475</v>
      </c>
      <c r="D615" s="6">
        <f t="shared" si="67"/>
        <v>1.1206134746225846</v>
      </c>
      <c r="E615" s="6">
        <f t="shared" si="68"/>
        <v>0.64015997150844361</v>
      </c>
      <c r="F615" s="6">
        <f t="shared" si="69"/>
        <v>0.69065168368341701</v>
      </c>
      <c r="G615" s="6">
        <f t="shared" si="70"/>
        <v>3.5893230077221947</v>
      </c>
      <c r="H615" s="6">
        <f t="shared" si="71"/>
        <v>205.65305965168434</v>
      </c>
    </row>
    <row r="616" spans="1:8" x14ac:dyDescent="0.3">
      <c r="A616" s="26">
        <f t="shared" si="65"/>
        <v>0.69235734445924846</v>
      </c>
      <c r="B616" s="6">
        <v>0.61199999999999999</v>
      </c>
      <c r="C616" s="6">
        <f t="shared" si="66"/>
        <v>1.0794451271138841</v>
      </c>
      <c r="D616" s="6">
        <f t="shared" si="67"/>
        <v>1.1215040731847417</v>
      </c>
      <c r="E616" s="6">
        <f t="shared" si="68"/>
        <v>0.64140114867200937</v>
      </c>
      <c r="F616" s="6">
        <f t="shared" si="69"/>
        <v>0.69235734445924846</v>
      </c>
      <c r="G616" s="6">
        <f t="shared" si="70"/>
        <v>3.5934263367407526</v>
      </c>
      <c r="H616" s="6">
        <f t="shared" si="71"/>
        <v>205.88816308640128</v>
      </c>
    </row>
    <row r="617" spans="1:8" x14ac:dyDescent="0.3">
      <c r="A617" s="26">
        <f t="shared" si="65"/>
        <v>0.69406218673537734</v>
      </c>
      <c r="B617" s="6">
        <v>0.61299999999999999</v>
      </c>
      <c r="C617" s="6">
        <f t="shared" si="66"/>
        <v>1.0800141710998103</v>
      </c>
      <c r="D617" s="6">
        <f t="shared" si="67"/>
        <v>1.1223910139354807</v>
      </c>
      <c r="E617" s="6">
        <f t="shared" si="68"/>
        <v>0.64264174055104606</v>
      </c>
      <c r="F617" s="6">
        <f t="shared" si="69"/>
        <v>0.69406218673537734</v>
      </c>
      <c r="G617" s="6">
        <f t="shared" si="70"/>
        <v>3.5975316016230674</v>
      </c>
      <c r="H617" s="6">
        <f t="shared" si="71"/>
        <v>206.12337743794117</v>
      </c>
    </row>
    <row r="618" spans="1:8" x14ac:dyDescent="0.3">
      <c r="A618" s="26">
        <f t="shared" si="65"/>
        <v>0.69576619358775837</v>
      </c>
      <c r="B618" s="6">
        <v>0.61399999999999999</v>
      </c>
      <c r="C618" s="6">
        <f t="shared" si="66"/>
        <v>1.0805807162908332</v>
      </c>
      <c r="D618" s="6">
        <f t="shared" si="67"/>
        <v>1.1232742920900882</v>
      </c>
      <c r="E618" s="6">
        <f t="shared" si="68"/>
        <v>0.64388174163983158</v>
      </c>
      <c r="F618" s="6">
        <f t="shared" si="69"/>
        <v>0.69576619358775837</v>
      </c>
      <c r="G618" s="6">
        <f t="shared" si="70"/>
        <v>3.6016388224329869</v>
      </c>
      <c r="H618" s="6">
        <f t="shared" si="71"/>
        <v>206.35870385587788</v>
      </c>
    </row>
    <row r="619" spans="1:8" x14ac:dyDescent="0.3">
      <c r="A619" s="26">
        <f t="shared" si="65"/>
        <v>0.69746934805908145</v>
      </c>
      <c r="B619" s="6">
        <v>0.61499999999999999</v>
      </c>
      <c r="C619" s="6">
        <f t="shared" si="66"/>
        <v>1.0811447616070595</v>
      </c>
      <c r="D619" s="6">
        <f t="shared" si="67"/>
        <v>1.1241539028389362</v>
      </c>
      <c r="E619" s="6">
        <f t="shared" si="68"/>
        <v>0.64512114642477048</v>
      </c>
      <c r="F619" s="6">
        <f t="shared" si="69"/>
        <v>0.69746934805908145</v>
      </c>
      <c r="G619" s="6">
        <f t="shared" si="70"/>
        <v>3.6057480193152194</v>
      </c>
      <c r="H619" s="6">
        <f t="shared" si="71"/>
        <v>206.59414349441809</v>
      </c>
    </row>
    <row r="620" spans="1:8" x14ac:dyDescent="0.3">
      <c r="A620" s="26">
        <f t="shared" si="65"/>
        <v>0.699171633158582</v>
      </c>
      <c r="B620" s="6">
        <v>0.61599999999999999</v>
      </c>
      <c r="C620" s="6">
        <f t="shared" si="66"/>
        <v>1.0817063059438989</v>
      </c>
      <c r="D620" s="6">
        <f t="shared" si="67"/>
        <v>1.1250298413472788</v>
      </c>
      <c r="E620" s="6">
        <f t="shared" si="68"/>
        <v>0.64635994938430497</v>
      </c>
      <c r="F620" s="6">
        <f t="shared" si="69"/>
        <v>0.699171633158582</v>
      </c>
      <c r="G620" s="6">
        <f t="shared" si="70"/>
        <v>3.6098592124963718</v>
      </c>
      <c r="H620" s="6">
        <f t="shared" si="71"/>
        <v>206.82969751246111</v>
      </c>
    </row>
    <row r="621" spans="1:8" x14ac:dyDescent="0.3">
      <c r="A621" s="26">
        <f t="shared" si="65"/>
        <v>0.70087303186184957</v>
      </c>
      <c r="B621" s="6">
        <v>0.61699999999999999</v>
      </c>
      <c r="C621" s="6">
        <f t="shared" si="66"/>
        <v>1.0822653481719628</v>
      </c>
      <c r="D621" s="6">
        <f t="shared" si="67"/>
        <v>1.1259021027550458</v>
      </c>
      <c r="E621" s="6">
        <f t="shared" si="68"/>
        <v>0.64759814498882651</v>
      </c>
      <c r="F621" s="6">
        <f t="shared" si="69"/>
        <v>0.70087303186184957</v>
      </c>
      <c r="G621" s="6">
        <f t="shared" si="70"/>
        <v>3.6139724222859972</v>
      </c>
      <c r="H621" s="6">
        <f t="shared" si="71"/>
        <v>207.06536707365856</v>
      </c>
    </row>
    <row r="622" spans="1:8" x14ac:dyDescent="0.3">
      <c r="A622" s="26">
        <f t="shared" si="65"/>
        <v>0.70257352711063126</v>
      </c>
      <c r="B622" s="6">
        <v>0.61799999999999999</v>
      </c>
      <c r="C622" s="6">
        <f t="shared" si="66"/>
        <v>1.0828218871369606</v>
      </c>
      <c r="D622" s="6">
        <f t="shared" si="67"/>
        <v>1.1267706821766339</v>
      </c>
      <c r="E622" s="6">
        <f t="shared" si="68"/>
        <v>0.64883572770058562</v>
      </c>
      <c r="F622" s="6">
        <f t="shared" si="69"/>
        <v>0.70257352711063126</v>
      </c>
      <c r="G622" s="6">
        <f t="shared" si="70"/>
        <v>3.6180876690776533</v>
      </c>
      <c r="H622" s="6">
        <f t="shared" si="71"/>
        <v>207.30115334647519</v>
      </c>
    </row>
    <row r="623" spans="1:8" x14ac:dyDescent="0.3">
      <c r="A623" s="26">
        <f t="shared" si="65"/>
        <v>0.70427310181263325</v>
      </c>
      <c r="B623" s="6">
        <v>0.61899999999999999</v>
      </c>
      <c r="C623" s="6">
        <f t="shared" si="66"/>
        <v>1.0833759216595953</v>
      </c>
      <c r="D623" s="6">
        <f t="shared" si="67"/>
        <v>1.1276355747006948</v>
      </c>
      <c r="E623" s="6">
        <f t="shared" si="68"/>
        <v>0.65007269197360018</v>
      </c>
      <c r="F623" s="6">
        <f t="shared" si="69"/>
        <v>0.70427310181263325</v>
      </c>
      <c r="G623" s="6">
        <f t="shared" si="70"/>
        <v>3.6222049733499677</v>
      </c>
      <c r="H623" s="6">
        <f t="shared" si="71"/>
        <v>207.53705750424999</v>
      </c>
    </row>
    <row r="624" spans="1:8" x14ac:dyDescent="0.3">
      <c r="A624" s="26">
        <f t="shared" si="65"/>
        <v>0.70597173884132514</v>
      </c>
      <c r="B624" s="6">
        <v>0.62</v>
      </c>
      <c r="C624" s="6">
        <f t="shared" si="66"/>
        <v>1.0839274505354584</v>
      </c>
      <c r="D624" s="6">
        <f t="shared" si="67"/>
        <v>1.128496775389924</v>
      </c>
      <c r="E624" s="6">
        <f t="shared" si="68"/>
        <v>0.65130903225356662</v>
      </c>
      <c r="F624" s="6">
        <f t="shared" si="69"/>
        <v>0.70597173884132514</v>
      </c>
      <c r="G624" s="6">
        <f t="shared" si="70"/>
        <v>3.6263243556677196</v>
      </c>
      <c r="H624" s="6">
        <f t="shared" si="71"/>
        <v>207.77308072525798</v>
      </c>
    </row>
    <row r="625" spans="1:8" x14ac:dyDescent="0.3">
      <c r="A625" s="26">
        <f t="shared" si="65"/>
        <v>0.70766942103573394</v>
      </c>
      <c r="B625" s="6">
        <v>0.621</v>
      </c>
      <c r="C625" s="6">
        <f t="shared" si="66"/>
        <v>1.0844764725349199</v>
      </c>
      <c r="D625" s="6">
        <f t="shared" si="67"/>
        <v>1.1293542792808424</v>
      </c>
      <c r="E625" s="6">
        <f t="shared" si="68"/>
        <v>0.65254474297776632</v>
      </c>
      <c r="F625" s="6">
        <f t="shared" si="69"/>
        <v>0.70766942103573394</v>
      </c>
      <c r="G625" s="6">
        <f t="shared" si="70"/>
        <v>3.6304458366829264</v>
      </c>
      <c r="H625" s="6">
        <f t="shared" si="71"/>
        <v>208.00922419277262</v>
      </c>
    </row>
    <row r="626" spans="1:8" x14ac:dyDescent="0.3">
      <c r="A626" s="26">
        <f t="shared" si="65"/>
        <v>0.70936613120024339</v>
      </c>
      <c r="B626" s="6">
        <v>0.622</v>
      </c>
      <c r="C626" s="6">
        <f t="shared" si="66"/>
        <v>1.0850229864030192</v>
      </c>
      <c r="D626" s="6">
        <f t="shared" si="67"/>
        <v>1.1302080813835806</v>
      </c>
      <c r="E626" s="6">
        <f t="shared" si="68"/>
        <v>0.65377981857497491</v>
      </c>
      <c r="F626" s="6">
        <f t="shared" si="69"/>
        <v>0.70936613120024339</v>
      </c>
      <c r="G626" s="6">
        <f t="shared" si="70"/>
        <v>3.6345694371359456</v>
      </c>
      <c r="H626" s="6">
        <f t="shared" si="71"/>
        <v>208.24548909512887</v>
      </c>
    </row>
    <row r="627" spans="1:8" x14ac:dyDescent="0.3">
      <c r="A627" s="26">
        <f t="shared" si="65"/>
        <v>0.71106185210438477</v>
      </c>
      <c r="B627" s="6">
        <v>0.623</v>
      </c>
      <c r="C627" s="6">
        <f t="shared" si="66"/>
        <v>1.0855669908593524</v>
      </c>
      <c r="D627" s="6">
        <f t="shared" si="67"/>
        <v>1.131058176681657</v>
      </c>
      <c r="E627" s="6">
        <f t="shared" si="68"/>
        <v>0.65501425346536812</v>
      </c>
      <c r="F627" s="6">
        <f t="shared" si="69"/>
        <v>0.71106185210438477</v>
      </c>
      <c r="G627" s="6">
        <f t="shared" si="70"/>
        <v>3.6386951778565848</v>
      </c>
      <c r="H627" s="6">
        <f t="shared" si="71"/>
        <v>208.48187662578675</v>
      </c>
    </row>
    <row r="628" spans="1:8" x14ac:dyDescent="0.3">
      <c r="A628" s="26">
        <f t="shared" si="65"/>
        <v>0.71275656648262986</v>
      </c>
      <c r="B628" s="6">
        <v>0.624</v>
      </c>
      <c r="C628" s="6">
        <f t="shared" si="66"/>
        <v>1.0861084845979585</v>
      </c>
      <c r="D628" s="6">
        <f t="shared" si="67"/>
        <v>1.1319045601317543</v>
      </c>
      <c r="E628" s="6">
        <f t="shared" si="68"/>
        <v>0.65624804206042897</v>
      </c>
      <c r="F628" s="6">
        <f t="shared" si="69"/>
        <v>0.71275656648262986</v>
      </c>
      <c r="G628" s="6">
        <f t="shared" si="70"/>
        <v>3.6428230797652237</v>
      </c>
      <c r="H628" s="6">
        <f t="shared" si="71"/>
        <v>208.71838798339576</v>
      </c>
    </row>
    <row r="629" spans="1:8" x14ac:dyDescent="0.3">
      <c r="A629" s="26">
        <f t="shared" si="65"/>
        <v>0.71445025703417853</v>
      </c>
      <c r="B629" s="6">
        <v>0.625</v>
      </c>
      <c r="C629" s="6">
        <f t="shared" si="66"/>
        <v>1.086647466287203</v>
      </c>
      <c r="D629" s="6">
        <f t="shared" si="67"/>
        <v>1.1327472266634955</v>
      </c>
      <c r="E629" s="6">
        <f t="shared" si="68"/>
        <v>0.65748117876285372</v>
      </c>
      <c r="F629" s="6">
        <f t="shared" si="69"/>
        <v>0.71445025703417853</v>
      </c>
      <c r="G629" s="6">
        <f t="shared" si="70"/>
        <v>3.6469531638739503</v>
      </c>
      <c r="H629" s="6">
        <f t="shared" si="71"/>
        <v>208.95502437185985</v>
      </c>
    </row>
    <row r="630" spans="1:8" x14ac:dyDescent="0.3">
      <c r="A630" s="26">
        <f t="shared" si="65"/>
        <v>0.71614290642274581</v>
      </c>
      <c r="B630" s="6">
        <v>0.626</v>
      </c>
      <c r="C630" s="6">
        <f t="shared" si="66"/>
        <v>1.0871839345696603</v>
      </c>
      <c r="D630" s="6">
        <f t="shared" si="67"/>
        <v>1.1335861711792139</v>
      </c>
      <c r="E630" s="6">
        <f t="shared" si="68"/>
        <v>0.65871365796645664</v>
      </c>
      <c r="F630" s="6">
        <f t="shared" si="69"/>
        <v>0.71614290642274581</v>
      </c>
      <c r="G630" s="6">
        <f t="shared" si="70"/>
        <v>3.6510854512877033</v>
      </c>
      <c r="H630" s="6">
        <f t="shared" si="71"/>
        <v>209.19178700040294</v>
      </c>
    </row>
    <row r="631" spans="1:8" x14ac:dyDescent="0.3">
      <c r="A631" s="26">
        <f t="shared" si="65"/>
        <v>0.71783449727634496</v>
      </c>
      <c r="B631" s="6">
        <v>0.627</v>
      </c>
      <c r="C631" s="6">
        <f t="shared" si="66"/>
        <v>1.0877178880619933</v>
      </c>
      <c r="D631" s="6">
        <f t="shared" si="67"/>
        <v>1.134421388553724</v>
      </c>
      <c r="E631" s="6">
        <f t="shared" si="68"/>
        <v>0.65994547405607507</v>
      </c>
      <c r="F631" s="6">
        <f t="shared" si="69"/>
        <v>0.71783449727634496</v>
      </c>
      <c r="G631" s="6">
        <f t="shared" si="70"/>
        <v>3.6552199632054316</v>
      </c>
      <c r="H631" s="6">
        <f t="shared" si="71"/>
        <v>209.42867708363528</v>
      </c>
    </row>
    <row r="632" spans="1:8" x14ac:dyDescent="0.3">
      <c r="A632" s="26">
        <f t="shared" si="65"/>
        <v>0.71952501218706955</v>
      </c>
      <c r="B632" s="6">
        <v>0.628</v>
      </c>
      <c r="C632" s="6">
        <f t="shared" si="66"/>
        <v>1.0882493253548318</v>
      </c>
      <c r="D632" s="6">
        <f t="shared" si="67"/>
        <v>1.1352528736340877</v>
      </c>
      <c r="E632" s="6">
        <f t="shared" si="68"/>
        <v>0.66117662140747302</v>
      </c>
      <c r="F632" s="6">
        <f t="shared" si="69"/>
        <v>0.71952501218706955</v>
      </c>
      <c r="G632" s="6">
        <f t="shared" si="70"/>
        <v>3.6593567209212616</v>
      </c>
      <c r="H632" s="6">
        <f t="shared" si="71"/>
        <v>209.66569584162053</v>
      </c>
    </row>
    <row r="633" spans="1:8" x14ac:dyDescent="0.3">
      <c r="A633" s="26">
        <f t="shared" si="65"/>
        <v>0.72121443371087168</v>
      </c>
      <c r="B633" s="6">
        <v>0.629</v>
      </c>
      <c r="C633" s="6">
        <f t="shared" si="66"/>
        <v>1.088778245012648</v>
      </c>
      <c r="D633" s="6">
        <f t="shared" si="67"/>
        <v>1.1360806212393777</v>
      </c>
      <c r="E633" s="6">
        <f t="shared" si="68"/>
        <v>0.66240709438724465</v>
      </c>
      <c r="F633" s="6">
        <f t="shared" si="69"/>
        <v>0.72121443371087168</v>
      </c>
      <c r="G633" s="6">
        <f t="shared" si="70"/>
        <v>3.6634957458256809</v>
      </c>
      <c r="H633" s="6">
        <f t="shared" si="71"/>
        <v>209.90284449994331</v>
      </c>
    </row>
    <row r="634" spans="1:8" x14ac:dyDescent="0.3">
      <c r="A634" s="26">
        <f t="shared" si="65"/>
        <v>0.72290274436733737</v>
      </c>
      <c r="B634" s="6">
        <v>0.63</v>
      </c>
      <c r="C634" s="6">
        <f t="shared" si="66"/>
        <v>1.0893046455736297</v>
      </c>
      <c r="D634" s="6">
        <f t="shared" si="67"/>
        <v>1.1369046261604387</v>
      </c>
      <c r="E634" s="6">
        <f t="shared" si="68"/>
        <v>0.6636368873527162</v>
      </c>
      <c r="F634" s="6">
        <f t="shared" si="69"/>
        <v>0.72290274436733737</v>
      </c>
      <c r="G634" s="6">
        <f t="shared" si="70"/>
        <v>3.6676370594067311</v>
      </c>
      <c r="H634" s="6">
        <f t="shared" si="71"/>
        <v>210.14012428977767</v>
      </c>
    </row>
    <row r="635" spans="1:8" x14ac:dyDescent="0.3">
      <c r="A635" s="26">
        <f t="shared" si="65"/>
        <v>0.72458992663946165</v>
      </c>
      <c r="B635" s="6">
        <v>0.63100000000000001</v>
      </c>
      <c r="C635" s="6">
        <f t="shared" si="66"/>
        <v>1.0898285255495535</v>
      </c>
      <c r="D635" s="6">
        <f t="shared" si="67"/>
        <v>1.137724883159648</v>
      </c>
      <c r="E635" s="6">
        <f t="shared" si="68"/>
        <v>0.66486599465184881</v>
      </c>
      <c r="F635" s="6">
        <f t="shared" si="69"/>
        <v>0.72458992663946165</v>
      </c>
      <c r="G635" s="6">
        <f t="shared" si="70"/>
        <v>3.6717806832512125</v>
      </c>
      <c r="H635" s="6">
        <f t="shared" si="71"/>
        <v>210.37753644795623</v>
      </c>
    </row>
    <row r="636" spans="1:8" x14ac:dyDescent="0.3">
      <c r="A636" s="26">
        <f t="shared" si="65"/>
        <v>0.72627596297341868</v>
      </c>
      <c r="B636" s="6">
        <v>0.63200000000000001</v>
      </c>
      <c r="C636" s="6">
        <f t="shared" si="66"/>
        <v>1.0903498834256529</v>
      </c>
      <c r="D636" s="6">
        <f t="shared" si="67"/>
        <v>1.1385413869706682</v>
      </c>
      <c r="E636" s="6">
        <f t="shared" si="68"/>
        <v>0.66609441062313912</v>
      </c>
      <c r="F636" s="6">
        <f t="shared" si="69"/>
        <v>0.72627596297341868</v>
      </c>
      <c r="G636" s="6">
        <f t="shared" si="70"/>
        <v>3.6759266390459064</v>
      </c>
      <c r="H636" s="6">
        <f t="shared" si="71"/>
        <v>210.61508221704003</v>
      </c>
    </row>
    <row r="637" spans="1:8" x14ac:dyDescent="0.3">
      <c r="A637" s="26">
        <f t="shared" si="65"/>
        <v>0.72796083577832948</v>
      </c>
      <c r="B637" s="6">
        <v>0.63300000000000001</v>
      </c>
      <c r="C637" s="6">
        <f t="shared" si="66"/>
        <v>1.0908687176604868</v>
      </c>
      <c r="D637" s="6">
        <f t="shared" si="67"/>
        <v>1.1393541322982028</v>
      </c>
      <c r="E637" s="6">
        <f t="shared" si="68"/>
        <v>0.66732212959551951</v>
      </c>
      <c r="F637" s="6">
        <f t="shared" si="69"/>
        <v>0.72796083577832948</v>
      </c>
      <c r="G637" s="6">
        <f t="shared" si="70"/>
        <v>3.6800749485788065</v>
      </c>
      <c r="H637" s="6">
        <f t="shared" si="71"/>
        <v>210.85276284538907</v>
      </c>
    </row>
    <row r="638" spans="1:8" x14ac:dyDescent="0.3">
      <c r="A638" s="26">
        <f t="shared" si="65"/>
        <v>0.72964452742602859</v>
      </c>
      <c r="B638" s="6">
        <v>0.63400000000000001</v>
      </c>
      <c r="C638" s="6">
        <f t="shared" si="66"/>
        <v>1.0913850266858043</v>
      </c>
      <c r="D638" s="6">
        <f t="shared" si="67"/>
        <v>1.1401631138177453</v>
      </c>
      <c r="E638" s="6">
        <f t="shared" si="68"/>
        <v>0.66854914588825842</v>
      </c>
      <c r="F638" s="6">
        <f t="shared" si="69"/>
        <v>0.72964452742602859</v>
      </c>
      <c r="G638" s="6">
        <f t="shared" si="70"/>
        <v>3.684225633740362</v>
      </c>
      <c r="H638" s="6">
        <f t="shared" si="71"/>
        <v>211.09057958723378</v>
      </c>
    </row>
    <row r="639" spans="1:8" x14ac:dyDescent="0.3">
      <c r="A639" s="26">
        <f t="shared" si="65"/>
        <v>0.73132702025082463</v>
      </c>
      <c r="B639" s="6">
        <v>0.63500000000000001</v>
      </c>
      <c r="C639" s="6">
        <f t="shared" si="66"/>
        <v>1.0918988089064066</v>
      </c>
      <c r="D639" s="6">
        <f t="shared" si="67"/>
        <v>1.1409683261753254</v>
      </c>
      <c r="E639" s="6">
        <f t="shared" si="68"/>
        <v>0.66977545381085879</v>
      </c>
      <c r="F639" s="6">
        <f t="shared" si="69"/>
        <v>0.73132702025082463</v>
      </c>
      <c r="G639" s="6">
        <f t="shared" si="70"/>
        <v>3.6883787165247397</v>
      </c>
      <c r="H639" s="6">
        <f t="shared" si="71"/>
        <v>211.32853370274705</v>
      </c>
    </row>
    <row r="640" spans="1:8" x14ac:dyDescent="0.3">
      <c r="A640" s="26">
        <f t="shared" si="65"/>
        <v>0.73300829654926303</v>
      </c>
      <c r="B640" s="6">
        <v>0.63600000000000001</v>
      </c>
      <c r="C640" s="6">
        <f t="shared" si="66"/>
        <v>1.0924100627000104</v>
      </c>
      <c r="D640" s="6">
        <f t="shared" si="67"/>
        <v>1.1417697639872555</v>
      </c>
      <c r="E640" s="6">
        <f t="shared" si="68"/>
        <v>0.67100104766295654</v>
      </c>
      <c r="F640" s="6">
        <f t="shared" si="69"/>
        <v>0.73300829654926303</v>
      </c>
      <c r="G640" s="6">
        <f t="shared" si="70"/>
        <v>3.6925342190310948</v>
      </c>
      <c r="H640" s="6">
        <f t="shared" si="71"/>
        <v>211.56662645811721</v>
      </c>
    </row>
    <row r="641" spans="1:8" x14ac:dyDescent="0.3">
      <c r="A641" s="26">
        <f t="shared" si="65"/>
        <v>0.73468833857988114</v>
      </c>
      <c r="B641" s="6">
        <v>0.63700000000000001</v>
      </c>
      <c r="C641" s="6">
        <f t="shared" si="66"/>
        <v>1.0929187864171039</v>
      </c>
      <c r="D641" s="6">
        <f t="shared" si="67"/>
        <v>1.1425674218398705</v>
      </c>
      <c r="E641" s="6">
        <f t="shared" si="68"/>
        <v>0.67222592173421847</v>
      </c>
      <c r="F641" s="6">
        <f t="shared" si="69"/>
        <v>0.73468833857988114</v>
      </c>
      <c r="G641" s="6">
        <f t="shared" si="70"/>
        <v>3.6966921634648582</v>
      </c>
      <c r="H641" s="6">
        <f t="shared" si="71"/>
        <v>211.80485912562179</v>
      </c>
    </row>
    <row r="642" spans="1:8" x14ac:dyDescent="0.3">
      <c r="A642" s="26">
        <f t="shared" si="65"/>
        <v>0.73636712856296305</v>
      </c>
      <c r="B642" s="6">
        <v>0.63800000000000001</v>
      </c>
      <c r="C642" s="6">
        <f t="shared" si="66"/>
        <v>1.093424978380805</v>
      </c>
      <c r="D642" s="6">
        <f t="shared" si="67"/>
        <v>1.1433612942892659</v>
      </c>
      <c r="E642" s="6">
        <f t="shared" si="68"/>
        <v>0.67345007030423798</v>
      </c>
      <c r="F642" s="6">
        <f t="shared" si="69"/>
        <v>0.73636712856296305</v>
      </c>
      <c r="G642" s="6">
        <f t="shared" si="70"/>
        <v>3.7008525721390364</v>
      </c>
      <c r="H642" s="6">
        <f t="shared" si="71"/>
        <v>212.04323298370181</v>
      </c>
    </row>
    <row r="643" spans="1:8" x14ac:dyDescent="0.3">
      <c r="A643" s="26">
        <f t="shared" si="65"/>
        <v>0.73804464868029063</v>
      </c>
      <c r="B643" s="6">
        <v>0.63900000000000001</v>
      </c>
      <c r="C643" s="6">
        <f t="shared" si="66"/>
        <v>1.0939286368867134</v>
      </c>
      <c r="D643" s="6">
        <f t="shared" si="67"/>
        <v>1.1441513758610342</v>
      </c>
      <c r="E643" s="6">
        <f t="shared" si="68"/>
        <v>0.67467348764243207</v>
      </c>
      <c r="F643" s="6">
        <f t="shared" si="69"/>
        <v>0.73804464868029063</v>
      </c>
      <c r="G643" s="6">
        <f t="shared" si="70"/>
        <v>3.7050154674755271</v>
      </c>
      <c r="H643" s="6">
        <f t="shared" si="71"/>
        <v>212.28174931703742</v>
      </c>
    </row>
    <row r="644" spans="1:8" x14ac:dyDescent="0.3">
      <c r="A644" s="26">
        <f t="shared" ref="A644:A707" si="72">F644</f>
        <v>0.73972088107489242</v>
      </c>
      <c r="B644" s="6">
        <v>0.64</v>
      </c>
      <c r="C644" s="6">
        <f t="shared" si="66"/>
        <v>1.0944297602027639</v>
      </c>
      <c r="D644" s="6">
        <f t="shared" si="67"/>
        <v>1.1449376610499962</v>
      </c>
      <c r="E644" s="6">
        <f t="shared" si="68"/>
        <v>0.67589616800793595</v>
      </c>
      <c r="F644" s="6">
        <f t="shared" si="69"/>
        <v>0.73972088107489242</v>
      </c>
      <c r="G644" s="6">
        <f t="shared" si="70"/>
        <v>3.7091808720064487</v>
      </c>
      <c r="H644" s="6">
        <f t="shared" si="71"/>
        <v>212.52040941662392</v>
      </c>
    </row>
    <row r="645" spans="1:8" x14ac:dyDescent="0.3">
      <c r="A645" s="26">
        <f t="shared" si="72"/>
        <v>0.74139580785078885</v>
      </c>
      <c r="B645" s="6">
        <v>0.64100000000000001</v>
      </c>
      <c r="C645" s="6">
        <f t="shared" ref="C645:C708" si="73">((G645-SIN(G645))/G645)^(2/3)</f>
        <v>1.0949283465690749</v>
      </c>
      <c r="D645" s="6">
        <f t="shared" ref="D645:D708" si="74">(G645-SIN(G645))/G645</f>
        <v>1.1457201443199296</v>
      </c>
      <c r="E645" s="6">
        <f t="shared" ref="E645:E708" si="75">(G645-SIN(G645))/(2*PI())</f>
        <v>0.67711810564949781</v>
      </c>
      <c r="F645" s="6">
        <f t="shared" ref="F645:F708" si="76">((1*(G645-SIN(G645)))/(2*PI())*C645)</f>
        <v>0.74139580785078885</v>
      </c>
      <c r="G645" s="6">
        <f t="shared" ref="G645:G708" si="77">2*ACOS(1-2*(B645))</f>
        <v>3.7133488083754846</v>
      </c>
      <c r="H645" s="6">
        <f t="shared" ref="H645:H708" si="78">G645*180/(PI())</f>
        <v>212.75921457984876</v>
      </c>
    </row>
    <row r="646" spans="1:8" x14ac:dyDescent="0.3">
      <c r="A646" s="26">
        <f t="shared" si="72"/>
        <v>0.7430694110727335</v>
      </c>
      <c r="B646" s="6">
        <v>0.64200000000000002</v>
      </c>
      <c r="C646" s="6">
        <f t="shared" si="73"/>
        <v>1.0954243941977948</v>
      </c>
      <c r="D646" s="6">
        <f t="shared" si="74"/>
        <v>1.1464988201032962</v>
      </c>
      <c r="E646" s="6">
        <f t="shared" si="75"/>
        <v>0.67833929480537158</v>
      </c>
      <c r="F646" s="6">
        <f t="shared" si="76"/>
        <v>0.7430694110727335</v>
      </c>
      <c r="G646" s="6">
        <f t="shared" si="77"/>
        <v>3.7175192993392416</v>
      </c>
      <c r="H646" s="6">
        <f t="shared" si="78"/>
        <v>212.99816611056949</v>
      </c>
    </row>
    <row r="647" spans="1:8" x14ac:dyDescent="0.3">
      <c r="A647" s="26">
        <f t="shared" si="72"/>
        <v>0.74474167276595415</v>
      </c>
      <c r="B647" s="6">
        <v>0.64300000000000002</v>
      </c>
      <c r="C647" s="6">
        <f t="shared" si="73"/>
        <v>1.0959179012729476</v>
      </c>
      <c r="D647" s="6">
        <f t="shared" si="74"/>
        <v>1.147273682800962</v>
      </c>
      <c r="E647" s="6">
        <f t="shared" si="75"/>
        <v>0.67955972970321066</v>
      </c>
      <c r="F647" s="6">
        <f t="shared" si="76"/>
        <v>0.74474167276595415</v>
      </c>
      <c r="G647" s="6">
        <f t="shared" si="77"/>
        <v>3.7216923677686262</v>
      </c>
      <c r="H647" s="6">
        <f t="shared" si="78"/>
        <v>213.23726531919249</v>
      </c>
    </row>
    <row r="648" spans="1:8" x14ac:dyDescent="0.3">
      <c r="A648" s="26">
        <f t="shared" si="72"/>
        <v>0.74641257491588742</v>
      </c>
      <c r="B648" s="6">
        <v>0.64400000000000002</v>
      </c>
      <c r="C648" s="6">
        <f t="shared" si="73"/>
        <v>1.0964088659502735</v>
      </c>
      <c r="D648" s="6">
        <f t="shared" si="74"/>
        <v>1.1480447267819189</v>
      </c>
      <c r="E648" s="6">
        <f t="shared" si="75"/>
        <v>0.68077940455995922</v>
      </c>
      <c r="F648" s="6">
        <f t="shared" si="76"/>
        <v>0.74641257491588742</v>
      </c>
      <c r="G648" s="6">
        <f t="shared" si="77"/>
        <v>3.7258680366502346</v>
      </c>
      <c r="H648" s="6">
        <f t="shared" si="78"/>
        <v>213.47651352275278</v>
      </c>
    </row>
    <row r="649" spans="1:8" x14ac:dyDescent="0.3">
      <c r="A649" s="26">
        <f t="shared" si="72"/>
        <v>0.7480820994679126</v>
      </c>
      <c r="B649" s="6">
        <v>0.64500000000000002</v>
      </c>
      <c r="C649" s="6">
        <f t="shared" si="73"/>
        <v>1.0968972863570696</v>
      </c>
      <c r="D649" s="6">
        <f t="shared" si="74"/>
        <v>1.1488119463829991</v>
      </c>
      <c r="E649" s="6">
        <f t="shared" si="75"/>
        <v>0.68199831358174379</v>
      </c>
      <c r="F649" s="6">
        <f t="shared" si="76"/>
        <v>0.7480820994679126</v>
      </c>
      <c r="G649" s="6">
        <f t="shared" si="77"/>
        <v>3.7300463290877581</v>
      </c>
      <c r="H649" s="6">
        <f t="shared" si="78"/>
        <v>213.7159120449943</v>
      </c>
    </row>
    <row r="650" spans="1:8" x14ac:dyDescent="0.3">
      <c r="A650" s="26">
        <f t="shared" si="72"/>
        <v>0.74975022832708071</v>
      </c>
      <c r="B650" s="6">
        <v>0.64600000000000002</v>
      </c>
      <c r="C650" s="6">
        <f t="shared" si="73"/>
        <v>1.0973831605920259</v>
      </c>
      <c r="D650" s="6">
        <f t="shared" si="74"/>
        <v>1.1495753359085876</v>
      </c>
      <c r="E650" s="6">
        <f t="shared" si="75"/>
        <v>0.6832164509637626</v>
      </c>
      <c r="F650" s="6">
        <f t="shared" si="76"/>
        <v>0.74975022832708071</v>
      </c>
      <c r="G650" s="6">
        <f t="shared" si="77"/>
        <v>3.7342272683034063</v>
      </c>
      <c r="H650" s="6">
        <f t="shared" si="78"/>
        <v>213.95546221645168</v>
      </c>
    </row>
    <row r="651" spans="1:8" x14ac:dyDescent="0.3">
      <c r="A651" s="26">
        <f t="shared" si="72"/>
        <v>0.75141694335784226</v>
      </c>
      <c r="B651" s="6">
        <v>0.64700000000000002</v>
      </c>
      <c r="C651" s="6">
        <f t="shared" si="73"/>
        <v>1.0978664867250605</v>
      </c>
      <c r="D651" s="6">
        <f t="shared" si="74"/>
        <v>1.1503348896303316</v>
      </c>
      <c r="E651" s="6">
        <f t="shared" si="75"/>
        <v>0.6844338108901763</v>
      </c>
      <c r="F651" s="6">
        <f t="shared" si="76"/>
        <v>0.75141694335784226</v>
      </c>
      <c r="G651" s="6">
        <f t="shared" si="77"/>
        <v>3.7384108776393452</v>
      </c>
      <c r="H651" s="6">
        <f t="shared" si="78"/>
        <v>214.19516537453248</v>
      </c>
    </row>
    <row r="652" spans="1:8" x14ac:dyDescent="0.3">
      <c r="A652" s="26">
        <f t="shared" si="72"/>
        <v>0.75308222638376887</v>
      </c>
      <c r="B652" s="6">
        <v>0.64800000000000002</v>
      </c>
      <c r="C652" s="6">
        <f t="shared" si="73"/>
        <v>1.0983472627971507</v>
      </c>
      <c r="D652" s="6">
        <f t="shared" si="74"/>
        <v>1.1510906017868456</v>
      </c>
      <c r="E652" s="6">
        <f t="shared" si="75"/>
        <v>0.68565038753399488</v>
      </c>
      <c r="F652" s="6">
        <f t="shared" si="76"/>
        <v>0.75308222638376887</v>
      </c>
      <c r="G652" s="6">
        <f t="shared" si="77"/>
        <v>3.742597180559152</v>
      </c>
      <c r="H652" s="6">
        <f t="shared" si="78"/>
        <v>214.43502286360072</v>
      </c>
    </row>
    <row r="653" spans="1:8" x14ac:dyDescent="0.3">
      <c r="A653" s="26">
        <f t="shared" si="72"/>
        <v>0.75474605918727433</v>
      </c>
      <c r="B653" s="6">
        <v>0.64900000000000002</v>
      </c>
      <c r="C653" s="6">
        <f t="shared" si="73"/>
        <v>1.0988254868201626</v>
      </c>
      <c r="D653" s="6">
        <f t="shared" si="74"/>
        <v>1.1518424665834139</v>
      </c>
      <c r="E653" s="6">
        <f t="shared" si="75"/>
        <v>0.68686617505696657</v>
      </c>
      <c r="F653" s="6">
        <f t="shared" si="76"/>
        <v>0.75474605918727433</v>
      </c>
      <c r="G653" s="6">
        <f t="shared" si="77"/>
        <v>3.746786200649288</v>
      </c>
      <c r="H653" s="6">
        <f t="shared" si="78"/>
        <v>214.67503603506105</v>
      </c>
    </row>
    <row r="654" spans="1:8" x14ac:dyDescent="0.3">
      <c r="A654" s="26">
        <f t="shared" si="72"/>
        <v>0.75640842350933013</v>
      </c>
      <c r="B654" s="6">
        <v>0.65</v>
      </c>
      <c r="C654" s="6">
        <f t="shared" si="73"/>
        <v>1.0993011567766773</v>
      </c>
      <c r="D654" s="6">
        <f t="shared" si="74"/>
        <v>1.1525904781916878</v>
      </c>
      <c r="E654" s="6">
        <f t="shared" si="75"/>
        <v>0.68808116760946358</v>
      </c>
      <c r="F654" s="6">
        <f t="shared" si="76"/>
        <v>0.75640842350933013</v>
      </c>
      <c r="G654" s="6">
        <f t="shared" si="77"/>
        <v>3.7509779616205883</v>
      </c>
      <c r="H654" s="6">
        <f t="shared" si="78"/>
        <v>214.91520624744419</v>
      </c>
    </row>
    <row r="655" spans="1:8" x14ac:dyDescent="0.3">
      <c r="A655" s="26">
        <f t="shared" si="72"/>
        <v>0.75806930104917924</v>
      </c>
      <c r="B655" s="6">
        <v>0.65100000000000002</v>
      </c>
      <c r="C655" s="6">
        <f t="shared" si="73"/>
        <v>1.0997742706198148</v>
      </c>
      <c r="D655" s="6">
        <f t="shared" si="74"/>
        <v>1.153334630749381</v>
      </c>
      <c r="E655" s="6">
        <f t="shared" si="75"/>
        <v>0.68929535933036856</v>
      </c>
      <c r="F655" s="6">
        <f t="shared" si="76"/>
        <v>0.75806930104917924</v>
      </c>
      <c r="G655" s="6">
        <f t="shared" si="77"/>
        <v>3.7551724873097667</v>
      </c>
      <c r="H655" s="6">
        <f t="shared" si="78"/>
        <v>215.15553486649333</v>
      </c>
    </row>
    <row r="656" spans="1:8" x14ac:dyDescent="0.3">
      <c r="A656" s="26">
        <f t="shared" si="72"/>
        <v>0.75972867346404627</v>
      </c>
      <c r="B656" s="6">
        <v>0.65200000000000002</v>
      </c>
      <c r="C656" s="6">
        <f t="shared" si="73"/>
        <v>1.1002448262730562</v>
      </c>
      <c r="D656" s="6">
        <f t="shared" si="74"/>
        <v>1.1540749183599615</v>
      </c>
      <c r="E656" s="6">
        <f t="shared" si="75"/>
        <v>0.69050874434695919</v>
      </c>
      <c r="F656" s="6">
        <f t="shared" si="76"/>
        <v>0.75972867346404627</v>
      </c>
      <c r="G656" s="6">
        <f t="shared" si="77"/>
        <v>3.7593698016809434</v>
      </c>
      <c r="H656" s="6">
        <f t="shared" si="78"/>
        <v>215.39602326525133</v>
      </c>
    </row>
    <row r="657" spans="1:8" x14ac:dyDescent="0.3">
      <c r="A657" s="26">
        <f t="shared" si="72"/>
        <v>0.76138652236884097</v>
      </c>
      <c r="B657" s="6">
        <v>0.65300000000000002</v>
      </c>
      <c r="C657" s="6">
        <f t="shared" si="73"/>
        <v>1.1007128216300595</v>
      </c>
      <c r="D657" s="6">
        <f t="shared" si="74"/>
        <v>1.1548113350923357</v>
      </c>
      <c r="E657" s="6">
        <f t="shared" si="75"/>
        <v>0.69172131677479154</v>
      </c>
      <c r="F657" s="6">
        <f t="shared" si="76"/>
        <v>0.76138652236884097</v>
      </c>
      <c r="G657" s="6">
        <f t="shared" si="77"/>
        <v>3.7635699288271836</v>
      </c>
      <c r="H657" s="6">
        <f t="shared" si="78"/>
        <v>215.63667282414926</v>
      </c>
    </row>
    <row r="658" spans="1:8" x14ac:dyDescent="0.3">
      <c r="A658" s="26">
        <f t="shared" si="72"/>
        <v>0.76304282933586443</v>
      </c>
      <c r="B658" s="6">
        <v>0.65400000000000003</v>
      </c>
      <c r="C658" s="6">
        <f t="shared" si="73"/>
        <v>1.1011782545544782</v>
      </c>
      <c r="D658" s="6">
        <f t="shared" si="74"/>
        <v>1.1555438749805356</v>
      </c>
      <c r="E658" s="6">
        <f t="shared" si="75"/>
        <v>0.69293307071758448</v>
      </c>
      <c r="F658" s="6">
        <f t="shared" si="76"/>
        <v>0.76304282933586443</v>
      </c>
      <c r="G658" s="6">
        <f t="shared" si="77"/>
        <v>3.7677728929720624</v>
      </c>
      <c r="H658" s="6">
        <f t="shared" si="78"/>
        <v>215.87748493109561</v>
      </c>
    </row>
    <row r="659" spans="1:8" x14ac:dyDescent="0.3">
      <c r="A659" s="26">
        <f t="shared" si="72"/>
        <v>0.7646975758945046</v>
      </c>
      <c r="B659" s="6">
        <v>0.65500000000000003</v>
      </c>
      <c r="C659" s="6">
        <f t="shared" si="73"/>
        <v>1.1016411228797718</v>
      </c>
      <c r="D659" s="6">
        <f t="shared" si="74"/>
        <v>1.1562725320233953</v>
      </c>
      <c r="E659" s="6">
        <f t="shared" si="75"/>
        <v>0.69414400026709999</v>
      </c>
      <c r="F659" s="6">
        <f t="shared" si="76"/>
        <v>0.7646975758945046</v>
      </c>
      <c r="G659" s="6">
        <f t="shared" si="77"/>
        <v>3.7719787184712423</v>
      </c>
      <c r="H659" s="6">
        <f t="shared" si="78"/>
        <v>216.1184609815671</v>
      </c>
    </row>
    <row r="660" spans="1:8" x14ac:dyDescent="0.3">
      <c r="A660" s="26">
        <f t="shared" si="72"/>
        <v>0.76635074353093235</v>
      </c>
      <c r="B660" s="6">
        <v>0.65600000000000003</v>
      </c>
      <c r="C660" s="6">
        <f t="shared" si="73"/>
        <v>1.1021014244090162</v>
      </c>
      <c r="D660" s="6">
        <f t="shared" si="74"/>
        <v>1.1569973001842273</v>
      </c>
      <c r="E660" s="6">
        <f t="shared" si="75"/>
        <v>0.69535409950302474</v>
      </c>
      <c r="F660" s="6">
        <f t="shared" si="76"/>
        <v>0.76635074353093235</v>
      </c>
      <c r="G660" s="6">
        <f t="shared" si="77"/>
        <v>3.7761874298140716</v>
      </c>
      <c r="H660" s="6">
        <f t="shared" si="78"/>
        <v>216.35960237870009</v>
      </c>
    </row>
    <row r="661" spans="1:8" x14ac:dyDescent="0.3">
      <c r="A661" s="26">
        <f t="shared" si="72"/>
        <v>0.76800231368779381</v>
      </c>
      <c r="B661" s="6">
        <v>0.65700000000000003</v>
      </c>
      <c r="C661" s="6">
        <f t="shared" si="73"/>
        <v>1.1025591569147108</v>
      </c>
      <c r="D661" s="6">
        <f t="shared" si="74"/>
        <v>1.1577181733904942</v>
      </c>
      <c r="E661" s="6">
        <f t="shared" si="75"/>
        <v>0.69656336249285089</v>
      </c>
      <c r="F661" s="6">
        <f t="shared" si="76"/>
        <v>0.76800231368779381</v>
      </c>
      <c r="G661" s="6">
        <f t="shared" si="77"/>
        <v>3.7803990516252046</v>
      </c>
      <c r="H661" s="6">
        <f t="shared" si="78"/>
        <v>216.60091053338326</v>
      </c>
    </row>
    <row r="662" spans="1:8" x14ac:dyDescent="0.3">
      <c r="A662" s="26">
        <f t="shared" si="72"/>
        <v>0.76965226776389672</v>
      </c>
      <c r="B662" s="6">
        <v>0.65800000000000003</v>
      </c>
      <c r="C662" s="6">
        <f t="shared" si="73"/>
        <v>1.1030143181385825</v>
      </c>
      <c r="D662" s="6">
        <f t="shared" si="74"/>
        <v>1.1584351455334763</v>
      </c>
      <c r="E662" s="6">
        <f t="shared" si="75"/>
        <v>0.69777178329175393</v>
      </c>
      <c r="F662" s="6">
        <f t="shared" si="76"/>
        <v>0.76965226776389672</v>
      </c>
      <c r="G662" s="6">
        <f t="shared" si="77"/>
        <v>3.7846136086662363</v>
      </c>
      <c r="H662" s="6">
        <f t="shared" si="78"/>
        <v>216.84238686435151</v>
      </c>
    </row>
    <row r="663" spans="1:8" x14ac:dyDescent="0.3">
      <c r="A663" s="26">
        <f t="shared" si="72"/>
        <v>0.77130058711389504</v>
      </c>
      <c r="B663" s="6">
        <v>0.65900000000000003</v>
      </c>
      <c r="C663" s="6">
        <f t="shared" si="73"/>
        <v>1.1034669057913866</v>
      </c>
      <c r="D663" s="6">
        <f t="shared" si="74"/>
        <v>1.159148210467934</v>
      </c>
      <c r="E663" s="6">
        <f t="shared" si="75"/>
        <v>0.69897935594247129</v>
      </c>
      <c r="F663" s="6">
        <f t="shared" si="76"/>
        <v>0.77130058711389504</v>
      </c>
      <c r="G663" s="6">
        <f t="shared" si="77"/>
        <v>3.7888311258373619</v>
      </c>
      <c r="H663" s="6">
        <f t="shared" si="78"/>
        <v>217.08403279828096</v>
      </c>
    </row>
    <row r="664" spans="1:8" x14ac:dyDescent="0.3">
      <c r="A664" s="26">
        <f t="shared" si="72"/>
        <v>0.77294725304796774</v>
      </c>
      <c r="B664" s="6">
        <v>0.66</v>
      </c>
      <c r="C664" s="6">
        <f t="shared" si="73"/>
        <v>1.1039169175527042</v>
      </c>
      <c r="D664" s="6">
        <f t="shared" si="74"/>
        <v>1.1598573620117674</v>
      </c>
      <c r="E664" s="6">
        <f t="shared" si="75"/>
        <v>0.700186074475179</v>
      </c>
      <c r="F664" s="6">
        <f t="shared" si="76"/>
        <v>0.77294725304796774</v>
      </c>
      <c r="G664" s="6">
        <f t="shared" si="77"/>
        <v>3.7930516281790534</v>
      </c>
      <c r="H664" s="6">
        <f t="shared" si="78"/>
        <v>217.32584976988497</v>
      </c>
    </row>
    <row r="665" spans="1:8" x14ac:dyDescent="0.3">
      <c r="A665" s="26">
        <f t="shared" si="72"/>
        <v>0.77459224683149552</v>
      </c>
      <c r="B665" s="6">
        <v>0.66100000000000003</v>
      </c>
      <c r="C665" s="6">
        <f t="shared" si="73"/>
        <v>1.1043643510707375</v>
      </c>
      <c r="D665" s="6">
        <f t="shared" si="74"/>
        <v>1.1605625939456707</v>
      </c>
      <c r="E665" s="6">
        <f t="shared" si="75"/>
        <v>0.70139193290736779</v>
      </c>
      <c r="F665" s="6">
        <f t="shared" si="76"/>
        <v>0.77459224683149552</v>
      </c>
      <c r="G665" s="6">
        <f t="shared" si="77"/>
        <v>3.7972751408737602</v>
      </c>
      <c r="H665" s="6">
        <f t="shared" si="78"/>
        <v>217.5678392220116</v>
      </c>
    </row>
    <row r="666" spans="1:8" x14ac:dyDescent="0.3">
      <c r="A666" s="26">
        <f t="shared" si="72"/>
        <v>0.77623554968473185</v>
      </c>
      <c r="B666" s="6">
        <v>0.66200000000000003</v>
      </c>
      <c r="C666" s="6">
        <f t="shared" si="73"/>
        <v>1.1048092039621016</v>
      </c>
      <c r="D666" s="6">
        <f t="shared" si="74"/>
        <v>1.1612639000127833</v>
      </c>
      <c r="E666" s="6">
        <f t="shared" si="75"/>
        <v>0.70259692524371764</v>
      </c>
      <c r="F666" s="6">
        <f t="shared" si="76"/>
        <v>0.77623554968473185</v>
      </c>
      <c r="G666" s="6">
        <f t="shared" si="77"/>
        <v>3.8015016892476252</v>
      </c>
      <c r="H666" s="6">
        <f t="shared" si="78"/>
        <v>217.81000260574194</v>
      </c>
    </row>
    <row r="667" spans="1:8" x14ac:dyDescent="0.3">
      <c r="A667" s="26">
        <f t="shared" si="72"/>
        <v>0.77787714278247166</v>
      </c>
      <c r="B667" s="6">
        <v>0.66300000000000003</v>
      </c>
      <c r="C667" s="6">
        <f t="shared" si="73"/>
        <v>1.1052514738116126</v>
      </c>
      <c r="D667" s="6">
        <f t="shared" si="74"/>
        <v>1.1619612739183345</v>
      </c>
      <c r="E667" s="6">
        <f t="shared" si="75"/>
        <v>0.70380104547597189</v>
      </c>
      <c r="F667" s="6">
        <f t="shared" si="76"/>
        <v>0.77787714278247166</v>
      </c>
      <c r="G667" s="6">
        <f t="shared" si="77"/>
        <v>3.8057312987722298</v>
      </c>
      <c r="H667" s="6">
        <f t="shared" si="78"/>
        <v>218.05234138049011</v>
      </c>
    </row>
    <row r="668" spans="1:8" x14ac:dyDescent="0.3">
      <c r="A668" s="26">
        <f t="shared" si="72"/>
        <v>0.7795170072537132</v>
      </c>
      <c r="B668" s="6">
        <v>0.66400000000000003</v>
      </c>
      <c r="C668" s="6">
        <f t="shared" si="73"/>
        <v>1.1056911581720728</v>
      </c>
      <c r="D668" s="6">
        <f t="shared" si="74"/>
        <v>1.1626547093292867</v>
      </c>
      <c r="E668" s="6">
        <f t="shared" si="75"/>
        <v>0.70500428758280909</v>
      </c>
      <c r="F668" s="6">
        <f t="shared" si="76"/>
        <v>0.7795170072537132</v>
      </c>
      <c r="G668" s="6">
        <f t="shared" si="77"/>
        <v>3.8099639950663517</v>
      </c>
      <c r="H668" s="6">
        <f t="shared" si="78"/>
        <v>218.29485701410394</v>
      </c>
    </row>
    <row r="669" spans="1:8" x14ac:dyDescent="0.3">
      <c r="A669" s="26">
        <f t="shared" si="72"/>
        <v>0.78115512418131949</v>
      </c>
      <c r="B669" s="6">
        <v>0.66500000000000004</v>
      </c>
      <c r="C669" s="6">
        <f t="shared" si="73"/>
        <v>1.1061282545640538</v>
      </c>
      <c r="D669" s="6">
        <f t="shared" si="74"/>
        <v>1.1633441998739711</v>
      </c>
      <c r="E669" s="6">
        <f t="shared" si="75"/>
        <v>0.70620664552971535</v>
      </c>
      <c r="F669" s="6">
        <f t="shared" si="76"/>
        <v>0.78115512418131949</v>
      </c>
      <c r="G669" s="6">
        <f t="shared" si="77"/>
        <v>3.814199803897754</v>
      </c>
      <c r="H669" s="6">
        <f t="shared" si="78"/>
        <v>218.53755098296756</v>
      </c>
    </row>
    <row r="670" spans="1:8" x14ac:dyDescent="0.3">
      <c r="A670" s="26">
        <f t="shared" si="72"/>
        <v>0.78279147460167109</v>
      </c>
      <c r="B670" s="6">
        <v>0.66600000000000004</v>
      </c>
      <c r="C670" s="6">
        <f t="shared" si="73"/>
        <v>1.1065627604756731</v>
      </c>
      <c r="D670" s="6">
        <f t="shared" si="74"/>
        <v>1.16402973914172</v>
      </c>
      <c r="E670" s="6">
        <f t="shared" si="75"/>
        <v>0.70740811326885433</v>
      </c>
      <c r="F670" s="6">
        <f t="shared" si="76"/>
        <v>0.78279147460167109</v>
      </c>
      <c r="G670" s="6">
        <f t="shared" si="77"/>
        <v>3.8184387511849893</v>
      </c>
      <c r="H670" s="6">
        <f t="shared" si="78"/>
        <v>218.78042477210457</v>
      </c>
    </row>
    <row r="671" spans="1:8" x14ac:dyDescent="0.3">
      <c r="A671" s="26">
        <f t="shared" si="72"/>
        <v>0.78442603950431944</v>
      </c>
      <c r="B671" s="6">
        <v>0.66700000000000004</v>
      </c>
      <c r="C671" s="6">
        <f t="shared" si="73"/>
        <v>1.1069946733623723</v>
      </c>
      <c r="D671" s="6">
        <f t="shared" si="74"/>
        <v>1.1647113206824962</v>
      </c>
      <c r="E671" s="6">
        <f t="shared" si="75"/>
        <v>0.70860868473893668</v>
      </c>
      <c r="F671" s="6">
        <f t="shared" si="76"/>
        <v>0.78442603950431944</v>
      </c>
      <c r="G671" s="6">
        <f t="shared" si="77"/>
        <v>3.8226808629992313</v>
      </c>
      <c r="H671" s="6">
        <f t="shared" si="78"/>
        <v>219.02347987528321</v>
      </c>
    </row>
    <row r="672" spans="1:8" x14ac:dyDescent="0.3">
      <c r="A672" s="26">
        <f t="shared" si="72"/>
        <v>0.78605879983163029</v>
      </c>
      <c r="B672" s="6">
        <v>0.66800000000000004</v>
      </c>
      <c r="C672" s="6">
        <f t="shared" si="73"/>
        <v>1.1074239906466863</v>
      </c>
      <c r="D672" s="6">
        <f t="shared" si="74"/>
        <v>1.1653889380065132</v>
      </c>
      <c r="E672" s="6">
        <f t="shared" si="75"/>
        <v>0.70980835386508734</v>
      </c>
      <c r="F672" s="6">
        <f t="shared" si="76"/>
        <v>0.78605879983163029</v>
      </c>
      <c r="G672" s="6">
        <f t="shared" si="77"/>
        <v>3.826926165566126</v>
      </c>
      <c r="H672" s="6">
        <f t="shared" si="78"/>
        <v>219.26671779512233</v>
      </c>
    </row>
    <row r="673" spans="1:8" x14ac:dyDescent="0.3">
      <c r="A673" s="26">
        <f t="shared" si="72"/>
        <v>0.78768973647842788</v>
      </c>
      <c r="B673" s="6">
        <v>0.66900000000000004</v>
      </c>
      <c r="C673" s="6">
        <f t="shared" si="73"/>
        <v>1.1078507097180135</v>
      </c>
      <c r="D673" s="6">
        <f t="shared" si="74"/>
        <v>1.1660625845838559</v>
      </c>
      <c r="E673" s="6">
        <f t="shared" si="75"/>
        <v>0.71100711455871368</v>
      </c>
      <c r="F673" s="6">
        <f t="shared" si="76"/>
        <v>0.78768973647842788</v>
      </c>
      <c r="G673" s="6">
        <f t="shared" si="77"/>
        <v>3.8311746852676718</v>
      </c>
      <c r="H673" s="6">
        <f t="shared" si="78"/>
        <v>219.5101400431991</v>
      </c>
    </row>
    <row r="674" spans="1:8" x14ac:dyDescent="0.3">
      <c r="A674" s="26">
        <f t="shared" si="72"/>
        <v>0.78931883029163064</v>
      </c>
      <c r="B674" s="6">
        <v>0.67</v>
      </c>
      <c r="C674" s="6">
        <f t="shared" si="73"/>
        <v>1.1082748279323802</v>
      </c>
      <c r="D674" s="6">
        <f t="shared" si="74"/>
        <v>1.1667322538440923</v>
      </c>
      <c r="E674" s="6">
        <f t="shared" si="75"/>
        <v>0.71220496071736983</v>
      </c>
      <c r="F674" s="6">
        <f t="shared" si="76"/>
        <v>0.78931883029163064</v>
      </c>
      <c r="G674" s="6">
        <f t="shared" si="77"/>
        <v>3.8354264486441165</v>
      </c>
      <c r="H674" s="6">
        <f t="shared" si="78"/>
        <v>219.75374814015765</v>
      </c>
    </row>
    <row r="675" spans="1:8" x14ac:dyDescent="0.3">
      <c r="A675" s="26">
        <f t="shared" si="72"/>
        <v>0.79094606206988516</v>
      </c>
      <c r="B675" s="6">
        <v>0.67100000000000004</v>
      </c>
      <c r="C675" s="6">
        <f t="shared" si="73"/>
        <v>1.1086963426122021</v>
      </c>
      <c r="D675" s="6">
        <f t="shared" si="74"/>
        <v>1.1673979391758813</v>
      </c>
      <c r="E675" s="6">
        <f t="shared" si="75"/>
        <v>0.71340188622462242</v>
      </c>
      <c r="F675" s="6">
        <f t="shared" si="76"/>
        <v>0.79094606206988516</v>
      </c>
      <c r="G675" s="6">
        <f t="shared" si="77"/>
        <v>3.839681482395886</v>
      </c>
      <c r="H675" s="6">
        <f t="shared" si="78"/>
        <v>219.99754361581978</v>
      </c>
    </row>
    <row r="676" spans="1:8" x14ac:dyDescent="0.3">
      <c r="A676" s="26">
        <f t="shared" si="72"/>
        <v>0.79257141256319319</v>
      </c>
      <c r="B676" s="6">
        <v>0.67200000000000004</v>
      </c>
      <c r="C676" s="6">
        <f t="shared" si="73"/>
        <v>1.109115251046042</v>
      </c>
      <c r="D676" s="6">
        <f t="shared" si="74"/>
        <v>1.1680596339265774</v>
      </c>
      <c r="E676" s="6">
        <f t="shared" si="75"/>
        <v>0.71459788494991283</v>
      </c>
      <c r="F676" s="6">
        <f t="shared" si="76"/>
        <v>0.79257141256319319</v>
      </c>
      <c r="G676" s="6">
        <f t="shared" si="77"/>
        <v>3.8439398133855316</v>
      </c>
      <c r="H676" s="6">
        <f t="shared" si="78"/>
        <v>220.24152800929622</v>
      </c>
    </row>
    <row r="677" spans="1:8" x14ac:dyDescent="0.3">
      <c r="A677" s="26">
        <f t="shared" si="72"/>
        <v>0.79419486247253523</v>
      </c>
      <c r="B677" s="6">
        <v>0.67300000000000004</v>
      </c>
      <c r="C677" s="6">
        <f t="shared" si="73"/>
        <v>1.109531550488364</v>
      </c>
      <c r="D677" s="6">
        <f t="shared" si="74"/>
        <v>1.1687173314018271</v>
      </c>
      <c r="E677" s="6">
        <f t="shared" si="75"/>
        <v>0.71579295074841964</v>
      </c>
      <c r="F677" s="6">
        <f t="shared" si="76"/>
        <v>0.79419486247253523</v>
      </c>
      <c r="G677" s="6">
        <f t="shared" si="77"/>
        <v>3.8482014686397079</v>
      </c>
      <c r="H677" s="6">
        <f t="shared" si="78"/>
        <v>220.48570286910027</v>
      </c>
    </row>
    <row r="678" spans="1:8" x14ac:dyDescent="0.3">
      <c r="A678" s="26">
        <f t="shared" si="72"/>
        <v>0.7958163924494891</v>
      </c>
      <c r="B678" s="6">
        <v>0.67400000000000004</v>
      </c>
      <c r="C678" s="6">
        <f t="shared" si="73"/>
        <v>1.1099452381592843</v>
      </c>
      <c r="D678" s="6">
        <f t="shared" si="74"/>
        <v>1.1693710248651621</v>
      </c>
      <c r="E678" s="6">
        <f t="shared" si="75"/>
        <v>0.71698707746091916</v>
      </c>
      <c r="F678" s="6">
        <f t="shared" si="76"/>
        <v>0.7958163924494891</v>
      </c>
      <c r="G678" s="6">
        <f t="shared" si="77"/>
        <v>3.8524664753511724</v>
      </c>
      <c r="H678" s="6">
        <f t="shared" si="78"/>
        <v>220.73006975326217</v>
      </c>
    </row>
    <row r="679" spans="1:8" x14ac:dyDescent="0.3">
      <c r="A679" s="26">
        <f t="shared" si="72"/>
        <v>0.7974359830958434</v>
      </c>
      <c r="B679" s="6">
        <v>0.67500000000000004</v>
      </c>
      <c r="C679" s="6">
        <f t="shared" si="73"/>
        <v>1.1103563112443169</v>
      </c>
      <c r="D679" s="6">
        <f t="shared" si="74"/>
        <v>1.1700207075375868</v>
      </c>
      <c r="E679" s="6">
        <f t="shared" si="75"/>
        <v>0.71818025891364512</v>
      </c>
      <c r="F679" s="6">
        <f t="shared" si="76"/>
        <v>0.7974359830958434</v>
      </c>
      <c r="G679" s="6">
        <f t="shared" si="77"/>
        <v>3.8567348608808141</v>
      </c>
      <c r="H679" s="6">
        <f t="shared" si="78"/>
        <v>220.97463022944535</v>
      </c>
    </row>
    <row r="680" spans="1:8" x14ac:dyDescent="0.3">
      <c r="A680" s="26">
        <f t="shared" si="72"/>
        <v>0.79905361496320537</v>
      </c>
      <c r="B680" s="6">
        <v>0.67600000000000005</v>
      </c>
      <c r="C680" s="6">
        <f t="shared" si="73"/>
        <v>1.1107647668941167</v>
      </c>
      <c r="D680" s="6">
        <f t="shared" si="74"/>
        <v>1.1706663725971596</v>
      </c>
      <c r="E680" s="6">
        <f t="shared" si="75"/>
        <v>0.71937248891814631</v>
      </c>
      <c r="F680" s="6">
        <f t="shared" si="76"/>
        <v>0.79905361496320537</v>
      </c>
      <c r="G680" s="6">
        <f t="shared" si="77"/>
        <v>3.8610066527597064</v>
      </c>
      <c r="H680" s="6">
        <f t="shared" si="78"/>
        <v>221.21938587506415</v>
      </c>
    </row>
    <row r="681" spans="1:8" x14ac:dyDescent="0.3">
      <c r="A681" s="26">
        <f t="shared" si="72"/>
        <v>0.80066926855260601</v>
      </c>
      <c r="B681" s="6">
        <v>0.67700000000000005</v>
      </c>
      <c r="C681" s="6">
        <f t="shared" si="73"/>
        <v>1.1111706022242198</v>
      </c>
      <c r="D681" s="6">
        <f t="shared" si="74"/>
        <v>1.1713080131785705</v>
      </c>
      <c r="E681" s="6">
        <f t="shared" si="75"/>
        <v>0.72056376127114397</v>
      </c>
      <c r="F681" s="6">
        <f t="shared" si="76"/>
        <v>0.80066926855260601</v>
      </c>
      <c r="G681" s="6">
        <f t="shared" si="77"/>
        <v>3.8652818786911904</v>
      </c>
      <c r="H681" s="6">
        <f t="shared" si="78"/>
        <v>221.46433827740307</v>
      </c>
    </row>
    <row r="682" spans="1:8" x14ac:dyDescent="0.3">
      <c r="A682" s="26">
        <f t="shared" si="72"/>
        <v>0.80228292431409687</v>
      </c>
      <c r="B682" s="6">
        <v>0.67800000000000005</v>
      </c>
      <c r="C682" s="6">
        <f t="shared" si="73"/>
        <v>1.1115738143147762</v>
      </c>
      <c r="D682" s="6">
        <f t="shared" si="74"/>
        <v>1.1719456223727109</v>
      </c>
      <c r="E682" s="6">
        <f t="shared" si="75"/>
        <v>0.72175406975438683</v>
      </c>
      <c r="F682" s="6">
        <f t="shared" si="76"/>
        <v>0.80228292431409687</v>
      </c>
      <c r="G682" s="6">
        <f t="shared" si="77"/>
        <v>3.8695605665529813</v>
      </c>
      <c r="H682" s="6">
        <f t="shared" si="78"/>
        <v>221.70948903373755</v>
      </c>
    </row>
    <row r="683" spans="1:8" x14ac:dyDescent="0.3">
      <c r="A683" s="26">
        <f t="shared" si="72"/>
        <v>0.80389456264634351</v>
      </c>
      <c r="B683" s="6">
        <v>0.67900000000000005</v>
      </c>
      <c r="C683" s="6">
        <f t="shared" si="73"/>
        <v>1.111974400210282</v>
      </c>
      <c r="D683" s="6">
        <f t="shared" si="74"/>
        <v>1.1725791932262388</v>
      </c>
      <c r="E683" s="6">
        <f t="shared" si="75"/>
        <v>0.72294340813450519</v>
      </c>
      <c r="F683" s="6">
        <f t="shared" si="76"/>
        <v>0.80389456264634351</v>
      </c>
      <c r="G683" s="6">
        <f t="shared" si="77"/>
        <v>3.8738427443993069</v>
      </c>
      <c r="H683" s="6">
        <f t="shared" si="78"/>
        <v>221.9548397514564</v>
      </c>
    </row>
    <row r="684" spans="1:8" x14ac:dyDescent="0.3">
      <c r="A684" s="26">
        <f t="shared" si="72"/>
        <v>0.80550416389621438</v>
      </c>
      <c r="B684" s="6">
        <v>0.68</v>
      </c>
      <c r="C684" s="6">
        <f t="shared" si="73"/>
        <v>1.1123723569193062</v>
      </c>
      <c r="D684" s="6">
        <f t="shared" si="74"/>
        <v>1.1732087187411386</v>
      </c>
      <c r="E684" s="6">
        <f t="shared" si="75"/>
        <v>0.72413177016286401</v>
      </c>
      <c r="F684" s="6">
        <f t="shared" si="76"/>
        <v>0.80550416389621438</v>
      </c>
      <c r="G684" s="6">
        <f t="shared" si="77"/>
        <v>3.8781284404630734</v>
      </c>
      <c r="H684" s="6">
        <f t="shared" si="78"/>
        <v>222.20039204818607</v>
      </c>
    </row>
    <row r="685" spans="1:8" x14ac:dyDescent="0.3">
      <c r="A685" s="26">
        <f t="shared" si="72"/>
        <v>0.8071117083583621</v>
      </c>
      <c r="B685" s="6">
        <v>0.68100000000000005</v>
      </c>
      <c r="C685" s="6">
        <f t="shared" si="73"/>
        <v>1.1127676814142133</v>
      </c>
      <c r="D685" s="6">
        <f t="shared" si="74"/>
        <v>1.1738341918742743</v>
      </c>
      <c r="E685" s="6">
        <f t="shared" si="75"/>
        <v>0.72531914957541366</v>
      </c>
      <c r="F685" s="6">
        <f t="shared" si="76"/>
        <v>0.8071117083583621</v>
      </c>
      <c r="G685" s="6">
        <f t="shared" si="77"/>
        <v>3.8824176831580584</v>
      </c>
      <c r="H685" s="6">
        <f t="shared" si="78"/>
        <v>222.446147551916</v>
      </c>
    </row>
    <row r="686" spans="1:8" x14ac:dyDescent="0.3">
      <c r="A686" s="26">
        <f t="shared" si="72"/>
        <v>0.80871717627480055</v>
      </c>
      <c r="B686" s="6">
        <v>0.68200000000000005</v>
      </c>
      <c r="C686" s="6">
        <f t="shared" si="73"/>
        <v>1.1131603706308812</v>
      </c>
      <c r="D686" s="6">
        <f t="shared" si="74"/>
        <v>1.1744556055369368</v>
      </c>
      <c r="E686" s="6">
        <f t="shared" si="75"/>
        <v>0.7265055400925402</v>
      </c>
      <c r="F686" s="6">
        <f t="shared" si="76"/>
        <v>0.80871717627480055</v>
      </c>
      <c r="G686" s="6">
        <f t="shared" si="77"/>
        <v>3.8867105010811374</v>
      </c>
      <c r="H686" s="6">
        <f t="shared" si="78"/>
        <v>222.69210790112655</v>
      </c>
    </row>
    <row r="687" spans="1:8" x14ac:dyDescent="0.3">
      <c r="A687" s="26">
        <f t="shared" si="72"/>
        <v>0.81032054783447738</v>
      </c>
      <c r="B687" s="6">
        <v>0.68300000000000005</v>
      </c>
      <c r="C687" s="6">
        <f t="shared" si="73"/>
        <v>1.1135504214684162</v>
      </c>
      <c r="D687" s="6">
        <f t="shared" si="74"/>
        <v>1.1750729525943859</v>
      </c>
      <c r="E687" s="6">
        <f t="shared" si="75"/>
        <v>0.72769093541891372</v>
      </c>
      <c r="F687" s="6">
        <f t="shared" si="76"/>
        <v>0.81032054783447738</v>
      </c>
      <c r="G687" s="6">
        <f t="shared" si="77"/>
        <v>3.8910069230145363</v>
      </c>
      <c r="H687" s="6">
        <f t="shared" si="78"/>
        <v>222.93827474491775</v>
      </c>
    </row>
    <row r="688" spans="1:8" x14ac:dyDescent="0.3">
      <c r="A688" s="26">
        <f t="shared" si="72"/>
        <v>0.81192180317283913</v>
      </c>
      <c r="B688" s="6">
        <v>0.68400000000000005</v>
      </c>
      <c r="C688" s="6">
        <f t="shared" si="73"/>
        <v>1.113937830788863</v>
      </c>
      <c r="D688" s="6">
        <f t="shared" si="74"/>
        <v>1.1756862258653851</v>
      </c>
      <c r="E688" s="6">
        <f t="shared" si="75"/>
        <v>0.7288753292433352</v>
      </c>
      <c r="F688" s="6">
        <f t="shared" si="76"/>
        <v>0.81192180317283913</v>
      </c>
      <c r="G688" s="6">
        <f t="shared" si="77"/>
        <v>3.8953069779281173</v>
      </c>
      <c r="H688" s="6">
        <f t="shared" si="78"/>
        <v>223.18464974314043</v>
      </c>
    </row>
    <row r="689" spans="1:8" x14ac:dyDescent="0.3">
      <c r="A689" s="26">
        <f t="shared" si="72"/>
        <v>0.81352092237139084</v>
      </c>
      <c r="B689" s="6">
        <v>0.68500000000000005</v>
      </c>
      <c r="C689" s="6">
        <f t="shared" si="73"/>
        <v>1.1143225954169089</v>
      </c>
      <c r="D689" s="6">
        <f t="shared" si="74"/>
        <v>1.1762954181217304</v>
      </c>
      <c r="E689" s="6">
        <f t="shared" si="75"/>
        <v>0.73005871523858212</v>
      </c>
      <c r="F689" s="6">
        <f t="shared" si="76"/>
        <v>0.81352092237139084</v>
      </c>
      <c r="G689" s="6">
        <f t="shared" si="77"/>
        <v>3.8996106949816949</v>
      </c>
      <c r="H689" s="6">
        <f t="shared" si="78"/>
        <v>223.43123456652893</v>
      </c>
    </row>
    <row r="690" spans="1:8" x14ac:dyDescent="0.3">
      <c r="A690" s="26">
        <f t="shared" si="72"/>
        <v>0.81511788545725139</v>
      </c>
      <c r="B690" s="6">
        <v>0.68600000000000005</v>
      </c>
      <c r="C690" s="6">
        <f t="shared" si="73"/>
        <v>1.1147047121395863</v>
      </c>
      <c r="D690" s="6">
        <f t="shared" si="74"/>
        <v>1.1769005220877733</v>
      </c>
      <c r="E690" s="6">
        <f t="shared" si="75"/>
        <v>0.73124108706125224</v>
      </c>
      <c r="F690" s="6">
        <f t="shared" si="76"/>
        <v>0.81511788545725139</v>
      </c>
      <c r="G690" s="6">
        <f t="shared" si="77"/>
        <v>3.9039181035273844</v>
      </c>
      <c r="H690" s="6">
        <f t="shared" si="78"/>
        <v>223.67803089683551</v>
      </c>
    </row>
    <row r="691" spans="1:8" x14ac:dyDescent="0.3">
      <c r="A691" s="26">
        <f t="shared" si="72"/>
        <v>0.81671267240270118</v>
      </c>
      <c r="B691" s="6">
        <v>0.68700000000000006</v>
      </c>
      <c r="C691" s="6">
        <f t="shared" si="73"/>
        <v>1.1150841777059683</v>
      </c>
      <c r="D691" s="6">
        <f t="shared" si="74"/>
        <v>1.1775015304399368</v>
      </c>
      <c r="E691" s="6">
        <f t="shared" si="75"/>
        <v>0.73242243835160625</v>
      </c>
      <c r="F691" s="6">
        <f t="shared" si="76"/>
        <v>0.81671267240270118</v>
      </c>
      <c r="G691" s="6">
        <f t="shared" si="77"/>
        <v>3.9082292331119821</v>
      </c>
      <c r="H691" s="6">
        <f t="shared" si="78"/>
        <v>223.92504042696694</v>
      </c>
    </row>
    <row r="692" spans="1:8" x14ac:dyDescent="0.3">
      <c r="A692" s="26">
        <f t="shared" si="72"/>
        <v>0.81830526312472407</v>
      </c>
      <c r="B692" s="6">
        <v>0.68799999999999994</v>
      </c>
      <c r="C692" s="6">
        <f t="shared" si="73"/>
        <v>1.1154609888268601</v>
      </c>
      <c r="D692" s="6">
        <f t="shared" si="74"/>
        <v>1.1780984358062236</v>
      </c>
      <c r="E692" s="6">
        <f t="shared" si="75"/>
        <v>0.7336027627334083</v>
      </c>
      <c r="F692" s="6">
        <f t="shared" si="76"/>
        <v>0.81830526312472407</v>
      </c>
      <c r="G692" s="6">
        <f t="shared" si="77"/>
        <v>3.9125441134793779</v>
      </c>
      <c r="H692" s="6">
        <f t="shared" si="78"/>
        <v>224.17226486112256</v>
      </c>
    </row>
    <row r="693" spans="1:8" x14ac:dyDescent="0.3">
      <c r="A693" s="26">
        <f t="shared" si="72"/>
        <v>0.81989563748454541</v>
      </c>
      <c r="B693" s="6">
        <v>0.68899999999999995</v>
      </c>
      <c r="C693" s="6">
        <f t="shared" si="73"/>
        <v>1.1158351421744874</v>
      </c>
      <c r="D693" s="6">
        <f t="shared" si="74"/>
        <v>1.1786912307657218</v>
      </c>
      <c r="E693" s="6">
        <f t="shared" si="75"/>
        <v>0.73478205381376593</v>
      </c>
      <c r="F693" s="6">
        <f t="shared" si="76"/>
        <v>0.81989563748454541</v>
      </c>
      <c r="G693" s="6">
        <f t="shared" si="77"/>
        <v>3.916862774573004</v>
      </c>
      <c r="H693" s="6">
        <f t="shared" si="78"/>
        <v>224.4197059149347</v>
      </c>
    </row>
    <row r="694" spans="1:8" x14ac:dyDescent="0.3">
      <c r="A694" s="26">
        <f t="shared" si="72"/>
        <v>0.82148377528715977</v>
      </c>
      <c r="B694" s="6">
        <v>0.69</v>
      </c>
      <c r="C694" s="6">
        <f t="shared" si="73"/>
        <v>1.1162066343821775</v>
      </c>
      <c r="D694" s="6">
        <f t="shared" si="74"/>
        <v>1.1792799078480976</v>
      </c>
      <c r="E694" s="6">
        <f t="shared" si="75"/>
        <v>0.73596030518296696</v>
      </c>
      <c r="F694" s="6">
        <f t="shared" si="76"/>
        <v>0.82148377528715977</v>
      </c>
      <c r="G694" s="6">
        <f t="shared" si="77"/>
        <v>3.9211852465383141</v>
      </c>
      <c r="H694" s="6">
        <f t="shared" si="78"/>
        <v>224.6673653156106</v>
      </c>
    </row>
    <row r="695" spans="1:8" x14ac:dyDescent="0.3">
      <c r="A695" s="26">
        <f t="shared" si="72"/>
        <v>0.82306965628085649</v>
      </c>
      <c r="B695" s="6">
        <v>0.69099999999999995</v>
      </c>
      <c r="C695" s="6">
        <f t="shared" si="73"/>
        <v>1.1165754620440373</v>
      </c>
      <c r="D695" s="6">
        <f t="shared" si="74"/>
        <v>1.1798644595330856</v>
      </c>
      <c r="E695" s="6">
        <f t="shared" si="75"/>
        <v>0.73713751041431619</v>
      </c>
      <c r="F695" s="6">
        <f t="shared" si="76"/>
        <v>0.82306965628085649</v>
      </c>
      <c r="G695" s="6">
        <f t="shared" si="77"/>
        <v>3.9255115597252996</v>
      </c>
      <c r="H695" s="6">
        <f t="shared" si="78"/>
        <v>224.91524480207664</v>
      </c>
    </row>
    <row r="696" spans="1:8" x14ac:dyDescent="0.3">
      <c r="A696" s="26">
        <f t="shared" si="72"/>
        <v>0.8246532601567359</v>
      </c>
      <c r="B696" s="6">
        <v>0.69199999999999995</v>
      </c>
      <c r="C696" s="6">
        <f t="shared" si="73"/>
        <v>1.116941621714626</v>
      </c>
      <c r="D696" s="6">
        <f t="shared" si="74"/>
        <v>1.1804448782499715</v>
      </c>
      <c r="E696" s="6">
        <f t="shared" si="75"/>
        <v>0.73831366306396939</v>
      </c>
      <c r="F696" s="6">
        <f t="shared" si="76"/>
        <v>0.8246532601567359</v>
      </c>
      <c r="G696" s="6">
        <f t="shared" si="77"/>
        <v>3.9298417446910414</v>
      </c>
      <c r="H696" s="6">
        <f t="shared" si="78"/>
        <v>225.16334612512466</v>
      </c>
    </row>
    <row r="697" spans="1:8" x14ac:dyDescent="0.3">
      <c r="A697" s="26">
        <f t="shared" si="72"/>
        <v>0.82623456654822081</v>
      </c>
      <c r="B697" s="6">
        <v>0.69299999999999995</v>
      </c>
      <c r="C697" s="6">
        <f t="shared" si="73"/>
        <v>1.117305109908622</v>
      </c>
      <c r="D697" s="6">
        <f t="shared" si="74"/>
        <v>1.1810211563770652</v>
      </c>
      <c r="E697" s="6">
        <f t="shared" si="75"/>
        <v>0.7394887566707663</v>
      </c>
      <c r="F697" s="6">
        <f t="shared" si="76"/>
        <v>0.82623456654822081</v>
      </c>
      <c r="G697" s="6">
        <f t="shared" si="77"/>
        <v>3.9341758322022966</v>
      </c>
      <c r="H697" s="6">
        <f t="shared" si="78"/>
        <v>225.41167104755993</v>
      </c>
    </row>
    <row r="698" spans="1:8" x14ac:dyDescent="0.3">
      <c r="A698" s="26">
        <f t="shared" si="72"/>
        <v>0.82781355503056075</v>
      </c>
      <c r="B698" s="6">
        <v>0.69399999999999995</v>
      </c>
      <c r="C698" s="6">
        <f t="shared" si="73"/>
        <v>1.1176659231004864</v>
      </c>
      <c r="D698" s="6">
        <f t="shared" si="74"/>
        <v>1.1815932862411695</v>
      </c>
      <c r="E698" s="6">
        <f t="shared" si="75"/>
        <v>0.74066278475606184</v>
      </c>
      <c r="F698" s="6">
        <f t="shared" si="76"/>
        <v>0.82781355503056075</v>
      </c>
      <c r="G698" s="6">
        <f t="shared" si="77"/>
        <v>3.9385138532381223</v>
      </c>
      <c r="H698" s="6">
        <f t="shared" si="78"/>
        <v>225.66022134435173</v>
      </c>
    </row>
    <row r="699" spans="1:8" x14ac:dyDescent="0.3">
      <c r="A699" s="26">
        <f t="shared" si="72"/>
        <v>0.82939020512032768</v>
      </c>
      <c r="B699" s="6">
        <v>0.69499999999999995</v>
      </c>
      <c r="C699" s="6">
        <f t="shared" si="73"/>
        <v>1.1180240577241183</v>
      </c>
      <c r="D699" s="6">
        <f t="shared" si="74"/>
        <v>1.1821612601170386</v>
      </c>
      <c r="E699" s="6">
        <f t="shared" si="75"/>
        <v>0.74183574082355441</v>
      </c>
      <c r="F699" s="6">
        <f t="shared" si="76"/>
        <v>0.82939020512032768</v>
      </c>
      <c r="G699" s="6">
        <f t="shared" si="77"/>
        <v>3.9428558389925366</v>
      </c>
      <c r="H699" s="6">
        <f t="shared" si="78"/>
        <v>225.90899880278559</v>
      </c>
    </row>
    <row r="700" spans="1:8" x14ac:dyDescent="0.3">
      <c r="A700" s="26">
        <f t="shared" si="72"/>
        <v>0.83096449627490976</v>
      </c>
      <c r="B700" s="6">
        <v>0.69599999999999995</v>
      </c>
      <c r="C700" s="6">
        <f t="shared" si="73"/>
        <v>1.1183795101725094</v>
      </c>
      <c r="D700" s="6">
        <f t="shared" si="74"/>
        <v>1.1827250702268324</v>
      </c>
      <c r="E700" s="6">
        <f t="shared" si="75"/>
        <v>0.743007618359115</v>
      </c>
      <c r="F700" s="6">
        <f t="shared" si="76"/>
        <v>0.83096449627490976</v>
      </c>
      <c r="G700" s="6">
        <f t="shared" si="77"/>
        <v>3.9472018208772188</v>
      </c>
      <c r="H700" s="6">
        <f t="shared" si="78"/>
        <v>226.15800522261819</v>
      </c>
    </row>
    <row r="701" spans="1:8" x14ac:dyDescent="0.3">
      <c r="A701" s="26">
        <f t="shared" si="72"/>
        <v>0.83253640789199268</v>
      </c>
      <c r="B701" s="6">
        <v>0.69699999999999995</v>
      </c>
      <c r="C701" s="6">
        <f t="shared" si="73"/>
        <v>1.1187322767973882</v>
      </c>
      <c r="D701" s="6">
        <f t="shared" si="74"/>
        <v>1.183284708739559</v>
      </c>
      <c r="E701" s="6">
        <f t="shared" si="75"/>
        <v>0.74417841083061198</v>
      </c>
      <c r="F701" s="6">
        <f t="shared" si="76"/>
        <v>0.83253640789199268</v>
      </c>
      <c r="G701" s="6">
        <f t="shared" si="77"/>
        <v>3.951551830524247</v>
      </c>
      <c r="H701" s="6">
        <f t="shared" si="78"/>
        <v>226.40724241623411</v>
      </c>
    </row>
    <row r="702" spans="1:8" x14ac:dyDescent="0.3">
      <c r="A702" s="26">
        <f t="shared" si="72"/>
        <v>0.83410591930903533</v>
      </c>
      <c r="B702" s="6">
        <v>0.69799999999999995</v>
      </c>
      <c r="C702" s="6">
        <f t="shared" si="73"/>
        <v>1.1190823539088623</v>
      </c>
      <c r="D702" s="6">
        <f t="shared" si="74"/>
        <v>1.1838401677705128</v>
      </c>
      <c r="E702" s="6">
        <f t="shared" si="75"/>
        <v>0.74534811168773429</v>
      </c>
      <c r="F702" s="6">
        <f t="shared" si="76"/>
        <v>0.83410591930903533</v>
      </c>
      <c r="G702" s="6">
        <f t="shared" si="77"/>
        <v>3.9559058997888736</v>
      </c>
      <c r="H702" s="6">
        <f t="shared" si="78"/>
        <v>226.65671220880483</v>
      </c>
    </row>
    <row r="703" spans="1:8" x14ac:dyDescent="0.3">
      <c r="A703" s="26">
        <f t="shared" si="72"/>
        <v>0.83567300980274328</v>
      </c>
      <c r="B703" s="6">
        <v>0.69899999999999995</v>
      </c>
      <c r="C703" s="6">
        <f t="shared" si="73"/>
        <v>1.1194297377750548</v>
      </c>
      <c r="D703" s="6">
        <f t="shared" si="74"/>
        <v>1.1843914393807036</v>
      </c>
      <c r="E703" s="6">
        <f t="shared" si="75"/>
        <v>0.7465167143618161</v>
      </c>
      <c r="F703" s="6">
        <f t="shared" si="76"/>
        <v>0.83567300980274328</v>
      </c>
      <c r="G703" s="6">
        <f t="shared" si="77"/>
        <v>3.9602640607523476</v>
      </c>
      <c r="H703" s="6">
        <f t="shared" si="78"/>
        <v>226.90641643845058</v>
      </c>
    </row>
    <row r="704" spans="1:8" x14ac:dyDescent="0.3">
      <c r="A704" s="26">
        <f t="shared" si="72"/>
        <v>0.83723765858852617</v>
      </c>
      <c r="B704" s="6">
        <v>0.7</v>
      </c>
      <c r="C704" s="6">
        <f t="shared" si="73"/>
        <v>1.119774424621732</v>
      </c>
      <c r="D704" s="6">
        <f t="shared" si="74"/>
        <v>1.1849385155762759</v>
      </c>
      <c r="E704" s="6">
        <f t="shared" si="75"/>
        <v>0.7476842122656544</v>
      </c>
      <c r="F704" s="6">
        <f t="shared" si="76"/>
        <v>0.83723765858852617</v>
      </c>
      <c r="G704" s="6">
        <f t="shared" si="77"/>
        <v>3.9646263457247688</v>
      </c>
      <c r="H704" s="6">
        <f t="shared" si="78"/>
        <v>227.15635695640364</v>
      </c>
    </row>
    <row r="705" spans="1:8" x14ac:dyDescent="0.3">
      <c r="A705" s="26">
        <f t="shared" si="72"/>
        <v>0.83879984481995529</v>
      </c>
      <c r="B705" s="6">
        <v>0.70099999999999996</v>
      </c>
      <c r="C705" s="6">
        <f t="shared" si="73"/>
        <v>1.1201164106319303</v>
      </c>
      <c r="D705" s="6">
        <f t="shared" si="74"/>
        <v>1.1854813883079227</v>
      </c>
      <c r="E705" s="6">
        <f t="shared" si="75"/>
        <v>0.74885059879332883</v>
      </c>
      <c r="F705" s="6">
        <f t="shared" si="76"/>
        <v>0.83879984481995529</v>
      </c>
      <c r="G705" s="6">
        <f t="shared" si="77"/>
        <v>3.9689927872479904</v>
      </c>
      <c r="H705" s="6">
        <f t="shared" si="78"/>
        <v>227.40653562717492</v>
      </c>
    </row>
    <row r="706" spans="1:8" x14ac:dyDescent="0.3">
      <c r="A706" s="26">
        <f t="shared" si="72"/>
        <v>0.84035954758820841</v>
      </c>
      <c r="B706" s="6">
        <v>0.70199999999999996</v>
      </c>
      <c r="C706" s="6">
        <f t="shared" si="73"/>
        <v>1.1204556919455719</v>
      </c>
      <c r="D706" s="6">
        <f t="shared" si="74"/>
        <v>1.1860200494702882</v>
      </c>
      <c r="E706" s="6">
        <f t="shared" si="75"/>
        <v>0.75001586732001746</v>
      </c>
      <c r="F706" s="6">
        <f t="shared" si="76"/>
        <v>0.84035954758820841</v>
      </c>
      <c r="G706" s="6">
        <f t="shared" si="77"/>
        <v>3.9733634180985602</v>
      </c>
      <c r="H706" s="6">
        <f t="shared" si="78"/>
        <v>227.65695432872224</v>
      </c>
    </row>
    <row r="707" spans="1:8" x14ac:dyDescent="0.3">
      <c r="A707" s="26">
        <f t="shared" si="72"/>
        <v>0.84191674592151244</v>
      </c>
      <c r="B707" s="6">
        <v>0.70299999999999996</v>
      </c>
      <c r="C707" s="6">
        <f t="shared" si="73"/>
        <v>1.1207922646590804</v>
      </c>
      <c r="D707" s="6">
        <f t="shared" si="74"/>
        <v>1.186554490901365</v>
      </c>
      <c r="E707" s="6">
        <f t="shared" si="75"/>
        <v>0.7511800112018121</v>
      </c>
      <c r="F707" s="6">
        <f t="shared" si="76"/>
        <v>0.84191674592151244</v>
      </c>
      <c r="G707" s="6">
        <f t="shared" si="77"/>
        <v>3.9777382712907094</v>
      </c>
      <c r="H707" s="6">
        <f t="shared" si="78"/>
        <v>227.90761495262174</v>
      </c>
    </row>
    <row r="708" spans="1:8" x14ac:dyDescent="0.3">
      <c r="A708" s="26">
        <f t="shared" ref="A708:A771" si="79">F708</f>
        <v>0.84347141878457088</v>
      </c>
      <c r="B708" s="6">
        <v>0.70399999999999996</v>
      </c>
      <c r="C708" s="6">
        <f t="shared" si="73"/>
        <v>1.1211261248249842</v>
      </c>
      <c r="D708" s="6">
        <f t="shared" si="74"/>
        <v>1.1870847043818784</v>
      </c>
      <c r="E708" s="6">
        <f t="shared" si="75"/>
        <v>0.75234302377552997</v>
      </c>
      <c r="F708" s="6">
        <f t="shared" si="76"/>
        <v>0.84347141878457088</v>
      </c>
      <c r="G708" s="6">
        <f t="shared" si="77"/>
        <v>3.982117380079381</v>
      </c>
      <c r="H708" s="6">
        <f t="shared" si="78"/>
        <v>228.15851940424125</v>
      </c>
    </row>
    <row r="709" spans="1:8" x14ac:dyDescent="0.3">
      <c r="A709" s="26">
        <f t="shared" si="79"/>
        <v>0.8450235450779906</v>
      </c>
      <c r="B709" s="6">
        <v>0.70499999999999996</v>
      </c>
      <c r="C709" s="6">
        <f t="shared" ref="C709:C772" si="80">((G709-SIN(G709))/G709)^(2/3)</f>
        <v>1.1214572684515189</v>
      </c>
      <c r="D709" s="6">
        <f t="shared" ref="D709:D772" si="81">(G709-SIN(G709))/G709</f>
        <v>1.187610681634667</v>
      </c>
      <c r="E709" s="6">
        <f t="shared" ref="E709:E772" si="82">(G709-SIN(G709))/(2*PI())</f>
        <v>0.75350489835852474</v>
      </c>
      <c r="F709" s="6">
        <f t="shared" ref="F709:F772" si="83">((1*(G709-SIN(G709)))/(2*PI())*C709)</f>
        <v>0.8450235450779906</v>
      </c>
      <c r="G709" s="6">
        <f t="shared" ref="G709:G772" si="84">2*ACOS(1-2*(B709))</f>
        <v>3.9865007779633044</v>
      </c>
      <c r="H709" s="6">
        <f t="shared" ref="H709:H772" si="85">G709*180/(PI())</f>
        <v>228.40966960291664</v>
      </c>
    </row>
    <row r="710" spans="1:8" x14ac:dyDescent="0.3">
      <c r="A710" s="26">
        <f t="shared" si="79"/>
        <v>0.84657310363769567</v>
      </c>
      <c r="B710" s="6">
        <v>0.70599999999999996</v>
      </c>
      <c r="C710" s="6">
        <f t="shared" si="80"/>
        <v>1.1217856915022206</v>
      </c>
      <c r="D710" s="6">
        <f t="shared" si="81"/>
        <v>1.1881324143240495</v>
      </c>
      <c r="E710" s="6">
        <f t="shared" si="82"/>
        <v>0.75466562824849492</v>
      </c>
      <c r="F710" s="6">
        <f t="shared" si="83"/>
        <v>0.84657310363769567</v>
      </c>
      <c r="G710" s="6">
        <f t="shared" si="84"/>
        <v>3.9908884986881183</v>
      </c>
      <c r="H710" s="6">
        <f t="shared" si="85"/>
        <v>228.66106748213053</v>
      </c>
    </row>
    <row r="711" spans="1:8" x14ac:dyDescent="0.3">
      <c r="A711" s="26">
        <f t="shared" si="79"/>
        <v>0.84812007323433469</v>
      </c>
      <c r="B711" s="6">
        <v>0.70699999999999996</v>
      </c>
      <c r="C711" s="6">
        <f t="shared" si="80"/>
        <v>1.1221113898955135</v>
      </c>
      <c r="D711" s="6">
        <f t="shared" si="81"/>
        <v>1.1886498940551844</v>
      </c>
      <c r="E711" s="6">
        <f t="shared" si="82"/>
        <v>0.7558252067232899</v>
      </c>
      <c r="F711" s="6">
        <f t="shared" si="83"/>
        <v>0.84812007323433469</v>
      </c>
      <c r="G711" s="6">
        <f t="shared" si="84"/>
        <v>3.9952805762495371</v>
      </c>
      <c r="H711" s="6">
        <f t="shared" si="85"/>
        <v>228.91271498969397</v>
      </c>
    </row>
    <row r="712" spans="1:8" x14ac:dyDescent="0.3">
      <c r="A712" s="26">
        <f t="shared" si="79"/>
        <v>0.8496644325726801</v>
      </c>
      <c r="B712" s="6">
        <v>0.70799999999999996</v>
      </c>
      <c r="C712" s="6">
        <f t="shared" si="80"/>
        <v>1.1224343595042916</v>
      </c>
      <c r="D712" s="6">
        <f t="shared" si="81"/>
        <v>1.1891631123734214</v>
      </c>
      <c r="E712" s="6">
        <f t="shared" si="82"/>
        <v>0.75698362704071465</v>
      </c>
      <c r="F712" s="6">
        <f t="shared" si="83"/>
        <v>0.8496644325726801</v>
      </c>
      <c r="G712" s="6">
        <f t="shared" si="84"/>
        <v>3.9996770448965662</v>
      </c>
      <c r="H712" s="6">
        <f t="shared" si="85"/>
        <v>229.16461408793032</v>
      </c>
    </row>
    <row r="713" spans="1:8" x14ac:dyDescent="0.3">
      <c r="A713" s="26">
        <f t="shared" si="79"/>
        <v>0.8512061602910187</v>
      </c>
      <c r="B713" s="6">
        <v>0.70899999999999996</v>
      </c>
      <c r="C713" s="6">
        <f t="shared" si="80"/>
        <v>1.1227545961554934</v>
      </c>
      <c r="D713" s="6">
        <f t="shared" si="81"/>
        <v>1.1896720607636417</v>
      </c>
      <c r="E713" s="6">
        <f t="shared" si="82"/>
        <v>0.75814088243833189</v>
      </c>
      <c r="F713" s="6">
        <f t="shared" si="83"/>
        <v>0.8512061602910187</v>
      </c>
      <c r="G713" s="6">
        <f t="shared" si="84"/>
        <v>4.0040779391347661</v>
      </c>
      <c r="H713" s="6">
        <f t="shared" si="85"/>
        <v>229.41676675386262</v>
      </c>
    </row>
    <row r="714" spans="1:8" x14ac:dyDescent="0.3">
      <c r="A714" s="26">
        <f t="shared" si="79"/>
        <v>0.85274523496053267</v>
      </c>
      <c r="B714" s="6">
        <v>0.71</v>
      </c>
      <c r="C714" s="6">
        <f t="shared" si="80"/>
        <v>1.1230720956296694</v>
      </c>
      <c r="D714" s="6">
        <f t="shared" si="81"/>
        <v>1.1901767306495885</v>
      </c>
      <c r="E714" s="6">
        <f t="shared" si="82"/>
        <v>0.75929696613326203</v>
      </c>
      <c r="F714" s="6">
        <f t="shared" si="83"/>
        <v>0.85274523496053267</v>
      </c>
      <c r="G714" s="6">
        <f t="shared" si="84"/>
        <v>4.0084832937295651</v>
      </c>
      <c r="H714" s="6">
        <f t="shared" si="85"/>
        <v>229.66917497940315</v>
      </c>
    </row>
    <row r="715" spans="1:8" x14ac:dyDescent="0.3">
      <c r="A715" s="26">
        <f t="shared" si="79"/>
        <v>0.85428163508467159</v>
      </c>
      <c r="B715" s="6">
        <v>0.71099999999999997</v>
      </c>
      <c r="C715" s="6">
        <f t="shared" si="80"/>
        <v>1.1233868536605431</v>
      </c>
      <c r="D715" s="6">
        <f t="shared" si="81"/>
        <v>1.1906771133931875</v>
      </c>
      <c r="E715" s="6">
        <f t="shared" si="82"/>
        <v>0.76045187132198022</v>
      </c>
      <c r="F715" s="6">
        <f t="shared" si="83"/>
        <v>0.85428163508467159</v>
      </c>
      <c r="G715" s="6">
        <f t="shared" si="84"/>
        <v>4.0128931437096229</v>
      </c>
      <c r="H715" s="6">
        <f t="shared" si="85"/>
        <v>229.92184077154633</v>
      </c>
    </row>
    <row r="716" spans="1:8" x14ac:dyDescent="0.3">
      <c r="A716" s="26">
        <f t="shared" si="79"/>
        <v>0.85581533909851815</v>
      </c>
      <c r="B716" s="6">
        <v>0.71199999999999997</v>
      </c>
      <c r="C716" s="6">
        <f t="shared" si="80"/>
        <v>1.1236988659345664</v>
      </c>
      <c r="D716" s="6">
        <f t="shared" si="81"/>
        <v>1.1911732002938602</v>
      </c>
      <c r="E716" s="6">
        <f t="shared" si="82"/>
        <v>0.76160559118011317</v>
      </c>
      <c r="F716" s="6">
        <f t="shared" si="83"/>
        <v>0.85581533909851815</v>
      </c>
      <c r="G716" s="6">
        <f t="shared" si="84"/>
        <v>4.0173075243702456</v>
      </c>
      <c r="H716" s="6">
        <f t="shared" si="85"/>
        <v>230.17476615256419</v>
      </c>
    </row>
    <row r="717" spans="1:8" x14ac:dyDescent="0.3">
      <c r="A717" s="26">
        <f t="shared" si="79"/>
        <v>0.85734632536814137</v>
      </c>
      <c r="B717" s="6">
        <v>0.71299999999999997</v>
      </c>
      <c r="C717" s="6">
        <f t="shared" si="80"/>
        <v>1.1240081280904655</v>
      </c>
      <c r="D717" s="6">
        <f t="shared" si="81"/>
        <v>1.1916649825878221</v>
      </c>
      <c r="E717" s="6">
        <f t="shared" si="82"/>
        <v>0.76275811886223133</v>
      </c>
      <c r="F717" s="6">
        <f t="shared" si="83"/>
        <v>0.85734632536814137</v>
      </c>
      <c r="G717" s="6">
        <f t="shared" si="84"/>
        <v>4.0217264712768515</v>
      </c>
      <c r="H717" s="6">
        <f t="shared" si="85"/>
        <v>230.42795316020511</v>
      </c>
    </row>
    <row r="718" spans="1:8" x14ac:dyDescent="0.3">
      <c r="A718" s="26">
        <f t="shared" si="79"/>
        <v>0.85887457218994245</v>
      </c>
      <c r="B718" s="6">
        <v>0.71399999999999997</v>
      </c>
      <c r="C718" s="6">
        <f t="shared" si="80"/>
        <v>1.1243146357187817</v>
      </c>
      <c r="D718" s="6">
        <f t="shared" si="81"/>
        <v>1.1921524514473747</v>
      </c>
      <c r="E718" s="6">
        <f t="shared" si="82"/>
        <v>0.76390944750164025</v>
      </c>
      <c r="F718" s="6">
        <f t="shared" si="83"/>
        <v>0.85887457218994245</v>
      </c>
      <c r="G718" s="6">
        <f t="shared" si="84"/>
        <v>4.026150020268493</v>
      </c>
      <c r="H718" s="6">
        <f t="shared" si="85"/>
        <v>230.6814038478955</v>
      </c>
    </row>
    <row r="719" spans="1:8" x14ac:dyDescent="0.3">
      <c r="A719" s="26">
        <f t="shared" si="79"/>
        <v>0.86040005778999085</v>
      </c>
      <c r="B719" s="6">
        <v>0.71499999999999997</v>
      </c>
      <c r="C719" s="6">
        <f t="shared" si="80"/>
        <v>1.1246183843614039</v>
      </c>
      <c r="D719" s="6">
        <f t="shared" si="81"/>
        <v>1.192635597980185</v>
      </c>
      <c r="E719" s="6">
        <f t="shared" si="82"/>
        <v>0.76505957021016946</v>
      </c>
      <c r="F719" s="6">
        <f t="shared" si="83"/>
        <v>0.86040005778999085</v>
      </c>
      <c r="G719" s="6">
        <f t="shared" si="84"/>
        <v>4.0305782074614314</v>
      </c>
      <c r="H719" s="6">
        <f t="shared" si="85"/>
        <v>230.93512028494473</v>
      </c>
    </row>
    <row r="720" spans="1:8" x14ac:dyDescent="0.3">
      <c r="A720" s="26">
        <f t="shared" si="79"/>
        <v>0.86192276032334936</v>
      </c>
      <c r="B720" s="6">
        <v>0.71599999999999997</v>
      </c>
      <c r="C720" s="6">
        <f t="shared" si="80"/>
        <v>1.1249193695110933</v>
      </c>
      <c r="D720" s="6">
        <f t="shared" si="81"/>
        <v>1.1931144132285527</v>
      </c>
      <c r="E720" s="6">
        <f t="shared" si="82"/>
        <v>0.76620848007795783</v>
      </c>
      <c r="F720" s="6">
        <f t="shared" si="83"/>
        <v>0.86192276032334936</v>
      </c>
      <c r="G720" s="6">
        <f t="shared" si="84"/>
        <v>4.0350110692527643</v>
      </c>
      <c r="H720" s="6">
        <f t="shared" si="85"/>
        <v>231.18910455675294</v>
      </c>
    </row>
    <row r="721" spans="1:8" x14ac:dyDescent="0.3">
      <c r="A721" s="26">
        <f t="shared" si="79"/>
        <v>0.86344265787339258</v>
      </c>
      <c r="B721" s="6">
        <v>0.71699999999999997</v>
      </c>
      <c r="C721" s="6">
        <f t="shared" si="80"/>
        <v>1.1252175866110019</v>
      </c>
      <c r="D721" s="6">
        <f t="shared" si="81"/>
        <v>1.1935888881686709</v>
      </c>
      <c r="E721" s="6">
        <f t="shared" si="82"/>
        <v>0.76735617017323843</v>
      </c>
      <c r="F721" s="6">
        <f t="shared" si="83"/>
        <v>0.86344265787339258</v>
      </c>
      <c r="G721" s="6">
        <f t="shared" si="84"/>
        <v>4.0394486423241167</v>
      </c>
      <c r="H721" s="6">
        <f t="shared" si="85"/>
        <v>231.44335876502234</v>
      </c>
    </row>
    <row r="722" spans="1:8" x14ac:dyDescent="0.3">
      <c r="A722" s="26">
        <f t="shared" si="79"/>
        <v>0.86495972845111058</v>
      </c>
      <c r="B722" s="6">
        <v>0.71799999999999997</v>
      </c>
      <c r="C722" s="6">
        <f t="shared" si="80"/>
        <v>1.1255130310541814</v>
      </c>
      <c r="D722" s="6">
        <f t="shared" si="81"/>
        <v>1.1940590137098694</v>
      </c>
      <c r="E722" s="6">
        <f t="shared" si="82"/>
        <v>0.76850263354211845</v>
      </c>
      <c r="F722" s="6">
        <f t="shared" si="83"/>
        <v>0.86495972845111058</v>
      </c>
      <c r="G722" s="6">
        <f t="shared" si="84"/>
        <v>4.0438909636453806</v>
      </c>
      <c r="H722" s="6">
        <f t="shared" si="85"/>
        <v>231.69788502797172</v>
      </c>
    </row>
    <row r="723" spans="1:8" x14ac:dyDescent="0.3">
      <c r="A723" s="26">
        <f t="shared" si="79"/>
        <v>0.86647394999440763</v>
      </c>
      <c r="B723" s="6">
        <v>0.71899999999999997</v>
      </c>
      <c r="C723" s="6">
        <f t="shared" si="80"/>
        <v>1.1258056981830862</v>
      </c>
      <c r="D723" s="6">
        <f t="shared" si="81"/>
        <v>1.1945247806938524</v>
      </c>
      <c r="E723" s="6">
        <f t="shared" si="82"/>
        <v>0.76964786320835954</v>
      </c>
      <c r="F723" s="6">
        <f t="shared" si="83"/>
        <v>0.86647394999440763</v>
      </c>
      <c r="G723" s="6">
        <f t="shared" si="84"/>
        <v>4.048338070478521</v>
      </c>
      <c r="H723" s="6">
        <f t="shared" si="85"/>
        <v>231.95268548055446</v>
      </c>
    </row>
    <row r="724" spans="1:8" x14ac:dyDescent="0.3">
      <c r="A724" s="26">
        <f t="shared" si="79"/>
        <v>0.86798530036738675</v>
      </c>
      <c r="B724" s="6">
        <v>0.72</v>
      </c>
      <c r="C724" s="6">
        <f t="shared" si="80"/>
        <v>1.1260955832890664</v>
      </c>
      <c r="D724" s="6">
        <f t="shared" si="81"/>
        <v>1.1949861798939201</v>
      </c>
      <c r="E724" s="6">
        <f t="shared" si="82"/>
        <v>0.77079185217315316</v>
      </c>
      <c r="F724" s="6">
        <f t="shared" si="83"/>
        <v>0.86798530036738675</v>
      </c>
      <c r="G724" s="6">
        <f t="shared" si="84"/>
        <v>4.0527900003814397</v>
      </c>
      <c r="H724" s="6">
        <f t="shared" si="85"/>
        <v>232.20776227467979</v>
      </c>
    </row>
    <row r="725" spans="1:8" x14ac:dyDescent="0.3">
      <c r="A725" s="26">
        <f t="shared" si="79"/>
        <v>0.86949375735962564</v>
      </c>
      <c r="B725" s="6">
        <v>0.72099999999999997</v>
      </c>
      <c r="C725" s="6">
        <f t="shared" si="80"/>
        <v>1.1263826816118552</v>
      </c>
      <c r="D725" s="6">
        <f t="shared" si="81"/>
        <v>1.1954432020141814</v>
      </c>
      <c r="E725" s="6">
        <f t="shared" si="82"/>
        <v>0.77193459341489423</v>
      </c>
      <c r="F725" s="6">
        <f t="shared" si="83"/>
        <v>0.86949375735962564</v>
      </c>
      <c r="G725" s="6">
        <f t="shared" si="84"/>
        <v>4.0572467912118952</v>
      </c>
      <c r="H725" s="6">
        <f t="shared" si="85"/>
        <v>232.46311757943749</v>
      </c>
    </row>
    <row r="726" spans="1:8" x14ac:dyDescent="0.3">
      <c r="A726" s="26">
        <f t="shared" si="79"/>
        <v>0.87099929868543946</v>
      </c>
      <c r="B726" s="6">
        <v>0.72199999999999998</v>
      </c>
      <c r="C726" s="6">
        <f t="shared" si="80"/>
        <v>1.1266669883390439</v>
      </c>
      <c r="D726" s="6">
        <f t="shared" si="81"/>
        <v>1.1958958376887519</v>
      </c>
      <c r="E726" s="6">
        <f t="shared" si="82"/>
        <v>0.77307607988895188</v>
      </c>
      <c r="F726" s="6">
        <f t="shared" si="83"/>
        <v>0.87099929868543946</v>
      </c>
      <c r="G726" s="6">
        <f t="shared" si="84"/>
        <v>4.0617084811314932</v>
      </c>
      <c r="H726" s="6">
        <f t="shared" si="85"/>
        <v>232.71875358132655</v>
      </c>
    </row>
    <row r="727" spans="1:8" x14ac:dyDescent="0.3">
      <c r="A727" s="26">
        <f t="shared" si="79"/>
        <v>0.87250190198313837</v>
      </c>
      <c r="B727" s="6">
        <v>0.72299999999999998</v>
      </c>
      <c r="C727" s="6">
        <f t="shared" si="80"/>
        <v>1.126948498605554</v>
      </c>
      <c r="D727" s="6">
        <f t="shared" si="81"/>
        <v>1.1963440774809424</v>
      </c>
      <c r="E727" s="6">
        <f t="shared" si="82"/>
        <v>0.7742163045274395</v>
      </c>
      <c r="F727" s="6">
        <f t="shared" si="83"/>
        <v>0.87250190198313837</v>
      </c>
      <c r="G727" s="6">
        <f t="shared" si="84"/>
        <v>4.0661751086097349</v>
      </c>
      <c r="H727" s="6">
        <f t="shared" si="85"/>
        <v>232.97467248448694</v>
      </c>
    </row>
    <row r="728" spans="1:8" x14ac:dyDescent="0.3">
      <c r="A728" s="26">
        <f t="shared" si="79"/>
        <v>0.87400154481426462</v>
      </c>
      <c r="B728" s="6">
        <v>0.72399999999999998</v>
      </c>
      <c r="C728" s="6">
        <f t="shared" si="80"/>
        <v>1.1272272074930949</v>
      </c>
      <c r="D728" s="6">
        <f t="shared" si="81"/>
        <v>1.1967879118824318</v>
      </c>
      <c r="E728" s="6">
        <f t="shared" si="82"/>
        <v>0.77535526023897761</v>
      </c>
      <c r="F728" s="6">
        <f t="shared" si="83"/>
        <v>0.87400154481426462</v>
      </c>
      <c r="G728" s="6">
        <f t="shared" si="84"/>
        <v>4.0706467124281307</v>
      </c>
      <c r="H728" s="6">
        <f t="shared" si="85"/>
        <v>233.23087651093562</v>
      </c>
    </row>
    <row r="729" spans="1:8" x14ac:dyDescent="0.3">
      <c r="A729" s="26">
        <f t="shared" si="79"/>
        <v>0.8754982046628289</v>
      </c>
      <c r="B729" s="6">
        <v>0.72499999999999998</v>
      </c>
      <c r="C729" s="6">
        <f t="shared" si="80"/>
        <v>1.1275031100296173</v>
      </c>
      <c r="D729" s="6">
        <f t="shared" si="81"/>
        <v>1.1972273313124298</v>
      </c>
      <c r="E729" s="6">
        <f t="shared" si="82"/>
        <v>0.77649293990845958</v>
      </c>
      <c r="F729" s="6">
        <f t="shared" si="83"/>
        <v>0.8754982046628289</v>
      </c>
      <c r="G729" s="6">
        <f t="shared" si="84"/>
        <v>4.0751233316843862</v>
      </c>
      <c r="H729" s="6">
        <f t="shared" si="85"/>
        <v>233.48736790080602</v>
      </c>
    </row>
    <row r="730" spans="1:8" x14ac:dyDescent="0.3">
      <c r="A730" s="26">
        <f t="shared" si="79"/>
        <v>0.87699185893452636</v>
      </c>
      <c r="B730" s="6">
        <v>0.72599999999999998</v>
      </c>
      <c r="C730" s="6">
        <f t="shared" si="80"/>
        <v>1.1277762011887549</v>
      </c>
      <c r="D730" s="6">
        <f t="shared" si="81"/>
        <v>1.197662326116824</v>
      </c>
      <c r="E730" s="6">
        <f t="shared" si="82"/>
        <v>0.77762933639680965</v>
      </c>
      <c r="F730" s="6">
        <f t="shared" si="83"/>
        <v>0.87699185893452636</v>
      </c>
      <c r="G730" s="6">
        <f t="shared" si="84"/>
        <v>4.0796050057966422</v>
      </c>
      <c r="H730" s="6">
        <f t="shared" si="85"/>
        <v>233.74414891259136</v>
      </c>
    </row>
    <row r="731" spans="1:8" x14ac:dyDescent="0.3">
      <c r="A731" s="26">
        <f t="shared" si="79"/>
        <v>0.87848248495594605</v>
      </c>
      <c r="B731" s="6">
        <v>0.72699999999999998</v>
      </c>
      <c r="C731" s="6">
        <f t="shared" si="80"/>
        <v>1.128046475889259</v>
      </c>
      <c r="D731" s="6">
        <f t="shared" si="81"/>
        <v>1.1980928865673166</v>
      </c>
      <c r="E731" s="6">
        <f t="shared" si="82"/>
        <v>0.77876444254074084</v>
      </c>
      <c r="F731" s="6">
        <f t="shared" si="83"/>
        <v>0.87848248495594605</v>
      </c>
      <c r="G731" s="6">
        <f t="shared" si="84"/>
        <v>4.0840917745078</v>
      </c>
      <c r="H731" s="6">
        <f t="shared" si="85"/>
        <v>234.00122182339206</v>
      </c>
    </row>
    <row r="732" spans="1:8" x14ac:dyDescent="0.3">
      <c r="A732" s="26">
        <f t="shared" si="79"/>
        <v>0.87997005997376598</v>
      </c>
      <c r="B732" s="6">
        <v>0.72799999999999998</v>
      </c>
      <c r="C732" s="6">
        <f t="shared" si="80"/>
        <v>1.1283139289944206</v>
      </c>
      <c r="D732" s="6">
        <f t="shared" si="81"/>
        <v>1.1985190028605439</v>
      </c>
      <c r="E732" s="6">
        <f t="shared" si="82"/>
        <v>0.77989825115250999</v>
      </c>
      <c r="F732" s="6">
        <f t="shared" si="83"/>
        <v>0.87997005997376598</v>
      </c>
      <c r="G732" s="6">
        <f t="shared" si="84"/>
        <v>4.0885836778899058</v>
      </c>
      <c r="H732" s="6">
        <f t="shared" si="85"/>
        <v>234.25858892916725</v>
      </c>
    </row>
    <row r="733" spans="1:8" x14ac:dyDescent="0.3">
      <c r="A733" s="26">
        <f t="shared" si="79"/>
        <v>0.88145456115393728</v>
      </c>
      <c r="B733" s="6">
        <v>0.72899999999999998</v>
      </c>
      <c r="C733" s="6">
        <f t="shared" si="80"/>
        <v>1.128578555311488</v>
      </c>
      <c r="D733" s="6">
        <f t="shared" si="81"/>
        <v>1.1989406651171857</v>
      </c>
      <c r="E733" s="6">
        <f t="shared" si="82"/>
        <v>0.78103075501966768</v>
      </c>
      <c r="F733" s="6">
        <f t="shared" si="83"/>
        <v>0.88145456115393728</v>
      </c>
      <c r="G733" s="6">
        <f t="shared" si="84"/>
        <v>4.0930807563486091</v>
      </c>
      <c r="H733" s="6">
        <f t="shared" si="85"/>
        <v>234.51625254499015</v>
      </c>
    </row>
    <row r="734" spans="1:8" x14ac:dyDescent="0.3">
      <c r="A734" s="26">
        <f t="shared" si="79"/>
        <v>0.88293596558085452</v>
      </c>
      <c r="B734" s="6">
        <v>0.73</v>
      </c>
      <c r="C734" s="6">
        <f t="shared" si="80"/>
        <v>1.128840349591069</v>
      </c>
      <c r="D734" s="6">
        <f t="shared" si="81"/>
        <v>1.1993578633810569</v>
      </c>
      <c r="E734" s="6">
        <f t="shared" si="82"/>
        <v>0.78216194690480789</v>
      </c>
      <c r="F734" s="6">
        <f t="shared" si="83"/>
        <v>0.88293596558085452</v>
      </c>
      <c r="G734" s="6">
        <f t="shared" si="84"/>
        <v>4.0975830506276978</v>
      </c>
      <c r="H734" s="6">
        <f t="shared" si="85"/>
        <v>234.77421500530781</v>
      </c>
    </row>
    <row r="735" spans="1:8" x14ac:dyDescent="0.3">
      <c r="A735" s="26">
        <f t="shared" si="79"/>
        <v>0.88441425025651488</v>
      </c>
      <c r="B735" s="6">
        <v>0.73099999999999998</v>
      </c>
      <c r="C735" s="6">
        <f t="shared" si="80"/>
        <v>1.1290993065265285</v>
      </c>
      <c r="D735" s="6">
        <f t="shared" si="81"/>
        <v>1.1997705876181877</v>
      </c>
      <c r="E735" s="6">
        <f t="shared" si="82"/>
        <v>0.78329181954531235</v>
      </c>
      <c r="F735" s="6">
        <f t="shared" si="83"/>
        <v>0.88441425025651488</v>
      </c>
      <c r="G735" s="6">
        <f t="shared" si="84"/>
        <v>4.1020906018137024</v>
      </c>
      <c r="H735" s="6">
        <f t="shared" si="85"/>
        <v>235.03247866420506</v>
      </c>
    </row>
    <row r="736" spans="1:8" x14ac:dyDescent="0.3">
      <c r="A736" s="26">
        <f t="shared" si="79"/>
        <v>0.88588939209966333</v>
      </c>
      <c r="B736" s="6">
        <v>0.73199999999999998</v>
      </c>
      <c r="C736" s="6">
        <f t="shared" si="80"/>
        <v>1.1293554207533714</v>
      </c>
      <c r="D736" s="6">
        <f t="shared" si="81"/>
        <v>1.2001788277158876</v>
      </c>
      <c r="E736" s="6">
        <f t="shared" si="82"/>
        <v>0.78442036565309392</v>
      </c>
      <c r="F736" s="6">
        <f t="shared" si="83"/>
        <v>0.88588939209966333</v>
      </c>
      <c r="G736" s="6">
        <f t="shared" si="84"/>
        <v>4.1066034513405825</v>
      </c>
      <c r="H736" s="6">
        <f t="shared" si="85"/>
        <v>235.29104589567291</v>
      </c>
    </row>
    <row r="737" spans="1:8" x14ac:dyDescent="0.3">
      <c r="A737" s="26">
        <f t="shared" si="79"/>
        <v>0.88736136794492471</v>
      </c>
      <c r="B737" s="6">
        <v>0.73299999999999998</v>
      </c>
      <c r="C737" s="6">
        <f t="shared" si="80"/>
        <v>1.1296086868486195</v>
      </c>
      <c r="D737" s="6">
        <f t="shared" si="81"/>
        <v>1.2005825734817939</v>
      </c>
      <c r="E737" s="6">
        <f t="shared" si="82"/>
        <v>0.78554757791433427</v>
      </c>
      <c r="F737" s="6">
        <f t="shared" si="83"/>
        <v>0.88736136794492471</v>
      </c>
      <c r="G737" s="6">
        <f t="shared" si="84"/>
        <v>4.1111216409944866</v>
      </c>
      <c r="H737" s="6">
        <f t="shared" si="85"/>
        <v>235.54991909388127</v>
      </c>
    </row>
    <row r="738" spans="1:8" x14ac:dyDescent="0.3">
      <c r="A738" s="26">
        <f t="shared" si="79"/>
        <v>0.88883015454192327</v>
      </c>
      <c r="B738" s="6">
        <v>0.73399999999999999</v>
      </c>
      <c r="C738" s="6">
        <f t="shared" si="80"/>
        <v>1.1298590993301749</v>
      </c>
      <c r="D738" s="6">
        <f t="shared" si="81"/>
        <v>1.2009818146429068</v>
      </c>
      <c r="E738" s="6">
        <f t="shared" si="82"/>
        <v>0.78667344898922076</v>
      </c>
      <c r="F738" s="6">
        <f t="shared" si="83"/>
        <v>0.88883015454192327</v>
      </c>
      <c r="G738" s="6">
        <f t="shared" si="84"/>
        <v>4.115645212918591</v>
      </c>
      <c r="H738" s="6">
        <f t="shared" si="85"/>
        <v>235.80910067345636</v>
      </c>
    </row>
    <row r="739" spans="1:8" x14ac:dyDescent="0.3">
      <c r="A739" s="26">
        <f t="shared" si="79"/>
        <v>0.89029572855438643</v>
      </c>
      <c r="B739" s="6">
        <v>0.73499999999999999</v>
      </c>
      <c r="C739" s="6">
        <f t="shared" si="80"/>
        <v>1.1301066526561734</v>
      </c>
      <c r="D739" s="6">
        <f t="shared" si="81"/>
        <v>1.201376540844606</v>
      </c>
      <c r="E739" s="6">
        <f t="shared" si="82"/>
        <v>0.78779797151167852</v>
      </c>
      <c r="F739" s="6">
        <f t="shared" si="83"/>
        <v>0.89029572855438643</v>
      </c>
      <c r="G739" s="6">
        <f t="shared" si="84"/>
        <v>4.1201742096180247</v>
      </c>
      <c r="H739" s="6">
        <f t="shared" si="85"/>
        <v>236.06859306976256</v>
      </c>
    </row>
    <row r="740" spans="1:8" x14ac:dyDescent="0.3">
      <c r="A740" s="26">
        <f t="shared" si="79"/>
        <v>0.89175806655923806</v>
      </c>
      <c r="B740" s="6">
        <v>0.73599999999999999</v>
      </c>
      <c r="C740" s="6">
        <f t="shared" si="80"/>
        <v>1.1303513412243282</v>
      </c>
      <c r="D740" s="6">
        <f t="shared" si="81"/>
        <v>1.2017667416496547</v>
      </c>
      <c r="E740" s="6">
        <f t="shared" si="82"/>
        <v>0.78892113808910036</v>
      </c>
      <c r="F740" s="6">
        <f t="shared" si="83"/>
        <v>0.89175806655923806</v>
      </c>
      <c r="G740" s="6">
        <f t="shared" si="84"/>
        <v>4.1247086739648724</v>
      </c>
      <c r="H740" s="6">
        <f t="shared" si="85"/>
        <v>236.32839873918951</v>
      </c>
    </row>
    <row r="741" spans="1:8" x14ac:dyDescent="0.3">
      <c r="A741" s="26">
        <f t="shared" si="79"/>
        <v>0.89321714504567362</v>
      </c>
      <c r="B741" s="6">
        <v>0.73699999999999999</v>
      </c>
      <c r="C741" s="6">
        <f t="shared" si="80"/>
        <v>1.1305931593712619</v>
      </c>
      <c r="D741" s="6">
        <f t="shared" si="81"/>
        <v>1.2021524065371842</v>
      </c>
      <c r="E741" s="6">
        <f t="shared" si="82"/>
        <v>0.79004294130207164</v>
      </c>
      <c r="F741" s="6">
        <f t="shared" si="83"/>
        <v>0.89321714504567362</v>
      </c>
      <c r="G741" s="6">
        <f t="shared" si="84"/>
        <v>4.1292486492032641</v>
      </c>
      <c r="H741" s="6">
        <f t="shared" si="85"/>
        <v>236.58852015944322</v>
      </c>
    </row>
    <row r="742" spans="1:8" x14ac:dyDescent="0.3">
      <c r="A742" s="26">
        <f t="shared" si="79"/>
        <v>0.89467294041422341</v>
      </c>
      <c r="B742" s="6">
        <v>0.73799999999999999</v>
      </c>
      <c r="C742" s="6">
        <f t="shared" si="80"/>
        <v>1.1308321013718254</v>
      </c>
      <c r="D742" s="6">
        <f t="shared" si="81"/>
        <v>1.2025335249016644</v>
      </c>
      <c r="E742" s="6">
        <f t="shared" si="82"/>
        <v>0.79116337370409395</v>
      </c>
      <c r="F742" s="6">
        <f t="shared" si="83"/>
        <v>0.89467294041422341</v>
      </c>
      <c r="G742" s="6">
        <f t="shared" si="84"/>
        <v>4.1337941789545489</v>
      </c>
      <c r="H742" s="6">
        <f t="shared" si="85"/>
        <v>236.84895982984301</v>
      </c>
    </row>
    <row r="743" spans="1:8" x14ac:dyDescent="0.3">
      <c r="A743" s="26">
        <f t="shared" si="79"/>
        <v>0.89612542897580072</v>
      </c>
      <c r="B743" s="6">
        <v>0.73899999999999999</v>
      </c>
      <c r="C743" s="6">
        <f t="shared" si="80"/>
        <v>1.131068161438409</v>
      </c>
      <c r="D743" s="6">
        <f t="shared" si="81"/>
        <v>1.2029100860518558</v>
      </c>
      <c r="E743" s="6">
        <f t="shared" si="82"/>
        <v>0.79228242782130343</v>
      </c>
      <c r="F743" s="6">
        <f t="shared" si="83"/>
        <v>0.89612542897580072</v>
      </c>
      <c r="G743" s="6">
        <f t="shared" si="84"/>
        <v>4.1383453072225613</v>
      </c>
      <c r="H743" s="6">
        <f t="shared" si="85"/>
        <v>237.10972027162282</v>
      </c>
    </row>
    <row r="744" spans="1:8" x14ac:dyDescent="0.3">
      <c r="A744" s="26">
        <f t="shared" si="79"/>
        <v>0.89757458695073289</v>
      </c>
      <c r="B744" s="6">
        <v>0.74</v>
      </c>
      <c r="C744" s="6">
        <f t="shared" si="80"/>
        <v>1.1313013337202382</v>
      </c>
      <c r="D744" s="6">
        <f t="shared" si="81"/>
        <v>1.2032820792097445</v>
      </c>
      <c r="E744" s="6">
        <f t="shared" si="82"/>
        <v>0.79340009615218565</v>
      </c>
      <c r="F744" s="6">
        <f t="shared" si="83"/>
        <v>0.89757458695073289</v>
      </c>
      <c r="G744" s="6">
        <f t="shared" si="84"/>
        <v>4.1429020783989694</v>
      </c>
      <c r="H744" s="6">
        <f t="shared" si="85"/>
        <v>237.37080402823784</v>
      </c>
    </row>
    <row r="745" spans="1:8" x14ac:dyDescent="0.3">
      <c r="A745" s="26">
        <f t="shared" si="79"/>
        <v>0.89902039046778048</v>
      </c>
      <c r="B745" s="6">
        <v>0.74099999999999999</v>
      </c>
      <c r="C745" s="6">
        <f t="shared" si="80"/>
        <v>1.1315316123026591</v>
      </c>
      <c r="D745" s="6">
        <f t="shared" si="81"/>
        <v>1.2036494935094604</v>
      </c>
      <c r="E745" s="6">
        <f t="shared" si="82"/>
        <v>0.79451637116728901</v>
      </c>
      <c r="F745" s="6">
        <f t="shared" si="83"/>
        <v>0.89902039046778048</v>
      </c>
      <c r="G745" s="6">
        <f t="shared" si="84"/>
        <v>4.1474645372687275</v>
      </c>
      <c r="H745" s="6">
        <f t="shared" si="85"/>
        <v>237.632213665677</v>
      </c>
    </row>
    <row r="746" spans="1:8" x14ac:dyDescent="0.3">
      <c r="A746" s="26">
        <f t="shared" si="79"/>
        <v>0.90046281556313734</v>
      </c>
      <c r="B746" s="6">
        <v>0.74199999999999999</v>
      </c>
      <c r="C746" s="6">
        <f t="shared" si="80"/>
        <v>1.1317589912064119</v>
      </c>
      <c r="D746" s="6">
        <f t="shared" si="81"/>
        <v>1.2040123179961768</v>
      </c>
      <c r="E746" s="6">
        <f t="shared" si="82"/>
        <v>0.79563124530893137</v>
      </c>
      <c r="F746" s="6">
        <f t="shared" si="83"/>
        <v>0.90046281556313734</v>
      </c>
      <c r="G746" s="6">
        <f t="shared" si="84"/>
        <v>4.1520327290156089</v>
      </c>
      <c r="H746" s="6">
        <f t="shared" si="85"/>
        <v>237.89395177277981</v>
      </c>
    </row>
    <row r="747" spans="1:8" x14ac:dyDescent="0.3">
      <c r="A747" s="26">
        <f t="shared" si="79"/>
        <v>0.90190183817941738</v>
      </c>
      <c r="B747" s="6">
        <v>0.74299999999999999</v>
      </c>
      <c r="C747" s="6">
        <f t="shared" si="80"/>
        <v>1.1319834643868907</v>
      </c>
      <c r="D747" s="6">
        <f t="shared" si="81"/>
        <v>1.2043705416249906</v>
      </c>
      <c r="E747" s="6">
        <f t="shared" si="82"/>
        <v>0.79674471099090571</v>
      </c>
      <c r="F747" s="6">
        <f t="shared" si="83"/>
        <v>0.90190183817941738</v>
      </c>
      <c r="G747" s="6">
        <f t="shared" si="84"/>
        <v>4.1566066992278454</v>
      </c>
      <c r="H747" s="6">
        <f t="shared" si="85"/>
        <v>238.15602096155953</v>
      </c>
    </row>
    <row r="748" spans="1:8" x14ac:dyDescent="0.3">
      <c r="A748" s="26">
        <f t="shared" si="79"/>
        <v>0.90333743416462231</v>
      </c>
      <c r="B748" s="6">
        <v>0.74399999999999999</v>
      </c>
      <c r="C748" s="6">
        <f t="shared" si="80"/>
        <v>1.1322050257333918</v>
      </c>
      <c r="D748" s="6">
        <f t="shared" si="81"/>
        <v>1.2047241532597859</v>
      </c>
      <c r="E748" s="6">
        <f t="shared" si="82"/>
        <v>0.79785676059817945</v>
      </c>
      <c r="F748" s="6">
        <f t="shared" si="83"/>
        <v>0.90333743416462231</v>
      </c>
      <c r="G748" s="6">
        <f t="shared" si="84"/>
        <v>4.1611864939038572</v>
      </c>
      <c r="H748" s="6">
        <f t="shared" si="85"/>
        <v>238.41842386753146</v>
      </c>
    </row>
    <row r="749" spans="1:8" x14ac:dyDescent="0.3">
      <c r="A749" s="26">
        <f t="shared" si="79"/>
        <v>0.90476957927109558</v>
      </c>
      <c r="B749" s="6">
        <v>0.745</v>
      </c>
      <c r="C749" s="6">
        <f t="shared" si="80"/>
        <v>1.1324236690683476</v>
      </c>
      <c r="D749" s="6">
        <f t="shared" si="81"/>
        <v>1.205073141672077</v>
      </c>
      <c r="E749" s="6">
        <f t="shared" si="82"/>
        <v>0.79896738648659249</v>
      </c>
      <c r="F749" s="6">
        <f t="shared" si="83"/>
        <v>0.90476957927109558</v>
      </c>
      <c r="G749" s="6">
        <f t="shared" si="84"/>
        <v>4.165772159458089</v>
      </c>
      <c r="H749" s="6">
        <f t="shared" si="85"/>
        <v>238.6811631500475</v>
      </c>
    </row>
    <row r="750" spans="1:8" x14ac:dyDescent="0.3">
      <c r="A750" s="26">
        <f t="shared" si="79"/>
        <v>0.90619824915445646</v>
      </c>
      <c r="B750" s="6">
        <v>0.746</v>
      </c>
      <c r="C750" s="6">
        <f t="shared" si="80"/>
        <v>1.1326393881465486</v>
      </c>
      <c r="D750" s="6">
        <f t="shared" si="81"/>
        <v>1.2054174955398316</v>
      </c>
      <c r="E750" s="6">
        <f t="shared" si="82"/>
        <v>0.80007658098254864</v>
      </c>
      <c r="F750" s="6">
        <f t="shared" si="83"/>
        <v>0.90619824915445646</v>
      </c>
      <c r="G750" s="6">
        <f t="shared" si="84"/>
        <v>4.1703637427269413</v>
      </c>
      <c r="H750" s="6">
        <f t="shared" si="85"/>
        <v>238.94424149263563</v>
      </c>
    </row>
    <row r="751" spans="1:8" x14ac:dyDescent="0.3">
      <c r="A751" s="26">
        <f t="shared" si="79"/>
        <v>0.90762341937252067</v>
      </c>
      <c r="B751" s="6">
        <v>0.747</v>
      </c>
      <c r="C751" s="6">
        <f t="shared" si="80"/>
        <v>1.1328521766543516</v>
      </c>
      <c r="D751" s="6">
        <f t="shared" si="81"/>
        <v>1.2057572034462756</v>
      </c>
      <c r="E751" s="6">
        <f t="shared" si="82"/>
        <v>0.80118433638270603</v>
      </c>
      <c r="F751" s="6">
        <f t="shared" si="83"/>
        <v>0.90762341937252067</v>
      </c>
      <c r="G751" s="6">
        <f t="shared" si="84"/>
        <v>4.1749612909748155</v>
      </c>
      <c r="H751" s="6">
        <f t="shared" si="85"/>
        <v>239.20766160334657</v>
      </c>
    </row>
    <row r="752" spans="1:8" x14ac:dyDescent="0.3">
      <c r="A752" s="26">
        <f t="shared" si="79"/>
        <v>0.90904506538419894</v>
      </c>
      <c r="B752" s="6">
        <v>0.748</v>
      </c>
      <c r="C752" s="6">
        <f t="shared" si="80"/>
        <v>1.1330620282088724</v>
      </c>
      <c r="D752" s="6">
        <f t="shared" si="81"/>
        <v>1.2060922538786758</v>
      </c>
      <c r="E752" s="6">
        <f t="shared" si="82"/>
        <v>0.80229064495366054</v>
      </c>
      <c r="F752" s="6">
        <f t="shared" si="83"/>
        <v>0.90904506538419894</v>
      </c>
      <c r="G752" s="6">
        <f t="shared" si="84"/>
        <v>4.1795648519002562</v>
      </c>
      <c r="H752" s="6">
        <f t="shared" si="85"/>
        <v>239.47142621510565</v>
      </c>
    </row>
    <row r="753" spans="1:8" x14ac:dyDescent="0.3">
      <c r="A753" s="26">
        <f t="shared" si="79"/>
        <v>0.91046316254837989</v>
      </c>
      <c r="B753" s="6">
        <v>0.749</v>
      </c>
      <c r="C753" s="6">
        <f t="shared" si="80"/>
        <v>1.1332689363571666</v>
      </c>
      <c r="D753" s="6">
        <f t="shared" si="81"/>
        <v>1.2064226352271028</v>
      </c>
      <c r="E753" s="6">
        <f t="shared" si="82"/>
        <v>0.80339549893162676</v>
      </c>
      <c r="F753" s="6">
        <f t="shared" si="83"/>
        <v>0.91046316254837989</v>
      </c>
      <c r="G753" s="6">
        <f t="shared" si="84"/>
        <v>4.1841744736422095</v>
      </c>
      <c r="H753" s="6">
        <f t="shared" si="85"/>
        <v>239.73553808607133</v>
      </c>
    </row>
    <row r="754" spans="1:8" x14ac:dyDescent="0.3">
      <c r="A754" s="26">
        <f t="shared" si="79"/>
        <v>0.91187768612279507</v>
      </c>
      <c r="B754" s="6">
        <v>0.75</v>
      </c>
      <c r="C754" s="6">
        <f t="shared" si="80"/>
        <v>1.1334728945753947</v>
      </c>
      <c r="D754" s="6">
        <f t="shared" si="81"/>
        <v>1.2067483357831721</v>
      </c>
      <c r="E754" s="6">
        <f t="shared" si="82"/>
        <v>0.80449889052211487</v>
      </c>
      <c r="F754" s="6">
        <f t="shared" si="83"/>
        <v>0.91187768612279507</v>
      </c>
      <c r="G754" s="6">
        <f t="shared" si="84"/>
        <v>4.1887902047863914</v>
      </c>
      <c r="H754" s="6">
        <f t="shared" si="85"/>
        <v>240.00000000000003</v>
      </c>
    </row>
    <row r="755" spans="1:8" x14ac:dyDescent="0.3">
      <c r="A755" s="26">
        <f t="shared" si="79"/>
        <v>0.91328861126286331</v>
      </c>
      <c r="B755" s="6">
        <v>0.751</v>
      </c>
      <c r="C755" s="6">
        <f t="shared" si="80"/>
        <v>1.1336738962679731</v>
      </c>
      <c r="D755" s="6">
        <f t="shared" si="81"/>
        <v>1.2070693437387641</v>
      </c>
      <c r="E755" s="6">
        <f t="shared" si="82"/>
        <v>0.80560081189960109</v>
      </c>
      <c r="F755" s="6">
        <f t="shared" si="83"/>
        <v>0.91328861126286331</v>
      </c>
      <c r="G755" s="6">
        <f t="shared" si="84"/>
        <v>4.1934120943717623</v>
      </c>
      <c r="H755" s="6">
        <f t="shared" si="85"/>
        <v>240.26481476661726</v>
      </c>
    </row>
    <row r="756" spans="1:8" x14ac:dyDescent="0.3">
      <c r="A756" s="26">
        <f t="shared" si="79"/>
        <v>0.91469591302051756</v>
      </c>
      <c r="B756" s="6">
        <v>0.752</v>
      </c>
      <c r="C756" s="6">
        <f t="shared" si="80"/>
        <v>1.1338719347667088</v>
      </c>
      <c r="D756" s="6">
        <f t="shared" si="81"/>
        <v>1.2073856471847211</v>
      </c>
      <c r="E756" s="6">
        <f t="shared" si="82"/>
        <v>0.80670125520719749</v>
      </c>
      <c r="F756" s="6">
        <f t="shared" si="83"/>
        <v>0.91469591302051756</v>
      </c>
      <c r="G756" s="6">
        <f t="shared" si="84"/>
        <v>4.1980401918971353</v>
      </c>
      <c r="H756" s="6">
        <f t="shared" si="85"/>
        <v>240.52998522199604</v>
      </c>
    </row>
    <row r="757" spans="1:8" x14ac:dyDescent="0.3">
      <c r="A757" s="26">
        <f t="shared" si="79"/>
        <v>0.91609956634301182</v>
      </c>
      <c r="B757" s="6">
        <v>0.753</v>
      </c>
      <c r="C757" s="6">
        <f t="shared" si="80"/>
        <v>1.1340670033299207</v>
      </c>
      <c r="D757" s="6">
        <f t="shared" si="81"/>
        <v>1.2076972341095229</v>
      </c>
      <c r="E757" s="6">
        <f t="shared" si="82"/>
        <v>0.80780021255631385</v>
      </c>
      <c r="F757" s="6">
        <f t="shared" si="83"/>
        <v>0.91609956634301182</v>
      </c>
      <c r="G757" s="6">
        <f t="shared" si="84"/>
        <v>4.2026745473278853</v>
      </c>
      <c r="H757" s="6">
        <f t="shared" si="85"/>
        <v>240.79551422894158</v>
      </c>
    </row>
    <row r="758" spans="1:8" x14ac:dyDescent="0.3">
      <c r="A758" s="26">
        <f t="shared" si="79"/>
        <v>0.91749954607170758</v>
      </c>
      <c r="B758" s="6">
        <v>0.754</v>
      </c>
      <c r="C758" s="6">
        <f t="shared" si="80"/>
        <v>1.1342590951415441</v>
      </c>
      <c r="D758" s="6">
        <f t="shared" si="81"/>
        <v>1.208004092397938</v>
      </c>
      <c r="E758" s="6">
        <f t="shared" si="82"/>
        <v>0.80889767602631646</v>
      </c>
      <c r="F758" s="6">
        <f t="shared" si="83"/>
        <v>0.91749954607170758</v>
      </c>
      <c r="G758" s="6">
        <f t="shared" si="84"/>
        <v>4.2073152111027898</v>
      </c>
      <c r="H758" s="6">
        <f t="shared" si="85"/>
        <v>241.06140467738285</v>
      </c>
    </row>
    <row r="759" spans="1:8" x14ac:dyDescent="0.3">
      <c r="A759" s="26">
        <f t="shared" si="79"/>
        <v>0.91889582694083771</v>
      </c>
      <c r="B759" s="6">
        <v>0.755</v>
      </c>
      <c r="C759" s="6">
        <f t="shared" si="80"/>
        <v>1.134448203310217</v>
      </c>
      <c r="D759" s="6">
        <f t="shared" si="81"/>
        <v>1.2083062098296506</v>
      </c>
      <c r="E759" s="6">
        <f t="shared" si="82"/>
        <v>0.80999363766418153</v>
      </c>
      <c r="F759" s="6">
        <f t="shared" si="83"/>
        <v>0.91889582694083771</v>
      </c>
      <c r="G759" s="6">
        <f t="shared" si="84"/>
        <v>4.2119622341409926</v>
      </c>
      <c r="H759" s="6">
        <f t="shared" si="85"/>
        <v>241.32765948477194</v>
      </c>
    </row>
    <row r="760" spans="1:8" x14ac:dyDescent="0.3">
      <c r="A760" s="26">
        <f t="shared" si="79"/>
        <v>0.92028838357625675</v>
      </c>
      <c r="B760" s="6">
        <v>0.75600000000000001</v>
      </c>
      <c r="C760" s="6">
        <f t="shared" si="80"/>
        <v>1.134634320868356</v>
      </c>
      <c r="D760" s="6">
        <f t="shared" si="81"/>
        <v>1.2086035740778669</v>
      </c>
      <c r="E760" s="6">
        <f t="shared" si="82"/>
        <v>0.81108808948414635</v>
      </c>
      <c r="F760" s="6">
        <f t="shared" si="83"/>
        <v>0.92028838357625675</v>
      </c>
      <c r="G760" s="6">
        <f t="shared" si="84"/>
        <v>4.2166156678490969</v>
      </c>
      <c r="H760" s="6">
        <f t="shared" si="85"/>
        <v>241.59428159649022</v>
      </c>
    </row>
    <row r="761" spans="1:8" x14ac:dyDescent="0.3">
      <c r="A761" s="26">
        <f t="shared" si="79"/>
        <v>0.92167719049416086</v>
      </c>
      <c r="B761" s="6">
        <v>0.75700000000000001</v>
      </c>
      <c r="C761" s="6">
        <f t="shared" si="80"/>
        <v>1.1348174407712079</v>
      </c>
      <c r="D761" s="6">
        <f t="shared" si="81"/>
        <v>1.2088961727078913</v>
      </c>
      <c r="E761" s="6">
        <f t="shared" si="82"/>
        <v>0.8121810234673521</v>
      </c>
      <c r="F761" s="6">
        <f t="shared" si="83"/>
        <v>0.92167719049416086</v>
      </c>
      <c r="G761" s="6">
        <f t="shared" si="84"/>
        <v>4.2212755641283817</v>
      </c>
      <c r="H761" s="6">
        <f t="shared" si="85"/>
        <v>241.86127398626195</v>
      </c>
    </row>
    <row r="762" spans="1:8" x14ac:dyDescent="0.3">
      <c r="A762" s="26">
        <f t="shared" si="79"/>
        <v>0.92306222209979272</v>
      </c>
      <c r="B762" s="6">
        <v>0.75800000000000001</v>
      </c>
      <c r="C762" s="6">
        <f t="shared" si="80"/>
        <v>1.1349975558958905</v>
      </c>
      <c r="D762" s="6">
        <f t="shared" si="81"/>
        <v>1.2091839931756831</v>
      </c>
      <c r="E762" s="6">
        <f t="shared" si="82"/>
        <v>0.81327243156148443</v>
      </c>
      <c r="F762" s="6">
        <f t="shared" si="83"/>
        <v>0.92306222209979272</v>
      </c>
      <c r="G762" s="6">
        <f t="shared" si="84"/>
        <v>4.2259419753821597</v>
      </c>
      <c r="H762" s="6">
        <f t="shared" si="85"/>
        <v>242.12863965657579</v>
      </c>
    </row>
    <row r="763" spans="1:8" x14ac:dyDescent="0.3">
      <c r="A763" s="26">
        <f t="shared" si="79"/>
        <v>0.92444345268611861</v>
      </c>
      <c r="B763" s="6">
        <v>0.75900000000000001</v>
      </c>
      <c r="C763" s="6">
        <f t="shared" si="80"/>
        <v>1.1351746590404113</v>
      </c>
      <c r="D763" s="6">
        <f t="shared" si="81"/>
        <v>1.209467022826382</v>
      </c>
      <c r="E763" s="6">
        <f t="shared" si="82"/>
        <v>0.81436230568040646</v>
      </c>
      <c r="F763" s="6">
        <f t="shared" si="83"/>
        <v>0.92444345268611861</v>
      </c>
      <c r="G763" s="6">
        <f t="shared" si="84"/>
        <v>4.2306149545232632</v>
      </c>
      <c r="H763" s="6">
        <f t="shared" si="85"/>
        <v>242.39638163911368</v>
      </c>
    </row>
    <row r="764" spans="1:8" x14ac:dyDescent="0.3">
      <c r="A764" s="26">
        <f t="shared" si="79"/>
        <v>0.92582085643249157</v>
      </c>
      <c r="B764" s="6">
        <v>0.76</v>
      </c>
      <c r="C764" s="6">
        <f t="shared" si="80"/>
        <v>1.1353487429226727</v>
      </c>
      <c r="D764" s="6">
        <f t="shared" si="81"/>
        <v>1.2097452488928122</v>
      </c>
      <c r="E764" s="6">
        <f t="shared" si="82"/>
        <v>0.81545063770379156</v>
      </c>
      <c r="F764" s="6">
        <f t="shared" si="83"/>
        <v>0.92582085643249157</v>
      </c>
      <c r="G764" s="6">
        <f t="shared" si="84"/>
        <v>4.2352945549816816</v>
      </c>
      <c r="H764" s="6">
        <f t="shared" si="85"/>
        <v>242.66450299518854</v>
      </c>
    </row>
    <row r="765" spans="1:8" x14ac:dyDescent="0.3">
      <c r="A765" s="26">
        <f t="shared" si="79"/>
        <v>0.92719440740327952</v>
      </c>
      <c r="B765" s="6">
        <v>0.76100000000000001</v>
      </c>
      <c r="C765" s="6">
        <f t="shared" si="80"/>
        <v>1.1355198001794544</v>
      </c>
      <c r="D765" s="6">
        <f t="shared" si="81"/>
        <v>1.210018658493955</v>
      </c>
      <c r="E765" s="6">
        <f t="shared" si="82"/>
        <v>0.81653741947674385</v>
      </c>
      <c r="F765" s="6">
        <f t="shared" si="83"/>
        <v>0.92719440740327952</v>
      </c>
      <c r="G765" s="6">
        <f t="shared" si="84"/>
        <v>4.2399808307123248</v>
      </c>
      <c r="H765" s="6">
        <f t="shared" si="85"/>
        <v>242.93300681618899</v>
      </c>
    </row>
    <row r="766" spans="1:8" x14ac:dyDescent="0.3">
      <c r="A766" s="26">
        <f t="shared" si="79"/>
        <v>0.92856407954648135</v>
      </c>
      <c r="B766" s="6">
        <v>0.76200000000000001</v>
      </c>
      <c r="C766" s="6">
        <f t="shared" si="80"/>
        <v>1.1356878233653802</v>
      </c>
      <c r="D766" s="6">
        <f t="shared" si="81"/>
        <v>1.2102872386333976</v>
      </c>
      <c r="E766" s="6">
        <f t="shared" si="82"/>
        <v>0.81762264280942121</v>
      </c>
      <c r="F766" s="6">
        <f t="shared" si="83"/>
        <v>0.92856407954648135</v>
      </c>
      <c r="G766" s="6">
        <f t="shared" si="84"/>
        <v>4.2446738362029492</v>
      </c>
      <c r="H766" s="6">
        <f t="shared" si="85"/>
        <v>243.20189622403348</v>
      </c>
    </row>
    <row r="767" spans="1:8" x14ac:dyDescent="0.3">
      <c r="A767" s="26">
        <f t="shared" si="79"/>
        <v>0.92992984669230994</v>
      </c>
      <c r="B767" s="6">
        <v>0.76300000000000001</v>
      </c>
      <c r="C767" s="6">
        <f t="shared" si="80"/>
        <v>1.1358528049518652</v>
      </c>
      <c r="D767" s="6">
        <f t="shared" si="81"/>
        <v>1.2105509761977513</v>
      </c>
      <c r="E767" s="6">
        <f t="shared" si="82"/>
        <v>0.81870629947664575</v>
      </c>
      <c r="F767" s="6">
        <f t="shared" si="83"/>
        <v>0.92992984669230994</v>
      </c>
      <c r="G767" s="6">
        <f t="shared" si="84"/>
        <v>4.2493736264822202</v>
      </c>
      <c r="H767" s="6">
        <f t="shared" si="85"/>
        <v>243.47117437163232</v>
      </c>
    </row>
    <row r="768" spans="1:8" x14ac:dyDescent="0.3">
      <c r="A768" s="26">
        <f t="shared" si="79"/>
        <v>0.93129168255175587</v>
      </c>
      <c r="B768" s="6">
        <v>0.76400000000000001</v>
      </c>
      <c r="C768" s="6">
        <f t="shared" si="80"/>
        <v>1.1360147373260427</v>
      </c>
      <c r="D768" s="6">
        <f t="shared" si="81"/>
        <v>1.2108098579550419</v>
      </c>
      <c r="E768" s="6">
        <f t="shared" si="82"/>
        <v>0.81978838121751396</v>
      </c>
      <c r="F768" s="6">
        <f t="shared" si="83"/>
        <v>0.93129168255175587</v>
      </c>
      <c r="G768" s="6">
        <f t="shared" si="84"/>
        <v>4.2540802571279333</v>
      </c>
      <c r="H768" s="6">
        <f t="shared" si="85"/>
        <v>243.74084444335861</v>
      </c>
    </row>
    <row r="769" spans="1:8" x14ac:dyDescent="0.3">
      <c r="A769" s="26">
        <f t="shared" si="79"/>
        <v>0.93264956071512495</v>
      </c>
      <c r="B769" s="6">
        <v>0.76500000000000001</v>
      </c>
      <c r="C769" s="6">
        <f t="shared" si="80"/>
        <v>1.1361736127896711</v>
      </c>
      <c r="D769" s="6">
        <f t="shared" si="81"/>
        <v>1.2110638705530707</v>
      </c>
      <c r="E769" s="6">
        <f t="shared" si="82"/>
        <v>0.820868879735</v>
      </c>
      <c r="F769" s="6">
        <f t="shared" si="83"/>
        <v>0.93264956071512495</v>
      </c>
      <c r="G769" s="6">
        <f t="shared" si="84"/>
        <v>4.2587937842753947</v>
      </c>
      <c r="H769" s="6">
        <f t="shared" si="85"/>
        <v>244.01090965552848</v>
      </c>
    </row>
    <row r="770" spans="1:8" x14ac:dyDescent="0.3">
      <c r="A770" s="26">
        <f t="shared" si="79"/>
        <v>0.93400345465054646</v>
      </c>
      <c r="B770" s="6">
        <v>0.76600000000000001</v>
      </c>
      <c r="C770" s="6">
        <f t="shared" si="80"/>
        <v>1.1363294235580215</v>
      </c>
      <c r="D770" s="6">
        <f t="shared" si="81"/>
        <v>1.2113130005177437</v>
      </c>
      <c r="E770" s="6">
        <f t="shared" si="82"/>
        <v>0.82194778669555046</v>
      </c>
      <c r="F770" s="6">
        <f t="shared" si="83"/>
        <v>0.93400345465054646</v>
      </c>
      <c r="G770" s="6">
        <f t="shared" si="84"/>
        <v>4.2635142646259521</v>
      </c>
      <c r="H770" s="6">
        <f t="shared" si="85"/>
        <v>244.28137325688988</v>
      </c>
    </row>
    <row r="771" spans="1:8" x14ac:dyDescent="0.3">
      <c r="A771" s="26">
        <f t="shared" si="79"/>
        <v>0.9353533377024611</v>
      </c>
      <c r="B771" s="6">
        <v>0.76700000000000002</v>
      </c>
      <c r="C771" s="6">
        <f t="shared" si="80"/>
        <v>1.1364821617587437</v>
      </c>
      <c r="D771" s="6">
        <f t="shared" si="81"/>
        <v>1.2115572342513734</v>
      </c>
      <c r="E771" s="6">
        <f t="shared" si="82"/>
        <v>0.82302509372867838</v>
      </c>
      <c r="F771" s="6">
        <f t="shared" si="83"/>
        <v>0.9353533377024611</v>
      </c>
      <c r="G771" s="6">
        <f t="shared" si="84"/>
        <v>4.2682417554556995</v>
      </c>
      <c r="H771" s="6">
        <f t="shared" si="85"/>
        <v>244.55223852912121</v>
      </c>
    </row>
    <row r="772" spans="1:8" x14ac:dyDescent="0.3">
      <c r="A772" s="26">
        <f t="shared" ref="A772:A835" si="86">F772</f>
        <v>0.93669918309007616</v>
      </c>
      <c r="B772" s="6">
        <v>0.76800000000000002</v>
      </c>
      <c r="C772" s="6">
        <f t="shared" si="80"/>
        <v>1.1366318194307106</v>
      </c>
      <c r="D772" s="6">
        <f t="shared" si="81"/>
        <v>1.2117965580309449</v>
      </c>
      <c r="E772" s="6">
        <f t="shared" si="82"/>
        <v>0.82410079242654677</v>
      </c>
      <c r="F772" s="6">
        <f t="shared" si="83"/>
        <v>0.93669918309007616</v>
      </c>
      <c r="G772" s="6">
        <f t="shared" si="84"/>
        <v>4.2729763146243442</v>
      </c>
      <c r="H772" s="6">
        <f t="shared" si="85"/>
        <v>244.82350878733951</v>
      </c>
    </row>
    <row r="773" spans="1:8" x14ac:dyDescent="0.3">
      <c r="A773" s="26">
        <f t="shared" si="86"/>
        <v>0.93804096390579761</v>
      </c>
      <c r="B773" s="6">
        <v>0.76900000000000002</v>
      </c>
      <c r="C773" s="6">
        <f t="shared" ref="C773:C836" si="87">((G773-SIN(G773))/G773)^(2/3)</f>
        <v>1.1367783885228413</v>
      </c>
      <c r="D773" s="6">
        <f t="shared" ref="D773:D836" si="88">(G773-SIN(G773))/G773</f>
        <v>1.2120309580063535</v>
      </c>
      <c r="E773" s="6">
        <f t="shared" ref="E773:E836" si="89">(G773-SIN(G773))/(2*PI())</f>
        <v>0.82517487434354897</v>
      </c>
      <c r="F773" s="6">
        <f t="shared" ref="F773:F836" si="90">((1*(G773-SIN(G773)))/(2*PI())*C773)</f>
        <v>0.93804096390579761</v>
      </c>
      <c r="G773" s="6">
        <f t="shared" ref="G773:G836" si="91">2*ACOS(1-2*(B773))</f>
        <v>4.2777180005842466</v>
      </c>
      <c r="H773" s="6">
        <f t="shared" ref="H773:H836" si="92">G773*180/(PI())</f>
        <v>245.09518738061837</v>
      </c>
    </row>
    <row r="774" spans="1:8" x14ac:dyDescent="0.3">
      <c r="A774" s="26">
        <f t="shared" si="86"/>
        <v>0.93937865311363122</v>
      </c>
      <c r="B774" s="6">
        <v>0.77</v>
      </c>
      <c r="C774" s="6">
        <f t="shared" si="87"/>
        <v>1.1369218608929017</v>
      </c>
      <c r="D774" s="6">
        <f t="shared" si="88"/>
        <v>1.2122604201986062</v>
      </c>
      <c r="E774" s="6">
        <f t="shared" si="89"/>
        <v>0.82624733099588177</v>
      </c>
      <c r="F774" s="6">
        <f t="shared" si="90"/>
        <v>0.93937865311363122</v>
      </c>
      <c r="G774" s="6">
        <f t="shared" si="91"/>
        <v>4.2824668723896373</v>
      </c>
      <c r="H774" s="6">
        <f t="shared" si="92"/>
        <v>245.3672776925159</v>
      </c>
    </row>
    <row r="775" spans="1:8" x14ac:dyDescent="0.3">
      <c r="A775" s="26">
        <f t="shared" si="86"/>
        <v>0.94071222354755524</v>
      </c>
      <c r="B775" s="6">
        <v>0.77100000000000002</v>
      </c>
      <c r="C775" s="6">
        <f t="shared" si="87"/>
        <v>1.1370622283062815</v>
      </c>
      <c r="D775" s="6">
        <f t="shared" si="88"/>
        <v>1.212484930497991</v>
      </c>
      <c r="E775" s="6">
        <f t="shared" si="89"/>
        <v>0.82731815386111218</v>
      </c>
      <c r="F775" s="6">
        <f t="shared" si="90"/>
        <v>0.94071222354755524</v>
      </c>
      <c r="G775" s="6">
        <f t="shared" si="91"/>
        <v>4.2872229897060095</v>
      </c>
      <c r="H775" s="6">
        <f t="shared" si="92"/>
        <v>245.63978314161312</v>
      </c>
    </row>
    <row r="776" spans="1:8" x14ac:dyDescent="0.3">
      <c r="A776" s="26">
        <f t="shared" si="86"/>
        <v>0.94204164790986555</v>
      </c>
      <c r="B776" s="6">
        <v>0.77200000000000002</v>
      </c>
      <c r="C776" s="6">
        <f t="shared" si="87"/>
        <v>1.1371994824347493</v>
      </c>
      <c r="D776" s="6">
        <f t="shared" si="88"/>
        <v>1.2127044746622118</v>
      </c>
      <c r="E776" s="6">
        <f t="shared" si="89"/>
        <v>0.82838733437773826</v>
      </c>
      <c r="F776" s="6">
        <f t="shared" si="90"/>
        <v>0.94204164790986555</v>
      </c>
      <c r="G776" s="6">
        <f t="shared" si="91"/>
        <v>4.2919864128197025</v>
      </c>
      <c r="H776" s="6">
        <f t="shared" si="92"/>
        <v>245.91270718206277</v>
      </c>
    </row>
    <row r="777" spans="1:8" x14ac:dyDescent="0.3">
      <c r="A777" s="26">
        <f t="shared" si="86"/>
        <v>0.94336689876948898</v>
      </c>
      <c r="B777" s="6">
        <v>0.77300000000000002</v>
      </c>
      <c r="C777" s="6">
        <f t="shared" si="87"/>
        <v>1.1373336148551825</v>
      </c>
      <c r="D777" s="6">
        <f t="shared" si="88"/>
        <v>1.2129190383144872</v>
      </c>
      <c r="E777" s="6">
        <f t="shared" si="89"/>
        <v>0.82945486394474377</v>
      </c>
      <c r="F777" s="6">
        <f t="shared" si="90"/>
        <v>0.94336689876948898</v>
      </c>
      <c r="G777" s="6">
        <f t="shared" si="91"/>
        <v>4.2967572026476688</v>
      </c>
      <c r="H777" s="6">
        <f t="shared" si="92"/>
        <v>246.1860533041492</v>
      </c>
    </row>
    <row r="778" spans="1:8" x14ac:dyDescent="0.3">
      <c r="A778" s="26">
        <f t="shared" si="86"/>
        <v>0.94468794856026672</v>
      </c>
      <c r="B778" s="6">
        <v>0.77400000000000002</v>
      </c>
      <c r="C778" s="6">
        <f t="shared" si="87"/>
        <v>1.1374646170482734</v>
      </c>
      <c r="D778" s="6">
        <f t="shared" si="88"/>
        <v>1.2131286069416132</v>
      </c>
      <c r="E778" s="6">
        <f t="shared" si="89"/>
        <v>0.83052073392114545</v>
      </c>
      <c r="F778" s="6">
        <f t="shared" si="90"/>
        <v>0.94468794856026672</v>
      </c>
      <c r="G778" s="6">
        <f t="shared" si="91"/>
        <v>4.3015354207474399</v>
      </c>
      <c r="H778" s="6">
        <f t="shared" si="92"/>
        <v>246.45982503485914</v>
      </c>
    </row>
    <row r="779" spans="1:8" x14ac:dyDescent="0.3">
      <c r="A779" s="26">
        <f t="shared" si="86"/>
        <v>0.94600476957920454</v>
      </c>
      <c r="B779" s="6">
        <v>0.77500000000000002</v>
      </c>
      <c r="C779" s="6">
        <f t="shared" si="87"/>
        <v>1.1375924803972097</v>
      </c>
      <c r="D779" s="6">
        <f t="shared" si="88"/>
        <v>1.2133331658919888</v>
      </c>
      <c r="E779" s="6">
        <f t="shared" si="89"/>
        <v>0.83158493562553337</v>
      </c>
      <c r="F779" s="6">
        <f t="shared" si="90"/>
        <v>0.94600476957920454</v>
      </c>
      <c r="G779" s="6">
        <f t="shared" si="91"/>
        <v>4.3063211293272801</v>
      </c>
      <c r="H779" s="6">
        <f t="shared" si="92"/>
        <v>246.7340259384635</v>
      </c>
    </row>
    <row r="780" spans="1:8" x14ac:dyDescent="0.3">
      <c r="A780" s="26">
        <f t="shared" si="86"/>
        <v>0.94731733398469387</v>
      </c>
      <c r="B780" s="6">
        <v>0.77600000000000002</v>
      </c>
      <c r="C780" s="6">
        <f t="shared" si="87"/>
        <v>1.1377171961863297</v>
      </c>
      <c r="D780" s="6">
        <f t="shared" si="88"/>
        <v>1.2135327003736041</v>
      </c>
      <c r="E780" s="6">
        <f t="shared" si="89"/>
        <v>0.83264746033560599</v>
      </c>
      <c r="F780" s="6">
        <f t="shared" si="90"/>
        <v>0.94731733398469387</v>
      </c>
      <c r="G780" s="6">
        <f t="shared" si="91"/>
        <v>4.3111143912565577</v>
      </c>
      <c r="H780" s="6">
        <f t="shared" si="92"/>
        <v>247.00865961711185</v>
      </c>
    </row>
    <row r="781" spans="1:8" x14ac:dyDescent="0.3">
      <c r="A781" s="26">
        <f t="shared" si="86"/>
        <v>0.94862561379469601</v>
      </c>
      <c r="B781" s="6">
        <v>0.77700000000000002</v>
      </c>
      <c r="C781" s="6">
        <f t="shared" si="87"/>
        <v>1.1378387555997509</v>
      </c>
      <c r="D781" s="6">
        <f t="shared" si="88"/>
        <v>1.2137271954519879</v>
      </c>
      <c r="E781" s="6">
        <f t="shared" si="89"/>
        <v>0.83370829928769541</v>
      </c>
      <c r="F781" s="6">
        <f t="shared" si="90"/>
        <v>0.94862561379469601</v>
      </c>
      <c r="G781" s="6">
        <f t="shared" si="91"/>
        <v>4.3159152700763102</v>
      </c>
      <c r="H781" s="6">
        <f t="shared" si="92"/>
        <v>247.28372971143742</v>
      </c>
    </row>
    <row r="782" spans="1:8" x14ac:dyDescent="0.3">
      <c r="A782" s="26">
        <f t="shared" si="86"/>
        <v>0.94992958088489798</v>
      </c>
      <c r="B782" s="6">
        <v>0.77800000000000002</v>
      </c>
      <c r="C782" s="6">
        <f t="shared" si="87"/>
        <v>1.1379571497199723</v>
      </c>
      <c r="D782" s="6">
        <f t="shared" si="88"/>
        <v>1.2139166360481188</v>
      </c>
      <c r="E782" s="6">
        <f t="shared" si="89"/>
        <v>0.83476744367628952</v>
      </c>
      <c r="F782" s="6">
        <f t="shared" si="90"/>
        <v>0.94992958088489798</v>
      </c>
      <c r="G782" s="6">
        <f t="shared" si="91"/>
        <v>4.320723830010035</v>
      </c>
      <c r="H782" s="6">
        <f t="shared" si="92"/>
        <v>247.55923990117554</v>
      </c>
    </row>
    <row r="783" spans="1:8" x14ac:dyDescent="0.3">
      <c r="A783" s="26">
        <f t="shared" si="86"/>
        <v>0.95122920698682745</v>
      </c>
      <c r="B783" s="6">
        <v>0.77900000000000003</v>
      </c>
      <c r="C783" s="6">
        <f t="shared" si="87"/>
        <v>1.1380723695264483</v>
      </c>
      <c r="D783" s="6">
        <f t="shared" si="88"/>
        <v>1.214101006936291</v>
      </c>
      <c r="E783" s="6">
        <f t="shared" si="89"/>
        <v>0.83582488465354254</v>
      </c>
      <c r="F783" s="6">
        <f t="shared" si="90"/>
        <v>0.95122920698682745</v>
      </c>
      <c r="G783" s="6">
        <f t="shared" si="91"/>
        <v>4.3255401359746894</v>
      </c>
      <c r="H783" s="6">
        <f t="shared" si="92"/>
        <v>247.83519390579394</v>
      </c>
    </row>
    <row r="784" spans="1:8" x14ac:dyDescent="0.3">
      <c r="A784" s="26">
        <f t="shared" si="86"/>
        <v>0.95252446368593768</v>
      </c>
      <c r="B784" s="6">
        <v>0.78</v>
      </c>
      <c r="C784" s="6">
        <f t="shared" si="87"/>
        <v>1.1381844058941353</v>
      </c>
      <c r="D784" s="6">
        <f t="shared" si="88"/>
        <v>1.214280292741942</v>
      </c>
      <c r="E784" s="6">
        <f t="shared" si="89"/>
        <v>0.83688061332878061</v>
      </c>
      <c r="F784" s="6">
        <f t="shared" si="90"/>
        <v>0.95252446368593768</v>
      </c>
      <c r="G784" s="6">
        <f t="shared" si="91"/>
        <v>4.3303642535919176</v>
      </c>
      <c r="H784" s="6">
        <f t="shared" si="92"/>
        <v>248.11159548513584</v>
      </c>
    </row>
    <row r="785" spans="1:8" x14ac:dyDescent="0.3">
      <c r="A785" s="26">
        <f t="shared" si="86"/>
        <v>0.95381532241965317</v>
      </c>
      <c r="B785" s="6">
        <v>0.78100000000000003</v>
      </c>
      <c r="C785" s="6">
        <f t="shared" si="87"/>
        <v>1.1382932495920079</v>
      </c>
      <c r="D785" s="6">
        <f t="shared" si="88"/>
        <v>1.2144544779394364</v>
      </c>
      <c r="E785" s="6">
        <f t="shared" si="89"/>
        <v>0.83793462076799963</v>
      </c>
      <c r="F785" s="6">
        <f t="shared" si="90"/>
        <v>0.95381532241965317</v>
      </c>
      <c r="G785" s="6">
        <f t="shared" si="91"/>
        <v>4.3351962491995097</v>
      </c>
      <c r="H785" s="6">
        <f t="shared" si="92"/>
        <v>248.38844844007659</v>
      </c>
    </row>
    <row r="786" spans="1:8" x14ac:dyDescent="0.3">
      <c r="A786" s="26">
        <f t="shared" si="86"/>
        <v>0.95510175447538104</v>
      </c>
      <c r="B786" s="6">
        <v>0.78200000000000003</v>
      </c>
      <c r="C786" s="6">
        <f t="shared" si="87"/>
        <v>1.1383988912815488</v>
      </c>
      <c r="D786" s="6">
        <f t="shared" si="88"/>
        <v>1.214623546849805</v>
      </c>
      <c r="E786" s="6">
        <f t="shared" si="89"/>
        <v>0.8389868979933548</v>
      </c>
      <c r="F786" s="6">
        <f t="shared" si="90"/>
        <v>0.95510175447538104</v>
      </c>
      <c r="G786" s="6">
        <f t="shared" si="91"/>
        <v>4.3400361898630937</v>
      </c>
      <c r="H786" s="6">
        <f t="shared" si="92"/>
        <v>248.66575661319374</v>
      </c>
    </row>
    <row r="787" spans="1:8" x14ac:dyDescent="0.3">
      <c r="A787" s="26">
        <f t="shared" si="86"/>
        <v>0.95638373098847917</v>
      </c>
      <c r="B787" s="6">
        <v>0.78300000000000003</v>
      </c>
      <c r="C787" s="6">
        <f t="shared" si="87"/>
        <v>1.1385013215152024</v>
      </c>
      <c r="D787" s="6">
        <f t="shared" si="88"/>
        <v>1.2147874836384389</v>
      </c>
      <c r="E787" s="6">
        <f t="shared" si="89"/>
        <v>0.84003743598264113</v>
      </c>
      <c r="F787" s="6">
        <f t="shared" si="90"/>
        <v>0.95638373098847917</v>
      </c>
      <c r="G787" s="6">
        <f t="shared" si="91"/>
        <v>4.3448841433880663</v>
      </c>
      <c r="H787" s="6">
        <f t="shared" si="92"/>
        <v>248.94352388945023</v>
      </c>
    </row>
    <row r="788" spans="1:8" x14ac:dyDescent="0.3">
      <c r="A788" s="26">
        <f t="shared" si="86"/>
        <v>0.95766122294019429</v>
      </c>
      <c r="B788" s="6">
        <v>0.78400000000000003</v>
      </c>
      <c r="C788" s="6">
        <f t="shared" si="87"/>
        <v>1.1386005307348044</v>
      </c>
      <c r="D788" s="6">
        <f t="shared" si="88"/>
        <v>1.2149462723127398</v>
      </c>
      <c r="E788" s="6">
        <f t="shared" si="89"/>
        <v>0.84108622566876945</v>
      </c>
      <c r="F788" s="6">
        <f t="shared" si="90"/>
        <v>0.95766122294019429</v>
      </c>
      <c r="G788" s="6">
        <f t="shared" si="91"/>
        <v>4.3497401783317784</v>
      </c>
      <c r="H788" s="6">
        <f t="shared" si="92"/>
        <v>249.22175419689296</v>
      </c>
    </row>
    <row r="789" spans="1:8" x14ac:dyDescent="0.3">
      <c r="A789" s="26">
        <f t="shared" si="86"/>
        <v>0.95893420115555228</v>
      </c>
      <c r="B789" s="6">
        <v>0.78500000000000003</v>
      </c>
      <c r="C789" s="6">
        <f t="shared" si="87"/>
        <v>1.1386965092699746</v>
      </c>
      <c r="D789" s="6">
        <f t="shared" si="88"/>
        <v>1.2150998967197206</v>
      </c>
      <c r="E789" s="6">
        <f t="shared" si="89"/>
        <v>0.84213325793923</v>
      </c>
      <c r="F789" s="6">
        <f t="shared" si="90"/>
        <v>0.95893420115555228</v>
      </c>
      <c r="G789" s="6">
        <f t="shared" si="91"/>
        <v>4.3546043640159677</v>
      </c>
      <c r="H789" s="6">
        <f t="shared" si="92"/>
        <v>249.50045150736497</v>
      </c>
    </row>
    <row r="790" spans="1:8" x14ac:dyDescent="0.3">
      <c r="A790" s="26">
        <f t="shared" si="86"/>
        <v>0.96020263630121028</v>
      </c>
      <c r="B790" s="6">
        <v>0.78600000000000003</v>
      </c>
      <c r="C790" s="6">
        <f t="shared" si="87"/>
        <v>1.1387892473364778</v>
      </c>
      <c r="D790" s="6">
        <f t="shared" si="88"/>
        <v>1.2152483405435586</v>
      </c>
      <c r="E790" s="6">
        <f t="shared" si="89"/>
        <v>0.84317852363554979</v>
      </c>
      <c r="F790" s="6">
        <f t="shared" si="90"/>
        <v>0.96020263630121028</v>
      </c>
      <c r="G790" s="6">
        <f t="shared" si="91"/>
        <v>4.3594767705394535</v>
      </c>
      <c r="H790" s="6">
        <f t="shared" si="92"/>
        <v>249.77961983723273</v>
      </c>
    </row>
    <row r="791" spans="1:8" x14ac:dyDescent="0.3">
      <c r="A791" s="26">
        <f t="shared" si="86"/>
        <v>0.9614664988832704</v>
      </c>
      <c r="B791" s="6">
        <v>0.78700000000000003</v>
      </c>
      <c r="C791" s="6">
        <f t="shared" si="87"/>
        <v>1.1388787350345539</v>
      </c>
      <c r="D791" s="6">
        <f t="shared" si="88"/>
        <v>1.2153915873030985</v>
      </c>
      <c r="E791" s="6">
        <f t="shared" si="89"/>
        <v>0.84422201355274162</v>
      </c>
      <c r="F791" s="6">
        <f t="shared" si="90"/>
        <v>0.9614664988832704</v>
      </c>
      <c r="G791" s="6">
        <f t="shared" si="91"/>
        <v>4.3643574687911029</v>
      </c>
      <c r="H791" s="6">
        <f t="shared" si="92"/>
        <v>250.0592632481291</v>
      </c>
    </row>
    <row r="792" spans="1:8" x14ac:dyDescent="0.3">
      <c r="A792" s="26">
        <f t="shared" si="86"/>
        <v>0.96272575924504644</v>
      </c>
      <c r="B792" s="6">
        <v>0.78800000000000003</v>
      </c>
      <c r="C792" s="6">
        <f t="shared" si="87"/>
        <v>1.1389649623472109</v>
      </c>
      <c r="D792" s="6">
        <f t="shared" si="88"/>
        <v>1.2155296203493073</v>
      </c>
      <c r="E792" s="6">
        <f t="shared" si="89"/>
        <v>0.84526371843874304</v>
      </c>
      <c r="F792" s="6">
        <f t="shared" si="90"/>
        <v>0.96272575924504644</v>
      </c>
      <c r="G792" s="6">
        <f t="shared" si="91"/>
        <v>4.3692465304630614</v>
      </c>
      <c r="H792" s="6">
        <f t="shared" si="92"/>
        <v>250.3393858477115</v>
      </c>
    </row>
    <row r="793" spans="1:8" x14ac:dyDescent="0.3">
      <c r="A793" s="26">
        <f t="shared" si="86"/>
        <v>0.96398038756478832</v>
      </c>
      <c r="B793" s="6">
        <v>0.78900000000000003</v>
      </c>
      <c r="C793" s="6">
        <f t="shared" si="87"/>
        <v>1.1390479191384828</v>
      </c>
      <c r="D793" s="6">
        <f t="shared" si="88"/>
        <v>1.215662422862672</v>
      </c>
      <c r="E793" s="6">
        <f t="shared" si="89"/>
        <v>0.84630362899384726</v>
      </c>
      <c r="F793" s="6">
        <f t="shared" si="90"/>
        <v>0.96398038756478832</v>
      </c>
      <c r="G793" s="6">
        <f t="shared" si="91"/>
        <v>4.3741440280642756</v>
      </c>
      <c r="H793" s="6">
        <f t="shared" si="92"/>
        <v>250.6199917904365</v>
      </c>
    </row>
    <row r="794" spans="1:8" x14ac:dyDescent="0.3">
      <c r="A794" s="26">
        <f t="shared" si="86"/>
        <v>0.9652303538533622</v>
      </c>
      <c r="B794" s="6">
        <v>0.79</v>
      </c>
      <c r="C794" s="6">
        <f t="shared" si="87"/>
        <v>1.1391275951516533</v>
      </c>
      <c r="D794" s="6">
        <f t="shared" si="88"/>
        <v>1.2157899778505488</v>
      </c>
      <c r="E794" s="6">
        <f t="shared" si="89"/>
        <v>0.8473417358701244</v>
      </c>
      <c r="F794" s="6">
        <f t="shared" si="90"/>
        <v>0.9652303538533622</v>
      </c>
      <c r="G794" s="6">
        <f t="shared" si="91"/>
        <v>4.3790500349342949</v>
      </c>
      <c r="H794" s="6">
        <f t="shared" si="92"/>
        <v>250.90108527835079</v>
      </c>
    </row>
    <row r="795" spans="1:8" x14ac:dyDescent="0.3">
      <c r="A795" s="26">
        <f t="shared" si="86"/>
        <v>0.96647562795188657</v>
      </c>
      <c r="B795" s="6">
        <v>0.79100000000000004</v>
      </c>
      <c r="C795" s="6">
        <f t="shared" si="87"/>
        <v>1.1392039800074418</v>
      </c>
      <c r="D795" s="6">
        <f t="shared" si="88"/>
        <v>1.2159122681444545</v>
      </c>
      <c r="E795" s="6">
        <f t="shared" si="89"/>
        <v>0.84837802967083475</v>
      </c>
      <c r="F795" s="6">
        <f t="shared" si="90"/>
        <v>0.96647562795188657</v>
      </c>
      <c r="G795" s="6">
        <f t="shared" si="91"/>
        <v>4.3839646252573807</v>
      </c>
      <c r="H795" s="6">
        <f t="shared" si="92"/>
        <v>251.18267056189944</v>
      </c>
    </row>
    <row r="796" spans="1:8" x14ac:dyDescent="0.3">
      <c r="A796" s="26">
        <f t="shared" si="86"/>
        <v>0.96771617952931577</v>
      </c>
      <c r="B796" s="6">
        <v>0.79200000000000004</v>
      </c>
      <c r="C796" s="6">
        <f t="shared" si="87"/>
        <v>1.1392770632021505</v>
      </c>
      <c r="D796" s="6">
        <f t="shared" si="88"/>
        <v>1.2160292763973035</v>
      </c>
      <c r="E796" s="6">
        <f t="shared" si="89"/>
        <v>0.84941250094982967</v>
      </c>
      <c r="F796" s="6">
        <f t="shared" si="90"/>
        <v>0.96771617952931577</v>
      </c>
      <c r="G796" s="6">
        <f t="shared" si="91"/>
        <v>4.3888878740769028</v>
      </c>
      <c r="H796" s="6">
        <f t="shared" si="92"/>
        <v>251.46475194075086</v>
      </c>
    </row>
    <row r="797" spans="1:8" x14ac:dyDescent="0.3">
      <c r="A797" s="26">
        <f t="shared" si="86"/>
        <v>0.96895197807998168</v>
      </c>
      <c r="B797" s="6">
        <v>0.79300000000000004</v>
      </c>
      <c r="C797" s="6">
        <f t="shared" si="87"/>
        <v>1.1393468341057733</v>
      </c>
      <c r="D797" s="6">
        <f t="shared" si="88"/>
        <v>1.2161409850805849</v>
      </c>
      <c r="E797" s="6">
        <f t="shared" si="89"/>
        <v>0.85044514021094586</v>
      </c>
      <c r="F797" s="6">
        <f t="shared" si="90"/>
        <v>0.96895197807998168</v>
      </c>
      <c r="G797" s="6">
        <f t="shared" si="91"/>
        <v>4.3938198573100653</v>
      </c>
      <c r="H797" s="6">
        <f t="shared" si="92"/>
        <v>251.74733376464033</v>
      </c>
    </row>
    <row r="798" spans="1:8" x14ac:dyDescent="0.3">
      <c r="A798" s="26">
        <f t="shared" si="86"/>
        <v>0.97018299292108046</v>
      </c>
      <c r="B798" s="6">
        <v>0.79400000000000004</v>
      </c>
      <c r="C798" s="6">
        <f t="shared" si="87"/>
        <v>1.1394132819600649</v>
      </c>
      <c r="D798" s="6">
        <f t="shared" si="88"/>
        <v>1.216247376481483</v>
      </c>
      <c r="E798" s="6">
        <f t="shared" si="89"/>
        <v>0.85147593790738718</v>
      </c>
      <c r="F798" s="6">
        <f t="shared" si="90"/>
        <v>0.97018299292108046</v>
      </c>
      <c r="G798" s="6">
        <f t="shared" si="91"/>
        <v>4.398760651762939</v>
      </c>
      <c r="H798" s="6">
        <f t="shared" si="92"/>
        <v>252.03042043423164</v>
      </c>
    </row>
    <row r="799" spans="1:8" x14ac:dyDescent="0.3">
      <c r="A799" s="26">
        <f t="shared" si="86"/>
        <v>0.97140919319011432</v>
      </c>
      <c r="B799" s="6">
        <v>0.79500000000000004</v>
      </c>
      <c r="C799" s="6">
        <f t="shared" si="87"/>
        <v>1.1394763958765695</v>
      </c>
      <c r="D799" s="6">
        <f t="shared" si="88"/>
        <v>1.2163484326999348</v>
      </c>
      <c r="E799" s="6">
        <f t="shared" si="89"/>
        <v>0.85250488444109851</v>
      </c>
      <c r="F799" s="6">
        <f t="shared" si="90"/>
        <v>0.97140919319011432</v>
      </c>
      <c r="G799" s="6">
        <f t="shared" si="91"/>
        <v>4.4037103351458358</v>
      </c>
      <c r="H799" s="6">
        <f t="shared" si="92"/>
        <v>252.31401640199766</v>
      </c>
    </row>
    <row r="800" spans="1:8" x14ac:dyDescent="0.3">
      <c r="A800" s="26">
        <f t="shared" si="86"/>
        <v>0.97263054784227632</v>
      </c>
      <c r="B800" s="6">
        <v>0.79600000000000004</v>
      </c>
      <c r="C800" s="6">
        <f t="shared" si="87"/>
        <v>1.1395361648346058</v>
      </c>
      <c r="D800" s="6">
        <f t="shared" si="88"/>
        <v>1.2164441356456275</v>
      </c>
      <c r="E800" s="6">
        <f t="shared" si="89"/>
        <v>0.85353197016212778</v>
      </c>
      <c r="F800" s="6">
        <f t="shared" si="90"/>
        <v>0.97263054784227632</v>
      </c>
      <c r="G800" s="6">
        <f t="shared" si="91"/>
        <v>4.4086689860890065</v>
      </c>
      <c r="H800" s="6">
        <f t="shared" si="92"/>
        <v>252.59812617311991</v>
      </c>
    </row>
    <row r="801" spans="1:8" x14ac:dyDescent="0.3">
      <c r="A801" s="26">
        <f t="shared" si="86"/>
        <v>0.97384702564778325</v>
      </c>
      <c r="B801" s="6">
        <v>0.79700000000000004</v>
      </c>
      <c r="C801" s="6">
        <f t="shared" si="87"/>
        <v>1.1395925776792111</v>
      </c>
      <c r="D801" s="6">
        <f t="shared" si="88"/>
        <v>1.2165344670349292</v>
      </c>
      <c r="E801" s="6">
        <f t="shared" si="89"/>
        <v>0.85455718536797609</v>
      </c>
      <c r="F801" s="6">
        <f t="shared" si="90"/>
        <v>0.97384702564778325</v>
      </c>
      <c r="G801" s="6">
        <f t="shared" si="91"/>
        <v>4.4136366841586945</v>
      </c>
      <c r="H801" s="6">
        <f t="shared" si="92"/>
        <v>252.88275430640832</v>
      </c>
    </row>
    <row r="802" spans="1:8" x14ac:dyDescent="0.3">
      <c r="A802" s="26">
        <f t="shared" si="86"/>
        <v>0.97505859518915683</v>
      </c>
      <c r="B802" s="6">
        <v>0.79800000000000004</v>
      </c>
      <c r="C802" s="6">
        <f t="shared" si="87"/>
        <v>1.1396456231190388</v>
      </c>
      <c r="D802" s="6">
        <f t="shared" si="88"/>
        <v>1.2166194083877568</v>
      </c>
      <c r="E802" s="6">
        <f t="shared" si="89"/>
        <v>0.85558052030294118</v>
      </c>
      <c r="F802" s="6">
        <f t="shared" si="90"/>
        <v>0.97505859518915683</v>
      </c>
      <c r="G802" s="6">
        <f t="shared" si="91"/>
        <v>4.4186135098735484</v>
      </c>
      <c r="H802" s="6">
        <f t="shared" si="92"/>
        <v>253.16790541524162</v>
      </c>
    </row>
    <row r="803" spans="1:8" x14ac:dyDescent="0.3">
      <c r="A803" s="26">
        <f t="shared" si="86"/>
        <v>0.97626522485844425</v>
      </c>
      <c r="B803" s="6">
        <v>0.79900000000000004</v>
      </c>
      <c r="C803" s="6">
        <f t="shared" si="87"/>
        <v>1.139695289724213</v>
      </c>
      <c r="D803" s="6">
        <f t="shared" si="88"/>
        <v>1.2166989410243745</v>
      </c>
      <c r="E803" s="6">
        <f t="shared" si="89"/>
        <v>0.8566019651574448</v>
      </c>
      <c r="F803" s="6">
        <f t="shared" si="90"/>
        <v>0.97626522485844425</v>
      </c>
      <c r="G803" s="6">
        <f t="shared" si="91"/>
        <v>4.4235995447213874</v>
      </c>
      <c r="H803" s="6">
        <f t="shared" si="92"/>
        <v>253.45358416852798</v>
      </c>
    </row>
    <row r="804" spans="1:8" x14ac:dyDescent="0.3">
      <c r="A804" s="26">
        <f t="shared" si="86"/>
        <v>0.97746688285438521</v>
      </c>
      <c r="B804" s="6">
        <v>0.8</v>
      </c>
      <c r="C804" s="6">
        <f t="shared" si="87"/>
        <v>1.1397415659241339</v>
      </c>
      <c r="D804" s="6">
        <f t="shared" si="88"/>
        <v>1.216773046062124</v>
      </c>
      <c r="E804" s="6">
        <f t="shared" si="89"/>
        <v>0.85762151006735299</v>
      </c>
      <c r="F804" s="6">
        <f t="shared" si="90"/>
        <v>0.97746688285438521</v>
      </c>
      <c r="G804" s="6">
        <f t="shared" si="91"/>
        <v>4.4285948711763616</v>
      </c>
      <c r="H804" s="6">
        <f t="shared" si="92"/>
        <v>253.73979529168804</v>
      </c>
    </row>
    <row r="805" spans="1:8" x14ac:dyDescent="0.3">
      <c r="A805" s="26">
        <f t="shared" si="86"/>
        <v>0.97866353717951704</v>
      </c>
      <c r="B805" s="6">
        <v>0.80100000000000005</v>
      </c>
      <c r="C805" s="6">
        <f t="shared" si="87"/>
        <v>1.1397844400052375</v>
      </c>
      <c r="D805" s="6">
        <f t="shared" si="88"/>
        <v>1.2168417044120836</v>
      </c>
      <c r="E805" s="6">
        <f t="shared" si="89"/>
        <v>0.85863914511328121</v>
      </c>
      <c r="F805" s="6">
        <f t="shared" si="90"/>
        <v>0.97866353717951704</v>
      </c>
      <c r="G805" s="6">
        <f t="shared" si="91"/>
        <v>4.4335995727164814</v>
      </c>
      <c r="H805" s="6">
        <f t="shared" si="92"/>
        <v>254.0265435676595</v>
      </c>
    </row>
    <row r="806" spans="1:8" x14ac:dyDescent="0.3">
      <c r="A806" s="26">
        <f t="shared" si="86"/>
        <v>0.97985515563722136</v>
      </c>
      <c r="B806" s="6">
        <v>0.80200000000000005</v>
      </c>
      <c r="C806" s="6">
        <f t="shared" si="87"/>
        <v>1.1398239001087049</v>
      </c>
      <c r="D806" s="6">
        <f t="shared" si="88"/>
        <v>1.2169048967756539</v>
      </c>
      <c r="E806" s="6">
        <f t="shared" si="89"/>
        <v>0.85965486031989036</v>
      </c>
      <c r="F806" s="6">
        <f t="shared" si="90"/>
        <v>0.97985515563722136</v>
      </c>
      <c r="G806" s="6">
        <f t="shared" si="91"/>
        <v>4.438613733841553</v>
      </c>
      <c r="H806" s="6">
        <f t="shared" si="92"/>
        <v>254.3138338379247</v>
      </c>
    </row>
    <row r="807" spans="1:8" x14ac:dyDescent="0.3">
      <c r="A807" s="26">
        <f t="shared" si="86"/>
        <v>0.9810417058287072</v>
      </c>
      <c r="B807" s="6">
        <v>0.80300000000000005</v>
      </c>
      <c r="C807" s="6">
        <f t="shared" si="87"/>
        <v>1.139859934228121</v>
      </c>
      <c r="D807" s="6">
        <f t="shared" si="88"/>
        <v>1.2169626036410686</v>
      </c>
      <c r="E807" s="6">
        <f t="shared" si="89"/>
        <v>0.86066864565516921</v>
      </c>
      <c r="F807" s="6">
        <f t="shared" si="90"/>
        <v>0.9810417058287072</v>
      </c>
      <c r="G807" s="6">
        <f t="shared" si="91"/>
        <v>4.4436374400915231</v>
      </c>
      <c r="H807" s="6">
        <f t="shared" si="92"/>
        <v>254.60167100356148</v>
      </c>
    </row>
    <row r="808" spans="1:8" x14ac:dyDescent="0.3">
      <c r="A808" s="26">
        <f t="shared" si="86"/>
        <v>0.98222315514993164</v>
      </c>
      <c r="B808" s="6">
        <v>0.80400000000000005</v>
      </c>
      <c r="C808" s="6">
        <f t="shared" si="87"/>
        <v>1.1398925302070828</v>
      </c>
      <c r="D808" s="6">
        <f t="shared" si="88"/>
        <v>1.2170148052798289</v>
      </c>
      <c r="E808" s="6">
        <f t="shared" si="89"/>
        <v>0.86168049102970468</v>
      </c>
      <c r="F808" s="6">
        <f t="shared" si="90"/>
        <v>0.98222315514993164</v>
      </c>
      <c r="G808" s="6">
        <f t="shared" si="91"/>
        <v>4.4486707780652388</v>
      </c>
      <c r="H808" s="6">
        <f t="shared" si="92"/>
        <v>254.89006002631831</v>
      </c>
    </row>
    <row r="809" spans="1:8" x14ac:dyDescent="0.3">
      <c r="A809" s="26">
        <f t="shared" si="86"/>
        <v>0.98339947078845269</v>
      </c>
      <c r="B809" s="6">
        <v>0.80500000000000005</v>
      </c>
      <c r="C809" s="6">
        <f t="shared" si="87"/>
        <v>1.1399216757367518</v>
      </c>
      <c r="D809" s="6">
        <f t="shared" si="88"/>
        <v>1.2170614817430583</v>
      </c>
      <c r="E809" s="6">
        <f t="shared" si="89"/>
        <v>0.86269038629593908</v>
      </c>
      <c r="F809" s="6">
        <f t="shared" si="90"/>
        <v>0.98339947078845269</v>
      </c>
      <c r="G809" s="6">
        <f t="shared" si="91"/>
        <v>4.4537138354396388</v>
      </c>
      <c r="H809" s="6">
        <f t="shared" si="92"/>
        <v>255.17900592971372</v>
      </c>
    </row>
    <row r="810" spans="1:8" x14ac:dyDescent="0.3">
      <c r="A810" s="26">
        <f t="shared" si="86"/>
        <v>0.98457061972021986</v>
      </c>
      <c r="B810" s="6">
        <v>0.80600000000000005</v>
      </c>
      <c r="C810" s="6">
        <f t="shared" si="87"/>
        <v>1.1399473583533555</v>
      </c>
      <c r="D810" s="6">
        <f t="shared" si="88"/>
        <v>1.217102612857776</v>
      </c>
      <c r="E810" s="6">
        <f t="shared" si="89"/>
        <v>0.86369832124741619</v>
      </c>
      <c r="F810" s="6">
        <f t="shared" si="90"/>
        <v>0.98457061972021986</v>
      </c>
      <c r="G810" s="6">
        <f t="shared" si="91"/>
        <v>4.4587667009893961</v>
      </c>
      <c r="H810" s="6">
        <f t="shared" si="92"/>
        <v>255.4685138001619</v>
      </c>
    </row>
    <row r="811" spans="1:8" x14ac:dyDescent="0.3">
      <c r="A811" s="26">
        <f t="shared" si="86"/>
        <v>0.98573656870628856</v>
      </c>
      <c r="B811" s="6">
        <v>0.80700000000000005</v>
      </c>
      <c r="C811" s="6">
        <f t="shared" si="87"/>
        <v>1.139969565435627</v>
      </c>
      <c r="D811" s="6">
        <f t="shared" si="88"/>
        <v>1.2171381782230861</v>
      </c>
      <c r="E811" s="6">
        <f t="shared" si="89"/>
        <v>0.86470428561801127</v>
      </c>
      <c r="F811" s="6">
        <f t="shared" si="90"/>
        <v>0.98573656870628856</v>
      </c>
      <c r="G811" s="6">
        <f t="shared" si="91"/>
        <v>4.4638294646070085</v>
      </c>
      <c r="H811" s="6">
        <f t="shared" si="92"/>
        <v>255.75858878812346</v>
      </c>
    </row>
    <row r="812" spans="1:8" x14ac:dyDescent="0.3">
      <c r="A812" s="26">
        <f t="shared" si="86"/>
        <v>0.98689728428947054</v>
      </c>
      <c r="B812" s="6">
        <v>0.80800000000000005</v>
      </c>
      <c r="C812" s="6">
        <f t="shared" si="87"/>
        <v>1.1399882842021938</v>
      </c>
      <c r="D812" s="6">
        <f t="shared" si="88"/>
        <v>1.2171681572062836</v>
      </c>
      <c r="E812" s="6">
        <f t="shared" si="89"/>
        <v>0.8657082690811494</v>
      </c>
      <c r="F812" s="6">
        <f t="shared" si="90"/>
        <v>0.98689728428947054</v>
      </c>
      <c r="G812" s="6">
        <f t="shared" si="91"/>
        <v>4.468902217323361</v>
      </c>
      <c r="H812" s="6">
        <f t="shared" si="92"/>
        <v>256.04923610928404</v>
      </c>
    </row>
    <row r="813" spans="1:8" x14ac:dyDescent="0.3">
      <c r="A813" s="26">
        <f t="shared" si="86"/>
        <v>0.98805273279090666</v>
      </c>
      <c r="B813" s="6">
        <v>0.80900000000000005</v>
      </c>
      <c r="C813" s="6">
        <f t="shared" si="87"/>
        <v>1.1400035017089003</v>
      </c>
      <c r="D813" s="6">
        <f t="shared" si="88"/>
        <v>1.2171925289388679</v>
      </c>
      <c r="E813" s="6">
        <f t="shared" si="89"/>
        <v>0.86671026124900952</v>
      </c>
      <c r="F813" s="6">
        <f t="shared" si="90"/>
        <v>0.98805273279090666</v>
      </c>
      <c r="G813" s="6">
        <f t="shared" si="91"/>
        <v>4.4739850513287713</v>
      </c>
      <c r="H813" s="6">
        <f t="shared" si="92"/>
        <v>256.34046104575958</v>
      </c>
    </row>
    <row r="814" spans="1:8" x14ac:dyDescent="0.3">
      <c r="A814" s="26">
        <f t="shared" si="86"/>
        <v>0.98920288030656811</v>
      </c>
      <c r="B814" s="6">
        <v>0.81</v>
      </c>
      <c r="C814" s="6">
        <f t="shared" si="87"/>
        <v>1.1400152048460745</v>
      </c>
      <c r="D814" s="6">
        <f t="shared" si="88"/>
        <v>1.2172112723124691</v>
      </c>
      <c r="E814" s="6">
        <f t="shared" si="89"/>
        <v>0.86771025167171412</v>
      </c>
      <c r="F814" s="6">
        <f t="shared" si="90"/>
        <v>0.98920288030656811</v>
      </c>
      <c r="G814" s="6">
        <f t="shared" si="91"/>
        <v>4.4790780599945368</v>
      </c>
      <c r="H814" s="6">
        <f t="shared" si="92"/>
        <v>256.63226894733151</v>
      </c>
    </row>
    <row r="815" spans="1:8" x14ac:dyDescent="0.3">
      <c r="A815" s="26">
        <f t="shared" si="86"/>
        <v>0.99034769270367828</v>
      </c>
      <c r="B815" s="6">
        <v>0.81100000000000005</v>
      </c>
      <c r="C815" s="6">
        <f t="shared" si="87"/>
        <v>1.1400233803357283</v>
      </c>
      <c r="D815" s="6">
        <f t="shared" si="88"/>
        <v>1.2172243659746791</v>
      </c>
      <c r="E815" s="6">
        <f t="shared" si="89"/>
        <v>0.8687082298365042</v>
      </c>
      <c r="F815" s="6">
        <f t="shared" si="90"/>
        <v>0.99034769270367828</v>
      </c>
      <c r="G815" s="6">
        <f t="shared" si="91"/>
        <v>4.4841813378949844</v>
      </c>
      <c r="H815" s="6">
        <f t="shared" si="92"/>
        <v>256.92466523270951</v>
      </c>
    </row>
    <row r="816" spans="1:8" x14ac:dyDescent="0.3">
      <c r="A816" s="26">
        <f t="shared" si="86"/>
        <v>0.9914871356170577</v>
      </c>
      <c r="B816" s="6">
        <v>0.81200000000000006</v>
      </c>
      <c r="C816" s="6">
        <f t="shared" si="87"/>
        <v>1.1400280147286952</v>
      </c>
      <c r="D816" s="6">
        <f t="shared" si="88"/>
        <v>1.2172317883247874</v>
      </c>
      <c r="E816" s="6">
        <f t="shared" si="89"/>
        <v>0.86970418516689929</v>
      </c>
      <c r="F816" s="6">
        <f t="shared" si="90"/>
        <v>0.9914871356170577</v>
      </c>
      <c r="G816" s="6">
        <f t="shared" si="91"/>
        <v>4.489294980830052</v>
      </c>
      <c r="H816" s="6">
        <f t="shared" si="92"/>
        <v>257.21765539082577</v>
      </c>
    </row>
    <row r="817" spans="1:8" x14ac:dyDescent="0.3">
      <c r="A817" s="26">
        <f t="shared" si="86"/>
        <v>0.99262117444538644</v>
      </c>
      <c r="B817" s="6">
        <v>0.81299999999999994</v>
      </c>
      <c r="C817" s="6">
        <f t="shared" si="87"/>
        <v>1.1400290944017002</v>
      </c>
      <c r="D817" s="6">
        <f t="shared" si="88"/>
        <v>1.2172335175094176</v>
      </c>
      <c r="E817" s="6">
        <f t="shared" si="89"/>
        <v>0.87069810702184314</v>
      </c>
      <c r="F817" s="6">
        <f t="shared" si="90"/>
        <v>0.99262117444538644</v>
      </c>
      <c r="G817" s="6">
        <f t="shared" si="91"/>
        <v>4.4944190858484125</v>
      </c>
      <c r="H817" s="6">
        <f t="shared" si="92"/>
        <v>257.51124498215967</v>
      </c>
    </row>
    <row r="818" spans="1:8" x14ac:dyDescent="0.3">
      <c r="A818" s="26">
        <f t="shared" si="86"/>
        <v>0.99374977434738465</v>
      </c>
      <c r="B818" s="6">
        <v>0.81399999999999995</v>
      </c>
      <c r="C818" s="6">
        <f t="shared" si="87"/>
        <v>1.1400266055543631</v>
      </c>
      <c r="D818" s="6">
        <f t="shared" si="88"/>
        <v>1.2172295314180623</v>
      </c>
      <c r="E818" s="6">
        <f t="shared" si="89"/>
        <v>0.8716899846948325</v>
      </c>
      <c r="F818" s="6">
        <f t="shared" si="90"/>
        <v>0.99374977434738465</v>
      </c>
      <c r="G818" s="6">
        <f t="shared" si="91"/>
        <v>4.4995537512711525</v>
      </c>
      <c r="H818" s="6">
        <f t="shared" si="92"/>
        <v>257.80543964009445</v>
      </c>
    </row>
    <row r="819" spans="1:8" x14ac:dyDescent="0.3">
      <c r="A819" s="26">
        <f t="shared" si="86"/>
        <v>0.99487290023790498</v>
      </c>
      <c r="B819" s="6">
        <v>0.81499999999999995</v>
      </c>
      <c r="C819" s="6">
        <f t="shared" si="87"/>
        <v>1.1400205342061291</v>
      </c>
      <c r="D819" s="6">
        <f t="shared" si="88"/>
        <v>1.2172198076785146</v>
      </c>
      <c r="E819" s="6">
        <f t="shared" si="89"/>
        <v>0.87267980741303053</v>
      </c>
      <c r="F819" s="6">
        <f t="shared" si="90"/>
        <v>0.99487290023790498</v>
      </c>
      <c r="G819" s="6">
        <f t="shared" si="91"/>
        <v>4.5046990767160269</v>
      </c>
      <c r="H819" s="6">
        <f t="shared" si="92"/>
        <v>258.10024507230702</v>
      </c>
    </row>
    <row r="820" spans="1:8" x14ac:dyDescent="0.3">
      <c r="A820" s="26">
        <f t="shared" si="86"/>
        <v>0.9959905167839388</v>
      </c>
      <c r="B820" s="6">
        <v>0.81599999999999995</v>
      </c>
      <c r="C820" s="6">
        <f t="shared" si="87"/>
        <v>1.1400108661931285</v>
      </c>
      <c r="D820" s="6">
        <f t="shared" si="88"/>
        <v>1.2172043236521897</v>
      </c>
      <c r="E820" s="6">
        <f t="shared" si="89"/>
        <v>0.87366756433636372</v>
      </c>
      <c r="F820" s="6">
        <f t="shared" si="90"/>
        <v>0.9959905167839388</v>
      </c>
      <c r="G820" s="6">
        <f t="shared" si="91"/>
        <v>4.5098551631223014</v>
      </c>
      <c r="H820" s="6">
        <f t="shared" si="92"/>
        <v>258.39566706219125</v>
      </c>
    </row>
    <row r="821" spans="1:8" x14ac:dyDescent="0.3">
      <c r="A821" s="26">
        <f t="shared" si="86"/>
        <v>0.99710258840053156</v>
      </c>
      <c r="B821" s="6">
        <v>0.81699999999999995</v>
      </c>
      <c r="C821" s="6">
        <f t="shared" si="87"/>
        <v>1.1399975871649619</v>
      </c>
      <c r="D821" s="6">
        <f t="shared" si="88"/>
        <v>1.2171830564293376</v>
      </c>
      <c r="E821" s="6">
        <f t="shared" si="89"/>
        <v>0.87465324455660198</v>
      </c>
      <c r="F821" s="6">
        <f t="shared" si="90"/>
        <v>0.99710258840053156</v>
      </c>
      <c r="G821" s="6">
        <f t="shared" si="91"/>
        <v>4.5150221127762116</v>
      </c>
      <c r="H821" s="6">
        <f t="shared" si="92"/>
        <v>258.69171147031693</v>
      </c>
    </row>
    <row r="822" spans="1:8" x14ac:dyDescent="0.3">
      <c r="A822" s="26">
        <f t="shared" si="86"/>
        <v>0.99820907924660418</v>
      </c>
      <c r="B822" s="6">
        <v>0.81799999999999995</v>
      </c>
      <c r="C822" s="6">
        <f t="shared" si="87"/>
        <v>1.1399806825814078</v>
      </c>
      <c r="D822" s="6">
        <f t="shared" si="88"/>
        <v>1.2171559828241416</v>
      </c>
      <c r="E822" s="6">
        <f t="shared" si="89"/>
        <v>0.87563683709642204</v>
      </c>
      <c r="F822" s="6">
        <f t="shared" si="90"/>
        <v>0.99820907924660418</v>
      </c>
      <c r="G822" s="6">
        <f t="shared" si="91"/>
        <v>4.5202000293370439</v>
      </c>
      <c r="H822" s="6">
        <f t="shared" si="92"/>
        <v>258.98838423592349</v>
      </c>
    </row>
    <row r="823" spans="1:8" x14ac:dyDescent="0.3">
      <c r="A823" s="26">
        <f t="shared" si="86"/>
        <v>0.99930995322067961</v>
      </c>
      <c r="B823" s="6">
        <v>0.81899999999999995</v>
      </c>
      <c r="C823" s="6">
        <f t="shared" si="87"/>
        <v>1.1399601377090527</v>
      </c>
      <c r="D823" s="6">
        <f t="shared" si="88"/>
        <v>1.2171230793696992</v>
      </c>
      <c r="E823" s="6">
        <f t="shared" si="89"/>
        <v>0.87661833090845265</v>
      </c>
      <c r="F823" s="6">
        <f t="shared" si="90"/>
        <v>0.99930995322067961</v>
      </c>
      <c r="G823" s="6">
        <f t="shared" si="91"/>
        <v>4.5253890178638621</v>
      </c>
      <c r="H823" s="6">
        <f t="shared" si="92"/>
        <v>259.28569137845204</v>
      </c>
    </row>
    <row r="824" spans="1:8" x14ac:dyDescent="0.3">
      <c r="A824" s="26">
        <f t="shared" si="86"/>
        <v>1.0004051739565079</v>
      </c>
      <c r="B824" s="6">
        <v>0.82</v>
      </c>
      <c r="C824" s="6">
        <f t="shared" si="87"/>
        <v>1.1399359376178371</v>
      </c>
      <c r="D824" s="6">
        <f t="shared" si="88"/>
        <v>1.21708432231288</v>
      </c>
      <c r="E824" s="6">
        <f t="shared" si="89"/>
        <v>0.87759771487430127</v>
      </c>
      <c r="F824" s="6">
        <f t="shared" si="90"/>
        <v>1.0004051739565079</v>
      </c>
      <c r="G824" s="6">
        <f t="shared" si="91"/>
        <v>4.5305891848429045</v>
      </c>
      <c r="H824" s="6">
        <f t="shared" si="92"/>
        <v>259.58363899911444</v>
      </c>
    </row>
    <row r="825" spans="1:8" x14ac:dyDescent="0.3">
      <c r="A825" s="26">
        <f t="shared" si="86"/>
        <v>1.0014947048185947</v>
      </c>
      <c r="B825" s="6">
        <v>0.82099999999999995</v>
      </c>
      <c r="C825" s="6">
        <f t="shared" si="87"/>
        <v>1.1399080671775219</v>
      </c>
      <c r="D825" s="6">
        <f t="shared" si="88"/>
        <v>1.2170396876090637</v>
      </c>
      <c r="E825" s="6">
        <f t="shared" si="89"/>
        <v>0.87857497780356386</v>
      </c>
      <c r="F825" s="6">
        <f t="shared" si="90"/>
        <v>1.0014947048185947</v>
      </c>
      <c r="G825" s="6">
        <f t="shared" si="91"/>
        <v>4.5358006382156644</v>
      </c>
      <c r="H825" s="6">
        <f t="shared" si="92"/>
        <v>259.8822332825028</v>
      </c>
    </row>
    <row r="826" spans="1:8" x14ac:dyDescent="0.3">
      <c r="A826" s="26">
        <f t="shared" si="86"/>
        <v>1.0025785088976196</v>
      </c>
      <c r="B826" s="6">
        <v>0.82199999999999995</v>
      </c>
      <c r="C826" s="6">
        <f t="shared" si="87"/>
        <v>1.1398765110540641</v>
      </c>
      <c r="D826" s="6">
        <f t="shared" si="88"/>
        <v>1.2169891509167448</v>
      </c>
      <c r="E826" s="6">
        <f t="shared" si="89"/>
        <v>0.87955010843281378</v>
      </c>
      <c r="F826" s="6">
        <f t="shared" si="90"/>
        <v>1.0025785088976196</v>
      </c>
      <c r="G826" s="6">
        <f t="shared" si="91"/>
        <v>4.5410234874076796</v>
      </c>
      <c r="H826" s="6">
        <f t="shared" si="92"/>
        <v>260.18148049823856</v>
      </c>
    </row>
    <row r="827" spans="1:8" x14ac:dyDescent="0.3">
      <c r="A827" s="26">
        <f t="shared" si="86"/>
        <v>1.0036565490057516</v>
      </c>
      <c r="B827" s="6">
        <v>0.82299999999999995</v>
      </c>
      <c r="C827" s="6">
        <f t="shared" si="87"/>
        <v>1.1398412537059073</v>
      </c>
      <c r="D827" s="6">
        <f t="shared" si="88"/>
        <v>1.216932687592009</v>
      </c>
      <c r="E827" s="6">
        <f t="shared" si="89"/>
        <v>0.88052309542457319</v>
      </c>
      <c r="F827" s="6">
        <f t="shared" si="90"/>
        <v>1.0036565490057516</v>
      </c>
      <c r="G827" s="6">
        <f t="shared" si="91"/>
        <v>4.5462578433580534</v>
      </c>
      <c r="H827" s="6">
        <f t="shared" si="92"/>
        <v>260.48138700266418</v>
      </c>
    </row>
    <row r="828" spans="1:8" x14ac:dyDescent="0.3">
      <c r="A828" s="26">
        <f t="shared" si="86"/>
        <v>1.00472878767185</v>
      </c>
      <c r="B828" s="6">
        <v>0.82399999999999995</v>
      </c>
      <c r="C828" s="6">
        <f t="shared" si="87"/>
        <v>1.1398022793801776</v>
      </c>
      <c r="D828" s="6">
        <f t="shared" si="88"/>
        <v>1.2168702726828706</v>
      </c>
      <c r="E828" s="6">
        <f t="shared" si="89"/>
        <v>0.88149392736626186</v>
      </c>
      <c r="F828" s="6">
        <f t="shared" si="90"/>
        <v>1.00472878767185</v>
      </c>
      <c r="G828" s="6">
        <f t="shared" si="91"/>
        <v>4.5515038185497207</v>
      </c>
      <c r="H828" s="6">
        <f t="shared" si="92"/>
        <v>260.78195924057707</v>
      </c>
    </row>
    <row r="829" spans="1:8" x14ac:dyDescent="0.3">
      <c r="A829" s="26">
        <f t="shared" si="86"/>
        <v>1.0057951871365551</v>
      </c>
      <c r="B829" s="6">
        <v>0.82499999999999996</v>
      </c>
      <c r="C829" s="6">
        <f t="shared" si="87"/>
        <v>1.1397595721087885</v>
      </c>
      <c r="D829" s="6">
        <f t="shared" si="88"/>
        <v>1.216801880923472</v>
      </c>
      <c r="E829" s="6">
        <f t="shared" si="89"/>
        <v>0.88246259276912942</v>
      </c>
      <c r="F829" s="6">
        <f t="shared" si="90"/>
        <v>1.0057951871365551</v>
      </c>
      <c r="G829" s="6">
        <f t="shared" si="91"/>
        <v>4.5567615270405035</v>
      </c>
      <c r="H829" s="6">
        <f t="shared" si="92"/>
        <v>261.08320374700901</v>
      </c>
    </row>
    <row r="830" spans="1:8" x14ac:dyDescent="0.3">
      <c r="A830" s="26">
        <f t="shared" si="86"/>
        <v>1.0068557093472577</v>
      </c>
      <c r="B830" s="6">
        <v>0.82599999999999996</v>
      </c>
      <c r="C830" s="6">
        <f t="shared" si="87"/>
        <v>1.1397131157044444</v>
      </c>
      <c r="D830" s="6">
        <f t="shared" si="88"/>
        <v>1.2167274867281357</v>
      </c>
      <c r="E830" s="6">
        <f t="shared" si="89"/>
        <v>0.88342908006716325</v>
      </c>
      <c r="F830" s="6">
        <f t="shared" si="90"/>
        <v>1.0068557093472577</v>
      </c>
      <c r="G830" s="6">
        <f t="shared" si="91"/>
        <v>4.5620310844949561</v>
      </c>
      <c r="H830" s="6">
        <f t="shared" si="92"/>
        <v>261.38512714905085</v>
      </c>
    </row>
    <row r="831" spans="1:8" x14ac:dyDescent="0.3">
      <c r="A831" s="26">
        <f t="shared" si="86"/>
        <v>1.0079103159529499</v>
      </c>
      <c r="B831" s="6">
        <v>0.82699999999999996</v>
      </c>
      <c r="C831" s="6">
        <f t="shared" si="87"/>
        <v>1.1396628937565476</v>
      </c>
      <c r="D831" s="6">
        <f t="shared" si="88"/>
        <v>1.2166470641852702</v>
      </c>
      <c r="E831" s="6">
        <f t="shared" si="89"/>
        <v>0.88439337761597558</v>
      </c>
      <c r="F831" s="6">
        <f t="shared" si="90"/>
        <v>1.0079103159529499</v>
      </c>
      <c r="G831" s="6">
        <f t="shared" si="91"/>
        <v>4.5673126082170352</v>
      </c>
      <c r="H831" s="6">
        <f t="shared" si="92"/>
        <v>261.68773616772421</v>
      </c>
    </row>
    <row r="832" spans="1:8" x14ac:dyDescent="0.3">
      <c r="A832" s="26">
        <f t="shared" si="86"/>
        <v>1.0089589682989497</v>
      </c>
      <c r="B832" s="6">
        <v>0.82799999999999996</v>
      </c>
      <c r="C832" s="6">
        <f t="shared" si="87"/>
        <v>1.1396088896269994</v>
      </c>
      <c r="D832" s="6">
        <f t="shared" si="88"/>
        <v>1.2165605870511198</v>
      </c>
      <c r="E832" s="6">
        <f t="shared" si="89"/>
        <v>0.88535547369166967</v>
      </c>
      <c r="F832" s="6">
        <f t="shared" si="90"/>
        <v>1.0089589682989497</v>
      </c>
      <c r="G832" s="6">
        <f t="shared" si="91"/>
        <v>4.5726062171836341</v>
      </c>
      <c r="H832" s="6">
        <f t="shared" si="92"/>
        <v>261.99103761990295</v>
      </c>
    </row>
    <row r="833" spans="1:8" x14ac:dyDescent="0.3">
      <c r="A833" s="26">
        <f t="shared" si="86"/>
        <v>1.0100016274215002</v>
      </c>
      <c r="B833" s="6">
        <v>0.82899999999999996</v>
      </c>
      <c r="C833" s="6">
        <f t="shared" si="87"/>
        <v>1.1395510864458958</v>
      </c>
      <c r="D833" s="6">
        <f t="shared" si="88"/>
        <v>1.2164680287433567</v>
      </c>
      <c r="E833" s="6">
        <f t="shared" si="89"/>
        <v>0.88631535648968351</v>
      </c>
      <c r="F833" s="6">
        <f t="shared" si="90"/>
        <v>1.0100016274215002</v>
      </c>
      <c r="G833" s="6">
        <f t="shared" si="91"/>
        <v>4.5779120320789843</v>
      </c>
      <c r="H833" s="6">
        <f t="shared" si="92"/>
        <v>262.29503842028413</v>
      </c>
    </row>
    <row r="834" spans="1:8" x14ac:dyDescent="0.3">
      <c r="A834" s="26">
        <f t="shared" si="86"/>
        <v>1.0110382540422325</v>
      </c>
      <c r="B834" s="6">
        <v>0.83</v>
      </c>
      <c r="C834" s="6">
        <f t="shared" si="87"/>
        <v>1.1394894671071134</v>
      </c>
      <c r="D834" s="6">
        <f t="shared" si="88"/>
        <v>1.2163693623345095</v>
      </c>
      <c r="E834" s="6">
        <f t="shared" si="89"/>
        <v>0.88727301412360815</v>
      </c>
      <c r="F834" s="6">
        <f t="shared" si="90"/>
        <v>1.0110382540422325</v>
      </c>
      <c r="G834" s="6">
        <f t="shared" si="91"/>
        <v>4.5832301753299722</v>
      </c>
      <c r="H834" s="6">
        <f t="shared" si="92"/>
        <v>262.59974558341173</v>
      </c>
    </row>
    <row r="835" spans="1:8" x14ac:dyDescent="0.3">
      <c r="A835" s="26">
        <f t="shared" si="86"/>
        <v>1.0120688085624929</v>
      </c>
      <c r="B835" s="6">
        <v>0.83099999999999996</v>
      </c>
      <c r="C835" s="6">
        <f t="shared" si="87"/>
        <v>1.1394240142637799</v>
      </c>
      <c r="D835" s="6">
        <f t="shared" si="88"/>
        <v>1.2162645605452211</v>
      </c>
      <c r="E835" s="6">
        <f t="shared" si="89"/>
        <v>0.88822843462398371</v>
      </c>
      <c r="F835" s="6">
        <f t="shared" si="90"/>
        <v>1.0120688085624929</v>
      </c>
      <c r="G835" s="6">
        <f t="shared" si="91"/>
        <v>4.5885607711423884</v>
      </c>
      <c r="H835" s="6">
        <f t="shared" si="92"/>
        <v>262.90516622575331</v>
      </c>
    </row>
    <row r="836" spans="1:8" x14ac:dyDescent="0.3">
      <c r="A836" s="26">
        <f t="shared" ref="A836:A899" si="93">F836</f>
        <v>1.0130932510575335</v>
      </c>
      <c r="B836" s="6">
        <v>0.83199999999999996</v>
      </c>
      <c r="C836" s="6">
        <f t="shared" si="87"/>
        <v>1.1393547103236301</v>
      </c>
      <c r="D836" s="6">
        <f t="shared" si="88"/>
        <v>1.2161535957373364</v>
      </c>
      <c r="E836" s="6">
        <f t="shared" si="89"/>
        <v>0.88918160593707252</v>
      </c>
      <c r="F836" s="6">
        <f t="shared" si="90"/>
        <v>1.0130932510575335</v>
      </c>
      <c r="G836" s="6">
        <f t="shared" si="91"/>
        <v>4.5939039455381536</v>
      </c>
      <c r="H836" s="6">
        <f t="shared" si="92"/>
        <v>263.21130756783299</v>
      </c>
    </row>
    <row r="837" spans="1:8" x14ac:dyDescent="0.3">
      <c r="A837" s="26">
        <f t="shared" si="93"/>
        <v>1.0141115412705515</v>
      </c>
      <c r="B837" s="6">
        <v>0.83299999999999996</v>
      </c>
      <c r="C837" s="6">
        <f t="shared" ref="C837:C900" si="94">((G837-SIN(G837))/G837)^(2/3)</f>
        <v>1.1392815374442395</v>
      </c>
      <c r="D837" s="6">
        <f t="shared" ref="D837:D900" si="95">(G837-SIN(G837))/G837</f>
        <v>1.2160364399068053</v>
      </c>
      <c r="E837" s="6">
        <f t="shared" ref="E837:E900" si="96">(G837-SIN(G837))/(2*PI())</f>
        <v>0.89013251592360298</v>
      </c>
      <c r="F837" s="6">
        <f t="shared" ref="F837:F900" si="97">((1*(G837-SIN(G837)))/(2*PI())*C837)</f>
        <v>1.0141115412705515</v>
      </c>
      <c r="G837" s="6">
        <f t="shared" ref="G837:G900" si="98">2*ACOS(1-2*(B837))</f>
        <v>4.5992598263935314</v>
      </c>
      <c r="H837" s="6">
        <f t="shared" ref="H837:H900" si="99">G837*180/(PI())</f>
        <v>263.51817693642107</v>
      </c>
    </row>
    <row r="838" spans="1:8" x14ac:dyDescent="0.3">
      <c r="A838" s="26">
        <f t="shared" si="93"/>
        <v>1.0151236386065841</v>
      </c>
      <c r="B838" s="6">
        <v>0.83399999999999996</v>
      </c>
      <c r="C838" s="6">
        <f t="shared" si="94"/>
        <v>1.1392044775281329</v>
      </c>
      <c r="D838" s="6">
        <f t="shared" si="95"/>
        <v>1.2159130646764038</v>
      </c>
      <c r="E838" s="6">
        <f t="shared" si="96"/>
        <v>0.89108115235749275</v>
      </c>
      <c r="F838" s="6">
        <f t="shared" si="97"/>
        <v>1.0151236386065841</v>
      </c>
      <c r="G838" s="6">
        <f t="shared" si="98"/>
        <v>4.6046285434783885</v>
      </c>
      <c r="H838" s="6">
        <f t="shared" si="99"/>
        <v>263.82578176678317</v>
      </c>
    </row>
    <row r="839" spans="1:8" x14ac:dyDescent="0.3">
      <c r="A839" s="26">
        <f t="shared" si="93"/>
        <v>1.0161295021262451</v>
      </c>
      <c r="B839" s="6">
        <v>0.83499999999999996</v>
      </c>
      <c r="C839" s="6">
        <f t="shared" si="94"/>
        <v>1.1391235122177652</v>
      </c>
      <c r="D839" s="6">
        <f t="shared" si="95"/>
        <v>1.2157834412882602</v>
      </c>
      <c r="E839" s="6">
        <f t="shared" si="96"/>
        <v>0.89202750292454025</v>
      </c>
      <c r="F839" s="6">
        <f t="shared" si="97"/>
        <v>1.0161295021262451</v>
      </c>
      <c r="G839" s="6">
        <f t="shared" si="98"/>
        <v>4.6100102284965105</v>
      </c>
      <c r="H839" s="6">
        <f t="shared" si="99"/>
        <v>264.13412960499033</v>
      </c>
    </row>
    <row r="840" spans="1:8" x14ac:dyDescent="0.3">
      <c r="A840" s="26">
        <f t="shared" si="93"/>
        <v>1.0171290905393058</v>
      </c>
      <c r="B840" s="6">
        <v>0.83599999999999997</v>
      </c>
      <c r="C840" s="6">
        <f t="shared" si="94"/>
        <v>1.1390386228903688</v>
      </c>
      <c r="D840" s="6">
        <f t="shared" si="95"/>
        <v>1.2156475405961875</v>
      </c>
      <c r="E840" s="6">
        <f t="shared" si="96"/>
        <v>0.89297155522109384</v>
      </c>
      <c r="F840" s="6">
        <f t="shared" si="97"/>
        <v>1.0171290905393058</v>
      </c>
      <c r="G840" s="6">
        <f t="shared" si="98"/>
        <v>4.6154050151270285</v>
      </c>
      <c r="H840" s="6">
        <f t="shared" si="99"/>
        <v>264.44322811029264</v>
      </c>
    </row>
    <row r="841" spans="1:8" x14ac:dyDescent="0.3">
      <c r="A841" s="26">
        <f t="shared" si="93"/>
        <v>1.0181223621981081</v>
      </c>
      <c r="B841" s="6">
        <v>0.83699999999999997</v>
      </c>
      <c r="C841" s="6">
        <f t="shared" si="94"/>
        <v>1.1389497906526633</v>
      </c>
      <c r="D841" s="6">
        <f t="shared" si="95"/>
        <v>1.2155053330578063</v>
      </c>
      <c r="E841" s="6">
        <f t="shared" si="96"/>
        <v>0.89391329675268982</v>
      </c>
      <c r="F841" s="6">
        <f t="shared" si="97"/>
        <v>1.0181223621981081</v>
      </c>
      <c r="G841" s="6">
        <f t="shared" si="98"/>
        <v>4.6208130390669817</v>
      </c>
      <c r="H841" s="6">
        <f t="shared" si="99"/>
        <v>264.75308505755766</v>
      </c>
    </row>
    <row r="842" spans="1:8" x14ac:dyDescent="0.3">
      <c r="A842" s="26">
        <f t="shared" si="93"/>
        <v>1.0191092750908111</v>
      </c>
      <c r="B842" s="6">
        <v>0.83799999999999997</v>
      </c>
      <c r="C842" s="6">
        <f t="shared" si="94"/>
        <v>1.1388569963354238</v>
      </c>
      <c r="D842" s="6">
        <f t="shared" si="95"/>
        <v>1.2153567887264607</v>
      </c>
      <c r="E842" s="6">
        <f t="shared" si="96"/>
        <v>0.89485271493266239</v>
      </c>
      <c r="F842" s="6">
        <f t="shared" si="97"/>
        <v>1.0191092750908111</v>
      </c>
      <c r="G842" s="6">
        <f t="shared" si="98"/>
        <v>4.62623443807506</v>
      </c>
      <c r="H842" s="6">
        <f t="shared" si="99"/>
        <v>265.06370833977695</v>
      </c>
    </row>
    <row r="843" spans="1:8" x14ac:dyDescent="0.3">
      <c r="A843" s="26">
        <f t="shared" si="93"/>
        <v>1.0200897868344596</v>
      </c>
      <c r="B843" s="6">
        <v>0.83899999999999997</v>
      </c>
      <c r="C843" s="6">
        <f t="shared" si="94"/>
        <v>1.1387602204879017</v>
      </c>
      <c r="D843" s="6">
        <f t="shared" si="95"/>
        <v>1.2152018772429132</v>
      </c>
      <c r="E843" s="6">
        <f t="shared" si="96"/>
        <v>0.89578979708072537</v>
      </c>
      <c r="F843" s="6">
        <f t="shared" si="97"/>
        <v>1.0200897868344596</v>
      </c>
      <c r="G843" s="6">
        <f t="shared" si="98"/>
        <v>4.6316693520165648</v>
      </c>
      <c r="H843" s="6">
        <f t="shared" si="99"/>
        <v>265.37510597064198</v>
      </c>
    </row>
    <row r="844" spans="1:8" x14ac:dyDescent="0.3">
      <c r="A844" s="26">
        <f t="shared" si="93"/>
        <v>1.0210638546678745</v>
      </c>
      <c r="B844" s="6">
        <v>0.84</v>
      </c>
      <c r="C844" s="6">
        <f t="shared" si="94"/>
        <v>1.1386594433720953</v>
      </c>
      <c r="D844" s="6">
        <f t="shared" si="95"/>
        <v>1.2150405678268152</v>
      </c>
      <c r="E844" s="6">
        <f t="shared" si="96"/>
        <v>0.89672453042152256</v>
      </c>
      <c r="F844" s="6">
        <f t="shared" si="97"/>
        <v>1.0210638546678745</v>
      </c>
      <c r="G844" s="6">
        <f t="shared" si="98"/>
        <v>4.637117922909634</v>
      </c>
      <c r="H844" s="6">
        <f t="shared" si="99"/>
        <v>265.68728608719266</v>
      </c>
    </row>
    <row r="845" spans="1:8" x14ac:dyDescent="0.3">
      <c r="A845" s="26">
        <f t="shared" si="93"/>
        <v>1.0220314354443543</v>
      </c>
      <c r="B845" s="6">
        <v>0.84099999999999997</v>
      </c>
      <c r="C845" s="6">
        <f t="shared" si="94"/>
        <v>1.1385546449568624</v>
      </c>
      <c r="D845" s="6">
        <f t="shared" si="95"/>
        <v>1.2148728292679447</v>
      </c>
      <c r="E845" s="6">
        <f t="shared" si="96"/>
        <v>0.89765690208314686</v>
      </c>
      <c r="F845" s="6">
        <f t="shared" si="97"/>
        <v>1.0220314354443543</v>
      </c>
      <c r="G845" s="6">
        <f t="shared" si="98"/>
        <v>4.642580294972765</v>
      </c>
      <c r="H845" s="6">
        <f t="shared" si="99"/>
        <v>266.00025695254021</v>
      </c>
    </row>
    <row r="846" spans="1:8" x14ac:dyDescent="0.3">
      <c r="A846" s="26">
        <f t="shared" si="93"/>
        <v>1.0229924856241845</v>
      </c>
      <c r="B846" s="6">
        <v>0.84199999999999997</v>
      </c>
      <c r="C846" s="6">
        <f t="shared" si="94"/>
        <v>1.1384458049118713</v>
      </c>
      <c r="D846" s="6">
        <f t="shared" si="95"/>
        <v>1.2146986299172</v>
      </c>
      <c r="E846" s="6">
        <f t="shared" si="96"/>
        <v>0.89858689909562794</v>
      </c>
      <c r="F846" s="6">
        <f t="shared" si="97"/>
        <v>1.0229924856241845</v>
      </c>
      <c r="G846" s="6">
        <f t="shared" si="98"/>
        <v>4.6480566146736946</v>
      </c>
      <c r="H846" s="6">
        <f t="shared" si="99"/>
        <v>266.31402695866785</v>
      </c>
    </row>
    <row r="847" spans="1:8" x14ac:dyDescent="0.3">
      <c r="A847" s="26">
        <f t="shared" si="93"/>
        <v>1.0239469612669478</v>
      </c>
      <c r="B847" s="6">
        <v>0.84299999999999997</v>
      </c>
      <c r="C847" s="6">
        <f t="shared" si="94"/>
        <v>1.1383329026013846</v>
      </c>
      <c r="D847" s="6">
        <f t="shared" si="95"/>
        <v>1.2145179376773474</v>
      </c>
      <c r="E847" s="6">
        <f t="shared" si="96"/>
        <v>0.89951450838938651</v>
      </c>
      <c r="F847" s="6">
        <f t="shared" si="97"/>
        <v>1.0239469612669478</v>
      </c>
      <c r="G847" s="6">
        <f t="shared" si="98"/>
        <v>4.6535470307796647</v>
      </c>
      <c r="H847" s="6">
        <f t="shared" si="99"/>
        <v>266.62860462931059</v>
      </c>
    </row>
    <row r="848" spans="1:8" x14ac:dyDescent="0.3">
      <c r="A848" s="26">
        <f t="shared" si="93"/>
        <v>1.0248948180236288</v>
      </c>
      <c r="B848" s="6">
        <v>0.84399999999999997</v>
      </c>
      <c r="C848" s="6">
        <f t="shared" si="94"/>
        <v>1.1382159170778705</v>
      </c>
      <c r="D848" s="6">
        <f t="shared" si="95"/>
        <v>1.2143307199935103</v>
      </c>
      <c r="E848" s="6">
        <f t="shared" si="96"/>
        <v>0.90043971679365564</v>
      </c>
      <c r="F848" s="6">
        <f t="shared" si="97"/>
        <v>1.0248948180236288</v>
      </c>
      <c r="G848" s="6">
        <f t="shared" si="98"/>
        <v>4.6590516944091487</v>
      </c>
      <c r="H848" s="6">
        <f t="shared" si="99"/>
        <v>266.9439986229192</v>
      </c>
    </row>
    <row r="849" spans="1:8" x14ac:dyDescent="0.3">
      <c r="A849" s="26">
        <f t="shared" si="93"/>
        <v>1.0258360111285021</v>
      </c>
      <c r="B849" s="6">
        <v>0.84499999999999997</v>
      </c>
      <c r="C849" s="6">
        <f t="shared" si="94"/>
        <v>1.1380948270754316</v>
      </c>
      <c r="D849" s="6">
        <f t="shared" si="95"/>
        <v>1.2141369438433878</v>
      </c>
      <c r="E849" s="6">
        <f t="shared" si="96"/>
        <v>0.90136251103486553</v>
      </c>
      <c r="F849" s="6">
        <f t="shared" si="97"/>
        <v>1.0258360111285021</v>
      </c>
      <c r="G849" s="6">
        <f t="shared" si="98"/>
        <v>4.6645707590850591</v>
      </c>
      <c r="H849" s="6">
        <f t="shared" si="99"/>
        <v>267.26021773570858</v>
      </c>
    </row>
    <row r="850" spans="1:8" x14ac:dyDescent="0.3">
      <c r="A850" s="26">
        <f t="shared" si="93"/>
        <v>1.0267704953908077</v>
      </c>
      <c r="B850" s="6">
        <v>0.84599999999999997</v>
      </c>
      <c r="C850" s="6">
        <f t="shared" si="94"/>
        <v>1.1379696110030535</v>
      </c>
      <c r="D850" s="6">
        <f t="shared" si="95"/>
        <v>1.2139365757272025</v>
      </c>
      <c r="E850" s="6">
        <f t="shared" si="96"/>
        <v>0.90228287773499471</v>
      </c>
      <c r="F850" s="6">
        <f t="shared" si="97"/>
        <v>1.0267704953908077</v>
      </c>
      <c r="G850" s="6">
        <f t="shared" si="98"/>
        <v>4.6701043807895175</v>
      </c>
      <c r="H850" s="6">
        <f t="shared" si="99"/>
        <v>267.57727090479608</v>
      </c>
    </row>
    <row r="851" spans="1:8" x14ac:dyDescent="0.3">
      <c r="A851" s="26">
        <f t="shared" si="93"/>
        <v>1.0276982251861893</v>
      </c>
      <c r="B851" s="6">
        <v>0.84699999999999998</v>
      </c>
      <c r="C851" s="6">
        <f t="shared" si="94"/>
        <v>1.1378402469376554</v>
      </c>
      <c r="D851" s="6">
        <f t="shared" si="95"/>
        <v>1.2137295816573574</v>
      </c>
      <c r="E851" s="6">
        <f t="shared" si="96"/>
        <v>0.90320080340988229</v>
      </c>
      <c r="F851" s="6">
        <f t="shared" si="97"/>
        <v>1.0276982251861893</v>
      </c>
      <c r="G851" s="6">
        <f t="shared" si="98"/>
        <v>4.6756527180202223</v>
      </c>
      <c r="H851" s="6">
        <f t="shared" si="99"/>
        <v>267.8951672114307</v>
      </c>
    </row>
    <row r="852" spans="1:8" x14ac:dyDescent="0.3">
      <c r="A852" s="26">
        <f t="shared" si="93"/>
        <v>1.0286191544479053</v>
      </c>
      <c r="B852" s="6">
        <v>0.84799999999999998</v>
      </c>
      <c r="C852" s="6">
        <f t="shared" si="94"/>
        <v>1.1377067126169473</v>
      </c>
      <c r="D852" s="6">
        <f t="shared" si="95"/>
        <v>1.2135159271478004</v>
      </c>
      <c r="E852" s="6">
        <f t="shared" si="96"/>
        <v>0.90411627446750364</v>
      </c>
      <c r="F852" s="6">
        <f t="shared" si="97"/>
        <v>1.0286191544479053</v>
      </c>
      <c r="G852" s="6">
        <f t="shared" si="98"/>
        <v>4.6812159318484818</v>
      </c>
      <c r="H852" s="6">
        <f t="shared" si="99"/>
        <v>268.21391588431879</v>
      </c>
    </row>
    <row r="853" spans="1:8" x14ac:dyDescent="0.3">
      <c r="A853" s="26">
        <f t="shared" si="93"/>
        <v>1.0295332366577903</v>
      </c>
      <c r="B853" s="6">
        <v>0.84899999999999998</v>
      </c>
      <c r="C853" s="6">
        <f t="shared" si="94"/>
        <v>1.1375689854320772</v>
      </c>
      <c r="D853" s="6">
        <f t="shared" si="95"/>
        <v>1.2132955772030787</v>
      </c>
      <c r="E853" s="6">
        <f t="shared" si="96"/>
        <v>0.9050292772062063</v>
      </c>
      <c r="F853" s="6">
        <f t="shared" si="97"/>
        <v>1.0295332366577903</v>
      </c>
      <c r="G853" s="6">
        <f t="shared" si="98"/>
        <v>4.686794185978977</v>
      </c>
      <c r="H853" s="6">
        <f t="shared" si="99"/>
        <v>268.53352630304761</v>
      </c>
    </row>
    <row r="854" spans="1:8" x14ac:dyDescent="0.3">
      <c r="A854" s="26">
        <f t="shared" si="93"/>
        <v>1.0304404248369687</v>
      </c>
      <c r="B854" s="6">
        <v>0.85</v>
      </c>
      <c r="C854" s="6">
        <f t="shared" si="94"/>
        <v>1.1374270424200681</v>
      </c>
      <c r="D854" s="6">
        <f t="shared" si="95"/>
        <v>1.2130684963070797</v>
      </c>
      <c r="E854" s="6">
        <f t="shared" si="96"/>
        <v>0.90593979781290646</v>
      </c>
      <c r="F854" s="6">
        <f t="shared" si="97"/>
        <v>1.0304404248369687</v>
      </c>
      <c r="G854" s="6">
        <f t="shared" si="98"/>
        <v>4.6923876468112997</v>
      </c>
      <c r="H854" s="6">
        <f t="shared" si="99"/>
        <v>268.85400800161142</v>
      </c>
    </row>
    <row r="855" spans="1:8" x14ac:dyDescent="0.3">
      <c r="A855" s="26">
        <f t="shared" si="93"/>
        <v>1.0313406715363029</v>
      </c>
      <c r="B855" s="6">
        <v>0.85099999999999998</v>
      </c>
      <c r="C855" s="6">
        <f t="shared" si="94"/>
        <v>1.1372808602560318</v>
      </c>
      <c r="D855" s="6">
        <f t="shared" si="95"/>
        <v>1.2128346484114378</v>
      </c>
      <c r="E855" s="6">
        <f t="shared" si="96"/>
        <v>0.90684782236124251</v>
      </c>
      <c r="F855" s="6">
        <f t="shared" si="97"/>
        <v>1.0313406715363029</v>
      </c>
      <c r="G855" s="6">
        <f t="shared" si="98"/>
        <v>4.6979964835033545</v>
      </c>
      <c r="H855" s="6">
        <f t="shared" si="99"/>
        <v>269.17537067204427</v>
      </c>
    </row>
    <row r="856" spans="1:8" x14ac:dyDescent="0.3">
      <c r="A856" s="26">
        <f t="shared" si="93"/>
        <v>1.0322339288265761</v>
      </c>
      <c r="B856" s="6">
        <v>0.85199999999999998</v>
      </c>
      <c r="C856" s="6">
        <f t="shared" si="94"/>
        <v>1.1371304152451558</v>
      </c>
      <c r="D856" s="6">
        <f t="shared" si="95"/>
        <v>1.2125939969236057</v>
      </c>
      <c r="E856" s="6">
        <f t="shared" si="96"/>
        <v>0.90775333680968773</v>
      </c>
      <c r="F856" s="6">
        <f t="shared" si="97"/>
        <v>1.0322339288265761</v>
      </c>
      <c r="G856" s="6">
        <f t="shared" si="98"/>
        <v>4.7036208680366762</v>
      </c>
      <c r="H856" s="6">
        <f t="shared" si="99"/>
        <v>269.4976241681623</v>
      </c>
    </row>
    <row r="857" spans="1:8" x14ac:dyDescent="0.3">
      <c r="A857" s="26">
        <f t="shared" si="93"/>
        <v>1.0331201482883918</v>
      </c>
      <c r="B857" s="6">
        <v>0.85299999999999998</v>
      </c>
      <c r="C857" s="6">
        <f t="shared" si="94"/>
        <v>1.1369756833144518</v>
      </c>
      <c r="D857" s="6">
        <f t="shared" si="95"/>
        <v>1.2123465046945676</v>
      </c>
      <c r="E857" s="6">
        <f t="shared" si="96"/>
        <v>0.90865632699961907</v>
      </c>
      <c r="F857" s="6">
        <f t="shared" si="97"/>
        <v>1.0331201482883918</v>
      </c>
      <c r="G857" s="6">
        <f t="shared" si="98"/>
        <v>4.7092609752837422</v>
      </c>
      <c r="H857" s="6">
        <f t="shared" si="99"/>
        <v>269.82077850942034</v>
      </c>
    </row>
    <row r="858" spans="1:8" x14ac:dyDescent="0.3">
      <c r="A858" s="26">
        <f t="shared" si="93"/>
        <v>1.0339992810017828</v>
      </c>
      <c r="B858" s="6">
        <v>0.85399999999999998</v>
      </c>
      <c r="C858" s="6">
        <f t="shared" si="94"/>
        <v>1.1368166400042574</v>
      </c>
      <c r="D858" s="6">
        <f t="shared" si="95"/>
        <v>1.2120921340061885</v>
      </c>
      <c r="E858" s="6">
        <f t="shared" si="96"/>
        <v>0.90955677865333717</v>
      </c>
      <c r="F858" s="6">
        <f t="shared" si="97"/>
        <v>1.0339992810017828</v>
      </c>
      <c r="G858" s="6">
        <f t="shared" si="98"/>
        <v>4.7149169830773481</v>
      </c>
      <c r="H858" s="6">
        <f t="shared" si="99"/>
        <v>270.14484388488705</v>
      </c>
    </row>
    <row r="859" spans="1:8" x14ac:dyDescent="0.3">
      <c r="A859" s="26">
        <f t="shared" si="93"/>
        <v>1.0348712775355247</v>
      </c>
      <c r="B859" s="6">
        <v>0.85499999999999998</v>
      </c>
      <c r="C859" s="6">
        <f t="shared" si="94"/>
        <v>1.1366532604594857</v>
      </c>
      <c r="D859" s="6">
        <f t="shared" si="95"/>
        <v>1.2118308465581822</v>
      </c>
      <c r="E859" s="6">
        <f t="shared" si="96"/>
        <v>0.91045467737204544</v>
      </c>
      <c r="F859" s="6">
        <f t="shared" si="97"/>
        <v>1.0348712775355247</v>
      </c>
      <c r="G859" s="6">
        <f t="shared" si="98"/>
        <v>4.7205890722821371</v>
      </c>
      <c r="H859" s="6">
        <f t="shared" si="99"/>
        <v>270.46983065734315</v>
      </c>
    </row>
    <row r="860" spans="1:8" x14ac:dyDescent="0.3">
      <c r="A860" s="26">
        <f t="shared" si="93"/>
        <v>1.0357360879361315</v>
      </c>
      <c r="B860" s="6">
        <v>0.85599999999999998</v>
      </c>
      <c r="C860" s="6">
        <f t="shared" si="94"/>
        <v>1.1364855194206067</v>
      </c>
      <c r="D860" s="6">
        <f t="shared" si="95"/>
        <v>1.2115626034546858</v>
      </c>
      <c r="E860" s="6">
        <f t="shared" si="96"/>
        <v>0.91135000863377613</v>
      </c>
      <c r="F860" s="6">
        <f t="shared" si="97"/>
        <v>1.0357360879361315</v>
      </c>
      <c r="G860" s="6">
        <f t="shared" si="98"/>
        <v>4.7262774268683501</v>
      </c>
      <c r="H860" s="6">
        <f t="shared" si="99"/>
        <v>270.79574936750709</v>
      </c>
    </row>
    <row r="861" spans="1:8" x14ac:dyDescent="0.3">
      <c r="A861" s="26">
        <f t="shared" si="93"/>
        <v>1.0365936617165348</v>
      </c>
      <c r="B861" s="6">
        <v>0.85699999999999998</v>
      </c>
      <c r="C861" s="6">
        <f t="shared" si="94"/>
        <v>1.1363133912143568</v>
      </c>
      <c r="D861" s="6">
        <f t="shared" si="95"/>
        <v>1.2112873651904246</v>
      </c>
      <c r="E861" s="6">
        <f t="shared" si="96"/>
        <v>0.91224275779126973</v>
      </c>
      <c r="F861" s="6">
        <f t="shared" si="97"/>
        <v>1.0365936617165348</v>
      </c>
      <c r="G861" s="6">
        <f t="shared" si="98"/>
        <v>4.7319822339878916</v>
      </c>
      <c r="H861" s="6">
        <f t="shared" si="99"/>
        <v>271.12261073839295</v>
      </c>
    </row>
    <row r="862" spans="1:8" x14ac:dyDescent="0.3">
      <c r="A862" s="26">
        <f t="shared" si="93"/>
        <v>1.0374439478444242</v>
      </c>
      <c r="B862" s="6">
        <v>0.85799999999999998</v>
      </c>
      <c r="C862" s="6">
        <f t="shared" si="94"/>
        <v>1.1361368497441628</v>
      </c>
      <c r="D862" s="6">
        <f t="shared" si="95"/>
        <v>1.2110050916364528</v>
      </c>
      <c r="E862" s="6">
        <f t="shared" si="96"/>
        <v>0.91313291006980146</v>
      </c>
      <c r="F862" s="6">
        <f t="shared" si="97"/>
        <v>1.0374439478444242</v>
      </c>
      <c r="G862" s="6">
        <f t="shared" si="98"/>
        <v>4.7377036840527955</v>
      </c>
      <c r="H862" s="6">
        <f t="shared" si="99"/>
        <v>271.45042567980681</v>
      </c>
    </row>
    <row r="863" spans="1:8" x14ac:dyDescent="0.3">
      <c r="A863" s="26">
        <f t="shared" si="93"/>
        <v>1.0382868947302415</v>
      </c>
      <c r="B863" s="6">
        <v>0.85899999999999999</v>
      </c>
      <c r="C863" s="6">
        <f t="shared" si="94"/>
        <v>1.1359558684802686</v>
      </c>
      <c r="D863" s="6">
        <f t="shared" si="95"/>
        <v>1.2107157420254526</v>
      </c>
      <c r="E863" s="6">
        <f t="shared" si="96"/>
        <v>0.9140204505649564</v>
      </c>
      <c r="F863" s="6">
        <f t="shared" si="97"/>
        <v>1.0382868947302415</v>
      </c>
      <c r="G863" s="6">
        <f t="shared" si="98"/>
        <v>4.7434419708161908</v>
      </c>
      <c r="H863" s="6">
        <f t="shared" si="99"/>
        <v>271.77920529298518</v>
      </c>
    </row>
    <row r="864" spans="1:8" x14ac:dyDescent="0.3">
      <c r="A864" s="26">
        <f t="shared" si="93"/>
        <v>1.0391224502148162</v>
      </c>
      <c r="B864" s="6">
        <v>0.86</v>
      </c>
      <c r="C864" s="6">
        <f t="shared" si="94"/>
        <v>1.1357704204495573</v>
      </c>
      <c r="D864" s="6">
        <f t="shared" si="95"/>
        <v>1.2104192749365765</v>
      </c>
      <c r="E864" s="6">
        <f t="shared" si="96"/>
        <v>0.91490536424034874</v>
      </c>
      <c r="F864" s="6">
        <f t="shared" si="97"/>
        <v>1.0391224502148162</v>
      </c>
      <c r="G864" s="6">
        <f t="shared" si="98"/>
        <v>4.7491972914558529</v>
      </c>
      <c r="H864" s="6">
        <f t="shared" si="99"/>
        <v>272.10896087538231</v>
      </c>
    </row>
    <row r="865" spans="1:8" x14ac:dyDescent="0.3">
      <c r="A865" s="26">
        <f t="shared" si="93"/>
        <v>1.0399505615566291</v>
      </c>
      <c r="B865" s="6">
        <v>0.86099999999999999</v>
      </c>
      <c r="C865" s="6">
        <f t="shared" si="94"/>
        <v>1.1355804782250536</v>
      </c>
      <c r="D865" s="6">
        <f t="shared" si="95"/>
        <v>1.2101156482798145</v>
      </c>
      <c r="E865" s="6">
        <f t="shared" si="96"/>
        <v>0.91578763592528745</v>
      </c>
      <c r="F865" s="6">
        <f t="shared" si="97"/>
        <v>1.0399505615566291</v>
      </c>
      <c r="G865" s="6">
        <f t="shared" si="98"/>
        <v>4.7549698466604609</v>
      </c>
      <c r="H865" s="6">
        <f t="shared" si="99"/>
        <v>272.4397039256126</v>
      </c>
    </row>
    <row r="866" spans="1:8" x14ac:dyDescent="0.3">
      <c r="A866" s="26">
        <f t="shared" si="93"/>
        <v>1.0407711754186819</v>
      </c>
      <c r="B866" s="6">
        <v>0.86199999999999999</v>
      </c>
      <c r="C866" s="6">
        <f t="shared" si="94"/>
        <v>1.1353860139150926</v>
      </c>
      <c r="D866" s="6">
        <f t="shared" si="95"/>
        <v>1.2098048192798654</v>
      </c>
      <c r="E866" s="6">
        <f t="shared" si="96"/>
        <v>0.91666725031238028</v>
      </c>
      <c r="F866" s="6">
        <f t="shared" si="97"/>
        <v>1.0407711754186819</v>
      </c>
      <c r="G866" s="6">
        <f t="shared" si="98"/>
        <v>4.7607598407186433</v>
      </c>
      <c r="H866" s="6">
        <f t="shared" si="99"/>
        <v>272.77144614855229</v>
      </c>
    </row>
    <row r="867" spans="1:8" x14ac:dyDescent="0.3">
      <c r="A867" s="26">
        <f t="shared" si="93"/>
        <v>1.0415842378549709</v>
      </c>
      <c r="B867" s="6">
        <v>0.86299999999999999</v>
      </c>
      <c r="C867" s="6">
        <f t="shared" si="94"/>
        <v>1.1351869991521477</v>
      </c>
      <c r="D867" s="6">
        <f t="shared" si="95"/>
        <v>1.2094867444594963</v>
      </c>
      <c r="E867" s="6">
        <f t="shared" si="96"/>
        <v>0.91754419195508119</v>
      </c>
      <c r="F867" s="6">
        <f t="shared" si="97"/>
        <v>1.0415842378549709</v>
      </c>
      <c r="G867" s="6">
        <f t="shared" si="98"/>
        <v>4.7665674816109531</v>
      </c>
      <c r="H867" s="6">
        <f t="shared" si="99"/>
        <v>273.10419946060927</v>
      </c>
    </row>
    <row r="868" spans="1:8" x14ac:dyDescent="0.3">
      <c r="A868" s="26">
        <f t="shared" si="93"/>
        <v>1.0423896942965412</v>
      </c>
      <c r="B868" s="6">
        <v>0.86399999999999999</v>
      </c>
      <c r="C868" s="6">
        <f t="shared" si="94"/>
        <v>1.134983405081299</v>
      </c>
      <c r="D868" s="6">
        <f t="shared" si="95"/>
        <v>1.2091613796223695</v>
      </c>
      <c r="E868" s="6">
        <f t="shared" si="96"/>
        <v>0.91841844526517513</v>
      </c>
      <c r="F868" s="6">
        <f t="shared" si="97"/>
        <v>1.0423896942965412</v>
      </c>
      <c r="G868" s="6">
        <f t="shared" si="98"/>
        <v>4.7723929811048613</v>
      </c>
      <c r="H868" s="6">
        <f t="shared" si="99"/>
        <v>273.4379759951658</v>
      </c>
    </row>
    <row r="869" spans="1:8" x14ac:dyDescent="0.3">
      <c r="A869" s="26">
        <f t="shared" si="93"/>
        <v>1.0431874895371023</v>
      </c>
      <c r="B869" s="6">
        <v>0.86499999999999999</v>
      </c>
      <c r="C869" s="6">
        <f t="shared" si="94"/>
        <v>1.1347752023483282</v>
      </c>
      <c r="D869" s="6">
        <f t="shared" si="95"/>
        <v>1.2088286798353112</v>
      </c>
      <c r="E869" s="6">
        <f t="shared" si="96"/>
        <v>0.91928999451019699</v>
      </c>
      <c r="F869" s="6">
        <f t="shared" si="97"/>
        <v>1.0431874895371023</v>
      </c>
      <c r="G869" s="6">
        <f t="shared" si="98"/>
        <v>4.7782365548529127</v>
      </c>
      <c r="H869" s="6">
        <f t="shared" si="99"/>
        <v>273.77278810820258</v>
      </c>
    </row>
    <row r="870" spans="1:8" x14ac:dyDescent="0.3">
      <c r="A870" s="26">
        <f t="shared" si="93"/>
        <v>1.0439775677182002</v>
      </c>
      <c r="B870" s="6">
        <v>0.86599999999999999</v>
      </c>
      <c r="C870" s="6">
        <f t="shared" si="94"/>
        <v>1.1345623610874294</v>
      </c>
      <c r="D870" s="6">
        <f t="shared" si="95"/>
        <v>1.208488599410007</v>
      </c>
      <c r="E870" s="6">
        <f t="shared" si="96"/>
        <v>0.92015882381078862</v>
      </c>
      <c r="F870" s="6">
        <f t="shared" si="97"/>
        <v>1.0439775677182002</v>
      </c>
      <c r="G870" s="6">
        <f t="shared" si="98"/>
        <v>4.7840984224941652</v>
      </c>
      <c r="H870" s="6">
        <f t="shared" si="99"/>
        <v>274.10864838411067</v>
      </c>
    </row>
    <row r="871" spans="1:8" x14ac:dyDescent="0.3">
      <c r="A871" s="26">
        <f t="shared" si="93"/>
        <v>1.0447598723139118</v>
      </c>
      <c r="B871" s="6">
        <v>0.86699999999999999</v>
      </c>
      <c r="C871" s="6">
        <f t="shared" si="94"/>
        <v>1.1343448509085134</v>
      </c>
      <c r="D871" s="6">
        <f t="shared" si="95"/>
        <v>1.2081410918840922</v>
      </c>
      <c r="E871" s="6">
        <f t="shared" si="96"/>
        <v>0.9210249171379834</v>
      </c>
      <c r="F871" s="6">
        <f t="shared" si="97"/>
        <v>1.0447598723139118</v>
      </c>
      <c r="G871" s="6">
        <f t="shared" si="98"/>
        <v>4.7899788077590433</v>
      </c>
      <c r="H871" s="6">
        <f t="shared" si="99"/>
        <v>274.44556964169908</v>
      </c>
    </row>
    <row r="872" spans="1:8" x14ac:dyDescent="0.3">
      <c r="A872" s="26">
        <f t="shared" si="93"/>
        <v>1.0455343461150599</v>
      </c>
      <c r="B872" s="6">
        <v>0.86799999999999999</v>
      </c>
      <c r="C872" s="6">
        <f t="shared" si="94"/>
        <v>1.1341226408840981</v>
      </c>
      <c r="D872" s="6">
        <f t="shared" si="95"/>
        <v>1.2077861100016236</v>
      </c>
      <c r="E872" s="6">
        <f t="shared" si="96"/>
        <v>0.9218882583104242</v>
      </c>
      <c r="F872" s="6">
        <f t="shared" si="97"/>
        <v>1.0455343461150599</v>
      </c>
      <c r="G872" s="6">
        <f t="shared" si="98"/>
        <v>4.7958779385777586</v>
      </c>
      <c r="H872" s="6">
        <f t="shared" si="99"/>
        <v>274.78356494040702</v>
      </c>
    </row>
    <row r="873" spans="1:8" x14ac:dyDescent="0.3">
      <c r="A873" s="26">
        <f t="shared" si="93"/>
        <v>1.0463009312129132</v>
      </c>
      <c r="B873" s="6">
        <v>0.86899999999999999</v>
      </c>
      <c r="C873" s="6">
        <f t="shared" si="94"/>
        <v>1.1338956995357559</v>
      </c>
      <c r="D873" s="6">
        <f t="shared" si="95"/>
        <v>1.2074236056928922</v>
      </c>
      <c r="E873" s="6">
        <f t="shared" si="96"/>
        <v>0.92274883099150484</v>
      </c>
      <c r="F873" s="6">
        <f t="shared" si="97"/>
        <v>1.0463009312129132</v>
      </c>
      <c r="G873" s="6">
        <f t="shared" si="98"/>
        <v>4.8017960471924308</v>
      </c>
      <c r="H873" s="6">
        <f t="shared" si="99"/>
        <v>275.12264758672774</v>
      </c>
    </row>
    <row r="874" spans="1:8" x14ac:dyDescent="0.3">
      <c r="A874" s="26">
        <f t="shared" si="93"/>
        <v>1.0470595689823665</v>
      </c>
      <c r="B874" s="6">
        <v>0.87</v>
      </c>
      <c r="C874" s="6">
        <f t="shared" si="94"/>
        <v>1.1336639948201124</v>
      </c>
      <c r="D874" s="6">
        <f t="shared" si="95"/>
        <v>1.2070535300535665</v>
      </c>
      <c r="E874" s="6">
        <f t="shared" si="96"/>
        <v>0.92360661868644056</v>
      </c>
      <c r="F874" s="6">
        <f t="shared" si="97"/>
        <v>1.0470595689823665</v>
      </c>
      <c r="G874" s="6">
        <f t="shared" si="98"/>
        <v>4.8077333702730884</v>
      </c>
      <c r="H874" s="6">
        <f t="shared" si="99"/>
        <v>275.46283114085509</v>
      </c>
    </row>
    <row r="875" spans="1:8" x14ac:dyDescent="0.3">
      <c r="A875" s="26">
        <f t="shared" si="93"/>
        <v>1.047810200064565</v>
      </c>
      <c r="B875" s="6">
        <v>0.871</v>
      </c>
      <c r="C875" s="6">
        <f t="shared" si="94"/>
        <v>1.1334274941143696</v>
      </c>
      <c r="D875" s="6">
        <f t="shared" si="95"/>
        <v>1.2066758333231247</v>
      </c>
      <c r="E875" s="6">
        <f t="shared" si="96"/>
        <v>0.92446160473925709</v>
      </c>
      <c r="F875" s="6">
        <f t="shared" si="97"/>
        <v>1.047810200064565</v>
      </c>
      <c r="G875" s="6">
        <f t="shared" si="98"/>
        <v>4.8136901490376829</v>
      </c>
      <c r="H875" s="6">
        <f t="shared" si="99"/>
        <v>275.80412942355946</v>
      </c>
    </row>
    <row r="876" spans="1:8" x14ac:dyDescent="0.3">
      <c r="A876" s="26">
        <f t="shared" si="93"/>
        <v>1.0485527643489603</v>
      </c>
      <c r="B876" s="6">
        <v>0.872</v>
      </c>
      <c r="C876" s="6">
        <f t="shared" si="94"/>
        <v>1.1331861642013352</v>
      </c>
      <c r="D876" s="6">
        <f t="shared" si="95"/>
        <v>1.2062904648625519</v>
      </c>
      <c r="E876" s="6">
        <f t="shared" si="96"/>
        <v>0.92531377232969991</v>
      </c>
      <c r="F876" s="6">
        <f t="shared" si="97"/>
        <v>1.0485527643489603</v>
      </c>
      <c r="G876" s="6">
        <f t="shared" si="98"/>
        <v>4.819666629376318</v>
      </c>
      <c r="H876" s="6">
        <f t="shared" si="99"/>
        <v>276.14655652330617</v>
      </c>
    </row>
    <row r="877" spans="1:8" x14ac:dyDescent="0.3">
      <c r="A877" s="26">
        <f t="shared" si="93"/>
        <v>1.0492872009547725</v>
      </c>
      <c r="B877" s="6">
        <v>0.873</v>
      </c>
      <c r="C877" s="6">
        <f t="shared" si="94"/>
        <v>1.1329399712539396</v>
      </c>
      <c r="D877" s="6">
        <f t="shared" si="95"/>
        <v>1.2058973731312741</v>
      </c>
      <c r="E877" s="6">
        <f t="shared" si="96"/>
        <v>0.92616310447006278</v>
      </c>
      <c r="F877" s="6">
        <f t="shared" si="97"/>
        <v>1.0492872009547725</v>
      </c>
      <c r="G877" s="6">
        <f t="shared" si="98"/>
        <v>4.8256630619798573</v>
      </c>
      <c r="H877" s="6">
        <f t="shared" si="99"/>
        <v>276.49012680362364</v>
      </c>
    </row>
    <row r="878" spans="1:8" x14ac:dyDescent="0.3">
      <c r="A878" s="26">
        <f t="shared" si="93"/>
        <v>1.0500134482118275</v>
      </c>
      <c r="B878" s="6">
        <v>0.874</v>
      </c>
      <c r="C878" s="6">
        <f t="shared" si="94"/>
        <v>1.1326888808192157</v>
      </c>
      <c r="D878" s="6">
        <f t="shared" si="95"/>
        <v>1.2054965056632874</v>
      </c>
      <c r="E878" s="6">
        <f t="shared" si="96"/>
        <v>0.92700958400192524</v>
      </c>
      <c r="F878" s="6">
        <f t="shared" si="97"/>
        <v>1.0500134482118275</v>
      </c>
      <c r="G878" s="6">
        <f t="shared" si="98"/>
        <v>4.8316797024731022</v>
      </c>
      <c r="H878" s="6">
        <f t="shared" si="99"/>
        <v>276.83485491073407</v>
      </c>
    </row>
    <row r="879" spans="1:8" x14ac:dyDescent="0.3">
      <c r="A879" s="26">
        <f t="shared" si="93"/>
        <v>1.050731443640754</v>
      </c>
      <c r="B879" s="6">
        <v>0.875</v>
      </c>
      <c r="C879" s="6">
        <f t="shared" si="94"/>
        <v>1.1324328578017198</v>
      </c>
      <c r="D879" s="6">
        <f t="shared" si="95"/>
        <v>1.2050878090424584</v>
      </c>
      <c r="E879" s="6">
        <f t="shared" si="96"/>
        <v>0.92785319359280627</v>
      </c>
      <c r="F879" s="6">
        <f t="shared" si="97"/>
        <v>1.050731443640754</v>
      </c>
      <c r="G879" s="6">
        <f t="shared" si="98"/>
        <v>4.8377168115527551</v>
      </c>
      <c r="H879" s="6">
        <f t="shared" si="99"/>
        <v>277.18075578145829</v>
      </c>
    </row>
    <row r="880" spans="1:8" x14ac:dyDescent="0.3">
      <c r="A880" s="26">
        <f t="shared" si="93"/>
        <v>1.0514411239325017</v>
      </c>
      <c r="B880" s="6">
        <v>0.876</v>
      </c>
      <c r="C880" s="6">
        <f t="shared" si="94"/>
        <v>1.1321718664463698</v>
      </c>
      <c r="D880" s="6">
        <f t="shared" si="95"/>
        <v>1.2046712288769494</v>
      </c>
      <c r="E880" s="6">
        <f t="shared" si="96"/>
        <v>0.92869391573272031</v>
      </c>
      <c r="F880" s="6">
        <f t="shared" si="97"/>
        <v>1.0514411239325017</v>
      </c>
      <c r="G880" s="6">
        <f t="shared" si="98"/>
        <v>4.8437746551303533</v>
      </c>
      <c r="H880" s="6">
        <f t="shared" si="99"/>
        <v>277.52784465140508</v>
      </c>
    </row>
    <row r="881" spans="1:8" x14ac:dyDescent="0.3">
      <c r="A881" s="26">
        <f t="shared" si="93"/>
        <v>1.0521424249271611</v>
      </c>
      <c r="B881" s="6">
        <v>0.877</v>
      </c>
      <c r="C881" s="6">
        <f t="shared" si="94"/>
        <v>1.1319058703206746</v>
      </c>
      <c r="D881" s="6">
        <f t="shared" si="95"/>
        <v>1.2042467097727412</v>
      </c>
      <c r="E881" s="6">
        <f t="shared" si="96"/>
        <v>0.92953173273064116</v>
      </c>
      <c r="F881" s="6">
        <f t="shared" si="97"/>
        <v>1.0521424249271611</v>
      </c>
      <c r="G881" s="6">
        <f t="shared" si="98"/>
        <v>4.8498535044804223</v>
      </c>
      <c r="H881" s="6">
        <f t="shared" si="99"/>
        <v>277.87613706345985</v>
      </c>
    </row>
    <row r="882" spans="1:8" x14ac:dyDescent="0.3">
      <c r="A882" s="26">
        <f t="shared" si="93"/>
        <v>1.0528352815920485</v>
      </c>
      <c r="B882" s="6">
        <v>0.878</v>
      </c>
      <c r="C882" s="6">
        <f t="shared" si="94"/>
        <v>1.1316348322963268</v>
      </c>
      <c r="D882" s="6">
        <f t="shared" si="95"/>
        <v>1.2038141953062014</v>
      </c>
      <c r="E882" s="6">
        <f t="shared" si="96"/>
        <v>0.93036662671086456</v>
      </c>
      <c r="F882" s="6">
        <f t="shared" si="97"/>
        <v>1.0528352815920485</v>
      </c>
      <c r="G882" s="6">
        <f t="shared" si="98"/>
        <v>4.8559536363940605</v>
      </c>
      <c r="H882" s="6">
        <f t="shared" si="99"/>
        <v>278.22564887658444</v>
      </c>
    </row>
    <row r="883" spans="1:8" x14ac:dyDescent="0.3">
      <c r="A883" s="26">
        <f t="shared" si="93"/>
        <v>1.0535196279990287</v>
      </c>
      <c r="B883" s="6">
        <v>0.879</v>
      </c>
      <c r="C883" s="6">
        <f t="shared" si="94"/>
        <v>1.1313587145301343</v>
      </c>
      <c r="D883" s="6">
        <f t="shared" si="95"/>
        <v>1.2033736279956682</v>
      </c>
      <c r="E883" s="6">
        <f t="shared" si="96"/>
        <v>0.93119857960926822</v>
      </c>
      <c r="F883" s="6">
        <f t="shared" si="97"/>
        <v>1.0535196279990287</v>
      </c>
      <c r="G883" s="6">
        <f t="shared" si="98"/>
        <v>4.8620753333382138</v>
      </c>
      <c r="H883" s="6">
        <f t="shared" si="99"/>
        <v>278.57639627494257</v>
      </c>
    </row>
    <row r="884" spans="1:8" x14ac:dyDescent="0.3">
      <c r="A884" s="26">
        <f t="shared" si="93"/>
        <v>1.0541953973010367</v>
      </c>
      <c r="B884" s="6">
        <v>0.88</v>
      </c>
      <c r="C884" s="6">
        <f t="shared" si="94"/>
        <v>1.1310774784442541</v>
      </c>
      <c r="D884" s="6">
        <f t="shared" si="95"/>
        <v>1.2029249492719936</v>
      </c>
      <c r="E884" s="6">
        <f t="shared" si="96"/>
        <v>0.93202757316946561</v>
      </c>
      <c r="F884" s="6">
        <f t="shared" si="97"/>
        <v>1.0541953973010367</v>
      </c>
      <c r="G884" s="6">
        <f t="shared" si="98"/>
        <v>4.8682188836209006</v>
      </c>
      <c r="H884" s="6">
        <f t="shared" si="99"/>
        <v>278.92839577736686</v>
      </c>
    </row>
    <row r="885" spans="1:8" x14ac:dyDescent="0.3">
      <c r="A885" s="26">
        <f t="shared" si="93"/>
        <v>1.054862521707771</v>
      </c>
      <c r="B885" s="6">
        <v>0.88100000000000001</v>
      </c>
      <c r="C885" s="6">
        <f t="shared" si="94"/>
        <v>1.1307910847057057</v>
      </c>
      <c r="D885" s="6">
        <f t="shared" si="95"/>
        <v>1.2024680994480099</v>
      </c>
      <c r="E885" s="6">
        <f t="shared" si="96"/>
        <v>0.93285358893884851</v>
      </c>
      <c r="F885" s="6">
        <f t="shared" si="97"/>
        <v>1.054862521707771</v>
      </c>
      <c r="G885" s="6">
        <f t="shared" si="98"/>
        <v>4.8743845815626461</v>
      </c>
      <c r="H885" s="6">
        <f t="shared" si="99"/>
        <v>279.28166424718142</v>
      </c>
    </row>
    <row r="886" spans="1:8" x14ac:dyDescent="0.3">
      <c r="A886" s="26">
        <f t="shared" si="93"/>
        <v>1.0555209324605113</v>
      </c>
      <c r="B886" s="6">
        <v>0.88200000000000001</v>
      </c>
      <c r="C886" s="6">
        <f t="shared" si="94"/>
        <v>1.1304994932051229</v>
      </c>
      <c r="D886" s="6">
        <f t="shared" si="95"/>
        <v>1.2020030176868612</v>
      </c>
      <c r="E886" s="6">
        <f t="shared" si="96"/>
        <v>0.93367660826451404</v>
      </c>
      <c r="F886" s="6">
        <f t="shared" si="97"/>
        <v>1.0555209324605113</v>
      </c>
      <c r="G886" s="6">
        <f t="shared" si="98"/>
        <v>4.8805727276744335</v>
      </c>
      <c r="H886" s="6">
        <f t="shared" si="99"/>
        <v>279.6362189023971</v>
      </c>
    </row>
    <row r="887" spans="1:8" x14ac:dyDescent="0.3">
      <c r="A887" s="26">
        <f t="shared" si="93"/>
        <v>1.0561705598060318</v>
      </c>
      <c r="B887" s="6">
        <v>0.88300000000000001</v>
      </c>
      <c r="C887" s="6">
        <f t="shared" si="94"/>
        <v>1.1302026630347155</v>
      </c>
      <c r="D887" s="6">
        <f t="shared" si="95"/>
        <v>1.2015296419691546</v>
      </c>
      <c r="E887" s="6">
        <f t="shared" si="96"/>
        <v>0.93449661228907432</v>
      </c>
      <c r="F887" s="6">
        <f t="shared" si="97"/>
        <v>1.0561705598060318</v>
      </c>
      <c r="G887" s="6">
        <f t="shared" si="98"/>
        <v>4.8867836288424629</v>
      </c>
      <c r="H887" s="6">
        <f t="shared" si="99"/>
        <v>279.9920773262981</v>
      </c>
    </row>
    <row r="888" spans="1:8" x14ac:dyDescent="0.3">
      <c r="A888" s="26">
        <f t="shared" si="93"/>
        <v>1.0568113329695605</v>
      </c>
      <c r="B888" s="6">
        <v>0.88400000000000001</v>
      </c>
      <c r="C888" s="6">
        <f t="shared" si="94"/>
        <v>1.1299005524653993</v>
      </c>
      <c r="D888" s="6">
        <f t="shared" si="95"/>
        <v>1.2010479090588704</v>
      </c>
      <c r="E888" s="6">
        <f t="shared" si="96"/>
        <v>0.93531358194633951</v>
      </c>
      <c r="F888" s="6">
        <f t="shared" si="97"/>
        <v>1.0568113329695605</v>
      </c>
      <c r="G888" s="6">
        <f t="shared" si="98"/>
        <v>4.893017598520041</v>
      </c>
      <c r="H888" s="6">
        <f t="shared" si="99"/>
        <v>280.34925747843585</v>
      </c>
    </row>
    <row r="889" spans="1:8" x14ac:dyDescent="0.3">
      <c r="A889" s="26">
        <f t="shared" si="93"/>
        <v>1.0574431801267465</v>
      </c>
      <c r="B889" s="6">
        <v>0.88500000000000001</v>
      </c>
      <c r="C889" s="6">
        <f t="shared" si="94"/>
        <v>1.129593118923059</v>
      </c>
      <c r="D889" s="6">
        <f t="shared" si="95"/>
        <v>1.2005577544679793</v>
      </c>
      <c r="E889" s="6">
        <f t="shared" si="96"/>
        <v>0.93612749795687555</v>
      </c>
      <c r="F889" s="6">
        <f t="shared" si="97"/>
        <v>1.0574431801267465</v>
      </c>
      <c r="G889" s="6">
        <f t="shared" si="98"/>
        <v>4.8992749569269529</v>
      </c>
      <c r="H889" s="6">
        <f t="shared" si="99"/>
        <v>280.70777770605258</v>
      </c>
    </row>
    <row r="890" spans="1:8" x14ac:dyDescent="0.3">
      <c r="A890" s="26">
        <f t="shared" si="93"/>
        <v>1.058066028374586</v>
      </c>
      <c r="B890" s="6">
        <v>0.88600000000000001</v>
      </c>
      <c r="C890" s="6">
        <f t="shared" si="94"/>
        <v>1.1292803189639018</v>
      </c>
      <c r="D890" s="6">
        <f t="shared" si="95"/>
        <v>1.2000591124196995</v>
      </c>
      <c r="E890" s="6">
        <f t="shared" si="96"/>
        <v>0.93693834082342464</v>
      </c>
      <c r="F890" s="6">
        <f t="shared" si="97"/>
        <v>1.058066028374586</v>
      </c>
      <c r="G890" s="6">
        <f t="shared" si="98"/>
        <v>4.9055560312566513</v>
      </c>
      <c r="H890" s="6">
        <f t="shared" si="99"/>
        <v>281.06765675595227</v>
      </c>
    </row>
    <row r="891" spans="1:8" x14ac:dyDescent="0.3">
      <c r="A891" s="26">
        <f t="shared" si="93"/>
        <v>1.058679803701261</v>
      </c>
      <c r="B891" s="6">
        <v>0.88700000000000001</v>
      </c>
      <c r="C891" s="6">
        <f t="shared" si="94"/>
        <v>1.1289621082488572</v>
      </c>
      <c r="D891" s="6">
        <f t="shared" si="95"/>
        <v>1.1995519158103343</v>
      </c>
      <c r="E891" s="6">
        <f t="shared" si="96"/>
        <v>0.93774609082619098</v>
      </c>
      <c r="F891" s="6">
        <f t="shared" si="97"/>
        <v>1.058679803701261</v>
      </c>
      <c r="G891" s="6">
        <f t="shared" si="98"/>
        <v>4.9118611558916712</v>
      </c>
      <c r="H891" s="6">
        <f t="shared" si="99"/>
        <v>281.42891378684288</v>
      </c>
    </row>
    <row r="892" spans="1:8" x14ac:dyDescent="0.3">
      <c r="A892" s="26">
        <f t="shared" si="93"/>
        <v>1.0592844309548375</v>
      </c>
      <c r="B892" s="6">
        <v>0.88800000000000001</v>
      </c>
      <c r="C892" s="6">
        <f t="shared" si="94"/>
        <v>1.1286384415169792</v>
      </c>
      <c r="D892" s="6">
        <f t="shared" si="95"/>
        <v>1.199036096169616</v>
      </c>
      <c r="E892" s="6">
        <f t="shared" si="96"/>
        <v>0.93855072801797845</v>
      </c>
      <c r="F892" s="6">
        <f t="shared" si="97"/>
        <v>1.0592844309548375</v>
      </c>
      <c r="G892" s="6">
        <f t="shared" si="98"/>
        <v>4.9181906726276425</v>
      </c>
      <c r="H892" s="6">
        <f t="shared" si="99"/>
        <v>281.79156838217148</v>
      </c>
    </row>
    <row r="893" spans="1:8" x14ac:dyDescent="0.3">
      <c r="A893" s="26">
        <f t="shared" si="93"/>
        <v>1.0598798338107707</v>
      </c>
      <c r="B893" s="6">
        <v>0.88900000000000001</v>
      </c>
      <c r="C893" s="6">
        <f t="shared" si="94"/>
        <v>1.1283092725578017</v>
      </c>
      <c r="D893" s="6">
        <f t="shared" si="95"/>
        <v>1.1985115836194904</v>
      </c>
      <c r="E893" s="6">
        <f t="shared" si="96"/>
        <v>0.93935223221918041</v>
      </c>
      <c r="F893" s="6">
        <f t="shared" si="97"/>
        <v>1.0598798338107707</v>
      </c>
      <c r="G893" s="6">
        <f t="shared" si="98"/>
        <v>4.9245449309063485</v>
      </c>
      <c r="H893" s="6">
        <f t="shared" si="99"/>
        <v>282.15564056347739</v>
      </c>
    </row>
    <row r="894" spans="1:8" x14ac:dyDescent="0.3">
      <c r="A894" s="26">
        <f t="shared" si="93"/>
        <v>1.0604659347381598</v>
      </c>
      <c r="B894" s="6">
        <v>0.89</v>
      </c>
      <c r="C894" s="6">
        <f t="shared" si="94"/>
        <v>1.1279745541825956</v>
      </c>
      <c r="D894" s="6">
        <f t="shared" si="95"/>
        <v>1.1979783068312597</v>
      </c>
      <c r="E894" s="6">
        <f t="shared" si="96"/>
        <v>0.94015058301261323</v>
      </c>
      <c r="F894" s="6">
        <f t="shared" si="97"/>
        <v>1.0604659347381598</v>
      </c>
      <c r="G894" s="6">
        <f t="shared" si="98"/>
        <v>4.9309242880582635</v>
      </c>
      <c r="H894" s="6">
        <f t="shared" si="99"/>
        <v>282.52115080428871</v>
      </c>
    </row>
    <row r="895" spans="1:8" x14ac:dyDescent="0.3">
      <c r="A895" s="26">
        <f t="shared" si="93"/>
        <v>1.0610426549646892</v>
      </c>
      <c r="B895" s="6">
        <v>0.89100000000000001</v>
      </c>
      <c r="C895" s="6">
        <f t="shared" si="94"/>
        <v>1.1276342381944733</v>
      </c>
      <c r="D895" s="6">
        <f t="shared" si="95"/>
        <v>1.1974361929810062</v>
      </c>
      <c r="E895" s="6">
        <f t="shared" si="96"/>
        <v>0.94094575973818595</v>
      </c>
      <c r="F895" s="6">
        <f t="shared" si="97"/>
        <v>1.0610426549646892</v>
      </c>
      <c r="G895" s="6">
        <f t="shared" si="98"/>
        <v>4.9373291095550522</v>
      </c>
      <c r="H895" s="6">
        <f t="shared" si="99"/>
        <v>282.88812004458936</v>
      </c>
    </row>
    <row r="896" spans="1:8" x14ac:dyDescent="0.3">
      <c r="A896" s="26">
        <f t="shared" si="93"/>
        <v>1.061609914440198</v>
      </c>
      <c r="B896" s="6">
        <v>0.89200000000000002</v>
      </c>
      <c r="C896" s="6">
        <f t="shared" si="94"/>
        <v>1.1272882753572839</v>
      </c>
      <c r="D896" s="6">
        <f t="shared" si="95"/>
        <v>1.1968851677032089</v>
      </c>
      <c r="E896" s="6">
        <f t="shared" si="96"/>
        <v>0.94173774148740286</v>
      </c>
      <c r="F896" s="6">
        <f t="shared" si="97"/>
        <v>1.061609914440198</v>
      </c>
      <c r="G896" s="6">
        <f t="shared" si="98"/>
        <v>4.9437597692725364</v>
      </c>
      <c r="H896" s="6">
        <f t="shared" si="99"/>
        <v>283.25656970588597</v>
      </c>
    </row>
    <row r="897" spans="1:8" x14ac:dyDescent="0.3">
      <c r="A897" s="26">
        <f t="shared" si="93"/>
        <v>1.0621676317988042</v>
      </c>
      <c r="B897" s="6">
        <v>0.89300000000000002</v>
      </c>
      <c r="C897" s="6">
        <f t="shared" si="94"/>
        <v>1.1269366153632381</v>
      </c>
      <c r="D897" s="6">
        <f t="shared" si="95"/>
        <v>1.1963251550424636</v>
      </c>
      <c r="E897" s="6">
        <f t="shared" si="96"/>
        <v>0.9425265070976887</v>
      </c>
      <c r="F897" s="6">
        <f t="shared" si="97"/>
        <v>1.0621676317988042</v>
      </c>
      <c r="G897" s="6">
        <f t="shared" si="98"/>
        <v>4.9502166497646618</v>
      </c>
      <c r="H897" s="6">
        <f t="shared" si="99"/>
        <v>283.62652170690512</v>
      </c>
    </row>
    <row r="898" spans="1:8" x14ac:dyDescent="0.3">
      <c r="A898" s="26">
        <f t="shared" si="93"/>
        <v>1.062715724319514</v>
      </c>
      <c r="B898" s="6">
        <v>0.89400000000000002</v>
      </c>
      <c r="C898" s="6">
        <f t="shared" si="94"/>
        <v>1.1265792067991964</v>
      </c>
      <c r="D898" s="6">
        <f t="shared" si="95"/>
        <v>1.1957560774032094</v>
      </c>
      <c r="E898" s="6">
        <f t="shared" si="96"/>
        <v>0.94331203514653039</v>
      </c>
      <c r="F898" s="6">
        <f t="shared" si="97"/>
        <v>1.062715724319514</v>
      </c>
      <c r="G898" s="6">
        <f t="shared" si="98"/>
        <v>4.9567001425490265</v>
      </c>
      <c r="H898" s="6">
        <f t="shared" si="99"/>
        <v>283.99799847995274</v>
      </c>
    </row>
    <row r="899" spans="1:8" x14ac:dyDescent="0.3">
      <c r="A899" s="26">
        <f t="shared" si="93"/>
        <v>1.0632541078852407</v>
      </c>
      <c r="B899" s="6">
        <v>0.89500000000000002</v>
      </c>
      <c r="C899" s="6">
        <f t="shared" si="94"/>
        <v>1.1262159971115562</v>
      </c>
      <c r="D899" s="6">
        <f t="shared" si="95"/>
        <v>1.1951778554973584</v>
      </c>
      <c r="E899" s="6">
        <f t="shared" si="96"/>
        <v>0.94409430394542793</v>
      </c>
      <c r="F899" s="6">
        <f t="shared" si="97"/>
        <v>1.0632541078852407</v>
      </c>
      <c r="G899" s="6">
        <f t="shared" si="98"/>
        <v>4.9632106484045897</v>
      </c>
      <c r="H899" s="6">
        <f t="shared" si="99"/>
        <v>284.37102298797174</v>
      </c>
    </row>
    <row r="900" spans="1:8" x14ac:dyDescent="0.3">
      <c r="A900" s="26">
        <f t="shared" ref="A900:A963" si="100">F900</f>
        <v>1.0637826969401549</v>
      </c>
      <c r="B900" s="6">
        <v>0.89600000000000002</v>
      </c>
      <c r="C900" s="6">
        <f t="shared" si="94"/>
        <v>1.125846932569661</v>
      </c>
      <c r="D900" s="6">
        <f t="shared" si="95"/>
        <v>1.1945904082897225</v>
      </c>
      <c r="E900" s="6">
        <f t="shared" si="96"/>
        <v>0.94487329153364652</v>
      </c>
      <c r="F900" s="6">
        <f t="shared" si="97"/>
        <v>1.0637826969401549</v>
      </c>
      <c r="G900" s="6">
        <f t="shared" si="98"/>
        <v>4.9697485776821786</v>
      </c>
      <c r="H900" s="6">
        <f t="shared" si="99"/>
        <v>284.74561874233257</v>
      </c>
    </row>
    <row r="901" spans="1:8" x14ac:dyDescent="0.3">
      <c r="A901" s="26">
        <f t="shared" si="100"/>
        <v>1.0643014044452714</v>
      </c>
      <c r="B901" s="6">
        <v>0.89700000000000002</v>
      </c>
      <c r="C901" s="6">
        <f t="shared" ref="C901:C964" si="101">((G901-SIN(G901))/G901)^(2/3)</f>
        <v>1.1254719582276558</v>
      </c>
      <c r="D901" s="6">
        <f t="shared" ref="D901:D964" si="102">(G901-SIN(G901))/G901</f>
        <v>1.1939936529411184</v>
      </c>
      <c r="E901" s="6">
        <f t="shared" ref="E901:E964" si="103">(G901-SIN(G901))/(2*PI())</f>
        <v>0.9456489756717591</v>
      </c>
      <c r="F901" s="6">
        <f t="shared" ref="F901:F964" si="104">((1*(G901-SIN(G901)))/(2*PI())*C901)</f>
        <v>1.0643014044452714</v>
      </c>
      <c r="G901" s="6">
        <f t="shared" ref="G901:G964" si="105">2*ACOS(1-2*(B901))</f>
        <v>4.9763143506284919</v>
      </c>
      <c r="H901" s="6">
        <f t="shared" ref="H901:H964" si="106">G901*180/(PI())</f>
        <v>285.12180982139751</v>
      </c>
    </row>
    <row r="902" spans="1:8" x14ac:dyDescent="0.3">
      <c r="A902" s="26">
        <f t="shared" si="100"/>
        <v>1.0648101418321954</v>
      </c>
      <c r="B902" s="6">
        <v>0.89800000000000002</v>
      </c>
      <c r="C902" s="6">
        <f t="shared" si="101"/>
        <v>1.1250910178847091</v>
      </c>
      <c r="D902" s="6">
        <f t="shared" si="102"/>
        <v>1.1933875047490319</v>
      </c>
      <c r="E902" s="6">
        <f t="shared" si="103"/>
        <v>0.94642133383497429</v>
      </c>
      <c r="F902" s="6">
        <f t="shared" si="104"/>
        <v>1.0648101418321954</v>
      </c>
      <c r="G902" s="6">
        <f t="shared" si="105"/>
        <v>4.9829083977243149</v>
      </c>
      <c r="H902" s="6">
        <f t="shared" si="106"/>
        <v>285.49962088989867</v>
      </c>
    </row>
    <row r="903" spans="1:8" x14ac:dyDescent="0.3">
      <c r="A903" s="26">
        <f t="shared" si="100"/>
        <v>1.0653088189549169</v>
      </c>
      <c r="B903" s="6">
        <v>0.89900000000000002</v>
      </c>
      <c r="C903" s="6">
        <f t="shared" si="101"/>
        <v>1.12470405404351</v>
      </c>
      <c r="D903" s="6">
        <f t="shared" si="102"/>
        <v>1.1927718770857079</v>
      </c>
      <c r="E903" s="6">
        <f t="shared" si="103"/>
        <v>0.94719034320623563</v>
      </c>
      <c r="F903" s="6">
        <f t="shared" si="104"/>
        <v>1.0653088189549169</v>
      </c>
      <c r="G903" s="6">
        <f t="shared" si="105"/>
        <v>4.9895311600377106</v>
      </c>
      <c r="H903" s="6">
        <f t="shared" si="106"/>
        <v>285.87907721917452</v>
      </c>
    </row>
    <row r="904" spans="1:8" x14ac:dyDescent="0.3">
      <c r="A904" s="26">
        <f t="shared" si="100"/>
        <v>1.0657973440395647</v>
      </c>
      <c r="B904" s="6">
        <v>0.9</v>
      </c>
      <c r="C904" s="6">
        <f t="shared" si="101"/>
        <v>1.1243110078669516</v>
      </c>
      <c r="D904" s="6">
        <f t="shared" si="102"/>
        <v>1.1921466813335297</v>
      </c>
      <c r="E904" s="6">
        <f t="shared" si="103"/>
        <v>0.94795598066908615</v>
      </c>
      <c r="F904" s="6">
        <f t="shared" si="104"/>
        <v>1.0657973440395647</v>
      </c>
      <c r="G904" s="6">
        <f t="shared" si="105"/>
        <v>4.9961830895930177</v>
      </c>
      <c r="H904" s="6">
        <f t="shared" si="106"/>
        <v>286.26020470831196</v>
      </c>
    </row>
    <row r="905" spans="1:8" x14ac:dyDescent="0.3">
      <c r="A905" s="26">
        <f t="shared" si="100"/>
        <v>1.0662756236319999</v>
      </c>
      <c r="B905" s="6">
        <v>0.90100000000000002</v>
      </c>
      <c r="C905" s="6">
        <f t="shared" si="101"/>
        <v>1.1239118191328998</v>
      </c>
      <c r="D905" s="6">
        <f t="shared" si="102"/>
        <v>1.19151182681754</v>
      </c>
      <c r="E905" s="6">
        <f t="shared" si="103"/>
        <v>0.94871822280028484</v>
      </c>
      <c r="F905" s="6">
        <f t="shared" si="104"/>
        <v>1.0662756236319999</v>
      </c>
      <c r="G905" s="6">
        <f t="shared" si="105"/>
        <v>5.0028646497565159</v>
      </c>
      <c r="H905" s="6">
        <f t="shared" si="106"/>
        <v>286.64302990624316</v>
      </c>
    </row>
    <row r="906" spans="1:8" x14ac:dyDescent="0.3">
      <c r="A906" s="26">
        <f t="shared" si="100"/>
        <v>1.0667435625431378</v>
      </c>
      <c r="B906" s="6">
        <v>0.90200000000000002</v>
      </c>
      <c r="C906" s="6">
        <f t="shared" si="101"/>
        <v>1.1235064261869425</v>
      </c>
      <c r="D906" s="6">
        <f t="shared" si="102"/>
        <v>1.1908672207349438</v>
      </c>
      <c r="E906" s="6">
        <f t="shared" si="103"/>
        <v>0.94947704586216608</v>
      </c>
      <c r="F906" s="6">
        <f t="shared" si="104"/>
        <v>1.0667435625431378</v>
      </c>
      <c r="G906" s="6">
        <f t="shared" si="105"/>
        <v>5.0095763156396931</v>
      </c>
      <c r="H906" s="6">
        <f t="shared" si="106"/>
        <v>287.02758003485116</v>
      </c>
    </row>
    <row r="907" spans="1:8" x14ac:dyDescent="0.3">
      <c r="A907" s="26">
        <f t="shared" si="100"/>
        <v>1.0672010637918732</v>
      </c>
      <c r="B907" s="6">
        <v>0.90300000000000002</v>
      </c>
      <c r="C907" s="6">
        <f t="shared" si="101"/>
        <v>1.1230947658930071</v>
      </c>
      <c r="D907" s="6">
        <f t="shared" si="102"/>
        <v>1.190212768081427</v>
      </c>
      <c r="E907" s="6">
        <f t="shared" si="103"/>
        <v>0.95023242579472711</v>
      </c>
      <c r="F907" s="6">
        <f t="shared" si="104"/>
        <v>1.0672010637918732</v>
      </c>
      <c r="G907" s="6">
        <f t="shared" si="105"/>
        <v>5.0163185745211081</v>
      </c>
      <c r="H907" s="6">
        <f t="shared" si="106"/>
        <v>287.41388301314083</v>
      </c>
    </row>
    <row r="908" spans="1:8" x14ac:dyDescent="0.3">
      <c r="A908" s="26">
        <f t="shared" si="100"/>
        <v>1.0676480285454799</v>
      </c>
      <c r="B908" s="6">
        <v>0.90400000000000003</v>
      </c>
      <c r="C908" s="6">
        <f t="shared" si="101"/>
        <v>1.1226767735817285</v>
      </c>
      <c r="D908" s="6">
        <f t="shared" si="102"/>
        <v>1.1895483715741157</v>
      </c>
      <c r="E908" s="6">
        <f t="shared" si="103"/>
        <v>0.95098433820743633</v>
      </c>
      <c r="F908" s="6">
        <f t="shared" si="104"/>
        <v>1.0676480285454799</v>
      </c>
      <c r="G908" s="6">
        <f t="shared" si="105"/>
        <v>5.0230919262879059</v>
      </c>
      <c r="H908" s="6">
        <f t="shared" si="106"/>
        <v>287.80196748253582</v>
      </c>
    </row>
    <row r="909" spans="1:8" x14ac:dyDescent="0.3">
      <c r="A909" s="26">
        <f t="shared" si="100"/>
        <v>1.0680843560573385</v>
      </c>
      <c r="B909" s="6">
        <v>0.90500000000000003</v>
      </c>
      <c r="C909" s="6">
        <f t="shared" si="101"/>
        <v>1.1222523829964373</v>
      </c>
      <c r="D909" s="6">
        <f t="shared" si="102"/>
        <v>1.1888739315709778</v>
      </c>
      <c r="E909" s="6">
        <f t="shared" si="103"/>
        <v>0.95173275837074278</v>
      </c>
      <c r="F909" s="6">
        <f t="shared" si="104"/>
        <v>1.0680843560573385</v>
      </c>
      <c r="G909" s="6">
        <f t="shared" si="105"/>
        <v>5.0298968838981057</v>
      </c>
      <c r="H909" s="6">
        <f t="shared" si="106"/>
        <v>288.19186283336569</v>
      </c>
    </row>
    <row r="910" spans="1:8" x14ac:dyDescent="0.3">
      <c r="A910" s="26">
        <f t="shared" si="100"/>
        <v>1.068509943601847</v>
      </c>
      <c r="B910" s="6">
        <v>0.90600000000000003</v>
      </c>
      <c r="C910" s="6">
        <f t="shared" si="101"/>
        <v>1.1218215262366322</v>
      </c>
      <c r="D910" s="6">
        <f t="shared" si="102"/>
        <v>1.188189345986469</v>
      </c>
      <c r="E910" s="6">
        <f t="shared" si="103"/>
        <v>0.95247766120727839</v>
      </c>
      <c r="F910" s="6">
        <f t="shared" si="104"/>
        <v>1.068509943601847</v>
      </c>
      <c r="G910" s="6">
        <f t="shared" si="105"/>
        <v>5.0367339738648855</v>
      </c>
      <c r="H910" s="6">
        <f t="shared" si="106"/>
        <v>288.58359923261344</v>
      </c>
    </row>
    <row r="911" spans="1:8" x14ac:dyDescent="0.3">
      <c r="A911" s="26">
        <f t="shared" si="100"/>
        <v>1.0689246864063533</v>
      </c>
      <c r="B911" s="6">
        <v>0.90700000000000003</v>
      </c>
      <c r="C911" s="6">
        <f t="shared" si="101"/>
        <v>1.1213841336987944</v>
      </c>
      <c r="D911" s="6">
        <f t="shared" si="102"/>
        <v>1.1874945102032033</v>
      </c>
      <c r="E911" s="6">
        <f t="shared" si="103"/>
        <v>0.95321902128273572</v>
      </c>
      <c r="F911" s="6">
        <f t="shared" si="104"/>
        <v>1.0689246864063533</v>
      </c>
      <c r="G911" s="6">
        <f t="shared" si="105"/>
        <v>5.0436037367641502</v>
      </c>
      <c r="H911" s="6">
        <f t="shared" si="106"/>
        <v>288.97720765299681</v>
      </c>
    </row>
    <row r="912" spans="1:8" x14ac:dyDescent="0.3">
      <c r="A912" s="26">
        <f t="shared" si="100"/>
        <v>1.0693284775799365</v>
      </c>
      <c r="B912" s="6">
        <v>0.90800000000000003</v>
      </c>
      <c r="C912" s="6">
        <f t="shared" si="101"/>
        <v>1.120940134014383</v>
      </c>
      <c r="D912" s="6">
        <f t="shared" si="102"/>
        <v>1.1867893169794157</v>
      </c>
      <c r="E912" s="6">
        <f t="shared" si="103"/>
        <v>0.95395681279640554</v>
      </c>
      <c r="F912" s="6">
        <f t="shared" si="104"/>
        <v>1.0693284775799365</v>
      </c>
      <c r="G912" s="6">
        <f t="shared" si="105"/>
        <v>5.0505067277667477</v>
      </c>
      <c r="H912" s="6">
        <f t="shared" si="106"/>
        <v>289.3727199034625</v>
      </c>
    </row>
    <row r="913" spans="1:8" x14ac:dyDescent="0.3">
      <c r="A913" s="26">
        <f t="shared" si="100"/>
        <v>1.0697212080388543</v>
      </c>
      <c r="B913" s="6">
        <v>0.90900000000000003</v>
      </c>
      <c r="C913" s="6">
        <f t="shared" si="101"/>
        <v>1.1204894539848484</v>
      </c>
      <c r="D913" s="6">
        <f t="shared" si="102"/>
        <v>1.1860736563519658</v>
      </c>
      <c r="E913" s="6">
        <f t="shared" si="103"/>
        <v>0.95469100957135777</v>
      </c>
      <c r="F913" s="6">
        <f t="shared" si="104"/>
        <v>1.0697212080388543</v>
      </c>
      <c r="G913" s="6">
        <f t="shared" si="105"/>
        <v>5.0574435171968393</v>
      </c>
      <c r="H913" s="6">
        <f t="shared" si="106"/>
        <v>289.77016866117771</v>
      </c>
    </row>
    <row r="914" spans="1:8" x14ac:dyDescent="0.3">
      <c r="A914" s="26">
        <f t="shared" si="100"/>
        <v>1.0701027664284655</v>
      </c>
      <c r="B914" s="6">
        <v>0.91</v>
      </c>
      <c r="C914" s="6">
        <f t="shared" si="101"/>
        <v>1.1200320185134844</v>
      </c>
      <c r="D914" s="6">
        <f t="shared" si="102"/>
        <v>1.1853474155346186</v>
      </c>
      <c r="E914" s="6">
        <f t="shared" si="103"/>
        <v>0.95542158504425123</v>
      </c>
      <c r="F914" s="6">
        <f t="shared" si="104"/>
        <v>1.0701027664284655</v>
      </c>
      <c r="G914" s="6">
        <f t="shared" si="105"/>
        <v>5.0644146911179968</v>
      </c>
      <c r="H914" s="6">
        <f t="shared" si="106"/>
        <v>290.16958750511168</v>
      </c>
    </row>
    <row r="915" spans="1:8" x14ac:dyDescent="0.3">
      <c r="A915" s="26">
        <f t="shared" si="100"/>
        <v>1.0704730390414077</v>
      </c>
      <c r="B915" s="6">
        <v>0.91100000000000003</v>
      </c>
      <c r="C915" s="6">
        <f t="shared" si="101"/>
        <v>1.1195677505339261</v>
      </c>
      <c r="D915" s="6">
        <f t="shared" si="102"/>
        <v>1.184610478811313</v>
      </c>
      <c r="E915" s="6">
        <f t="shared" si="103"/>
        <v>0.95614851225474751</v>
      </c>
      <c r="F915" s="6">
        <f t="shared" si="104"/>
        <v>1.0704730390414077</v>
      </c>
      <c r="G915" s="6">
        <f t="shared" si="105"/>
        <v>5.0714208519487203</v>
      </c>
      <c r="H915" s="6">
        <f t="shared" si="106"/>
        <v>290.57101095130201</v>
      </c>
    </row>
    <row r="916" spans="1:8" x14ac:dyDescent="0.3">
      <c r="A916" s="26">
        <f t="shared" si="100"/>
        <v>1.070831909731818</v>
      </c>
      <c r="B916" s="6">
        <v>0.91200000000000003</v>
      </c>
      <c r="C916" s="6">
        <f t="shared" si="101"/>
        <v>1.11909657093509</v>
      </c>
      <c r="D916" s="6">
        <f t="shared" si="102"/>
        <v>1.1838627274241127</v>
      </c>
      <c r="E916" s="6">
        <f t="shared" si="103"/>
        <v>0.95687176383451589</v>
      </c>
      <c r="F916" s="6">
        <f t="shared" si="104"/>
        <v>1.070831909731818</v>
      </c>
      <c r="G916" s="6">
        <f t="shared" si="105"/>
        <v>5.0784626191092208</v>
      </c>
      <c r="H916" s="6">
        <f t="shared" si="106"/>
        <v>290.9744744899125</v>
      </c>
    </row>
    <row r="917" spans="1:8" x14ac:dyDescent="0.3">
      <c r="A917" s="26">
        <f t="shared" si="100"/>
        <v>1.0711792598253456</v>
      </c>
      <c r="B917" s="6">
        <v>0.91300000000000003</v>
      </c>
      <c r="C917" s="6">
        <f t="shared" si="101"/>
        <v>1.1186183984823361</v>
      </c>
      <c r="D917" s="6">
        <f t="shared" si="102"/>
        <v>1.1831040394555108</v>
      </c>
      <c r="E917" s="6">
        <f t="shared" si="103"/>
        <v>0.95759131199580416</v>
      </c>
      <c r="F917" s="6">
        <f t="shared" si="104"/>
        <v>1.0711792598253456</v>
      </c>
      <c r="G917" s="6">
        <f t="shared" si="105"/>
        <v>5.0855406297014092</v>
      </c>
      <c r="H917" s="6">
        <f t="shared" si="106"/>
        <v>291.38001462419379</v>
      </c>
    </row>
    <row r="918" spans="1:8" x14ac:dyDescent="0.3">
      <c r="A918" s="26">
        <f t="shared" si="100"/>
        <v>1.071514968024702</v>
      </c>
      <c r="B918" s="6">
        <v>0.91400000000000003</v>
      </c>
      <c r="C918" s="6">
        <f t="shared" si="101"/>
        <v>1.118133149734613</v>
      </c>
      <c r="D918" s="6">
        <f t="shared" si="102"/>
        <v>1.1823342897047302</v>
      </c>
      <c r="E918" s="6">
        <f t="shared" si="103"/>
        <v>0.95830712851955457</v>
      </c>
      <c r="F918" s="6">
        <f t="shared" si="104"/>
        <v>1.071514968024702</v>
      </c>
      <c r="G918" s="6">
        <f t="shared" si="105"/>
        <v>5.092655539224217</v>
      </c>
      <c r="H918" s="6">
        <f t="shared" si="106"/>
        <v>291.78766891146813</v>
      </c>
    </row>
    <row r="919" spans="1:8" x14ac:dyDescent="0.3">
      <c r="A919" s="26">
        <f t="shared" si="100"/>
        <v>1.071838910310472</v>
      </c>
      <c r="B919" s="6">
        <v>0.91500000000000004</v>
      </c>
      <c r="C919" s="6">
        <f t="shared" si="101"/>
        <v>1.1176407389573337</v>
      </c>
      <c r="D919" s="6">
        <f t="shared" si="102"/>
        <v>1.181553349557644</v>
      </c>
      <c r="E919" s="6">
        <f t="shared" si="103"/>
        <v>0.95901918474304082</v>
      </c>
      <c r="F919" s="6">
        <f t="shared" si="104"/>
        <v>1.071838910310472</v>
      </c>
      <c r="G919" s="6">
        <f t="shared" si="105"/>
        <v>5.0998080223264992</v>
      </c>
      <c r="H919" s="6">
        <f t="shared" si="106"/>
        <v>292.19747600626749</v>
      </c>
    </row>
    <row r="920" spans="1:8" x14ac:dyDescent="0.3">
      <c r="A920" s="26">
        <f t="shared" si="100"/>
        <v>1.0721509598368804</v>
      </c>
      <c r="B920" s="6">
        <v>0.91600000000000004</v>
      </c>
      <c r="C920" s="6">
        <f t="shared" si="101"/>
        <v>1.1171410780307072</v>
      </c>
      <c r="D920" s="6">
        <f t="shared" si="102"/>
        <v>1.1807610868499021</v>
      </c>
      <c r="E920" s="6">
        <f t="shared" si="103"/>
        <v>0.95972745154700134</v>
      </c>
      <c r="F920" s="6">
        <f t="shared" si="104"/>
        <v>1.0721509598368804</v>
      </c>
      <c r="G920" s="6">
        <f t="shared" si="105"/>
        <v>5.1069987735999778</v>
      </c>
      <c r="H920" s="6">
        <f t="shared" si="106"/>
        <v>292.60947570576616</v>
      </c>
    </row>
    <row r="921" spans="1:8" x14ac:dyDescent="0.3">
      <c r="A921" s="26">
        <f t="shared" si="100"/>
        <v>1.0724509868222043</v>
      </c>
      <c r="B921" s="6">
        <v>0.91700000000000004</v>
      </c>
      <c r="C921" s="6">
        <f t="shared" si="101"/>
        <v>1.1166340763532314</v>
      </c>
      <c r="D921" s="6">
        <f t="shared" si="102"/>
        <v>1.1799573657228257</v>
      </c>
      <c r="E921" s="6">
        <f t="shared" si="103"/>
        <v>0.96043189934224216</v>
      </c>
      <c r="F921" s="6">
        <f t="shared" si="104"/>
        <v>1.0724509868222043</v>
      </c>
      <c r="G921" s="6">
        <f t="shared" si="105"/>
        <v>5.1142285084148469</v>
      </c>
      <c r="H921" s="6">
        <f t="shared" si="106"/>
        <v>293.02370899765697</v>
      </c>
    </row>
    <row r="922" spans="1:8" x14ac:dyDescent="0.3">
      <c r="A922" s="26">
        <f t="shared" si="100"/>
        <v>1.0727388584334723</v>
      </c>
      <c r="B922" s="6">
        <v>0.91800000000000004</v>
      </c>
      <c r="C922" s="6">
        <f t="shared" si="101"/>
        <v>1.1161196407400289</v>
      </c>
      <c r="D922" s="6">
        <f t="shared" si="102"/>
        <v>1.1791420464715914</v>
      </c>
      <c r="E922" s="6">
        <f t="shared" si="103"/>
        <v>0.96113249805568024</v>
      </c>
      <c r="F922" s="6">
        <f t="shared" si="104"/>
        <v>1.0727388584334723</v>
      </c>
      <c r="G922" s="6">
        <f t="shared" si="105"/>
        <v>5.1214979638008833</v>
      </c>
      <c r="H922" s="6">
        <f t="shared" si="106"/>
        <v>293.44021811063544</v>
      </c>
    </row>
    <row r="923" spans="1:8" x14ac:dyDescent="0.3">
      <c r="A923" s="26">
        <f t="shared" si="100"/>
        <v>1.0730144386650848</v>
      </c>
      <c r="B923" s="6">
        <v>0.91900000000000004</v>
      </c>
      <c r="C923" s="6">
        <f t="shared" si="101"/>
        <v>1.1155976753156822</v>
      </c>
      <c r="D923" s="6">
        <f t="shared" si="102"/>
        <v>1.178314985385194</v>
      </c>
      <c r="E923" s="6">
        <f t="shared" si="103"/>
        <v>0.96182921711579628</v>
      </c>
      <c r="F923" s="6">
        <f t="shared" si="104"/>
        <v>1.0730144386650848</v>
      </c>
      <c r="G923" s="6">
        <f t="shared" si="105"/>
        <v>5.1288078993771169</v>
      </c>
      <c r="H923" s="6">
        <f t="shared" si="106"/>
        <v>293.85904656766621</v>
      </c>
    </row>
    <row r="924" spans="1:8" x14ac:dyDescent="0.3">
      <c r="A924" s="26">
        <f t="shared" si="100"/>
        <v>1.0732775882109522</v>
      </c>
      <c r="B924" s="6">
        <v>0.92</v>
      </c>
      <c r="C924" s="6">
        <f t="shared" si="101"/>
        <v>1.1150680814011986</v>
      </c>
      <c r="D924" s="6">
        <f t="shared" si="102"/>
        <v>1.1774760345776318</v>
      </c>
      <c r="E924" s="6">
        <f t="shared" si="103"/>
        <v>0.96252202543746712</v>
      </c>
      <c r="F924" s="6">
        <f t="shared" si="104"/>
        <v>1.0732775882109522</v>
      </c>
      <c r="G924" s="6">
        <f t="shared" si="105"/>
        <v>5.1361590983333931</v>
      </c>
      <c r="H924" s="6">
        <f t="shared" si="106"/>
        <v>294.2802392422218</v>
      </c>
    </row>
    <row r="925" spans="1:8" x14ac:dyDescent="0.3">
      <c r="A925" s="26">
        <f t="shared" si="100"/>
        <v>1.0735281643297125</v>
      </c>
      <c r="B925" s="6">
        <v>0.92100000000000004</v>
      </c>
      <c r="C925" s="6">
        <f t="shared" si="101"/>
        <v>1.1145307573947052</v>
      </c>
      <c r="D925" s="6">
        <f t="shared" si="102"/>
        <v>1.1766250418097168</v>
      </c>
      <c r="E925" s="6">
        <f t="shared" si="103"/>
        <v>0.96321089140613836</v>
      </c>
      <c r="F925" s="6">
        <f t="shared" si="104"/>
        <v>1.0735281643297125</v>
      </c>
      <c r="G925" s="6">
        <f t="shared" si="105"/>
        <v>5.1435523684673816</v>
      </c>
      <c r="H925" s="6">
        <f t="shared" si="106"/>
        <v>294.70384241769943</v>
      </c>
    </row>
    <row r="926" spans="1:8" x14ac:dyDescent="0.3">
      <c r="A926" s="26">
        <f t="shared" si="100"/>
        <v>1.0737660207025634</v>
      </c>
      <c r="B926" s="6">
        <v>0.92200000000000004</v>
      </c>
      <c r="C926" s="6">
        <f t="shared" si="101"/>
        <v>1.1139855986454368</v>
      </c>
      <c r="D926" s="6">
        <f t="shared" si="102"/>
        <v>1.17576185030086</v>
      </c>
      <c r="E926" s="6">
        <f t="shared" si="103"/>
        <v>0.96389578286130551</v>
      </c>
      <c r="F926" s="6">
        <f t="shared" si="104"/>
        <v>1.0737660207025634</v>
      </c>
      <c r="G926" s="6">
        <f t="shared" si="105"/>
        <v>5.1509885432809313</v>
      </c>
      <c r="H926" s="6">
        <f t="shared" si="106"/>
        <v>295.12990385023733</v>
      </c>
    </row>
    <row r="927" spans="1:8" x14ac:dyDescent="0.3">
      <c r="A927" s="26">
        <f t="shared" si="100"/>
        <v>1.0739910072831953</v>
      </c>
      <c r="B927" s="6">
        <v>0.92300000000000004</v>
      </c>
      <c r="C927" s="6">
        <f t="shared" si="101"/>
        <v>1.1134324973205536</v>
      </c>
      <c r="D927" s="6">
        <f t="shared" si="102"/>
        <v>1.174886298530132</v>
      </c>
      <c r="E927" s="6">
        <f t="shared" si="103"/>
        <v>0.96457666707925882</v>
      </c>
      <c r="F927" s="6">
        <f t="shared" si="104"/>
        <v>1.0739910072831953</v>
      </c>
      <c r="G927" s="6">
        <f t="shared" si="105"/>
        <v>5.1584684831399619</v>
      </c>
      <c r="H927" s="6">
        <f t="shared" si="106"/>
        <v>295.55847283517147</v>
      </c>
    </row>
    <row r="928" spans="1:8" x14ac:dyDescent="0.3">
      <c r="A928" s="26">
        <f t="shared" si="100"/>
        <v>1.0742029701392788</v>
      </c>
      <c r="B928" s="6">
        <v>0.92400000000000004</v>
      </c>
      <c r="C928" s="6">
        <f t="shared" si="101"/>
        <v>1.112871342264274</v>
      </c>
      <c r="D928" s="6">
        <f t="shared" si="102"/>
        <v>1.1739982200258356</v>
      </c>
      <c r="E928" s="6">
        <f t="shared" si="103"/>
        <v>0.96525351075505306</v>
      </c>
      <c r="F928" s="6">
        <f t="shared" si="104"/>
        <v>1.0742029701392788</v>
      </c>
      <c r="G928" s="6">
        <f t="shared" si="105"/>
        <v>5.1659930765024455</v>
      </c>
      <c r="H928" s="6">
        <f t="shared" si="106"/>
        <v>295.98960027739395</v>
      </c>
    </row>
    <row r="929" spans="1:8" x14ac:dyDescent="0.3">
      <c r="A929" s="26">
        <f t="shared" si="100"/>
        <v>1.0744017512849051</v>
      </c>
      <c r="B929" s="6">
        <v>0.92500000000000004</v>
      </c>
      <c r="C929" s="6">
        <f t="shared" si="101"/>
        <v>1.1123020188487753</v>
      </c>
      <c r="D929" s="6">
        <f t="shared" si="102"/>
        <v>1.1730974431427652</v>
      </c>
      <c r="E929" s="6">
        <f t="shared" si="103"/>
        <v>0.96592627998365344</v>
      </c>
      <c r="F929" s="6">
        <f t="shared" si="104"/>
        <v>1.0744017512849051</v>
      </c>
      <c r="G929" s="6">
        <f t="shared" si="105"/>
        <v>5.1735632412194441</v>
      </c>
      <c r="H929" s="6">
        <f t="shared" si="106"/>
        <v>296.4233387658968</v>
      </c>
    </row>
    <row r="930" spans="1:8" x14ac:dyDescent="0.3">
      <c r="A930" s="26">
        <f t="shared" si="100"/>
        <v>1.0745871885033365</v>
      </c>
      <c r="B930" s="6">
        <v>0.92600000000000005</v>
      </c>
      <c r="C930" s="6">
        <f t="shared" si="101"/>
        <v>1.1117244088162588</v>
      </c>
      <c r="D930" s="6">
        <f t="shared" si="102"/>
        <v>1.1721837908262571</v>
      </c>
      <c r="E930" s="6">
        <f t="shared" si="103"/>
        <v>0.96659494024021186</v>
      </c>
      <c r="F930" s="6">
        <f t="shared" si="104"/>
        <v>1.0745871885033365</v>
      </c>
      <c r="G930" s="6">
        <f t="shared" si="105"/>
        <v>5.1811799259145559</v>
      </c>
      <c r="H930" s="6">
        <f t="shared" si="106"/>
        <v>296.85974265280862</v>
      </c>
    </row>
    <row r="931" spans="1:8" x14ac:dyDescent="0.3">
      <c r="A931" s="26">
        <f t="shared" si="100"/>
        <v>1.0747591151593574</v>
      </c>
      <c r="B931" s="6">
        <v>0.92700000000000005</v>
      </c>
      <c r="C931" s="6">
        <f t="shared" si="101"/>
        <v>1.1111383901115299</v>
      </c>
      <c r="D931" s="6">
        <f t="shared" si="102"/>
        <v>1.1712570803620517</v>
      </c>
      <c r="E931" s="6">
        <f t="shared" si="103"/>
        <v>0.96725945635941812</v>
      </c>
      <c r="F931" s="6">
        <f t="shared" si="104"/>
        <v>1.0747591151593574</v>
      </c>
      <c r="G931" s="6">
        <f t="shared" si="105"/>
        <v>5.1888441114476596</v>
      </c>
      <c r="H931" s="6">
        <f t="shared" si="106"/>
        <v>297.29886813726068</v>
      </c>
    </row>
    <row r="932" spans="1:8" x14ac:dyDescent="0.3">
      <c r="A932" s="26">
        <f t="shared" si="100"/>
        <v>1.0749173600004633</v>
      </c>
      <c r="B932" s="6">
        <v>0.92800000000000005</v>
      </c>
      <c r="C932" s="6">
        <f t="shared" si="101"/>
        <v>1.1105438367043829</v>
      </c>
      <c r="D932" s="6">
        <f t="shared" si="102"/>
        <v>1.17031712311091</v>
      </c>
      <c r="E932" s="6">
        <f t="shared" si="103"/>
        <v>0.96791979251386984</v>
      </c>
      <c r="F932" s="6">
        <f t="shared" si="104"/>
        <v>1.0749173600004633</v>
      </c>
      <c r="G932" s="6">
        <f t="shared" si="105"/>
        <v>5.1965568124692911</v>
      </c>
      <c r="H932" s="6">
        <f t="shared" si="106"/>
        <v>297.74077335444639</v>
      </c>
    </row>
    <row r="933" spans="1:8" x14ac:dyDescent="0.3">
      <c r="A933" s="26">
        <f t="shared" si="100"/>
        <v>1.0750617469460519</v>
      </c>
      <c r="B933" s="6">
        <v>0.92900000000000005</v>
      </c>
      <c r="C933" s="6">
        <f t="shared" si="101"/>
        <v>1.1099406184010137</v>
      </c>
      <c r="D933" s="6">
        <f t="shared" si="102"/>
        <v>1.1693637242268198</v>
      </c>
      <c r="E933" s="6">
        <f t="shared" si="103"/>
        <v>0.96857591219140327</v>
      </c>
      <c r="F933" s="6">
        <f t="shared" si="104"/>
        <v>1.0750617469460519</v>
      </c>
      <c r="G933" s="6">
        <f t="shared" si="105"/>
        <v>5.2043190790726523</v>
      </c>
      <c r="H933" s="6">
        <f t="shared" si="106"/>
        <v>298.18551847027436</v>
      </c>
    </row>
    <row r="934" spans="1:8" x14ac:dyDescent="0.3">
      <c r="A934" s="26">
        <f t="shared" si="100"/>
        <v>1.0751920948637106</v>
      </c>
      <c r="B934" s="6">
        <v>0.93</v>
      </c>
      <c r="C934" s="6">
        <f t="shared" si="101"/>
        <v>1.1093286006436214</v>
      </c>
      <c r="D934" s="6">
        <f t="shared" si="102"/>
        <v>1.1683966823575354</v>
      </c>
      <c r="E934" s="6">
        <f t="shared" si="103"/>
        <v>0.96922777817131445</v>
      </c>
      <c r="F934" s="6">
        <f t="shared" si="104"/>
        <v>1.0751920948637106</v>
      </c>
      <c r="G934" s="6">
        <f t="shared" si="105"/>
        <v>5.2121319985508112</v>
      </c>
      <c r="H934" s="6">
        <f t="shared" si="106"/>
        <v>298.63316578204837</v>
      </c>
    </row>
    <row r="935" spans="1:8" x14ac:dyDescent="0.3">
      <c r="A935" s="26">
        <f t="shared" si="100"/>
        <v>1.0753082173315998</v>
      </c>
      <c r="B935" s="6">
        <v>0.93100000000000005</v>
      </c>
      <c r="C935" s="6">
        <f t="shared" si="101"/>
        <v>1.1087076442972703</v>
      </c>
      <c r="D935" s="6">
        <f t="shared" si="102"/>
        <v>1.1674157893260622</v>
      </c>
      <c r="E935" s="6">
        <f t="shared" si="103"/>
        <v>0.96987535249940482</v>
      </c>
      <c r="F935" s="6">
        <f t="shared" si="104"/>
        <v>1.0753082173315998</v>
      </c>
      <c r="G935" s="6">
        <f t="shared" si="105"/>
        <v>5.219996697267419</v>
      </c>
      <c r="H935" s="6">
        <f t="shared" si="106"/>
        <v>299.08377982565196</v>
      </c>
    </row>
    <row r="936" spans="1:8" x14ac:dyDescent="0.3">
      <c r="A936" s="26">
        <f t="shared" si="100"/>
        <v>1.0754099223858566</v>
      </c>
      <c r="B936" s="6">
        <v>0.93200000000000005</v>
      </c>
      <c r="C936" s="6">
        <f t="shared" si="101"/>
        <v>1.1080776054230064</v>
      </c>
      <c r="D936" s="6">
        <f t="shared" si="102"/>
        <v>1.1664208297915828</v>
      </c>
      <c r="E936" s="6">
        <f t="shared" si="103"/>
        <v>0.9705185964617713</v>
      </c>
      <c r="F936" s="6">
        <f t="shared" si="104"/>
        <v>1.0754099223858566</v>
      </c>
      <c r="G936" s="6">
        <f t="shared" si="105"/>
        <v>5.2279143426500223</v>
      </c>
      <c r="H936" s="6">
        <f t="shared" si="106"/>
        <v>299.5374274897564</v>
      </c>
    </row>
    <row r="937" spans="1:8" x14ac:dyDescent="0.3">
      <c r="A937" s="26">
        <f t="shared" si="100"/>
        <v>1.0754970122518257</v>
      </c>
      <c r="B937" s="6">
        <v>0.93300000000000005</v>
      </c>
      <c r="C937" s="6">
        <f t="shared" si="101"/>
        <v>1.1074383350361232</v>
      </c>
      <c r="D937" s="6">
        <f t="shared" si="102"/>
        <v>1.165411580888164</v>
      </c>
      <c r="E937" s="6">
        <f t="shared" si="103"/>
        <v>0.97115747055726076</v>
      </c>
      <c r="F937" s="6">
        <f t="shared" si="104"/>
        <v>1.0754970122518257</v>
      </c>
      <c r="G937" s="6">
        <f t="shared" si="105"/>
        <v>5.2358861453159289</v>
      </c>
      <c r="H937" s="6">
        <f t="shared" si="106"/>
        <v>299.99417813762398</v>
      </c>
    </row>
    <row r="938" spans="1:8" x14ac:dyDescent="0.3">
      <c r="A938" s="26">
        <f t="shared" si="100"/>
        <v>1.0755692830578178</v>
      </c>
      <c r="B938" s="6">
        <v>0.93400000000000005</v>
      </c>
      <c r="C938" s="6">
        <f t="shared" si="101"/>
        <v>1.106789678848362</v>
      </c>
      <c r="D938" s="6">
        <f t="shared" si="102"/>
        <v>1.1643878118394348</v>
      </c>
      <c r="E938" s="6">
        <f t="shared" si="103"/>
        <v>0.97179193446849854</v>
      </c>
      <c r="F938" s="6">
        <f t="shared" si="104"/>
        <v>1.0755692830578178</v>
      </c>
      <c r="G938" s="6">
        <f t="shared" si="105"/>
        <v>5.2439133613415789</v>
      </c>
      <c r="H938" s="6">
        <f t="shared" si="106"/>
        <v>300.45410373713349</v>
      </c>
    </row>
    <row r="939" spans="1:8" x14ac:dyDescent="0.3">
      <c r="A939" s="26">
        <f t="shared" si="100"/>
        <v>1.0756265245299717</v>
      </c>
      <c r="B939" s="6">
        <v>0.93500000000000005</v>
      </c>
      <c r="C939" s="6">
        <f t="shared" si="101"/>
        <v>1.1061314769927173</v>
      </c>
      <c r="D939" s="6">
        <f t="shared" si="102"/>
        <v>1.1633492835472388</v>
      </c>
      <c r="E939" s="6">
        <f t="shared" si="103"/>
        <v>0.97242194703139562</v>
      </c>
      <c r="F939" s="6">
        <f t="shared" si="104"/>
        <v>1.0756265245299717</v>
      </c>
      <c r="G939" s="6">
        <f t="shared" si="105"/>
        <v>5.2519972946874063</v>
      </c>
      <c r="H939" s="6">
        <f t="shared" si="106"/>
        <v>300.91727899971448</v>
      </c>
    </row>
    <row r="940" spans="1:8" x14ac:dyDescent="0.3">
      <c r="A940" s="26">
        <f t="shared" si="100"/>
        <v>1.0756685196666436</v>
      </c>
      <c r="B940" s="6">
        <v>0.93600000000000005</v>
      </c>
      <c r="C940" s="6">
        <f t="shared" si="101"/>
        <v>1.105463563729381</v>
      </c>
      <c r="D940" s="6">
        <f t="shared" si="102"/>
        <v>1.1622957481520704</v>
      </c>
      <c r="E940" s="6">
        <f t="shared" si="103"/>
        <v>0.97304746620302784</v>
      </c>
      <c r="F940" s="6">
        <f t="shared" si="104"/>
        <v>1.0756685196666436</v>
      </c>
      <c r="G940" s="6">
        <f t="shared" si="105"/>
        <v>5.2601392997914314</v>
      </c>
      <c r="H940" s="6">
        <f t="shared" si="106"/>
        <v>301.3837815289491</v>
      </c>
    </row>
    <row r="941" spans="1:8" x14ac:dyDescent="0.3">
      <c r="A941" s="26">
        <f t="shared" si="100"/>
        <v>1.075695044390611</v>
      </c>
      <c r="B941" s="6">
        <v>0.93700000000000006</v>
      </c>
      <c r="C941" s="6">
        <f t="shared" si="101"/>
        <v>1.1047857671312142</v>
      </c>
      <c r="D941" s="6">
        <f t="shared" si="102"/>
        <v>1.1612269485628806</v>
      </c>
      <c r="E941" s="6">
        <f t="shared" si="103"/>
        <v>0.97366844902777594</v>
      </c>
      <c r="F941" s="6">
        <f t="shared" si="104"/>
        <v>1.075695044390611</v>
      </c>
      <c r="G941" s="6">
        <f t="shared" si="105"/>
        <v>5.2683407843461545</v>
      </c>
      <c r="H941" s="6">
        <f t="shared" si="106"/>
        <v>301.85369197967646</v>
      </c>
    </row>
    <row r="942" spans="1:8" x14ac:dyDescent="0.3">
      <c r="A942" s="26">
        <f t="shared" si="100"/>
        <v>1.075705867177176</v>
      </c>
      <c r="B942" s="6">
        <v>0.93799999999999994</v>
      </c>
      <c r="C942" s="6">
        <f t="shared" si="101"/>
        <v>1.1040979087469676</v>
      </c>
      <c r="D942" s="6">
        <f t="shared" si="102"/>
        <v>1.1601426179535899</v>
      </c>
      <c r="E942" s="6">
        <f t="shared" si="103"/>
        <v>0.97428485160159972</v>
      </c>
      <c r="F942" s="6">
        <f t="shared" si="104"/>
        <v>1.075705867177176</v>
      </c>
      <c r="G942" s="6">
        <f t="shared" si="105"/>
        <v>5.2766032122748054</v>
      </c>
      <c r="H942" s="6">
        <f t="shared" si="106"/>
        <v>302.32709422851917</v>
      </c>
    </row>
    <row r="943" spans="1:8" x14ac:dyDescent="0.3">
      <c r="A943" s="26">
        <f t="shared" si="100"/>
        <v>1.0757007486560821</v>
      </c>
      <c r="B943" s="6">
        <v>0.93899999999999995</v>
      </c>
      <c r="C943" s="6">
        <f t="shared" si="101"/>
        <v>1.1033998032402839</v>
      </c>
      <c r="D943" s="6">
        <f t="shared" si="102"/>
        <v>1.159042479223366</v>
      </c>
      <c r="E943" s="6">
        <f t="shared" si="103"/>
        <v>0.97489662903431773</v>
      </c>
      <c r="F943" s="6">
        <f t="shared" si="104"/>
        <v>1.0757007486560821</v>
      </c>
      <c r="G943" s="6">
        <f t="shared" si="105"/>
        <v>5.2849281069247676</v>
      </c>
      <c r="H943" s="6">
        <f t="shared" si="106"/>
        <v>302.80407555685304</v>
      </c>
    </row>
    <row r="944" spans="1:8" x14ac:dyDescent="0.3">
      <c r="A944" s="26">
        <f t="shared" si="100"/>
        <v>1.0756794411849155</v>
      </c>
      <c r="B944" s="6">
        <v>0.94</v>
      </c>
      <c r="C944" s="6">
        <f t="shared" si="101"/>
        <v>1.1026912580023096</v>
      </c>
      <c r="D944" s="6">
        <f t="shared" si="102"/>
        <v>1.1579262444174112</v>
      </c>
      <c r="E944" s="6">
        <f t="shared" si="103"/>
        <v>0.97550373540973745</v>
      </c>
      <c r="F944" s="6">
        <f t="shared" si="104"/>
        <v>1.0756794411849155</v>
      </c>
      <c r="G944" s="6">
        <f t="shared" si="105"/>
        <v>5.2933170544977948</v>
      </c>
      <c r="H944" s="6">
        <f t="shared" si="106"/>
        <v>303.28472684734402</v>
      </c>
    </row>
    <row r="945" spans="1:8" x14ac:dyDescent="0.3">
      <c r="A945" s="26">
        <f t="shared" si="100"/>
        <v>1.0756416883914302</v>
      </c>
      <c r="B945" s="6">
        <v>0.94099999999999995</v>
      </c>
      <c r="C945" s="6">
        <f t="shared" si="101"/>
        <v>1.1019720727355078</v>
      </c>
      <c r="D945" s="6">
        <f t="shared" si="102"/>
        <v>1.1567936141046546</v>
      </c>
      <c r="E945" s="6">
        <f t="shared" si="103"/>
        <v>0.97610612374348493</v>
      </c>
      <c r="F945" s="6">
        <f t="shared" si="104"/>
        <v>1.0756416883914302</v>
      </c>
      <c r="G945" s="6">
        <f t="shared" si="105"/>
        <v>5.3017717077388955</v>
      </c>
      <c r="H945" s="6">
        <f t="shared" si="106"/>
        <v>303.7691427953057</v>
      </c>
    </row>
    <row r="946" spans="1:8" x14ac:dyDescent="0.3">
      <c r="A946" s="26">
        <f t="shared" si="100"/>
        <v>1.0755872246819456</v>
      </c>
      <c r="B946" s="6">
        <v>0.94199999999999995</v>
      </c>
      <c r="C946" s="6">
        <f t="shared" si="101"/>
        <v>1.1012420390059943</v>
      </c>
      <c r="D946" s="6">
        <f t="shared" si="102"/>
        <v>1.155644276708343</v>
      </c>
      <c r="E946" s="6">
        <f t="shared" si="103"/>
        <v>0.97670374593835396</v>
      </c>
      <c r="F946" s="6">
        <f t="shared" si="104"/>
        <v>1.0755872246819456</v>
      </c>
      <c r="G946" s="6">
        <f t="shared" si="105"/>
        <v>5.31029378990808</v>
      </c>
      <c r="H946" s="6">
        <f t="shared" si="106"/>
        <v>304.25742213626364</v>
      </c>
    </row>
    <row r="947" spans="1:8" x14ac:dyDescent="0.3">
      <c r="A947" s="26">
        <f t="shared" si="100"/>
        <v>1.0755157747126565</v>
      </c>
      <c r="B947" s="6">
        <v>0.94299999999999995</v>
      </c>
      <c r="C947" s="6">
        <f t="shared" si="101"/>
        <v>1.1005009397614287</v>
      </c>
      <c r="D947" s="6">
        <f t="shared" si="102"/>
        <v>1.1544779077850815</v>
      </c>
      <c r="E947" s="6">
        <f t="shared" si="103"/>
        <v>0.9772965527369849</v>
      </c>
      <c r="F947" s="6">
        <f t="shared" si="104"/>
        <v>1.0755157747126565</v>
      </c>
      <c r="G947" s="6">
        <f t="shared" si="105"/>
        <v>5.3188850990619478</v>
      </c>
      <c r="H947" s="6">
        <f t="shared" si="106"/>
        <v>304.7496678912724</v>
      </c>
    </row>
    <row r="948" spans="1:8" x14ac:dyDescent="0.3">
      <c r="A948" s="26">
        <f t="shared" si="100"/>
        <v>1.075427052820332</v>
      </c>
      <c r="B948" s="6">
        <v>0.94399999999999995</v>
      </c>
      <c r="C948" s="6">
        <f t="shared" si="101"/>
        <v>1.0997485488111418</v>
      </c>
      <c r="D948" s="6">
        <f t="shared" si="102"/>
        <v>1.1532941692473595</v>
      </c>
      <c r="E948" s="6">
        <f t="shared" si="103"/>
        <v>0.97788449367166519</v>
      </c>
      <c r="F948" s="6">
        <f t="shared" si="104"/>
        <v>1.075427052820332</v>
      </c>
      <c r="G948" s="6">
        <f t="shared" si="105"/>
        <v>5.3275475126751779</v>
      </c>
      <c r="H948" s="6">
        <f t="shared" si="106"/>
        <v>305.24598763170712</v>
      </c>
    </row>
    <row r="949" spans="1:8" x14ac:dyDescent="0.3">
      <c r="A949" s="26">
        <f t="shared" si="100"/>
        <v>1.0753207624084822</v>
      </c>
      <c r="B949" s="6">
        <v>0.94499999999999995</v>
      </c>
      <c r="C949" s="6">
        <f t="shared" si="101"/>
        <v>1.0989846302648107</v>
      </c>
      <c r="D949" s="6">
        <f t="shared" si="102"/>
        <v>1.1520927085240358</v>
      </c>
      <c r="E949" s="6">
        <f t="shared" si="103"/>
        <v>0.97846751701101908</v>
      </c>
      <c r="F949" s="6">
        <f t="shared" si="104"/>
        <v>1.0753207624084822</v>
      </c>
      <c r="G949" s="6">
        <f t="shared" si="105"/>
        <v>5.3362829926354536</v>
      </c>
      <c r="H949" s="6">
        <f t="shared" si="106"/>
        <v>305.74649376545204</v>
      </c>
    </row>
    <row r="950" spans="1:8" x14ac:dyDescent="0.3">
      <c r="A950" s="26">
        <f t="shared" si="100"/>
        <v>1.0751965952846099</v>
      </c>
      <c r="B950" s="6">
        <v>0.94599999999999995</v>
      </c>
      <c r="C950" s="6">
        <f t="shared" si="101"/>
        <v>1.0982089379255413</v>
      </c>
      <c r="D950" s="6">
        <f t="shared" si="102"/>
        <v>1.1508731576525848</v>
      </c>
      <c r="E950" s="6">
        <f t="shared" si="103"/>
        <v>0.97904556970333845</v>
      </c>
      <c r="F950" s="6">
        <f t="shared" si="104"/>
        <v>1.0751965952846099</v>
      </c>
      <c r="G950" s="6">
        <f t="shared" si="105"/>
        <v>5.3450935906494141</v>
      </c>
      <c r="H950" s="6">
        <f t="shared" si="106"/>
        <v>306.25130384663834</v>
      </c>
    </row>
    <row r="951" spans="1:8" x14ac:dyDescent="0.3">
      <c r="A951" s="26">
        <f t="shared" si="100"/>
        <v>1.0750542309436333</v>
      </c>
      <c r="B951" s="6">
        <v>0.94699999999999995</v>
      </c>
      <c r="C951" s="6">
        <f t="shared" si="101"/>
        <v>1.0974212146327311</v>
      </c>
      <c r="D951" s="6">
        <f t="shared" si="102"/>
        <v>1.1496351322961769</v>
      </c>
      <c r="E951" s="6">
        <f t="shared" si="103"/>
        <v>0.97961859731626988</v>
      </c>
      <c r="F951" s="6">
        <f t="shared" si="104"/>
        <v>1.0750542309436333</v>
      </c>
      <c r="G951" s="6">
        <f t="shared" si="105"/>
        <v>5.3539814541016808</v>
      </c>
      <c r="H951" s="6">
        <f t="shared" si="106"/>
        <v>306.76054091134176</v>
      </c>
    </row>
    <row r="952" spans="1:8" x14ac:dyDescent="0.3">
      <c r="A952" s="26">
        <f t="shared" si="100"/>
        <v>1.0748933357919901</v>
      </c>
      <c r="B952" s="6">
        <v>0.94799999999999995</v>
      </c>
      <c r="C952" s="6">
        <f t="shared" si="101"/>
        <v>1.096621191549517</v>
      </c>
      <c r="D952" s="6">
        <f t="shared" si="102"/>
        <v>1.1483782306778101</v>
      </c>
      <c r="E952" s="6">
        <f t="shared" si="103"/>
        <v>0.98018654397255855</v>
      </c>
      <c r="F952" s="6">
        <f t="shared" si="104"/>
        <v>1.0748933357919901</v>
      </c>
      <c r="G952" s="6">
        <f t="shared" si="105"/>
        <v>5.3629488324142613</v>
      </c>
      <c r="H952" s="6">
        <f t="shared" si="106"/>
        <v>307.27433384194978</v>
      </c>
    </row>
    <row r="953" spans="1:8" x14ac:dyDescent="0.3">
      <c r="A953" s="26">
        <f t="shared" si="100"/>
        <v>1.0747135623062281</v>
      </c>
      <c r="B953" s="6">
        <v>0.94899999999999995</v>
      </c>
      <c r="C953" s="6">
        <f t="shared" si="101"/>
        <v>1.0958085873889567</v>
      </c>
      <c r="D953" s="6">
        <f t="shared" si="102"/>
        <v>1.1471020324227308</v>
      </c>
      <c r="E953" s="6">
        <f t="shared" si="103"/>
        <v>0.98074935228150306</v>
      </c>
      <c r="F953" s="6">
        <f t="shared" si="104"/>
        <v>1.0747135623062281</v>
      </c>
      <c r="G953" s="6">
        <f t="shared" si="105"/>
        <v>5.3719980839595678</v>
      </c>
      <c r="H953" s="6">
        <f t="shared" si="106"/>
        <v>307.79281776324808</v>
      </c>
    </row>
    <row r="954" spans="1:8" x14ac:dyDescent="0.3">
      <c r="A954" s="26">
        <f t="shared" si="100"/>
        <v>1.0745145481191196</v>
      </c>
      <c r="B954" s="6">
        <v>0.95</v>
      </c>
      <c r="C954" s="6">
        <f t="shared" si="101"/>
        <v>1.0949831075723522</v>
      </c>
      <c r="D954" s="6">
        <f t="shared" si="102"/>
        <v>1.1458060972992778</v>
      </c>
      <c r="E954" s="6">
        <f t="shared" si="103"/>
        <v>0.98130696326575062</v>
      </c>
      <c r="F954" s="6">
        <f t="shared" si="104"/>
        <v>1.0745145481191196</v>
      </c>
      <c r="G954" s="6">
        <f t="shared" si="105"/>
        <v>5.3811316835870606</v>
      </c>
      <c r="H954" s="6">
        <f t="shared" si="106"/>
        <v>308.31613447366573</v>
      </c>
    </row>
    <row r="955" spans="1:8" x14ac:dyDescent="0.3">
      <c r="A955" s="26">
        <f t="shared" si="100"/>
        <v>1.0742959150254405</v>
      </c>
      <c r="B955" s="6">
        <v>0.95099999999999996</v>
      </c>
      <c r="C955" s="6">
        <f t="shared" si="101"/>
        <v>1.0941444433122665</v>
      </c>
      <c r="D955" s="6">
        <f t="shared" si="102"/>
        <v>1.1444899638469863</v>
      </c>
      <c r="E955" s="6">
        <f t="shared" si="103"/>
        <v>0.98185931628301371</v>
      </c>
      <c r="F955" s="6">
        <f t="shared" si="104"/>
        <v>1.0742959150254405</v>
      </c>
      <c r="G955" s="6">
        <f t="shared" si="105"/>
        <v>5.390352230831466</v>
      </c>
      <c r="H955" s="6">
        <f t="shared" si="106"/>
        <v>308.84443291557108</v>
      </c>
    </row>
    <row r="956" spans="1:8" x14ac:dyDescent="0.3">
      <c r="A956" s="26">
        <f t="shared" si="100"/>
        <v>1.0740572678985092</v>
      </c>
      <c r="B956" s="6">
        <v>0.95199999999999996</v>
      </c>
      <c r="C956" s="6">
        <f t="shared" si="101"/>
        <v>1.0932922706117947</v>
      </c>
      <c r="D956" s="6">
        <f t="shared" si="102"/>
        <v>1.1431531478793191</v>
      </c>
      <c r="E956" s="6">
        <f t="shared" si="103"/>
        <v>0.9824063489422441</v>
      </c>
      <c r="F956" s="6">
        <f t="shared" si="104"/>
        <v>1.0740572678985092</v>
      </c>
      <c r="G956" s="6">
        <f t="shared" si="105"/>
        <v>5.3996624588794688</v>
      </c>
      <c r="H956" s="6">
        <f t="shared" si="106"/>
        <v>309.377869689026</v>
      </c>
    </row>
    <row r="957" spans="1:8" x14ac:dyDescent="0.3">
      <c r="A957" s="26">
        <f t="shared" si="100"/>
        <v>1.0737981935073944</v>
      </c>
      <c r="B957" s="6">
        <v>0.95299999999999996</v>
      </c>
      <c r="C957" s="6">
        <f t="shared" si="101"/>
        <v>1.0924262491705055</v>
      </c>
      <c r="D957" s="6">
        <f t="shared" si="102"/>
        <v>1.1417951408466711</v>
      </c>
      <c r="E957" s="6">
        <f t="shared" si="103"/>
        <v>0.98294799701375213</v>
      </c>
      <c r="F957" s="6">
        <f t="shared" si="104"/>
        <v>1.0737981935073944</v>
      </c>
      <c r="G957" s="6">
        <f t="shared" si="105"/>
        <v>5.4090652443823783</v>
      </c>
      <c r="H957" s="6">
        <f t="shared" si="106"/>
        <v>309.91660961400953</v>
      </c>
    </row>
    <row r="958" spans="1:8" x14ac:dyDescent="0.3">
      <c r="A958" s="26">
        <f t="shared" si="100"/>
        <v>1.0735182592233128</v>
      </c>
      <c r="B958" s="6">
        <v>0.95399999999999996</v>
      </c>
      <c r="C958" s="6">
        <f t="shared" si="101"/>
        <v>1.0915460211861465</v>
      </c>
      <c r="D958" s="6">
        <f t="shared" si="102"/>
        <v>1.140415408043308</v>
      </c>
      <c r="E958" s="6">
        <f t="shared" si="103"/>
        <v>0.98348419433269196</v>
      </c>
      <c r="F958" s="6">
        <f t="shared" si="104"/>
        <v>1.0735182592233128</v>
      </c>
      <c r="G958" s="6">
        <f t="shared" si="105"/>
        <v>5.4185636182143337</v>
      </c>
      <c r="H958" s="6">
        <f t="shared" si="106"/>
        <v>310.46082634681807</v>
      </c>
    </row>
    <row r="959" spans="1:8" x14ac:dyDescent="0.3">
      <c r="A959" s="26">
        <f t="shared" si="100"/>
        <v>1.0732170116021171</v>
      </c>
      <c r="B959" s="6">
        <v>0.95499999999999996</v>
      </c>
      <c r="C959" s="6">
        <f t="shared" si="101"/>
        <v>1.0906512100396606</v>
      </c>
      <c r="D959" s="6">
        <f t="shared" si="102"/>
        <v>1.1390133866395908</v>
      </c>
      <c r="E959" s="6">
        <f t="shared" si="103"/>
        <v>0.98401487269526855</v>
      </c>
      <c r="F959" s="6">
        <f t="shared" si="104"/>
        <v>1.0732170116021171</v>
      </c>
      <c r="G959" s="6">
        <f t="shared" si="105"/>
        <v>5.4281607772898468</v>
      </c>
      <c r="H959" s="6">
        <f t="shared" si="106"/>
        <v>311.01070305716064</v>
      </c>
    </row>
    <row r="960" spans="1:8" x14ac:dyDescent="0.3">
      <c r="A960" s="26">
        <f t="shared" si="100"/>
        <v>1.0728939748279165</v>
      </c>
      <c r="B960" s="6">
        <v>0.95599999999999996</v>
      </c>
      <c r="C960" s="6">
        <f t="shared" si="101"/>
        <v>1.0897414188492611</v>
      </c>
      <c r="D960" s="6">
        <f t="shared" si="102"/>
        <v>1.1375884835181409</v>
      </c>
      <c r="E960" s="6">
        <f t="shared" si="103"/>
        <v>0.98453996174694813</v>
      </c>
      <c r="F960" s="6">
        <f t="shared" si="104"/>
        <v>1.0728939748279165</v>
      </c>
      <c r="G960" s="6">
        <f t="shared" si="105"/>
        <v>5.4378600975709768</v>
      </c>
      <c r="H960" s="6">
        <f t="shared" si="106"/>
        <v>311.56643317341502</v>
      </c>
    </row>
    <row r="961" spans="1:8" x14ac:dyDescent="0.3">
      <c r="A961" s="26">
        <f t="shared" si="100"/>
        <v>1.0725486490006504</v>
      </c>
      <c r="B961" s="6">
        <v>0.95699999999999996</v>
      </c>
      <c r="C961" s="6">
        <f t="shared" si="101"/>
        <v>1.0888162288772054</v>
      </c>
      <c r="D961" s="6">
        <f t="shared" si="102"/>
        <v>1.1361400728894306</v>
      </c>
      <c r="E961" s="6">
        <f t="shared" si="103"/>
        <v>0.98505938886185573</v>
      </c>
      <c r="F961" s="6">
        <f t="shared" si="104"/>
        <v>1.0725486490006504</v>
      </c>
      <c r="G961" s="6">
        <f t="shared" si="105"/>
        <v>5.4476651484138428</v>
      </c>
      <c r="H961" s="6">
        <f t="shared" si="106"/>
        <v>312.12822120462243</v>
      </c>
    </row>
    <row r="962" spans="1:8" x14ac:dyDescent="0.3">
      <c r="A962" s="26">
        <f t="shared" si="100"/>
        <v>1.0721805082478681</v>
      </c>
      <c r="B962" s="6">
        <v>0.95799999999999996</v>
      </c>
      <c r="C962" s="6">
        <f t="shared" si="101"/>
        <v>1.0878751977704235</v>
      </c>
      <c r="D962" s="6">
        <f t="shared" si="102"/>
        <v>1.134667493658587</v>
      </c>
      <c r="E962" s="6">
        <f t="shared" si="103"/>
        <v>0.98557307901244429</v>
      </c>
      <c r="F962" s="6">
        <f t="shared" si="104"/>
        <v>1.0721805082478681</v>
      </c>
      <c r="G962" s="6">
        <f t="shared" si="105"/>
        <v>5.4575797084269198</v>
      </c>
      <c r="H962" s="6">
        <f t="shared" si="106"/>
        <v>312.69628364910091</v>
      </c>
    </row>
    <row r="963" spans="1:8" x14ac:dyDescent="0.3">
      <c r="A963" s="26">
        <f t="shared" si="100"/>
        <v>1.0717889986379323</v>
      </c>
      <c r="B963" s="6">
        <v>0.95899999999999996</v>
      </c>
      <c r="C963" s="6">
        <f t="shared" si="101"/>
        <v>1.086917857613247</v>
      </c>
      <c r="D963" s="6">
        <f t="shared" si="102"/>
        <v>1.133170046510807</v>
      </c>
      <c r="E963" s="6">
        <f t="shared" si="103"/>
        <v>0.98608095462840584</v>
      </c>
      <c r="F963" s="6">
        <f t="shared" si="104"/>
        <v>1.0717889986379323</v>
      </c>
      <c r="G963" s="6">
        <f t="shared" si="105"/>
        <v>5.4676077830404699</v>
      </c>
      <c r="H963" s="6">
        <f t="shared" si="106"/>
        <v>313.27085000109957</v>
      </c>
    </row>
    <row r="964" spans="1:8" x14ac:dyDescent="0.3">
      <c r="A964" s="26">
        <f t="shared" ref="A964:A1004" si="107">F964</f>
        <v>1.0713735358682543</v>
      </c>
      <c r="B964" s="6">
        <v>0.96</v>
      </c>
      <c r="C964" s="6">
        <f t="shared" si="101"/>
        <v>1.0859437127670148</v>
      </c>
      <c r="D964" s="6">
        <f t="shared" si="102"/>
        <v>1.1316469906776085</v>
      </c>
      <c r="E964" s="6">
        <f t="shared" si="103"/>
        <v>0.98658293544364728</v>
      </c>
      <c r="F964" s="6">
        <f t="shared" si="104"/>
        <v>1.0713735358682543</v>
      </c>
      <c r="G964" s="6">
        <f t="shared" si="105"/>
        <v>5.4777536240182627</v>
      </c>
      <c r="H964" s="6">
        <f t="shared" si="106"/>
        <v>313.85216386873799</v>
      </c>
    </row>
    <row r="965" spans="1:8" x14ac:dyDescent="0.3">
      <c r="A965" s="26">
        <f t="shared" si="107"/>
        <v>1.0709335026979105</v>
      </c>
      <c r="B965" s="6">
        <v>0.96099999999999997</v>
      </c>
      <c r="C965" s="6">
        <f t="shared" ref="C965:C1004" si="108">((G965-SIN(G965))/G965)^(2/3)</f>
        <v>1.0849522374672294</v>
      </c>
      <c r="D965" s="6">
        <f t="shared" ref="D965:D1004" si="109">(G965-SIN(G965))/G965</f>
        <v>1.1300975403399778</v>
      </c>
      <c r="E965" s="6">
        <f t="shared" ref="E965:E1004" si="110">(G965-SIN(G965))/(2*PI())</f>
        <v>0.98707893832999982</v>
      </c>
      <c r="F965" s="6">
        <f t="shared" ref="F965:F1004" si="111">((1*(G965-SIN(G965)))/(2*PI())*C965)</f>
        <v>1.0709335026979105</v>
      </c>
      <c r="G965" s="6">
        <f t="shared" ref="G965:G1004" si="112">2*ACOS(1-2*(B965))</f>
        <v>5.4880217511805878</v>
      </c>
      <c r="H965" s="6">
        <f t="shared" ref="H965:H1004" si="113">G965*180/(PI())</f>
        <v>314.44048421864289</v>
      </c>
    </row>
    <row r="966" spans="1:8" x14ac:dyDescent="0.3">
      <c r="A966" s="26">
        <f t="shared" si="107"/>
        <v>1.0704682460889039</v>
      </c>
      <c r="B966" s="6">
        <v>0.96199999999999997</v>
      </c>
      <c r="C966" s="6">
        <f t="shared" si="108"/>
        <v>1.083942873144035</v>
      </c>
      <c r="D966" s="6">
        <f t="shared" si="109"/>
        <v>1.128520860617142</v>
      </c>
      <c r="E966" s="6">
        <f t="shared" si="110"/>
        <v>0.98756887711614605</v>
      </c>
      <c r="F966" s="6">
        <f t="shared" si="111"/>
        <v>1.0704682460889039</v>
      </c>
      <c r="G966" s="6">
        <f t="shared" si="112"/>
        <v>5.4984169766527025</v>
      </c>
      <c r="H966" s="6">
        <f t="shared" si="113"/>
        <v>315.03608676528194</v>
      </c>
    </row>
    <row r="967" spans="1:8" x14ac:dyDescent="0.3">
      <c r="A967" s="26">
        <f t="shared" si="107"/>
        <v>1.069977074014234</v>
      </c>
      <c r="B967" s="6">
        <v>0.96299999999999997</v>
      </c>
      <c r="C967" s="6">
        <f t="shared" si="108"/>
        <v>1.0829150254259141</v>
      </c>
      <c r="D967" s="6">
        <f t="shared" si="109"/>
        <v>1.1269160630808734</v>
      </c>
      <c r="E967" s="6">
        <f t="shared" si="110"/>
        <v>0.98805266239002321</v>
      </c>
      <c r="F967" s="6">
        <f t="shared" si="111"/>
        <v>1.069977074014234</v>
      </c>
      <c r="G967" s="6">
        <f t="shared" si="112"/>
        <v>5.5089444320070342</v>
      </c>
      <c r="H967" s="6">
        <f t="shared" si="113"/>
        <v>315.63926552609757</v>
      </c>
    </row>
    <row r="968" spans="1:8" x14ac:dyDescent="0.3">
      <c r="A968" s="26">
        <f t="shared" si="107"/>
        <v>1.0694592518836268</v>
      </c>
      <c r="B968" s="6">
        <v>0.96399999999999997</v>
      </c>
      <c r="C968" s="6">
        <f t="shared" si="108"/>
        <v>1.0818680607794298</v>
      </c>
      <c r="D968" s="6">
        <f t="shared" si="109"/>
        <v>1.1252822007246652</v>
      </c>
      <c r="E968" s="6">
        <f t="shared" si="110"/>
        <v>0.98853020128271174</v>
      </c>
      <c r="F968" s="6">
        <f t="shared" si="111"/>
        <v>1.0694592518836268</v>
      </c>
      <c r="G968" s="6">
        <f t="shared" si="112"/>
        <v>5.5196095987326066</v>
      </c>
      <c r="H968" s="6">
        <f t="shared" si="113"/>
        <v>316.25033456727618</v>
      </c>
    </row>
    <row r="969" spans="1:8" x14ac:dyDescent="0.3">
      <c r="A969" s="26">
        <f t="shared" si="107"/>
        <v>1.0689139985289058</v>
      </c>
      <c r="B969" s="6">
        <v>0.96499999999999997</v>
      </c>
      <c r="C969" s="6">
        <f t="shared" si="108"/>
        <v>1.0808013027292884</v>
      </c>
      <c r="D969" s="6">
        <f t="shared" si="109"/>
        <v>1.1236182623042752</v>
      </c>
      <c r="E969" s="6">
        <f t="shared" si="110"/>
        <v>0.98900139723151304</v>
      </c>
      <c r="F969" s="6">
        <f t="shared" si="111"/>
        <v>1.0689139985289058</v>
      </c>
      <c r="G969" s="6">
        <f t="shared" si="112"/>
        <v>5.5304183425441291</v>
      </c>
      <c r="H969" s="6">
        <f t="shared" si="113"/>
        <v>316.86962996951462</v>
      </c>
    </row>
    <row r="970" spans="1:8" x14ac:dyDescent="0.3">
      <c r="A970" s="26">
        <f t="shared" si="107"/>
        <v>1.0683404816802675</v>
      </c>
      <c r="B970" s="6">
        <v>0.96599999999999997</v>
      </c>
      <c r="C970" s="6">
        <f t="shared" si="108"/>
        <v>1.0797140275926185</v>
      </c>
      <c r="D970" s="6">
        <f t="shared" si="109"/>
        <v>1.1219231659505964</v>
      </c>
      <c r="E970" s="6">
        <f t="shared" si="110"/>
        <v>0.98946614971956059</v>
      </c>
      <c r="F970" s="6">
        <f t="shared" si="111"/>
        <v>1.0683404816802675</v>
      </c>
      <c r="G970" s="6">
        <f t="shared" si="112"/>
        <v>5.541376952139041</v>
      </c>
      <c r="H970" s="6">
        <f t="shared" si="113"/>
        <v>317.49751204863463</v>
      </c>
    </row>
    <row r="971" spans="1:8" x14ac:dyDescent="0.3">
      <c r="A971" s="26">
        <f t="shared" si="107"/>
        <v>1.067737812851568</v>
      </c>
      <c r="B971" s="6">
        <v>0.96699999999999997</v>
      </c>
      <c r="C971" s="6">
        <f t="shared" si="108"/>
        <v>1.0786054596486434</v>
      </c>
      <c r="D971" s="6">
        <f t="shared" si="109"/>
        <v>1.1201957519367567</v>
      </c>
      <c r="E971" s="6">
        <f t="shared" si="110"/>
        <v>0.98992435398888523</v>
      </c>
      <c r="F971" s="6">
        <f t="shared" si="111"/>
        <v>1.067737812851568</v>
      </c>
      <c r="G971" s="6">
        <f t="shared" si="112"/>
        <v>5.5524921831281544</v>
      </c>
      <c r="H971" s="6">
        <f t="shared" si="113"/>
        <v>318.13436787262384</v>
      </c>
    </row>
    <row r="972" spans="1:8" x14ac:dyDescent="0.3">
      <c r="A972" s="26">
        <f t="shared" si="107"/>
        <v>1.0671050415366556</v>
      </c>
      <c r="B972" s="6">
        <v>0.96799999999999997</v>
      </c>
      <c r="C972" s="6">
        <f t="shared" si="108"/>
        <v>1.0774747656493551</v>
      </c>
      <c r="D972" s="6">
        <f t="shared" si="109"/>
        <v>1.118434774457997</v>
      </c>
      <c r="E972" s="6">
        <f t="shared" si="110"/>
        <v>0.99037590072334558</v>
      </c>
      <c r="F972" s="6">
        <f t="shared" si="111"/>
        <v>1.0671050415366556</v>
      </c>
      <c r="G972" s="6">
        <f t="shared" si="112"/>
        <v>5.5637713080096729</v>
      </c>
      <c r="H972" s="6">
        <f t="shared" si="113"/>
        <v>318.78061412493588</v>
      </c>
    </row>
    <row r="973" spans="1:8" x14ac:dyDescent="0.3">
      <c r="A973" s="26">
        <f t="shared" si="107"/>
        <v>1.0664411485988758</v>
      </c>
      <c r="B973" s="6">
        <v>0.96899999999999997</v>
      </c>
      <c r="C973" s="6">
        <f t="shared" si="108"/>
        <v>1.0763210485574941</v>
      </c>
      <c r="D973" s="6">
        <f t="shared" si="109"/>
        <v>1.1166388922539729</v>
      </c>
      <c r="E973" s="6">
        <f t="shared" si="110"/>
        <v>0.99082067569721921</v>
      </c>
      <c r="F973" s="6">
        <f t="shared" si="111"/>
        <v>1.0664411485988758</v>
      </c>
      <c r="G973" s="6">
        <f t="shared" si="112"/>
        <v>5.575222173234641</v>
      </c>
      <c r="H973" s="6">
        <f t="shared" si="113"/>
        <v>319.43670037409964</v>
      </c>
    </row>
    <row r="974" spans="1:8" x14ac:dyDescent="0.3">
      <c r="A974" s="26">
        <f t="shared" si="107"/>
        <v>1.0657450387111771</v>
      </c>
      <c r="B974" s="6">
        <v>0.97</v>
      </c>
      <c r="C974" s="6">
        <f t="shared" si="108"/>
        <v>1.0751433403741926</v>
      </c>
      <c r="D974" s="6">
        <f t="shared" si="109"/>
        <v>1.1148066578672138</v>
      </c>
      <c r="E974" s="6">
        <f t="shared" si="110"/>
        <v>0.99125855938451479</v>
      </c>
      <c r="F974" s="6">
        <f t="shared" si="111"/>
        <v>1.0657450387111771</v>
      </c>
      <c r="G974" s="6">
        <f t="shared" si="112"/>
        <v>5.5868532646336639</v>
      </c>
      <c r="H974" s="6">
        <f t="shared" si="113"/>
        <v>320.10311282239456</v>
      </c>
    </row>
    <row r="975" spans="1:8" x14ac:dyDescent="0.3">
      <c r="A975" s="26">
        <f t="shared" si="107"/>
        <v>1.0650155316733483</v>
      </c>
      <c r="B975" s="6">
        <v>0.97099999999999997</v>
      </c>
      <c r="C975" s="6">
        <f t="shared" si="108"/>
        <v>1.0739405938886166</v>
      </c>
      <c r="D975" s="6">
        <f t="shared" si="109"/>
        <v>1.1129365052864892</v>
      </c>
      <c r="E975" s="6">
        <f t="shared" si="110"/>
        <v>0.99168942652316383</v>
      </c>
      <c r="F975" s="6">
        <f t="shared" si="111"/>
        <v>1.0650155316733483</v>
      </c>
      <c r="G975" s="6">
        <f t="shared" si="112"/>
        <v>5.5986737827525328</v>
      </c>
      <c r="H975" s="6">
        <f t="shared" si="113"/>
        <v>320.7803786222637</v>
      </c>
    </row>
    <row r="976" spans="1:8" x14ac:dyDescent="0.3">
      <c r="A976" s="26">
        <f t="shared" si="107"/>
        <v>1.0642513523939883</v>
      </c>
      <c r="B976" s="6">
        <v>0.97199999999999998</v>
      </c>
      <c r="C976" s="6">
        <f t="shared" si="108"/>
        <v>1.0727116731441309</v>
      </c>
      <c r="D976" s="6">
        <f t="shared" si="109"/>
        <v>1.1110267356671601</v>
      </c>
      <c r="E976" s="6">
        <f t="shared" si="110"/>
        <v>0.99211314562715125</v>
      </c>
      <c r="F976" s="6">
        <f t="shared" si="111"/>
        <v>1.0642513523939883</v>
      </c>
      <c r="G976" s="6">
        <f t="shared" si="112"/>
        <v>5.610693729994721</v>
      </c>
      <c r="H976" s="6">
        <f t="shared" si="113"/>
        <v>321.46907086921101</v>
      </c>
    </row>
    <row r="977" spans="1:8" x14ac:dyDescent="0.3">
      <c r="A977" s="26">
        <f t="shared" si="107"/>
        <v>1.0634511192754534</v>
      </c>
      <c r="B977" s="6">
        <v>0.97299999999999998</v>
      </c>
      <c r="C977" s="6">
        <f t="shared" si="108"/>
        <v>1.0714553423674771</v>
      </c>
      <c r="D977" s="6">
        <f t="shared" si="109"/>
        <v>1.1090755007485895</v>
      </c>
      <c r="E977" s="6">
        <f t="shared" si="110"/>
        <v>0.99252957843829726</v>
      </c>
      <c r="F977" s="6">
        <f t="shared" si="111"/>
        <v>1.0634511192754534</v>
      </c>
      <c r="G977" s="6">
        <f t="shared" si="112"/>
        <v>5.6229240119138835</v>
      </c>
      <c r="H977" s="6">
        <f t="shared" si="113"/>
        <v>322.16981440543412</v>
      </c>
    </row>
    <row r="978" spans="1:8" x14ac:dyDescent="0.3">
      <c r="A978" s="26">
        <f t="shared" si="107"/>
        <v>1.0626133306768446</v>
      </c>
      <c r="B978" s="6">
        <v>0.97399999999999998</v>
      </c>
      <c r="C978" s="6">
        <f t="shared" si="108"/>
        <v>1.0701702530459656</v>
      </c>
      <c r="D978" s="6">
        <f t="shared" si="109"/>
        <v>1.1070807834965311</v>
      </c>
      <c r="E978" s="6">
        <f t="shared" si="110"/>
        <v>0.99293857930772023</v>
      </c>
      <c r="F978" s="6">
        <f t="shared" si="111"/>
        <v>1.0626133306768446</v>
      </c>
      <c r="G978" s="6">
        <f t="shared" si="112"/>
        <v>5.6353765555696587</v>
      </c>
      <c r="H978" s="6">
        <f t="shared" si="113"/>
        <v>322.88329260111249</v>
      </c>
    </row>
    <row r="979" spans="1:8" x14ac:dyDescent="0.3">
      <c r="A979" s="26">
        <f t="shared" si="107"/>
        <v>1.0617363490486613</v>
      </c>
      <c r="B979" s="6">
        <v>0.97499999999999998</v>
      </c>
      <c r="C979" s="6">
        <f t="shared" si="108"/>
        <v>1.0688549287583136</v>
      </c>
      <c r="D979" s="6">
        <f t="shared" si="109"/>
        <v>1.1050403753794396</v>
      </c>
      <c r="E979" s="6">
        <f t="shared" si="110"/>
        <v>0.99333999449492938</v>
      </c>
      <c r="F979" s="6">
        <f t="shared" si="111"/>
        <v>1.0617363490486613</v>
      </c>
      <c r="G979" s="6">
        <f t="shared" si="112"/>
        <v>5.6480644485965428</v>
      </c>
      <c r="H979" s="6">
        <f t="shared" si="113"/>
        <v>323.6102553224664</v>
      </c>
    </row>
    <row r="980" spans="1:8" x14ac:dyDescent="0.3">
      <c r="A980" s="26">
        <f t="shared" si="107"/>
        <v>1.060818382226693</v>
      </c>
      <c r="B980" s="6">
        <v>0.97599999999999998</v>
      </c>
      <c r="C980" s="6">
        <f t="shared" si="108"/>
        <v>1.0675077472613304</v>
      </c>
      <c r="D980" s="6">
        <f t="shared" si="109"/>
        <v>1.102951849532618</v>
      </c>
      <c r="E980" s="6">
        <f t="shared" si="110"/>
        <v>0.99373366136985997</v>
      </c>
      <c r="F980" s="6">
        <f t="shared" si="111"/>
        <v>1.060818382226693</v>
      </c>
      <c r="G980" s="6">
        <f t="shared" si="112"/>
        <v>5.6610021035956635</v>
      </c>
      <c r="H980" s="6">
        <f t="shared" si="113"/>
        <v>324.35152835071233</v>
      </c>
    </row>
    <row r="981" spans="1:8" x14ac:dyDescent="0.3">
      <c r="A981" s="26">
        <f t="shared" si="107"/>
        <v>1.0598574612333433</v>
      </c>
      <c r="B981" s="6">
        <v>0.97699999999999998</v>
      </c>
      <c r="C981" s="6">
        <f t="shared" si="108"/>
        <v>1.0661269191986071</v>
      </c>
      <c r="D981" s="6">
        <f t="shared" si="109"/>
        <v>1.1008125288601733</v>
      </c>
      <c r="E981" s="6">
        <f t="shared" si="110"/>
        <v>0.99411940749983452</v>
      </c>
      <c r="F981" s="6">
        <f t="shared" si="111"/>
        <v>1.0598574612333433</v>
      </c>
      <c r="G981" s="6">
        <f t="shared" si="112"/>
        <v>5.6742054537230295</v>
      </c>
      <c r="H981" s="6">
        <f t="shared" si="113"/>
        <v>325.10802458844393</v>
      </c>
    </row>
    <row r="982" spans="1:8" x14ac:dyDescent="0.3">
      <c r="A982" s="26">
        <f t="shared" si="107"/>
        <v>1.0588514137494238</v>
      </c>
      <c r="B982" s="6">
        <v>0.97799999999999998</v>
      </c>
      <c r="C982" s="6">
        <f t="shared" si="108"/>
        <v>1.064710462616455</v>
      </c>
      <c r="D982" s="6">
        <f t="shared" si="109"/>
        <v>1.0986194478535698</v>
      </c>
      <c r="E982" s="6">
        <f t="shared" si="110"/>
        <v>0.99449704959916241</v>
      </c>
      <c r="F982" s="6">
        <f t="shared" si="111"/>
        <v>1.0588514137494238</v>
      </c>
      <c r="G982" s="6">
        <f t="shared" si="112"/>
        <v>5.6876921870290396</v>
      </c>
      <c r="H982" s="6">
        <f t="shared" si="113"/>
        <v>325.88075748629683</v>
      </c>
    </row>
    <row r="983" spans="1:8" x14ac:dyDescent="0.3">
      <c r="A983" s="26">
        <f t="shared" si="107"/>
        <v>1.0577978321706685</v>
      </c>
      <c r="B983" s="6">
        <v>0.97899999999999998</v>
      </c>
      <c r="C983" s="6">
        <f t="shared" si="108"/>
        <v>1.0632561722290639</v>
      </c>
      <c r="D983" s="6">
        <f t="shared" si="109"/>
        <v>1.0963693065408795</v>
      </c>
      <c r="E983" s="6">
        <f t="shared" si="110"/>
        <v>0.99486639231357366</v>
      </c>
      <c r="F983" s="6">
        <f t="shared" si="111"/>
        <v>1.0577978321706685</v>
      </c>
      <c r="G983" s="6">
        <f t="shared" si="112"/>
        <v>5.701482029366109</v>
      </c>
      <c r="H983" s="6">
        <f t="shared" si="113"/>
        <v>326.67085725236177</v>
      </c>
    </row>
    <row r="984" spans="1:8" x14ac:dyDescent="0.3">
      <c r="A984" s="26">
        <f t="shared" si="107"/>
        <v>1.0566940348248002</v>
      </c>
      <c r="B984" s="6">
        <v>0.98</v>
      </c>
      <c r="C984" s="6">
        <f t="shared" si="108"/>
        <v>1.0617615820436217</v>
      </c>
      <c r="D984" s="6">
        <f t="shared" si="109"/>
        <v>1.0940584144842787</v>
      </c>
      <c r="E984" s="6">
        <f t="shared" si="110"/>
        <v>0.99522722680446984</v>
      </c>
      <c r="F984" s="6">
        <f t="shared" si="111"/>
        <v>1.0566940348248002</v>
      </c>
      <c r="G984" s="6">
        <f t="shared" si="112"/>
        <v>5.7155970887629302</v>
      </c>
      <c r="H984" s="6">
        <f t="shared" si="113"/>
        <v>327.47959058337602</v>
      </c>
    </row>
    <row r="985" spans="1:8" x14ac:dyDescent="0.3">
      <c r="A985" s="26">
        <f t="shared" si="107"/>
        <v>1.0555370184584065</v>
      </c>
      <c r="B985" s="6">
        <v>0.98099999999999998</v>
      </c>
      <c r="C985" s="6">
        <f t="shared" si="108"/>
        <v>1.0602239194990648</v>
      </c>
      <c r="D985" s="6">
        <f t="shared" si="109"/>
        <v>1.0916826220581193</v>
      </c>
      <c r="E985" s="6">
        <f t="shared" si="110"/>
        <v>0.99557932908845082</v>
      </c>
      <c r="F985" s="6">
        <f t="shared" si="111"/>
        <v>1.0555370184584065</v>
      </c>
      <c r="G985" s="6">
        <f t="shared" si="112"/>
        <v>5.730062278418532</v>
      </c>
      <c r="H985" s="6">
        <f t="shared" si="113"/>
        <v>328.30838490049831</v>
      </c>
    </row>
    <row r="986" spans="1:8" x14ac:dyDescent="0.3">
      <c r="A986" s="26">
        <f t="shared" si="107"/>
        <v>1.0543233994501076</v>
      </c>
      <c r="B986" s="6">
        <v>0.98199999999999998</v>
      </c>
      <c r="C986" s="6">
        <f t="shared" si="108"/>
        <v>1.058640048632093</v>
      </c>
      <c r="D986" s="6">
        <f t="shared" si="109"/>
        <v>1.0892372352803739</v>
      </c>
      <c r="E986" s="6">
        <f t="shared" si="110"/>
        <v>0.99592245807480728</v>
      </c>
      <c r="F986" s="6">
        <f t="shared" si="111"/>
        <v>1.0543233994501076</v>
      </c>
      <c r="G986" s="6">
        <f t="shared" si="112"/>
        <v>5.744905841430481</v>
      </c>
      <c r="H986" s="6">
        <f t="shared" si="113"/>
        <v>329.15885841401951</v>
      </c>
    </row>
    <row r="987" spans="1:8" x14ac:dyDescent="0.3">
      <c r="A987" s="26">
        <f t="shared" si="107"/>
        <v>1.0530493402784475</v>
      </c>
      <c r="B987" s="6">
        <v>0.98299999999999998</v>
      </c>
      <c r="C987" s="6">
        <f t="shared" si="108"/>
        <v>1.0570063988733063</v>
      </c>
      <c r="D987" s="6">
        <f t="shared" si="109"/>
        <v>1.0867169091047799</v>
      </c>
      <c r="E987" s="6">
        <f t="shared" si="110"/>
        <v>0.99625635322636008</v>
      </c>
      <c r="F987" s="6">
        <f t="shared" si="111"/>
        <v>1.0530493402784475</v>
      </c>
      <c r="G987" s="6">
        <f t="shared" si="112"/>
        <v>5.7601600088589695</v>
      </c>
      <c r="H987" s="6">
        <f t="shared" si="113"/>
        <v>330.03285782765784</v>
      </c>
    </row>
    <row r="988" spans="1:8" x14ac:dyDescent="0.3">
      <c r="A988" s="26">
        <f t="shared" si="107"/>
        <v>1.0517104564299131</v>
      </c>
      <c r="B988" s="6">
        <v>0.98399999999999999</v>
      </c>
      <c r="C988" s="6">
        <f t="shared" si="108"/>
        <v>1.0553188747571178</v>
      </c>
      <c r="D988" s="6">
        <f t="shared" si="109"/>
        <v>1.0841155121031902</v>
      </c>
      <c r="E988" s="6">
        <f t="shared" si="110"/>
        <v>0.9965807317451465</v>
      </c>
      <c r="F988" s="6">
        <f t="shared" si="111"/>
        <v>1.0517104564299131</v>
      </c>
      <c r="G988" s="6">
        <f t="shared" si="112"/>
        <v>5.7758618350286755</v>
      </c>
      <c r="H988" s="6">
        <f t="shared" si="113"/>
        <v>330.93250619783004</v>
      </c>
    </row>
    <row r="989" spans="1:8" x14ac:dyDescent="0.3">
      <c r="A989" s="26">
        <f t="shared" si="107"/>
        <v>1.0503016969504972</v>
      </c>
      <c r="B989" s="6">
        <v>0.98499999999999999</v>
      </c>
      <c r="C989" s="6">
        <f t="shared" si="108"/>
        <v>1.053572739880507</v>
      </c>
      <c r="D989" s="6">
        <f t="shared" si="109"/>
        <v>1.0814259525460856</v>
      </c>
      <c r="E989" s="6">
        <f t="shared" si="110"/>
        <v>0.99689528515099879</v>
      </c>
      <c r="F989" s="6">
        <f t="shared" si="111"/>
        <v>1.0503016969504972</v>
      </c>
      <c r="G989" s="6">
        <f t="shared" si="112"/>
        <v>5.7920542721490023</v>
      </c>
      <c r="H989" s="6">
        <f t="shared" si="113"/>
        <v>331.86026450485576</v>
      </c>
    </row>
    <row r="990" spans="1:8" x14ac:dyDescent="0.3">
      <c r="A990" s="26">
        <f t="shared" si="107"/>
        <v>1.0488171888546574</v>
      </c>
      <c r="B990" s="6">
        <v>0.98599999999999999</v>
      </c>
      <c r="C990" s="6">
        <f t="shared" si="108"/>
        <v>1.0517624655038258</v>
      </c>
      <c r="D990" s="6">
        <f t="shared" si="109"/>
        <v>1.078639951478378</v>
      </c>
      <c r="E990" s="6">
        <f t="shared" si="110"/>
        <v>0.9971996750732518</v>
      </c>
      <c r="F990" s="6">
        <f t="shared" si="111"/>
        <v>1.0488171888546574</v>
      </c>
      <c r="G990" s="6">
        <f t="shared" si="112"/>
        <v>5.80878757379321</v>
      </c>
      <c r="H990" s="6">
        <f t="shared" si="113"/>
        <v>332.81901206638815</v>
      </c>
    </row>
    <row r="991" spans="1:8" x14ac:dyDescent="0.3">
      <c r="A991" s="26">
        <f t="shared" si="107"/>
        <v>1.0472500309845238</v>
      </c>
      <c r="B991" s="6">
        <v>0.98699999999999999</v>
      </c>
      <c r="C991" s="6">
        <f t="shared" si="108"/>
        <v>1.04988152963548</v>
      </c>
      <c r="D991" s="6">
        <f t="shared" si="109"/>
        <v>1.0757477415633523</v>
      </c>
      <c r="E991" s="6">
        <f t="shared" si="110"/>
        <v>0.9974935280060887</v>
      </c>
      <c r="F991" s="6">
        <f t="shared" si="111"/>
        <v>1.0472500309845238</v>
      </c>
      <c r="G991" s="6">
        <f t="shared" si="112"/>
        <v>5.8261211592843374</v>
      </c>
      <c r="H991" s="6">
        <f t="shared" si="113"/>
        <v>333.81215335885895</v>
      </c>
    </row>
    <row r="992" spans="1:8" x14ac:dyDescent="0.3">
      <c r="A992" s="26">
        <f t="shared" si="107"/>
        <v>1.0455920155693601</v>
      </c>
      <c r="B992" s="6">
        <v>0.98799999999999999</v>
      </c>
      <c r="C992" s="6">
        <f t="shared" si="108"/>
        <v>1.0479221452034753</v>
      </c>
      <c r="D992" s="6">
        <f t="shared" si="109"/>
        <v>1.0727376596135452</v>
      </c>
      <c r="E992" s="6">
        <f t="shared" si="110"/>
        <v>0.99777642867384697</v>
      </c>
      <c r="F992" s="6">
        <f t="shared" si="111"/>
        <v>1.0455920155693601</v>
      </c>
      <c r="G992" s="6">
        <f t="shared" si="112"/>
        <v>5.8441261386797274</v>
      </c>
      <c r="H992" s="6">
        <f t="shared" si="113"/>
        <v>334.84376268843482</v>
      </c>
    </row>
    <row r="993" spans="1:8" x14ac:dyDescent="0.3">
      <c r="A993" s="26">
        <f t="shared" si="107"/>
        <v>1.0438332436946332</v>
      </c>
      <c r="B993" s="6">
        <v>0.98899999999999999</v>
      </c>
      <c r="C993" s="6">
        <f t="shared" si="108"/>
        <v>1.045874884035829</v>
      </c>
      <c r="D993" s="6">
        <f t="shared" si="109"/>
        <v>1.0695955829123185</v>
      </c>
      <c r="E993" s="6">
        <f t="shared" si="110"/>
        <v>0.998047911492704</v>
      </c>
      <c r="F993" s="6">
        <f t="shared" si="111"/>
        <v>1.0438332436946332</v>
      </c>
      <c r="G993" s="6">
        <f t="shared" si="112"/>
        <v>5.8628888091306717</v>
      </c>
      <c r="H993" s="6">
        <f t="shared" si="113"/>
        <v>335.91878451766871</v>
      </c>
    </row>
    <row r="994" spans="1:8" x14ac:dyDescent="0.3">
      <c r="A994" s="26">
        <f t="shared" si="107"/>
        <v>1.0419615804192126</v>
      </c>
      <c r="B994" s="6">
        <v>0.99</v>
      </c>
      <c r="C994" s="6">
        <f t="shared" si="108"/>
        <v>1.0437281431538237</v>
      </c>
      <c r="D994" s="6">
        <f t="shared" si="109"/>
        <v>1.0663041291130178</v>
      </c>
      <c r="E994" s="6">
        <f t="shared" si="110"/>
        <v>0.99830744936198323</v>
      </c>
      <c r="F994" s="6">
        <f t="shared" si="111"/>
        <v>1.0419615804192126</v>
      </c>
      <c r="G994" s="6">
        <f t="shared" si="112"/>
        <v>5.8825156225333473</v>
      </c>
      <c r="H994" s="6">
        <f t="shared" si="113"/>
        <v>337.04331809093287</v>
      </c>
    </row>
    <row r="995" spans="1:8" x14ac:dyDescent="0.3">
      <c r="A995" s="26">
        <f t="shared" si="107"/>
        <v>1.0399618589818957</v>
      </c>
      <c r="B995" s="6">
        <v>0.99099999999999999</v>
      </c>
      <c r="C995" s="6">
        <f t="shared" si="108"/>
        <v>1.041467363999786</v>
      </c>
      <c r="D995" s="6">
        <f t="shared" si="109"/>
        <v>1.0628414856958432</v>
      </c>
      <c r="E995" s="6">
        <f t="shared" si="110"/>
        <v>0.99855443860275339</v>
      </c>
      <c r="F995" s="6">
        <f t="shared" si="111"/>
        <v>1.0399618589818957</v>
      </c>
      <c r="G995" s="6">
        <f t="shared" si="112"/>
        <v>5.9031404602541651</v>
      </c>
      <c r="H995" s="6">
        <f t="shared" si="113"/>
        <v>338.2250342454779</v>
      </c>
    </row>
    <row r="996" spans="1:8" x14ac:dyDescent="0.3">
      <c r="A996" s="26">
        <f t="shared" si="107"/>
        <v>1.0378146759110425</v>
      </c>
      <c r="B996" s="6">
        <v>0.99199999999999999</v>
      </c>
      <c r="C996" s="6">
        <f t="shared" si="108"/>
        <v>1.0390738483044055</v>
      </c>
      <c r="D996" s="6">
        <f t="shared" si="109"/>
        <v>1.0591796346160773</v>
      </c>
      <c r="E996" s="6">
        <f t="shared" si="110"/>
        <v>0.99878817814978416</v>
      </c>
      <c r="F996" s="6">
        <f t="shared" si="111"/>
        <v>1.0378146759110425</v>
      </c>
      <c r="G996" s="6">
        <f t="shared" si="112"/>
        <v>5.9249356774218072</v>
      </c>
      <c r="H996" s="6">
        <f t="shared" si="113"/>
        <v>339.47380820275492</v>
      </c>
    </row>
    <row r="997" spans="1:8" x14ac:dyDescent="0.3">
      <c r="A997" s="26">
        <f t="shared" si="107"/>
        <v>1.0354944851487515</v>
      </c>
      <c r="B997" s="6">
        <v>0.99299999999999999</v>
      </c>
      <c r="C997" s="6">
        <f t="shared" si="108"/>
        <v>1.0365228818767454</v>
      </c>
      <c r="D997" s="6">
        <f t="shared" si="109"/>
        <v>1.0552815391958059</v>
      </c>
      <c r="E997" s="6">
        <f t="shared" si="110"/>
        <v>0.99900783982102559</v>
      </c>
      <c r="F997" s="6">
        <f t="shared" si="111"/>
        <v>1.0354944851487515</v>
      </c>
      <c r="G997" s="6">
        <f t="shared" si="112"/>
        <v>5.9481296201809197</v>
      </c>
      <c r="H997" s="6">
        <f t="shared" si="113"/>
        <v>340.8027232331201</v>
      </c>
    </row>
    <row r="998" spans="1:8" x14ac:dyDescent="0.3">
      <c r="A998" s="26">
        <f t="shared" si="107"/>
        <v>1.0329664150754543</v>
      </c>
      <c r="B998" s="6">
        <v>0.99399999999999999</v>
      </c>
      <c r="C998" s="6">
        <f t="shared" si="108"/>
        <v>1.0337805958282515</v>
      </c>
      <c r="D998" s="6">
        <f t="shared" si="109"/>
        <v>1.051096437751625</v>
      </c>
      <c r="E998" s="6">
        <f t="shared" si="110"/>
        <v>0.99921242403264021</v>
      </c>
      <c r="F998" s="6">
        <f t="shared" si="111"/>
        <v>1.0329664150754543</v>
      </c>
      <c r="G998" s="6">
        <f t="shared" si="112"/>
        <v>5.9730359612509094</v>
      </c>
      <c r="H998" s="6">
        <f t="shared" si="113"/>
        <v>342.22975145954382</v>
      </c>
    </row>
    <row r="999" spans="1:8" x14ac:dyDescent="0.3">
      <c r="A999" s="26">
        <f t="shared" si="107"/>
        <v>1.0301805704912532</v>
      </c>
      <c r="B999" s="6">
        <v>0.995</v>
      </c>
      <c r="C999" s="6">
        <f t="shared" si="108"/>
        <v>1.0307983379913719</v>
      </c>
      <c r="D999" s="6">
        <f t="shared" si="109"/>
        <v>1.0465514035275667</v>
      </c>
      <c r="E999" s="6">
        <f t="shared" si="110"/>
        <v>0.99940069024429901</v>
      </c>
      <c r="F999" s="6">
        <f t="shared" si="111"/>
        <v>1.0301805704912532</v>
      </c>
      <c r="G999" s="6">
        <f t="shared" si="112"/>
        <v>6.0001063605307312</v>
      </c>
      <c r="H999" s="6">
        <f t="shared" si="113"/>
        <v>343.78077108801159</v>
      </c>
    </row>
    <row r="1000" spans="1:8" x14ac:dyDescent="0.3">
      <c r="A1000" s="26">
        <f t="shared" si="107"/>
        <v>1.0270608466085174</v>
      </c>
      <c r="B1000" s="6">
        <v>0.996</v>
      </c>
      <c r="C1000" s="6">
        <f t="shared" si="108"/>
        <v>1.027501603905588</v>
      </c>
      <c r="D1000" s="6">
        <f t="shared" si="109"/>
        <v>1.0415347458836774</v>
      </c>
      <c r="E1000" s="6">
        <f t="shared" si="110"/>
        <v>0.99957103979653639</v>
      </c>
      <c r="F1000" s="6">
        <f t="shared" si="111"/>
        <v>1.0270608466085174</v>
      </c>
      <c r="G1000" s="6">
        <f t="shared" si="112"/>
        <v>6.0300341352541382</v>
      </c>
      <c r="H1000" s="6">
        <f t="shared" si="113"/>
        <v>345.49550626988116</v>
      </c>
    </row>
    <row r="1001" spans="1:8" x14ac:dyDescent="0.3">
      <c r="A1001" s="26">
        <f t="shared" si="107"/>
        <v>1.0234799320254848</v>
      </c>
      <c r="B1001" s="6">
        <v>0.997</v>
      </c>
      <c r="C1001" s="6">
        <f t="shared" si="108"/>
        <v>1.023765257056749</v>
      </c>
      <c r="D1001" s="6">
        <f t="shared" si="109"/>
        <v>1.0358588493698992</v>
      </c>
      <c r="E1001" s="6">
        <f t="shared" si="110"/>
        <v>0.9997212983842757</v>
      </c>
      <c r="F1001" s="6">
        <f t="shared" si="111"/>
        <v>1.0234799320254848</v>
      </c>
      <c r="G1001" s="6">
        <f t="shared" si="112"/>
        <v>6.0639865915163078</v>
      </c>
      <c r="H1001" s="6">
        <f t="shared" si="113"/>
        <v>347.44083871780595</v>
      </c>
    </row>
    <row r="1002" spans="1:8" x14ac:dyDescent="0.3">
      <c r="A1002" s="26">
        <f t="shared" si="107"/>
        <v>1.0191911722285807</v>
      </c>
      <c r="B1002" s="6">
        <v>0.998</v>
      </c>
      <c r="C1002" s="6">
        <f t="shared" si="108"/>
        <v>1.019345859530274</v>
      </c>
      <c r="D1002" s="6">
        <f t="shared" si="109"/>
        <v>1.02915868837572</v>
      </c>
      <c r="E1002" s="6">
        <f t="shared" si="110"/>
        <v>0.99984824846223963</v>
      </c>
      <c r="F1002" s="6">
        <f t="shared" si="111"/>
        <v>1.0191911722285807</v>
      </c>
      <c r="G1002" s="6">
        <f t="shared" si="112"/>
        <v>6.1042401867705971</v>
      </c>
      <c r="H1002" s="6">
        <f t="shared" si="113"/>
        <v>349.74719983610458</v>
      </c>
    </row>
    <row r="1003" spans="1:8" x14ac:dyDescent="0.3">
      <c r="A1003" s="26">
        <f t="shared" si="107"/>
        <v>1.0135620344973111</v>
      </c>
      <c r="B1003" s="6">
        <v>0.999</v>
      </c>
      <c r="C1003" s="6">
        <f t="shared" si="108"/>
        <v>1.013616433653997</v>
      </c>
      <c r="D1003" s="6">
        <f t="shared" si="109"/>
        <v>1.0204940212191747</v>
      </c>
      <c r="E1003" s="6">
        <f t="shared" si="110"/>
        <v>0.99994633161531354</v>
      </c>
      <c r="F1003" s="6">
        <f t="shared" si="111"/>
        <v>1.0135620344973111</v>
      </c>
      <c r="G1003" s="6">
        <f t="shared" si="112"/>
        <v>6.156673109429299</v>
      </c>
      <c r="H1003" s="6">
        <f t="shared" si="113"/>
        <v>352.7513850119841</v>
      </c>
    </row>
    <row r="1004" spans="1:8" x14ac:dyDescent="0.3">
      <c r="A1004" s="26">
        <f t="shared" si="107"/>
        <v>1</v>
      </c>
      <c r="B1004" s="6">
        <v>1</v>
      </c>
      <c r="C1004" s="6">
        <f t="shared" si="108"/>
        <v>1</v>
      </c>
      <c r="D1004" s="6">
        <f t="shared" si="109"/>
        <v>1</v>
      </c>
      <c r="E1004" s="6">
        <f t="shared" si="110"/>
        <v>1</v>
      </c>
      <c r="F1004" s="6">
        <f t="shared" si="111"/>
        <v>1</v>
      </c>
      <c r="G1004" s="6">
        <f t="shared" si="112"/>
        <v>6.2831853071795862</v>
      </c>
      <c r="H1004" s="6">
        <f t="shared" si="113"/>
        <v>360</v>
      </c>
    </row>
  </sheetData>
  <mergeCells count="2">
    <mergeCell ref="B2:H2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a3cbdf-b0ed-40a8-8af8-c3e22539e9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607AACC3449042BCF49D6ED422332F" ma:contentTypeVersion="16" ma:contentTypeDescription="Crear nuevo documento." ma:contentTypeScope="" ma:versionID="fcd34b878414b57f1f00d83411f79303">
  <xsd:schema xmlns:xsd="http://www.w3.org/2001/XMLSchema" xmlns:xs="http://www.w3.org/2001/XMLSchema" xmlns:p="http://schemas.microsoft.com/office/2006/metadata/properties" xmlns:ns3="32a3cbdf-b0ed-40a8-8af8-c3e22539e925" xmlns:ns4="8b2d2e64-03b7-445e-bcd8-ec8cd9584d47" targetNamespace="http://schemas.microsoft.com/office/2006/metadata/properties" ma:root="true" ma:fieldsID="1fdb448a4ebaf478bc559d1787a9dba3" ns3:_="" ns4:_="">
    <xsd:import namespace="32a3cbdf-b0ed-40a8-8af8-c3e22539e925"/>
    <xsd:import namespace="8b2d2e64-03b7-445e-bcd8-ec8cd9584d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3cbdf-b0ed-40a8-8af8-c3e22539e9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d2e64-03b7-445e-bcd8-ec8cd9584d4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1487DD-B312-41E7-8B6A-B840F4BCC24F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32a3cbdf-b0ed-40a8-8af8-c3e22539e925"/>
    <ds:schemaRef ds:uri="http://purl.org/dc/dcmitype/"/>
    <ds:schemaRef ds:uri="8b2d2e64-03b7-445e-bcd8-ec8cd9584d47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8E1B57B-C982-4E76-B0FA-250D52EE83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6596E-1818-4AE8-8F2E-094BF2A64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3cbdf-b0ed-40a8-8af8-c3e22539e925"/>
    <ds:schemaRef ds:uri="8b2d2e64-03b7-445e-bcd8-ec8cd9584d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Cálculo de Caudales</vt:lpstr>
      <vt:lpstr>Cálculo de Drenaje</vt:lpstr>
      <vt:lpstr>Relaciones Hidraúlicas</vt:lpstr>
      <vt:lpstr>'Cálculo de Caudales'!Área_de_impresión</vt:lpstr>
      <vt:lpstr>'Cálculo de Drenaje'!Área_de_impresión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Esaú Fuentes Orózco</dc:creator>
  <cp:lastModifiedBy>David Esaú Fuentes Orózco</cp:lastModifiedBy>
  <cp:lastPrinted>2024-09-24T02:45:39Z</cp:lastPrinted>
  <dcterms:created xsi:type="dcterms:W3CDTF">2024-09-11T17:09:53Z</dcterms:created>
  <dcterms:modified xsi:type="dcterms:W3CDTF">2024-09-24T04:43:08Z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0x010100BB607AACC3449042BCF49D6ED422332F</vt:lpwstr>
  </property>
</Properties>
</file>