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bicacion C a D\Documentos\gitPrimer-Semetre-25\Costos\Proyecto RECU COSTOS\"/>
    </mc:Choice>
  </mc:AlternateContent>
  <xr:revisionPtr revIDLastSave="0" documentId="13_ncr:1_{0CAF22F8-20C5-448D-A2EA-41353AB1D87D}" xr6:coauthVersionLast="47" xr6:coauthVersionMax="47" xr10:uidLastSave="{00000000-0000-0000-0000-000000000000}"/>
  <bookViews>
    <workbookView xWindow="-110" yWindow="-110" windowWidth="19420" windowHeight="10420" xr2:uid="{C3F81374-4B5B-45AB-AADA-9FF9A9703139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3" i="2" l="1"/>
  <c r="F16" i="1"/>
  <c r="E282" i="2"/>
  <c r="E281" i="2"/>
  <c r="E279" i="2"/>
  <c r="E275" i="2"/>
  <c r="E274" i="2"/>
  <c r="E273" i="2"/>
  <c r="E182" i="2"/>
  <c r="E183" i="2"/>
  <c r="E184" i="2"/>
  <c r="E260" i="2"/>
  <c r="E259" i="2"/>
  <c r="E258" i="2"/>
  <c r="E256" i="2"/>
  <c r="E252" i="2"/>
  <c r="E251" i="2"/>
  <c r="E250" i="2"/>
  <c r="E249" i="2"/>
  <c r="E248" i="2"/>
  <c r="E247" i="2"/>
  <c r="F15" i="1"/>
  <c r="E232" i="2"/>
  <c r="E233" i="2" s="1"/>
  <c r="E230" i="2"/>
  <c r="E226" i="2"/>
  <c r="E225" i="2"/>
  <c r="E224" i="2"/>
  <c r="E211" i="2"/>
  <c r="E212" i="2" s="1"/>
  <c r="E209" i="2"/>
  <c r="E205" i="2"/>
  <c r="E204" i="2"/>
  <c r="E203" i="2"/>
  <c r="E190" i="2"/>
  <c r="E191" i="2" s="1"/>
  <c r="E188" i="2"/>
  <c r="E181" i="2"/>
  <c r="E180" i="2"/>
  <c r="E179" i="2"/>
  <c r="E167" i="2"/>
  <c r="E168" i="2" s="1"/>
  <c r="E165" i="2"/>
  <c r="E161" i="2"/>
  <c r="E160" i="2"/>
  <c r="E159" i="2"/>
  <c r="E158" i="2"/>
  <c r="E157" i="2"/>
  <c r="E156" i="2"/>
  <c r="E144" i="2"/>
  <c r="E145" i="2" s="1"/>
  <c r="E142" i="2"/>
  <c r="E138" i="2"/>
  <c r="E137" i="2"/>
  <c r="E136" i="2"/>
  <c r="E135" i="2"/>
  <c r="E134" i="2"/>
  <c r="E133" i="2"/>
  <c r="E119" i="2"/>
  <c r="E115" i="2"/>
  <c r="E121" i="2"/>
  <c r="E114" i="2"/>
  <c r="E113" i="2"/>
  <c r="E112" i="2"/>
  <c r="E111" i="2"/>
  <c r="E110" i="2"/>
  <c r="E96" i="2"/>
  <c r="E97" i="2"/>
  <c r="E95" i="2"/>
  <c r="E94" i="2"/>
  <c r="E92" i="2"/>
  <c r="E88" i="2"/>
  <c r="E87" i="2"/>
  <c r="E86" i="2"/>
  <c r="E85" i="2"/>
  <c r="E84" i="2"/>
  <c r="E71" i="2"/>
  <c r="E70" i="2"/>
  <c r="E69" i="2"/>
  <c r="E67" i="2"/>
  <c r="E63" i="2"/>
  <c r="E62" i="2"/>
  <c r="E61" i="2"/>
  <c r="E60" i="2"/>
  <c r="E59" i="2"/>
  <c r="E45" i="2"/>
  <c r="E44" i="2"/>
  <c r="E46" i="2" s="1"/>
  <c r="E21" i="2"/>
  <c r="E22" i="2"/>
  <c r="E20" i="2"/>
  <c r="E42" i="2"/>
  <c r="E38" i="2"/>
  <c r="E37" i="2"/>
  <c r="E36" i="2"/>
  <c r="E11" i="2"/>
  <c r="E12" i="2"/>
  <c r="E13" i="2"/>
  <c r="E14" i="2"/>
  <c r="E18" i="2"/>
  <c r="E10" i="2"/>
  <c r="E9" i="2"/>
  <c r="E8" i="2"/>
  <c r="F14" i="1"/>
  <c r="F13" i="1"/>
  <c r="F12" i="1"/>
  <c r="F11" i="1"/>
  <c r="F10" i="1"/>
  <c r="F9" i="1"/>
  <c r="F8" i="1"/>
  <c r="F7" i="1"/>
  <c r="F6" i="1"/>
  <c r="F5" i="1"/>
  <c r="E261" i="2" l="1"/>
  <c r="E162" i="2"/>
  <c r="E283" i="2"/>
  <c r="E276" i="2"/>
  <c r="E253" i="2"/>
  <c r="E263" i="2" s="1"/>
  <c r="E264" i="2" s="1"/>
  <c r="E265" i="2" s="1"/>
  <c r="E266" i="2" s="1"/>
  <c r="E227" i="2"/>
  <c r="E235" i="2"/>
  <c r="E206" i="2"/>
  <c r="E214" i="2" s="1"/>
  <c r="E215" i="2" s="1"/>
  <c r="E216" i="2" s="1"/>
  <c r="E217" i="2" s="1"/>
  <c r="E116" i="2"/>
  <c r="E185" i="2"/>
  <c r="E193" i="2" s="1"/>
  <c r="E194" i="2" s="1"/>
  <c r="E195" i="2" s="1"/>
  <c r="E196" i="2" s="1"/>
  <c r="F17" i="1"/>
  <c r="F18" i="1" s="1"/>
  <c r="E170" i="2"/>
  <c r="E171" i="2" s="1"/>
  <c r="E172" i="2" s="1"/>
  <c r="E139" i="2"/>
  <c r="E147" i="2" s="1"/>
  <c r="E148" i="2" s="1"/>
  <c r="E149" i="2" s="1"/>
  <c r="E150" i="2" s="1"/>
  <c r="E122" i="2"/>
  <c r="E98" i="2"/>
  <c r="E89" i="2"/>
  <c r="E23" i="2"/>
  <c r="E72" i="2"/>
  <c r="E64" i="2"/>
  <c r="E39" i="2"/>
  <c r="E48" i="2" s="1"/>
  <c r="E49" i="2" s="1"/>
  <c r="E50" i="2" s="1"/>
  <c r="E51" i="2" s="1"/>
  <c r="E15" i="2"/>
  <c r="E25" i="2" s="1"/>
  <c r="E285" i="2" l="1"/>
  <c r="E286" i="2" s="1"/>
  <c r="E287" i="2" s="1"/>
  <c r="E288" i="2" s="1"/>
  <c r="E236" i="2"/>
  <c r="E237" i="2" s="1"/>
  <c r="E238" i="2" s="1"/>
  <c r="F19" i="1"/>
  <c r="E124" i="2"/>
  <c r="E125" i="2" s="1"/>
  <c r="E126" i="2" s="1"/>
  <c r="E127" i="2" s="1"/>
  <c r="E100" i="2"/>
  <c r="E101" i="2" s="1"/>
  <c r="E102" i="2" s="1"/>
  <c r="E103" i="2" s="1"/>
  <c r="E74" i="2"/>
  <c r="E75" i="2" s="1"/>
  <c r="E76" i="2" s="1"/>
  <c r="E77" i="2" s="1"/>
  <c r="E26" i="2"/>
  <c r="E27" i="2" s="1"/>
  <c r="E28" i="2" s="1"/>
</calcChain>
</file>

<file path=xl/sharedStrings.xml><?xml version="1.0" encoding="utf-8"?>
<sst xmlns="http://schemas.openxmlformats.org/spreadsheetml/2006/main" count="464" uniqueCount="116">
  <si>
    <t>PRESUPUESTO</t>
  </si>
  <si>
    <t>No.</t>
  </si>
  <si>
    <t>DESCRIPCION</t>
  </si>
  <si>
    <t>CANTIDAD</t>
  </si>
  <si>
    <t>UNIDAD</t>
  </si>
  <si>
    <t>PRECIO UNITARIO</t>
  </si>
  <si>
    <t>TOTAL</t>
  </si>
  <si>
    <t>Trabajos preliminares</t>
  </si>
  <si>
    <t>M2</t>
  </si>
  <si>
    <t>Excavacion</t>
  </si>
  <si>
    <t>m3</t>
  </si>
  <si>
    <t>ML</t>
  </si>
  <si>
    <t>m2</t>
  </si>
  <si>
    <r>
      <t>PROYECTO:</t>
    </r>
    <r>
      <rPr>
        <b/>
        <sz val="18"/>
        <color rgb="FF000000"/>
        <rFont val="Times New Roman"/>
        <family val="1"/>
      </rPr>
      <t>"Construccion de un puente de 10 metros de Longitud y 3.95 metros de ancho, ubicado en Ixconop, San Andres, Peten".</t>
    </r>
    <r>
      <rPr>
        <b/>
        <sz val="18"/>
        <color indexed="8"/>
        <rFont val="Times New Roman"/>
        <family val="1"/>
      </rPr>
      <t xml:space="preserve">
</t>
    </r>
  </si>
  <si>
    <t>Cimiento Corrido</t>
  </si>
  <si>
    <t>Base de Concreto Armado</t>
  </si>
  <si>
    <t>Excavacion y Compactacion</t>
  </si>
  <si>
    <t>Vigas Principales</t>
  </si>
  <si>
    <t>Columnas de Soporte</t>
  </si>
  <si>
    <t>Solera de Anclaje</t>
  </si>
  <si>
    <t>Losa de Concreto armado</t>
  </si>
  <si>
    <t>Pasamanos/ Barandas</t>
  </si>
  <si>
    <t>Aproche de Puente</t>
  </si>
  <si>
    <t>Muros de Contencion</t>
  </si>
  <si>
    <t>Juntas de Dilatacion</t>
  </si>
  <si>
    <t>Global</t>
  </si>
  <si>
    <t>M3</t>
  </si>
  <si>
    <t>SUBTOTAL</t>
  </si>
  <si>
    <t>CONTINGENCIAS (10%)</t>
  </si>
  <si>
    <t>TOTAL ESTIMADO</t>
  </si>
  <si>
    <t>1. Trabajos preliminares</t>
  </si>
  <si>
    <t>Cantidad:</t>
  </si>
  <si>
    <t>Unidad:</t>
  </si>
  <si>
    <t>DESCRIPCIÓN</t>
  </si>
  <si>
    <t xml:space="preserve">CANTIDAD </t>
  </si>
  <si>
    <t>MATERIALES</t>
  </si>
  <si>
    <t>Rollo</t>
  </si>
  <si>
    <t>Unidad</t>
  </si>
  <si>
    <t>Cal hidratada</t>
  </si>
  <si>
    <t>Bolsas</t>
  </si>
  <si>
    <t xml:space="preserve">EQUIPO Y MAQUINARIA </t>
  </si>
  <si>
    <t xml:space="preserve">Total de Equipo y Maquinaria </t>
  </si>
  <si>
    <t>MANO DE OBRA</t>
  </si>
  <si>
    <t>Total de Mano de Obra</t>
  </si>
  <si>
    <t>INTEGRACION DEL PRECIO</t>
  </si>
  <si>
    <t>Costo Directo</t>
  </si>
  <si>
    <t>Costos Indirectos</t>
  </si>
  <si>
    <t xml:space="preserve">Costo Total </t>
  </si>
  <si>
    <t xml:space="preserve">Costo Unitario </t>
  </si>
  <si>
    <t>PROYECTO: "Construccion de un puente de 10 metros de Longitud y 3.95 metros de ancho, ubicado en Ixconop, San Andres, Peten".</t>
  </si>
  <si>
    <t>Estacas de Madera</t>
  </si>
  <si>
    <t>Plastico Negro  (Proteccion)</t>
  </si>
  <si>
    <t>Hilo Plastico</t>
  </si>
  <si>
    <t>Pintura de Marcaje</t>
  </si>
  <si>
    <t>Herramientas menores</t>
  </si>
  <si>
    <t>Señalizacion</t>
  </si>
  <si>
    <t>Litro</t>
  </si>
  <si>
    <t>Total</t>
  </si>
  <si>
    <t>Estacion total, camiones, herramientas</t>
  </si>
  <si>
    <t>2. Excavacion Y Compactacion</t>
  </si>
  <si>
    <t>Cinta de Marcacion</t>
  </si>
  <si>
    <t>Gasolina Y lubricantes</t>
  </si>
  <si>
    <t>Jornada</t>
  </si>
  <si>
    <t>Personas o Peones</t>
  </si>
  <si>
    <t>Aux Topografico</t>
  </si>
  <si>
    <t>Supervisor</t>
  </si>
  <si>
    <t>Días</t>
  </si>
  <si>
    <t>Capataz</t>
  </si>
  <si>
    <t>Mini Retroexcadora, Compactacion manual</t>
  </si>
  <si>
    <t xml:space="preserve">3. Cimiento Corrido </t>
  </si>
  <si>
    <t>Cemento</t>
  </si>
  <si>
    <t>Arena</t>
  </si>
  <si>
    <t>Grava</t>
  </si>
  <si>
    <t>Acero</t>
  </si>
  <si>
    <t>Alambre recocido</t>
  </si>
  <si>
    <t>lb</t>
  </si>
  <si>
    <t>Albañil</t>
  </si>
  <si>
    <t>Ayudantes</t>
  </si>
  <si>
    <t>Mezcladora, Vibrador de Concreto, herramientas menores</t>
  </si>
  <si>
    <t>4. Base de Concreto Armado</t>
  </si>
  <si>
    <t>Alambre  Recocido</t>
  </si>
  <si>
    <t>Albañiles</t>
  </si>
  <si>
    <t>Mezcladora, Vibrador, Herramientas</t>
  </si>
  <si>
    <t>5. Vigas Principales</t>
  </si>
  <si>
    <t>Acero de Refuerzo</t>
  </si>
  <si>
    <t>Madera para Formaleta</t>
  </si>
  <si>
    <t>Vigas Longitudinales</t>
  </si>
  <si>
    <t>Acero de Refuerzo (Varillas)</t>
  </si>
  <si>
    <t>Columans de Soporte</t>
  </si>
  <si>
    <t>6. Columnas De Soporte</t>
  </si>
  <si>
    <t>7. Solera De Anclaje</t>
  </si>
  <si>
    <t>8. Losa De Concreto Armado</t>
  </si>
  <si>
    <t>Losa de Concreto Armado</t>
  </si>
  <si>
    <t>9. Pasamanos / Varandas</t>
  </si>
  <si>
    <t xml:space="preserve">Perfil Tubular </t>
  </si>
  <si>
    <t>Tornilleria</t>
  </si>
  <si>
    <t>Pintura anticorrosiva</t>
  </si>
  <si>
    <t>Pies</t>
  </si>
  <si>
    <t>Galones</t>
  </si>
  <si>
    <t>Pasamanos</t>
  </si>
  <si>
    <t>Soldadura</t>
  </si>
  <si>
    <t>10. Aproches de Puente</t>
  </si>
  <si>
    <t>Base de suelo-cemento</t>
  </si>
  <si>
    <t>Sub-base granular</t>
  </si>
  <si>
    <t>Concreto para bordillos</t>
  </si>
  <si>
    <t>Equipo de tranajo</t>
  </si>
  <si>
    <t>Aproches de Puente</t>
  </si>
  <si>
    <t>Alambre Recocido</t>
  </si>
  <si>
    <t>Madera Formaleta</t>
  </si>
  <si>
    <t>11.Muros de Contencion</t>
  </si>
  <si>
    <t>Mezcladoras, herramientas</t>
  </si>
  <si>
    <t>12. Juntas de Dilatacion</t>
  </si>
  <si>
    <t>Sellador</t>
  </si>
  <si>
    <t>Acero ligero</t>
  </si>
  <si>
    <t>kg</t>
  </si>
  <si>
    <t>Herramientas Manuales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</si>
</sst>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XDR&quot;* #,##0.00_-;\-&quot;XDR&quot;* #,##0.00_-;_-&quot;XDR&quot;* &quot;-&quot;??_-;_-@_-"/>
    <numFmt numFmtId="165" formatCode="_(&quot;Q&quot;* #,##0.00_);_(&quot;Q&quot;* \(#,##0.00\);_(&quot;Q&quot;* &quot;-&quot;??_);_(@_)"/>
    <numFmt numFmtId="166" formatCode="_-[$Q-100A]* #,##0.00_-;\-[$Q-100A]* #,##0.00_-;_-[$Q-100A]* &quot;-&quot;??_-;_-@_-"/>
    <numFmt numFmtId="167" formatCode="_-[$Q-100A]* #,##0.00_ ;_-[$Q-100A]* \-#,##0.00\ ;_-[$Q-100A]* &quot;-&quot;??_ ;_-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8"/>
      <color indexed="8"/>
      <name val="Times New Roman"/>
      <family val="1"/>
    </font>
    <font>
      <sz val="12"/>
      <color indexed="8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rgb="FF000000"/>
      <name val="Times New Roman"/>
      <family val="1"/>
    </font>
    <font>
      <b/>
      <sz val="10"/>
      <color theme="1"/>
      <name val="Times New Roman"/>
      <family val="1"/>
    </font>
    <font>
      <b/>
      <sz val="14"/>
      <color theme="4" tint="-0.249977111117893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2">
    <xf numFmtId="0" fontId="0" fillId="0" borderId="0" xfId="0"/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11" fillId="0" borderId="8" xfId="0" applyFont="1" applyBorder="1" applyAlignment="1">
      <alignment horizontal="right" vertical="center" wrapText="1"/>
    </xf>
    <xf numFmtId="2" fontId="4" fillId="0" borderId="8" xfId="0" applyNumberFormat="1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1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2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167" fontId="4" fillId="0" borderId="1" xfId="0" applyNumberFormat="1" applyFont="1" applyBorder="1" applyAlignment="1">
      <alignment vertical="center"/>
    </xf>
    <xf numFmtId="167" fontId="4" fillId="0" borderId="11" xfId="0" applyNumberFormat="1" applyFont="1" applyBorder="1" applyAlignment="1">
      <alignment vertical="center"/>
    </xf>
    <xf numFmtId="167" fontId="11" fillId="0" borderId="15" xfId="0" applyNumberFormat="1" applyFont="1" applyBorder="1" applyAlignment="1">
      <alignment vertical="center"/>
    </xf>
    <xf numFmtId="0" fontId="4" fillId="0" borderId="10" xfId="0" applyFont="1" applyBorder="1" applyAlignment="1">
      <alignment horizontal="left" vertical="center" wrapText="1"/>
    </xf>
    <xf numFmtId="4" fontId="4" fillId="0" borderId="1" xfId="0" applyNumberFormat="1" applyFont="1" applyBorder="1" applyAlignment="1">
      <alignment vertical="center"/>
    </xf>
    <xf numFmtId="167" fontId="11" fillId="0" borderId="15" xfId="0" applyNumberFormat="1" applyFont="1" applyBorder="1" applyAlignment="1">
      <alignment horizontal="center" vertical="center"/>
    </xf>
    <xf numFmtId="167" fontId="4" fillId="0" borderId="19" xfId="0" applyNumberFormat="1" applyFont="1" applyBorder="1" applyAlignment="1">
      <alignment horizontal="center" vertical="center"/>
    </xf>
    <xf numFmtId="9" fontId="4" fillId="0" borderId="1" xfId="0" applyNumberFormat="1" applyFont="1" applyBorder="1" applyAlignment="1">
      <alignment horizontal="right" vertical="center"/>
    </xf>
    <xf numFmtId="165" fontId="4" fillId="0" borderId="21" xfId="0" applyNumberFormat="1" applyFont="1" applyBorder="1" applyAlignment="1">
      <alignment vertical="center"/>
    </xf>
    <xf numFmtId="167" fontId="11" fillId="0" borderId="11" xfId="0" applyNumberFormat="1" applyFont="1" applyBorder="1" applyAlignment="1">
      <alignment horizontal="center" vertical="center"/>
    </xf>
    <xf numFmtId="167" fontId="11" fillId="0" borderId="22" xfId="0" applyNumberFormat="1" applyFont="1" applyBorder="1" applyAlignment="1">
      <alignment horizontal="center" vertical="center"/>
    </xf>
    <xf numFmtId="0" fontId="4" fillId="0" borderId="23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167" fontId="4" fillId="0" borderId="1" xfId="0" applyNumberFormat="1" applyFont="1" applyBorder="1" applyAlignment="1">
      <alignment horizontal="center" vertical="center"/>
    </xf>
    <xf numFmtId="166" fontId="4" fillId="0" borderId="1" xfId="1" applyNumberFormat="1" applyFont="1" applyBorder="1" applyAlignment="1">
      <alignment horizontal="center" vertical="center"/>
    </xf>
    <xf numFmtId="167" fontId="11" fillId="0" borderId="1" xfId="0" applyNumberFormat="1" applyFont="1" applyBorder="1" applyAlignment="1">
      <alignment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4" fillId="0" borderId="20" xfId="0" applyFont="1" applyBorder="1" applyAlignment="1">
      <alignment horizontal="right" vertical="center"/>
    </xf>
    <xf numFmtId="0" fontId="4" fillId="0" borderId="2" xfId="0" applyFont="1" applyBorder="1" applyAlignment="1">
      <alignment horizontal="right" vertical="center"/>
    </xf>
    <xf numFmtId="0" fontId="11" fillId="0" borderId="20" xfId="0" applyFont="1" applyBorder="1" applyAlignment="1">
      <alignment horizontal="right" vertical="center"/>
    </xf>
    <xf numFmtId="0" fontId="11" fillId="0" borderId="2" xfId="0" applyFont="1" applyBorder="1" applyAlignment="1">
      <alignment horizontal="right" vertical="center"/>
    </xf>
    <xf numFmtId="0" fontId="11" fillId="0" borderId="3" xfId="0" applyFont="1" applyBorder="1" applyAlignment="1">
      <alignment horizontal="right" vertical="center"/>
    </xf>
    <xf numFmtId="0" fontId="11" fillId="0" borderId="12" xfId="0" applyFont="1" applyBorder="1" applyAlignment="1">
      <alignment horizontal="right" vertical="center"/>
    </xf>
    <xf numFmtId="0" fontId="11" fillId="0" borderId="13" xfId="0" applyFont="1" applyBorder="1" applyAlignment="1">
      <alignment horizontal="right" vertical="center"/>
    </xf>
    <xf numFmtId="0" fontId="11" fillId="0" borderId="14" xfId="0" applyFont="1" applyBorder="1" applyAlignment="1">
      <alignment horizontal="righ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4" fillId="0" borderId="16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right" vertical="center" wrapText="1"/>
    </xf>
    <xf numFmtId="0" fontId="4" fillId="0" borderId="18" xfId="0" applyFont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/>
    </xf>
    <xf numFmtId="0" fontId="11" fillId="4" borderId="4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26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 wrapText="1"/>
    </xf>
    <xf numFmtId="0" fontId="11" fillId="4" borderId="27" xfId="0" applyFont="1" applyFill="1" applyBorder="1" applyAlignment="1">
      <alignment horizontal="center" vertical="center"/>
    </xf>
    <xf numFmtId="0" fontId="11" fillId="4" borderId="28" xfId="0" applyFont="1" applyFill="1" applyBorder="1" applyAlignment="1">
      <alignment horizontal="center" vertical="center"/>
    </xf>
    <xf numFmtId="0" fontId="11" fillId="4" borderId="29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top" wrapText="1"/>
    </xf>
    <xf numFmtId="0" fontId="5" fillId="3" borderId="28" xfId="0" applyFont="1" applyFill="1" applyBorder="1" applyAlignment="1">
      <alignment horizontal="center" vertical="top" wrapText="1"/>
    </xf>
    <xf numFmtId="0" fontId="5" fillId="3" borderId="29" xfId="0" applyFont="1" applyFill="1" applyBorder="1" applyAlignment="1">
      <alignment horizontal="center" vertical="top" wrapText="1"/>
    </xf>
    <xf numFmtId="0" fontId="9" fillId="3" borderId="4" xfId="0" applyFont="1" applyFill="1" applyBorder="1" applyAlignment="1">
      <alignment horizontal="center" vertical="top" wrapText="1"/>
    </xf>
    <xf numFmtId="0" fontId="9" fillId="3" borderId="5" xfId="0" applyFont="1" applyFill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 vertical="top" wrapText="1"/>
    </xf>
    <xf numFmtId="0" fontId="9" fillId="0" borderId="16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166" fontId="9" fillId="0" borderId="19" xfId="0" applyNumberFormat="1" applyFont="1" applyBorder="1" applyAlignment="1">
      <alignment vertical="center"/>
    </xf>
    <xf numFmtId="0" fontId="9" fillId="0" borderId="20" xfId="0" applyFont="1" applyBorder="1" applyAlignment="1">
      <alignment horizontal="center" vertical="center"/>
    </xf>
    <xf numFmtId="166" fontId="9" fillId="0" borderId="31" xfId="0" applyNumberFormat="1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166" fontId="9" fillId="0" borderId="32" xfId="0" applyNumberFormat="1" applyFont="1" applyBorder="1" applyAlignment="1">
      <alignment vertical="center"/>
    </xf>
    <xf numFmtId="0" fontId="3" fillId="4" borderId="30" xfId="0" applyFont="1" applyFill="1" applyBorder="1" applyAlignment="1">
      <alignment horizontal="center" vertical="center"/>
    </xf>
    <xf numFmtId="0" fontId="8" fillId="0" borderId="33" xfId="0" applyFont="1" applyBorder="1" applyAlignment="1">
      <alignment vertical="center" wrapText="1"/>
    </xf>
    <xf numFmtId="0" fontId="8" fillId="0" borderId="34" xfId="0" applyFont="1" applyBorder="1" applyAlignment="1">
      <alignment vertical="center" wrapText="1"/>
    </xf>
    <xf numFmtId="0" fontId="8" fillId="0" borderId="35" xfId="0" applyFont="1" applyBorder="1" applyAlignment="1">
      <alignment vertical="center" wrapText="1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2" fontId="12" fillId="0" borderId="33" xfId="0" applyNumberFormat="1" applyFont="1" applyBorder="1" applyAlignment="1">
      <alignment horizontal="center" vertical="center"/>
    </xf>
    <xf numFmtId="2" fontId="12" fillId="0" borderId="34" xfId="0" applyNumberFormat="1" applyFont="1" applyBorder="1" applyAlignment="1">
      <alignment horizontal="center" vertical="center"/>
    </xf>
    <xf numFmtId="2" fontId="12" fillId="0" borderId="35" xfId="0" applyNumberFormat="1" applyFont="1" applyBorder="1" applyAlignment="1">
      <alignment horizontal="center" vertical="center"/>
    </xf>
    <xf numFmtId="2" fontId="8" fillId="0" borderId="33" xfId="0" applyNumberFormat="1" applyFont="1" applyBorder="1" applyAlignment="1">
      <alignment horizontal="center" vertical="center"/>
    </xf>
    <xf numFmtId="2" fontId="8" fillId="0" borderId="34" xfId="0" applyNumberFormat="1" applyFont="1" applyBorder="1" applyAlignment="1">
      <alignment horizontal="center" vertical="center"/>
    </xf>
    <xf numFmtId="2" fontId="8" fillId="0" borderId="35" xfId="0" applyNumberFormat="1" applyFont="1" applyBorder="1" applyAlignment="1">
      <alignment horizontal="center" vertical="center"/>
    </xf>
    <xf numFmtId="0" fontId="3" fillId="4" borderId="30" xfId="0" applyFont="1" applyFill="1" applyBorder="1" applyAlignment="1">
      <alignment horizontal="center" vertical="center" wrapText="1"/>
    </xf>
    <xf numFmtId="165" fontId="8" fillId="0" borderId="33" xfId="0" applyNumberFormat="1" applyFont="1" applyBorder="1" applyAlignment="1">
      <alignment vertical="center"/>
    </xf>
    <xf numFmtId="165" fontId="8" fillId="0" borderId="34" xfId="0" applyNumberFormat="1" applyFont="1" applyBorder="1" applyAlignment="1">
      <alignment vertical="center"/>
    </xf>
    <xf numFmtId="165" fontId="8" fillId="0" borderId="35" xfId="0" applyNumberFormat="1" applyFont="1" applyBorder="1" applyAlignment="1">
      <alignment vertical="center"/>
    </xf>
    <xf numFmtId="166" fontId="8" fillId="0" borderId="33" xfId="0" applyNumberFormat="1" applyFont="1" applyBorder="1" applyAlignment="1">
      <alignment vertical="center"/>
    </xf>
    <xf numFmtId="166" fontId="8" fillId="0" borderId="34" xfId="0" applyNumberFormat="1" applyFont="1" applyBorder="1" applyAlignment="1">
      <alignment vertical="center"/>
    </xf>
    <xf numFmtId="166" fontId="8" fillId="0" borderId="35" xfId="0" applyNumberFormat="1" applyFont="1" applyBorder="1" applyAlignment="1">
      <alignment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646D-E8AD-47BF-82EC-8E1A27196D0E}">
  <dimension ref="A1:F19"/>
  <sheetViews>
    <sheetView tabSelected="1" zoomScale="70" zoomScaleNormal="70" workbookViewId="0">
      <selection activeCell="K8" sqref="K8"/>
    </sheetView>
  </sheetViews>
  <sheetFormatPr baseColWidth="10" defaultRowHeight="14.5" x14ac:dyDescent="0.35"/>
  <cols>
    <col min="1" max="1" width="8.26953125" customWidth="1"/>
    <col min="2" max="2" width="27.453125" customWidth="1"/>
    <col min="3" max="3" width="29.7265625" customWidth="1"/>
    <col min="4" max="4" width="17.7265625" customWidth="1"/>
    <col min="5" max="5" width="22.7265625" customWidth="1"/>
    <col min="6" max="6" width="41.1796875" customWidth="1"/>
  </cols>
  <sheetData>
    <row r="1" spans="1:6" ht="22.5" x14ac:dyDescent="0.35">
      <c r="A1" s="63" t="s">
        <v>0</v>
      </c>
      <c r="B1" s="64"/>
      <c r="C1" s="64"/>
      <c r="D1" s="64"/>
      <c r="E1" s="64"/>
      <c r="F1" s="65"/>
    </row>
    <row r="2" spans="1:6" ht="51.75" customHeight="1" thickBot="1" x14ac:dyDescent="0.4">
      <c r="A2" s="66" t="s">
        <v>13</v>
      </c>
      <c r="B2" s="67"/>
      <c r="C2" s="67"/>
      <c r="D2" s="67"/>
      <c r="E2" s="67"/>
      <c r="F2" s="68"/>
    </row>
    <row r="3" spans="1:6" ht="16" thickBot="1" x14ac:dyDescent="0.4">
      <c r="A3" s="1"/>
      <c r="B3" s="1"/>
      <c r="C3" s="1"/>
      <c r="D3" s="1"/>
      <c r="E3" s="1"/>
      <c r="F3" s="1"/>
    </row>
    <row r="4" spans="1:6" ht="27" customHeight="1" thickBot="1" x14ac:dyDescent="0.4">
      <c r="A4" s="82" t="s">
        <v>1</v>
      </c>
      <c r="B4" s="82" t="s">
        <v>2</v>
      </c>
      <c r="C4" s="82" t="s">
        <v>3</v>
      </c>
      <c r="D4" s="82" t="s">
        <v>4</v>
      </c>
      <c r="E4" s="95" t="s">
        <v>5</v>
      </c>
      <c r="F4" s="95" t="s">
        <v>6</v>
      </c>
    </row>
    <row r="5" spans="1:6" ht="18" x14ac:dyDescent="0.35">
      <c r="A5" s="86">
        <v>1</v>
      </c>
      <c r="B5" s="83" t="s">
        <v>7</v>
      </c>
      <c r="C5" s="89">
        <v>1</v>
      </c>
      <c r="D5" s="92" t="s">
        <v>25</v>
      </c>
      <c r="E5" s="96">
        <v>40000</v>
      </c>
      <c r="F5" s="99">
        <f>C5*E5</f>
        <v>40000</v>
      </c>
    </row>
    <row r="6" spans="1:6" ht="36" x14ac:dyDescent="0.35">
      <c r="A6" s="87">
        <v>2</v>
      </c>
      <c r="B6" s="84" t="s">
        <v>16</v>
      </c>
      <c r="C6" s="90">
        <v>30</v>
      </c>
      <c r="D6" s="93" t="s">
        <v>26</v>
      </c>
      <c r="E6" s="97">
        <v>300</v>
      </c>
      <c r="F6" s="100">
        <f t="shared" ref="F6:F16" si="0">C6*E6</f>
        <v>9000</v>
      </c>
    </row>
    <row r="7" spans="1:6" ht="18" x14ac:dyDescent="0.35">
      <c r="A7" s="87">
        <v>3</v>
      </c>
      <c r="B7" s="84" t="s">
        <v>14</v>
      </c>
      <c r="C7" s="90">
        <v>10</v>
      </c>
      <c r="D7" s="93" t="s">
        <v>11</v>
      </c>
      <c r="E7" s="97">
        <v>1916.2</v>
      </c>
      <c r="F7" s="100">
        <f t="shared" si="0"/>
        <v>19162</v>
      </c>
    </row>
    <row r="8" spans="1:6" ht="36" x14ac:dyDescent="0.35">
      <c r="A8" s="87">
        <v>4</v>
      </c>
      <c r="B8" s="84" t="s">
        <v>15</v>
      </c>
      <c r="C8" s="90">
        <v>7.5</v>
      </c>
      <c r="D8" s="93" t="s">
        <v>26</v>
      </c>
      <c r="E8" s="97">
        <v>3291.2</v>
      </c>
      <c r="F8" s="100">
        <f t="shared" si="0"/>
        <v>24684</v>
      </c>
    </row>
    <row r="9" spans="1:6" ht="18" x14ac:dyDescent="0.35">
      <c r="A9" s="87">
        <v>5</v>
      </c>
      <c r="B9" s="84" t="s">
        <v>17</v>
      </c>
      <c r="C9" s="90">
        <v>20</v>
      </c>
      <c r="D9" s="93" t="s">
        <v>11</v>
      </c>
      <c r="E9" s="97">
        <v>4794.3500000000004</v>
      </c>
      <c r="F9" s="100">
        <f t="shared" si="0"/>
        <v>95887</v>
      </c>
    </row>
    <row r="10" spans="1:6" ht="18" x14ac:dyDescent="0.35">
      <c r="A10" s="87">
        <v>6</v>
      </c>
      <c r="B10" s="84" t="s">
        <v>18</v>
      </c>
      <c r="C10" s="90">
        <v>15.8</v>
      </c>
      <c r="D10" s="93" t="s">
        <v>11</v>
      </c>
      <c r="E10" s="97">
        <v>3249.8734177215188</v>
      </c>
      <c r="F10" s="100">
        <f t="shared" si="0"/>
        <v>51348</v>
      </c>
    </row>
    <row r="11" spans="1:6" ht="18" x14ac:dyDescent="0.35">
      <c r="A11" s="87">
        <v>7</v>
      </c>
      <c r="B11" s="84" t="s">
        <v>19</v>
      </c>
      <c r="C11" s="90">
        <v>10</v>
      </c>
      <c r="D11" s="93" t="s">
        <v>11</v>
      </c>
      <c r="E11" s="97">
        <v>2657.6</v>
      </c>
      <c r="F11" s="100">
        <f t="shared" si="0"/>
        <v>26576</v>
      </c>
    </row>
    <row r="12" spans="1:6" ht="18" x14ac:dyDescent="0.35">
      <c r="A12" s="87">
        <v>8</v>
      </c>
      <c r="B12" s="84" t="s">
        <v>20</v>
      </c>
      <c r="C12" s="90">
        <v>39.5</v>
      </c>
      <c r="D12" s="93" t="s">
        <v>8</v>
      </c>
      <c r="E12" s="97">
        <v>2255.6962025316457</v>
      </c>
      <c r="F12" s="100">
        <f t="shared" si="0"/>
        <v>89100</v>
      </c>
    </row>
    <row r="13" spans="1:6" ht="18" x14ac:dyDescent="0.35">
      <c r="A13" s="87">
        <v>9</v>
      </c>
      <c r="B13" s="84" t="s">
        <v>21</v>
      </c>
      <c r="C13" s="90">
        <v>24</v>
      </c>
      <c r="D13" s="93" t="s">
        <v>11</v>
      </c>
      <c r="E13" s="97">
        <v>1498.75</v>
      </c>
      <c r="F13" s="100">
        <f t="shared" si="0"/>
        <v>35970</v>
      </c>
    </row>
    <row r="14" spans="1:6" ht="18" x14ac:dyDescent="0.35">
      <c r="A14" s="87">
        <v>10</v>
      </c>
      <c r="B14" s="84" t="s">
        <v>22</v>
      </c>
      <c r="C14" s="90">
        <v>16</v>
      </c>
      <c r="D14" s="93" t="s">
        <v>8</v>
      </c>
      <c r="E14" s="97">
        <v>2038.4375</v>
      </c>
      <c r="F14" s="100">
        <f t="shared" si="0"/>
        <v>32615</v>
      </c>
    </row>
    <row r="15" spans="1:6" ht="18" x14ac:dyDescent="0.35">
      <c r="A15" s="87">
        <v>11</v>
      </c>
      <c r="B15" s="84" t="s">
        <v>23</v>
      </c>
      <c r="C15" s="90">
        <v>8</v>
      </c>
      <c r="D15" s="93" t="s">
        <v>11</v>
      </c>
      <c r="E15" s="97">
        <v>7634</v>
      </c>
      <c r="F15" s="100">
        <f t="shared" si="0"/>
        <v>61072</v>
      </c>
    </row>
    <row r="16" spans="1:6" ht="18.5" thickBot="1" x14ac:dyDescent="0.4">
      <c r="A16" s="88">
        <v>12</v>
      </c>
      <c r="B16" s="85" t="s">
        <v>24</v>
      </c>
      <c r="C16" s="91">
        <v>2</v>
      </c>
      <c r="D16" s="94" t="s">
        <v>25</v>
      </c>
      <c r="E16" s="98">
        <v>4988.5</v>
      </c>
      <c r="F16" s="101">
        <f t="shared" si="0"/>
        <v>9977</v>
      </c>
    </row>
    <row r="17" spans="1:6" ht="17.5" x14ac:dyDescent="0.35">
      <c r="A17" s="72" t="s">
        <v>27</v>
      </c>
      <c r="B17" s="73"/>
      <c r="C17" s="73"/>
      <c r="D17" s="73"/>
      <c r="E17" s="74"/>
      <c r="F17" s="75">
        <f>SUM(F5:F16)</f>
        <v>495391</v>
      </c>
    </row>
    <row r="18" spans="1:6" ht="17.5" x14ac:dyDescent="0.35">
      <c r="A18" s="76" t="s">
        <v>28</v>
      </c>
      <c r="B18" s="28"/>
      <c r="C18" s="28"/>
      <c r="D18" s="28"/>
      <c r="E18" s="29"/>
      <c r="F18" s="77">
        <f>F17*10%</f>
        <v>49539.100000000006</v>
      </c>
    </row>
    <row r="19" spans="1:6" ht="18" thickBot="1" x14ac:dyDescent="0.4">
      <c r="A19" s="78" t="s">
        <v>29</v>
      </c>
      <c r="B19" s="79"/>
      <c r="C19" s="79"/>
      <c r="D19" s="79"/>
      <c r="E19" s="80"/>
      <c r="F19" s="81">
        <f>SUM(F17:F18)</f>
        <v>544930.1</v>
      </c>
    </row>
  </sheetData>
  <mergeCells count="5">
    <mergeCell ref="A1:F1"/>
    <mergeCell ref="A2:F2"/>
    <mergeCell ref="A17:E17"/>
    <mergeCell ref="A18:E18"/>
    <mergeCell ref="A19:E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7173D-588E-43A2-8820-BDC1CAA6F49F}">
  <dimension ref="A1:E288"/>
  <sheetViews>
    <sheetView workbookViewId="0"/>
  </sheetViews>
  <sheetFormatPr baseColWidth="10" defaultRowHeight="14.5" x14ac:dyDescent="0.35"/>
  <cols>
    <col min="1" max="1" width="26.26953125" customWidth="1"/>
    <col min="2" max="2" width="11" bestFit="1" customWidth="1"/>
    <col min="3" max="3" width="15.1796875" customWidth="1"/>
    <col min="4" max="4" width="14" customWidth="1"/>
    <col min="5" max="5" width="24.54296875" customWidth="1"/>
  </cols>
  <sheetData>
    <row r="1" spans="1:5" ht="15" thickBot="1" x14ac:dyDescent="0.4"/>
    <row r="2" spans="1:5" ht="35.25" customHeight="1" thickBot="1" x14ac:dyDescent="0.4">
      <c r="A2" s="69" t="s">
        <v>49</v>
      </c>
      <c r="B2" s="70"/>
      <c r="C2" s="70"/>
      <c r="D2" s="70"/>
      <c r="E2" s="71"/>
    </row>
    <row r="3" spans="1:5" ht="15" thickBot="1" x14ac:dyDescent="0.4">
      <c r="A3" s="2"/>
      <c r="B3" s="2"/>
      <c r="C3" s="2"/>
      <c r="D3" s="2"/>
      <c r="E3" s="2"/>
    </row>
    <row r="4" spans="1:5" ht="35.5" thickBot="1" x14ac:dyDescent="0.4">
      <c r="A4" s="62" t="s">
        <v>30</v>
      </c>
      <c r="B4" s="3" t="s">
        <v>31</v>
      </c>
      <c r="C4" s="4">
        <v>1</v>
      </c>
      <c r="D4" s="3" t="s">
        <v>32</v>
      </c>
      <c r="E4" s="5" t="s">
        <v>25</v>
      </c>
    </row>
    <row r="5" spans="1:5" ht="15" thickBot="1" x14ac:dyDescent="0.4">
      <c r="A5" s="6"/>
      <c r="B5" s="6"/>
      <c r="C5" s="6"/>
      <c r="D5" s="6"/>
      <c r="E5" s="6"/>
    </row>
    <row r="6" spans="1:5" ht="26.5" thickBot="1" x14ac:dyDescent="0.4">
      <c r="A6" s="54" t="s">
        <v>33</v>
      </c>
      <c r="B6" s="55" t="s">
        <v>34</v>
      </c>
      <c r="C6" s="55" t="s">
        <v>4</v>
      </c>
      <c r="D6" s="56" t="s">
        <v>5</v>
      </c>
      <c r="E6" s="57" t="s">
        <v>6</v>
      </c>
    </row>
    <row r="7" spans="1:5" ht="15" thickBot="1" x14ac:dyDescent="0.4">
      <c r="A7" s="48" t="s">
        <v>35</v>
      </c>
      <c r="B7" s="49"/>
      <c r="C7" s="49"/>
      <c r="D7" s="49"/>
      <c r="E7" s="50"/>
    </row>
    <row r="8" spans="1:5" x14ac:dyDescent="0.35">
      <c r="A8" s="7" t="s">
        <v>50</v>
      </c>
      <c r="B8" s="8">
        <v>200</v>
      </c>
      <c r="C8" s="9" t="s">
        <v>37</v>
      </c>
      <c r="D8" s="10">
        <v>5</v>
      </c>
      <c r="E8" s="11">
        <f>B8*D8</f>
        <v>1000</v>
      </c>
    </row>
    <row r="9" spans="1:5" x14ac:dyDescent="0.35">
      <c r="A9" s="7" t="s">
        <v>38</v>
      </c>
      <c r="B9" s="8">
        <v>50</v>
      </c>
      <c r="C9" s="9" t="s">
        <v>39</v>
      </c>
      <c r="D9" s="10">
        <v>36</v>
      </c>
      <c r="E9" s="11">
        <f>B9*D9</f>
        <v>1800</v>
      </c>
    </row>
    <row r="10" spans="1:5" x14ac:dyDescent="0.35">
      <c r="A10" s="7" t="s">
        <v>51</v>
      </c>
      <c r="B10" s="8">
        <v>100</v>
      </c>
      <c r="C10" s="9" t="s">
        <v>12</v>
      </c>
      <c r="D10" s="10">
        <v>15</v>
      </c>
      <c r="E10" s="11">
        <f>B10*D10</f>
        <v>1500</v>
      </c>
    </row>
    <row r="11" spans="1:5" x14ac:dyDescent="0.35">
      <c r="A11" s="7" t="s">
        <v>52</v>
      </c>
      <c r="B11" s="8">
        <v>50</v>
      </c>
      <c r="C11" s="9" t="s">
        <v>36</v>
      </c>
      <c r="D11" s="10">
        <v>20</v>
      </c>
      <c r="E11" s="11">
        <f t="shared" ref="E11:E14" si="0">B11*D11</f>
        <v>1000</v>
      </c>
    </row>
    <row r="12" spans="1:5" x14ac:dyDescent="0.35">
      <c r="A12" s="7" t="s">
        <v>53</v>
      </c>
      <c r="B12" s="8">
        <v>20</v>
      </c>
      <c r="C12" s="9" t="s">
        <v>56</v>
      </c>
      <c r="D12" s="10">
        <v>60</v>
      </c>
      <c r="E12" s="11">
        <f t="shared" si="0"/>
        <v>1200</v>
      </c>
    </row>
    <row r="13" spans="1:5" x14ac:dyDescent="0.35">
      <c r="A13" s="21" t="s">
        <v>54</v>
      </c>
      <c r="B13" s="8">
        <v>1</v>
      </c>
      <c r="C13" s="9" t="s">
        <v>25</v>
      </c>
      <c r="D13" s="10">
        <v>2500</v>
      </c>
      <c r="E13" s="11">
        <f t="shared" si="0"/>
        <v>2500</v>
      </c>
    </row>
    <row r="14" spans="1:5" x14ac:dyDescent="0.35">
      <c r="A14" s="21" t="s">
        <v>55</v>
      </c>
      <c r="B14" s="8">
        <v>1</v>
      </c>
      <c r="C14" s="9" t="s">
        <v>25</v>
      </c>
      <c r="D14" s="10">
        <v>6000</v>
      </c>
      <c r="E14" s="11">
        <f t="shared" si="0"/>
        <v>6000</v>
      </c>
    </row>
    <row r="15" spans="1:5" ht="15" thickBot="1" x14ac:dyDescent="0.4">
      <c r="A15" s="41" t="s">
        <v>57</v>
      </c>
      <c r="B15" s="42"/>
      <c r="C15" s="42"/>
      <c r="D15" s="43"/>
      <c r="E15" s="12">
        <f>SUM(E8:E14)</f>
        <v>15000</v>
      </c>
    </row>
    <row r="16" spans="1:5" ht="15" thickBot="1" x14ac:dyDescent="0.4">
      <c r="A16" s="48" t="s">
        <v>40</v>
      </c>
      <c r="B16" s="49"/>
      <c r="C16" s="49"/>
      <c r="D16" s="49"/>
      <c r="E16" s="50"/>
    </row>
    <row r="17" spans="1:5" ht="26" x14ac:dyDescent="0.35">
      <c r="A17" s="13" t="s">
        <v>58</v>
      </c>
      <c r="B17" s="14">
        <v>1</v>
      </c>
      <c r="C17" s="9" t="s">
        <v>66</v>
      </c>
      <c r="D17" s="10">
        <v>10000</v>
      </c>
      <c r="E17" s="11">
        <v>10000</v>
      </c>
    </row>
    <row r="18" spans="1:5" ht="15" thickBot="1" x14ac:dyDescent="0.4">
      <c r="A18" s="41" t="s">
        <v>41</v>
      </c>
      <c r="B18" s="42"/>
      <c r="C18" s="42"/>
      <c r="D18" s="43"/>
      <c r="E18" s="15">
        <f>SUM(E17:E17)</f>
        <v>10000</v>
      </c>
    </row>
    <row r="19" spans="1:5" x14ac:dyDescent="0.35">
      <c r="A19" s="51" t="s">
        <v>42</v>
      </c>
      <c r="B19" s="52"/>
      <c r="C19" s="52"/>
      <c r="D19" s="52"/>
      <c r="E19" s="53"/>
    </row>
    <row r="20" spans="1:5" x14ac:dyDescent="0.35">
      <c r="A20" s="23" t="s">
        <v>63</v>
      </c>
      <c r="B20" s="24">
        <v>30</v>
      </c>
      <c r="C20" s="9" t="s">
        <v>62</v>
      </c>
      <c r="D20" s="26">
        <v>265</v>
      </c>
      <c r="E20" s="26">
        <f>D20*B20</f>
        <v>7950</v>
      </c>
    </row>
    <row r="21" spans="1:5" x14ac:dyDescent="0.35">
      <c r="A21" s="23" t="s">
        <v>64</v>
      </c>
      <c r="B21" s="24">
        <v>10</v>
      </c>
      <c r="C21" s="9" t="s">
        <v>62</v>
      </c>
      <c r="D21" s="26">
        <v>200</v>
      </c>
      <c r="E21" s="26">
        <f t="shared" ref="E21:E22" si="1">D21*B21</f>
        <v>2000</v>
      </c>
    </row>
    <row r="22" spans="1:5" x14ac:dyDescent="0.35">
      <c r="A22" s="22" t="s">
        <v>65</v>
      </c>
      <c r="B22" s="8">
        <v>2</v>
      </c>
      <c r="C22" s="9" t="s">
        <v>62</v>
      </c>
      <c r="D22" s="25">
        <v>1000</v>
      </c>
      <c r="E22" s="26">
        <f t="shared" si="1"/>
        <v>2000</v>
      </c>
    </row>
    <row r="23" spans="1:5" ht="15" thickBot="1" x14ac:dyDescent="0.4">
      <c r="A23" s="41" t="s">
        <v>43</v>
      </c>
      <c r="B23" s="42"/>
      <c r="C23" s="42"/>
      <c r="D23" s="43"/>
      <c r="E23" s="15">
        <f>SUM(E20:E22)</f>
        <v>11950</v>
      </c>
    </row>
    <row r="24" spans="1:5" ht="15" thickBot="1" x14ac:dyDescent="0.4">
      <c r="A24" s="48" t="s">
        <v>44</v>
      </c>
      <c r="B24" s="49"/>
      <c r="C24" s="49"/>
      <c r="D24" s="49"/>
      <c r="E24" s="50"/>
    </row>
    <row r="25" spans="1:5" x14ac:dyDescent="0.35">
      <c r="A25" s="44" t="s">
        <v>45</v>
      </c>
      <c r="B25" s="45"/>
      <c r="C25" s="45"/>
      <c r="D25" s="46"/>
      <c r="E25" s="16">
        <f>E15+E18+E23</f>
        <v>36950</v>
      </c>
    </row>
    <row r="26" spans="1:5" x14ac:dyDescent="0.35">
      <c r="A26" s="30" t="s">
        <v>46</v>
      </c>
      <c r="B26" s="31"/>
      <c r="C26" s="31"/>
      <c r="D26" s="17">
        <v>0.1</v>
      </c>
      <c r="E26" s="18">
        <f>ROUND((E25*0.1),2)</f>
        <v>3695</v>
      </c>
    </row>
    <row r="27" spans="1:5" x14ac:dyDescent="0.35">
      <c r="A27" s="32" t="s">
        <v>47</v>
      </c>
      <c r="B27" s="33"/>
      <c r="C27" s="33"/>
      <c r="D27" s="34"/>
      <c r="E27" s="19">
        <f>SUM(E25:E26)</f>
        <v>40645</v>
      </c>
    </row>
    <row r="28" spans="1:5" ht="15" thickBot="1" x14ac:dyDescent="0.4">
      <c r="A28" s="35" t="s">
        <v>48</v>
      </c>
      <c r="B28" s="36"/>
      <c r="C28" s="36"/>
      <c r="D28" s="37"/>
      <c r="E28" s="20">
        <f>E27/C4</f>
        <v>40645</v>
      </c>
    </row>
    <row r="31" spans="1:5" ht="15" thickBot="1" x14ac:dyDescent="0.4"/>
    <row r="32" spans="1:5" ht="30.5" thickBot="1" x14ac:dyDescent="0.4">
      <c r="A32" s="58" t="s">
        <v>59</v>
      </c>
      <c r="B32" s="3" t="s">
        <v>31</v>
      </c>
      <c r="C32" s="4">
        <v>30</v>
      </c>
      <c r="D32" s="3" t="s">
        <v>32</v>
      </c>
      <c r="E32" s="5" t="s">
        <v>26</v>
      </c>
    </row>
    <row r="33" spans="1:5" ht="15" thickBot="1" x14ac:dyDescent="0.4">
      <c r="A33" s="6"/>
      <c r="B33" s="6"/>
      <c r="C33" s="6"/>
      <c r="D33" s="6"/>
      <c r="E33" s="6"/>
    </row>
    <row r="34" spans="1:5" ht="26.5" thickBot="1" x14ac:dyDescent="0.4">
      <c r="A34" s="54" t="s">
        <v>33</v>
      </c>
      <c r="B34" s="55" t="s">
        <v>34</v>
      </c>
      <c r="C34" s="55" t="s">
        <v>4</v>
      </c>
      <c r="D34" s="56" t="s">
        <v>5</v>
      </c>
      <c r="E34" s="57" t="s">
        <v>6</v>
      </c>
    </row>
    <row r="35" spans="1:5" ht="15" thickBot="1" x14ac:dyDescent="0.4">
      <c r="A35" s="48" t="s">
        <v>35</v>
      </c>
      <c r="B35" s="49"/>
      <c r="C35" s="49"/>
      <c r="D35" s="49"/>
      <c r="E35" s="50"/>
    </row>
    <row r="36" spans="1:5" x14ac:dyDescent="0.35">
      <c r="A36" s="7" t="s">
        <v>50</v>
      </c>
      <c r="B36" s="8">
        <v>30</v>
      </c>
      <c r="C36" s="9" t="s">
        <v>37</v>
      </c>
      <c r="D36" s="10">
        <v>10</v>
      </c>
      <c r="E36" s="11">
        <f>B36*D36</f>
        <v>300</v>
      </c>
    </row>
    <row r="37" spans="1:5" x14ac:dyDescent="0.35">
      <c r="A37" s="7" t="s">
        <v>60</v>
      </c>
      <c r="B37" s="8">
        <v>3</v>
      </c>
      <c r="C37" s="9" t="s">
        <v>36</v>
      </c>
      <c r="D37" s="10">
        <v>100</v>
      </c>
      <c r="E37" s="11">
        <f>B37*D37</f>
        <v>300</v>
      </c>
    </row>
    <row r="38" spans="1:5" x14ac:dyDescent="0.35">
      <c r="A38" s="7" t="s">
        <v>61</v>
      </c>
      <c r="B38" s="8">
        <v>1</v>
      </c>
      <c r="C38" s="9" t="s">
        <v>25</v>
      </c>
      <c r="D38" s="10">
        <v>600</v>
      </c>
      <c r="E38" s="11">
        <f>B38*D38</f>
        <v>600</v>
      </c>
    </row>
    <row r="39" spans="1:5" ht="15" thickBot="1" x14ac:dyDescent="0.4">
      <c r="A39" s="41" t="s">
        <v>57</v>
      </c>
      <c r="B39" s="42"/>
      <c r="C39" s="42"/>
      <c r="D39" s="43"/>
      <c r="E39" s="12">
        <f>SUM(E36:E38)</f>
        <v>1200</v>
      </c>
    </row>
    <row r="40" spans="1:5" ht="15" thickBot="1" x14ac:dyDescent="0.4">
      <c r="A40" s="48" t="s">
        <v>40</v>
      </c>
      <c r="B40" s="49"/>
      <c r="C40" s="49"/>
      <c r="D40" s="49"/>
      <c r="E40" s="50"/>
    </row>
    <row r="41" spans="1:5" ht="26" x14ac:dyDescent="0.35">
      <c r="A41" s="13" t="s">
        <v>68</v>
      </c>
      <c r="B41" s="14">
        <v>1</v>
      </c>
      <c r="C41" s="9" t="s">
        <v>66</v>
      </c>
      <c r="D41" s="10">
        <v>4000</v>
      </c>
      <c r="E41" s="11">
        <v>4000</v>
      </c>
    </row>
    <row r="42" spans="1:5" ht="15" thickBot="1" x14ac:dyDescent="0.4">
      <c r="A42" s="41" t="s">
        <v>41</v>
      </c>
      <c r="B42" s="42"/>
      <c r="C42" s="42"/>
      <c r="D42" s="43"/>
      <c r="E42" s="15">
        <f>SUM(E41:E41)</f>
        <v>4000</v>
      </c>
    </row>
    <row r="43" spans="1:5" ht="15" thickBot="1" x14ac:dyDescent="0.4">
      <c r="A43" s="48" t="s">
        <v>42</v>
      </c>
      <c r="B43" s="49"/>
      <c r="C43" s="49"/>
      <c r="D43" s="49"/>
      <c r="E43" s="50"/>
    </row>
    <row r="44" spans="1:5" x14ac:dyDescent="0.35">
      <c r="A44" s="7" t="s">
        <v>9</v>
      </c>
      <c r="B44" s="8">
        <v>10</v>
      </c>
      <c r="C44" s="9" t="s">
        <v>62</v>
      </c>
      <c r="D44" s="10">
        <v>200</v>
      </c>
      <c r="E44" s="11">
        <f>D44*B44</f>
        <v>2000</v>
      </c>
    </row>
    <row r="45" spans="1:5" x14ac:dyDescent="0.35">
      <c r="A45" s="22" t="s">
        <v>67</v>
      </c>
      <c r="B45" s="8">
        <v>4</v>
      </c>
      <c r="C45" s="9" t="s">
        <v>62</v>
      </c>
      <c r="D45" s="10">
        <v>250</v>
      </c>
      <c r="E45" s="10">
        <f>D45*B45</f>
        <v>1000</v>
      </c>
    </row>
    <row r="46" spans="1:5" ht="15" thickBot="1" x14ac:dyDescent="0.4">
      <c r="A46" s="41" t="s">
        <v>43</v>
      </c>
      <c r="B46" s="42"/>
      <c r="C46" s="42"/>
      <c r="D46" s="43"/>
      <c r="E46" s="15">
        <f>SUM(E44:E45)</f>
        <v>3000</v>
      </c>
    </row>
    <row r="47" spans="1:5" ht="15" thickBot="1" x14ac:dyDescent="0.4">
      <c r="A47" s="38" t="s">
        <v>44</v>
      </c>
      <c r="B47" s="39"/>
      <c r="C47" s="39"/>
      <c r="D47" s="39"/>
      <c r="E47" s="40"/>
    </row>
    <row r="48" spans="1:5" x14ac:dyDescent="0.35">
      <c r="A48" s="44" t="s">
        <v>45</v>
      </c>
      <c r="B48" s="45"/>
      <c r="C48" s="45"/>
      <c r="D48" s="46"/>
      <c r="E48" s="16">
        <f>E39+E42+E46</f>
        <v>8200</v>
      </c>
    </row>
    <row r="49" spans="1:5" x14ac:dyDescent="0.35">
      <c r="A49" s="30" t="s">
        <v>46</v>
      </c>
      <c r="B49" s="31"/>
      <c r="C49" s="31"/>
      <c r="D49" s="17">
        <v>0.1</v>
      </c>
      <c r="E49" s="18">
        <f>ROUND((E48*0.1),2)</f>
        <v>820</v>
      </c>
    </row>
    <row r="50" spans="1:5" x14ac:dyDescent="0.35">
      <c r="A50" s="32" t="s">
        <v>47</v>
      </c>
      <c r="B50" s="33"/>
      <c r="C50" s="33"/>
      <c r="D50" s="34"/>
      <c r="E50" s="19">
        <f>SUM(E48:E49)</f>
        <v>9020</v>
      </c>
    </row>
    <row r="51" spans="1:5" ht="15" thickBot="1" x14ac:dyDescent="0.4">
      <c r="A51" s="35" t="s">
        <v>48</v>
      </c>
      <c r="B51" s="36"/>
      <c r="C51" s="36"/>
      <c r="D51" s="37"/>
      <c r="E51" s="20">
        <f>E50/C32</f>
        <v>300.66666666666669</v>
      </c>
    </row>
    <row r="54" spans="1:5" ht="15" thickBot="1" x14ac:dyDescent="0.4"/>
    <row r="55" spans="1:5" ht="15.5" thickBot="1" x14ac:dyDescent="0.4">
      <c r="A55" s="58" t="s">
        <v>69</v>
      </c>
      <c r="B55" s="3" t="s">
        <v>31</v>
      </c>
      <c r="C55" s="4">
        <v>10</v>
      </c>
      <c r="D55" s="3" t="s">
        <v>32</v>
      </c>
      <c r="E55" s="5" t="s">
        <v>11</v>
      </c>
    </row>
    <row r="56" spans="1:5" ht="15" thickBot="1" x14ac:dyDescent="0.4">
      <c r="A56" s="6"/>
      <c r="B56" s="6"/>
      <c r="C56" s="6"/>
      <c r="D56" s="6"/>
      <c r="E56" s="6"/>
    </row>
    <row r="57" spans="1:5" ht="26.5" thickBot="1" x14ac:dyDescent="0.4">
      <c r="A57" s="54" t="s">
        <v>33</v>
      </c>
      <c r="B57" s="55" t="s">
        <v>34</v>
      </c>
      <c r="C57" s="55" t="s">
        <v>4</v>
      </c>
      <c r="D57" s="56" t="s">
        <v>5</v>
      </c>
      <c r="E57" s="57" t="s">
        <v>6</v>
      </c>
    </row>
    <row r="58" spans="1:5" ht="15" thickBot="1" x14ac:dyDescent="0.4">
      <c r="A58" s="48" t="s">
        <v>35</v>
      </c>
      <c r="B58" s="49"/>
      <c r="C58" s="49"/>
      <c r="D58" s="49"/>
      <c r="E58" s="50"/>
    </row>
    <row r="59" spans="1:5" x14ac:dyDescent="0.35">
      <c r="A59" s="7" t="s">
        <v>70</v>
      </c>
      <c r="B59" s="8">
        <v>30</v>
      </c>
      <c r="C59" s="9" t="s">
        <v>39</v>
      </c>
      <c r="D59" s="10">
        <v>90</v>
      </c>
      <c r="E59" s="11">
        <f>B59*D59</f>
        <v>2700</v>
      </c>
    </row>
    <row r="60" spans="1:5" x14ac:dyDescent="0.35">
      <c r="A60" s="7" t="s">
        <v>71</v>
      </c>
      <c r="B60" s="8">
        <v>3</v>
      </c>
      <c r="C60" s="9" t="s">
        <v>10</v>
      </c>
      <c r="D60" s="10">
        <v>350</v>
      </c>
      <c r="E60" s="11">
        <f>B60*D60</f>
        <v>1050</v>
      </c>
    </row>
    <row r="61" spans="1:5" x14ac:dyDescent="0.35">
      <c r="A61" s="7" t="s">
        <v>72</v>
      </c>
      <c r="B61" s="8">
        <v>3</v>
      </c>
      <c r="C61" s="9" t="s">
        <v>10</v>
      </c>
      <c r="D61" s="10">
        <v>400</v>
      </c>
      <c r="E61" s="11">
        <f>B61*D61</f>
        <v>1200</v>
      </c>
    </row>
    <row r="62" spans="1:5" x14ac:dyDescent="0.35">
      <c r="A62" s="7" t="s">
        <v>73</v>
      </c>
      <c r="B62" s="8">
        <v>150</v>
      </c>
      <c r="C62" s="9" t="s">
        <v>75</v>
      </c>
      <c r="D62" s="10">
        <v>13</v>
      </c>
      <c r="E62" s="11">
        <f t="shared" ref="E62:E63" si="2">B62*D62</f>
        <v>1950</v>
      </c>
    </row>
    <row r="63" spans="1:5" x14ac:dyDescent="0.35">
      <c r="A63" s="7" t="s">
        <v>74</v>
      </c>
      <c r="B63" s="8">
        <v>10</v>
      </c>
      <c r="C63" s="9" t="s">
        <v>75</v>
      </c>
      <c r="D63" s="10">
        <v>8</v>
      </c>
      <c r="E63" s="11">
        <f t="shared" si="2"/>
        <v>80</v>
      </c>
    </row>
    <row r="64" spans="1:5" ht="15" thickBot="1" x14ac:dyDescent="0.4">
      <c r="A64" s="41" t="s">
        <v>57</v>
      </c>
      <c r="B64" s="42"/>
      <c r="C64" s="42"/>
      <c r="D64" s="43"/>
      <c r="E64" s="12">
        <f>SUM(E59:E63)</f>
        <v>6980</v>
      </c>
    </row>
    <row r="65" spans="1:5" ht="15" thickBot="1" x14ac:dyDescent="0.4">
      <c r="A65" s="48" t="s">
        <v>40</v>
      </c>
      <c r="B65" s="49"/>
      <c r="C65" s="49"/>
      <c r="D65" s="49"/>
      <c r="E65" s="50"/>
    </row>
    <row r="66" spans="1:5" ht="26" x14ac:dyDescent="0.35">
      <c r="A66" s="13" t="s">
        <v>78</v>
      </c>
      <c r="B66" s="14">
        <v>1</v>
      </c>
      <c r="C66" s="9" t="s">
        <v>66</v>
      </c>
      <c r="D66" s="10">
        <v>4500</v>
      </c>
      <c r="E66" s="11">
        <v>4500</v>
      </c>
    </row>
    <row r="67" spans="1:5" ht="15" thickBot="1" x14ac:dyDescent="0.4">
      <c r="A67" s="41" t="s">
        <v>41</v>
      </c>
      <c r="B67" s="42"/>
      <c r="C67" s="42"/>
      <c r="D67" s="43"/>
      <c r="E67" s="15">
        <f>SUM(E66:E66)</f>
        <v>4500</v>
      </c>
    </row>
    <row r="68" spans="1:5" x14ac:dyDescent="0.35">
      <c r="A68" s="51" t="s">
        <v>42</v>
      </c>
      <c r="B68" s="52"/>
      <c r="C68" s="52"/>
      <c r="D68" s="52"/>
      <c r="E68" s="53"/>
    </row>
    <row r="69" spans="1:5" x14ac:dyDescent="0.35">
      <c r="A69" s="23" t="s">
        <v>76</v>
      </c>
      <c r="B69" s="24">
        <v>6</v>
      </c>
      <c r="C69" s="9" t="s">
        <v>62</v>
      </c>
      <c r="D69" s="26">
        <v>265</v>
      </c>
      <c r="E69" s="26">
        <f>D69*B69</f>
        <v>1590</v>
      </c>
    </row>
    <row r="70" spans="1:5" x14ac:dyDescent="0.35">
      <c r="A70" s="23" t="s">
        <v>77</v>
      </c>
      <c r="B70" s="24">
        <v>13</v>
      </c>
      <c r="C70" s="9" t="s">
        <v>62</v>
      </c>
      <c r="D70" s="26">
        <v>200</v>
      </c>
      <c r="E70" s="26">
        <f t="shared" ref="E70:E71" si="3">D70*B70</f>
        <v>2600</v>
      </c>
    </row>
    <row r="71" spans="1:5" x14ac:dyDescent="0.35">
      <c r="A71" s="22" t="s">
        <v>67</v>
      </c>
      <c r="B71" s="8">
        <v>5</v>
      </c>
      <c r="C71" s="9" t="s">
        <v>62</v>
      </c>
      <c r="D71" s="25">
        <v>350</v>
      </c>
      <c r="E71" s="26">
        <f t="shared" si="3"/>
        <v>1750</v>
      </c>
    </row>
    <row r="72" spans="1:5" ht="15" thickBot="1" x14ac:dyDescent="0.4">
      <c r="A72" s="41" t="s">
        <v>43</v>
      </c>
      <c r="B72" s="42"/>
      <c r="C72" s="42"/>
      <c r="D72" s="43"/>
      <c r="E72" s="15">
        <f>SUM(E69:E71)</f>
        <v>5940</v>
      </c>
    </row>
    <row r="73" spans="1:5" ht="15" thickBot="1" x14ac:dyDescent="0.4">
      <c r="A73" s="38" t="s">
        <v>44</v>
      </c>
      <c r="B73" s="39"/>
      <c r="C73" s="39"/>
      <c r="D73" s="39"/>
      <c r="E73" s="40"/>
    </row>
    <row r="74" spans="1:5" x14ac:dyDescent="0.35">
      <c r="A74" s="44" t="s">
        <v>45</v>
      </c>
      <c r="B74" s="45"/>
      <c r="C74" s="45"/>
      <c r="D74" s="46"/>
      <c r="E74" s="16">
        <f>E64+E67+E72</f>
        <v>17420</v>
      </c>
    </row>
    <row r="75" spans="1:5" x14ac:dyDescent="0.35">
      <c r="A75" s="30" t="s">
        <v>46</v>
      </c>
      <c r="B75" s="31"/>
      <c r="C75" s="31"/>
      <c r="D75" s="17">
        <v>0.1</v>
      </c>
      <c r="E75" s="18">
        <f>ROUND((E74*0.1),2)</f>
        <v>1742</v>
      </c>
    </row>
    <row r="76" spans="1:5" x14ac:dyDescent="0.35">
      <c r="A76" s="32" t="s">
        <v>47</v>
      </c>
      <c r="B76" s="33"/>
      <c r="C76" s="33"/>
      <c r="D76" s="34"/>
      <c r="E76" s="19">
        <f>SUM(E74:E75)</f>
        <v>19162</v>
      </c>
    </row>
    <row r="77" spans="1:5" ht="15" thickBot="1" x14ac:dyDescent="0.4">
      <c r="A77" s="35" t="s">
        <v>48</v>
      </c>
      <c r="B77" s="36"/>
      <c r="C77" s="36"/>
      <c r="D77" s="37"/>
      <c r="E77" s="20">
        <f>E76/C55</f>
        <v>1916.2</v>
      </c>
    </row>
    <row r="79" spans="1:5" ht="15" thickBot="1" x14ac:dyDescent="0.4"/>
    <row r="80" spans="1:5" ht="30.5" thickBot="1" x14ac:dyDescent="0.4">
      <c r="A80" s="58" t="s">
        <v>79</v>
      </c>
      <c r="B80" s="3" t="s">
        <v>31</v>
      </c>
      <c r="C80" s="4">
        <v>7.5</v>
      </c>
      <c r="D80" s="3" t="s">
        <v>32</v>
      </c>
      <c r="E80" s="5" t="s">
        <v>10</v>
      </c>
    </row>
    <row r="81" spans="1:5" ht="15" thickBot="1" x14ac:dyDescent="0.4">
      <c r="A81" s="6"/>
      <c r="B81" s="6"/>
      <c r="C81" s="6"/>
      <c r="D81" s="6"/>
      <c r="E81" s="6"/>
    </row>
    <row r="82" spans="1:5" ht="26.5" thickBot="1" x14ac:dyDescent="0.4">
      <c r="A82" s="54" t="s">
        <v>33</v>
      </c>
      <c r="B82" s="55" t="s">
        <v>34</v>
      </c>
      <c r="C82" s="55" t="s">
        <v>4</v>
      </c>
      <c r="D82" s="56" t="s">
        <v>5</v>
      </c>
      <c r="E82" s="57" t="s">
        <v>6</v>
      </c>
    </row>
    <row r="83" spans="1:5" ht="15" thickBot="1" x14ac:dyDescent="0.4">
      <c r="A83" s="48" t="s">
        <v>35</v>
      </c>
      <c r="B83" s="49"/>
      <c r="C83" s="49"/>
      <c r="D83" s="49"/>
      <c r="E83" s="50"/>
    </row>
    <row r="84" spans="1:5" x14ac:dyDescent="0.35">
      <c r="A84" s="7" t="s">
        <v>70</v>
      </c>
      <c r="B84" s="8">
        <v>35</v>
      </c>
      <c r="C84" s="9" t="s">
        <v>39</v>
      </c>
      <c r="D84" s="10">
        <v>90</v>
      </c>
      <c r="E84" s="11">
        <f>B84*D84</f>
        <v>3150</v>
      </c>
    </row>
    <row r="85" spans="1:5" x14ac:dyDescent="0.35">
      <c r="A85" s="7" t="s">
        <v>71</v>
      </c>
      <c r="B85" s="8">
        <v>3</v>
      </c>
      <c r="C85" s="9" t="s">
        <v>10</v>
      </c>
      <c r="D85" s="10">
        <v>350</v>
      </c>
      <c r="E85" s="11">
        <f>B85*D85</f>
        <v>1050</v>
      </c>
    </row>
    <row r="86" spans="1:5" x14ac:dyDescent="0.35">
      <c r="A86" s="7" t="s">
        <v>72</v>
      </c>
      <c r="B86" s="8">
        <v>5</v>
      </c>
      <c r="C86" s="9" t="s">
        <v>10</v>
      </c>
      <c r="D86" s="10">
        <v>400</v>
      </c>
      <c r="E86" s="11">
        <f>B86*D86</f>
        <v>2000</v>
      </c>
    </row>
    <row r="87" spans="1:5" x14ac:dyDescent="0.35">
      <c r="A87" s="7" t="s">
        <v>73</v>
      </c>
      <c r="B87" s="8">
        <v>200</v>
      </c>
      <c r="C87" s="9" t="s">
        <v>75</v>
      </c>
      <c r="D87" s="10">
        <v>13</v>
      </c>
      <c r="E87" s="11">
        <f t="shared" ref="E87:E88" si="4">B87*D87</f>
        <v>2600</v>
      </c>
    </row>
    <row r="88" spans="1:5" x14ac:dyDescent="0.35">
      <c r="A88" s="7" t="s">
        <v>80</v>
      </c>
      <c r="B88" s="8">
        <v>20</v>
      </c>
      <c r="C88" s="9" t="s">
        <v>75</v>
      </c>
      <c r="D88" s="10">
        <v>12</v>
      </c>
      <c r="E88" s="11">
        <f t="shared" si="4"/>
        <v>240</v>
      </c>
    </row>
    <row r="89" spans="1:5" ht="15" thickBot="1" x14ac:dyDescent="0.4">
      <c r="A89" s="41" t="s">
        <v>57</v>
      </c>
      <c r="B89" s="42"/>
      <c r="C89" s="42"/>
      <c r="D89" s="43"/>
      <c r="E89" s="12">
        <f>SUM(E84:E88)</f>
        <v>9040</v>
      </c>
    </row>
    <row r="90" spans="1:5" ht="15" thickBot="1" x14ac:dyDescent="0.4">
      <c r="A90" s="48" t="s">
        <v>40</v>
      </c>
      <c r="B90" s="49"/>
      <c r="C90" s="49"/>
      <c r="D90" s="49"/>
      <c r="E90" s="50"/>
    </row>
    <row r="91" spans="1:5" ht="26" x14ac:dyDescent="0.35">
      <c r="A91" s="13" t="s">
        <v>82</v>
      </c>
      <c r="B91" s="14">
        <v>1</v>
      </c>
      <c r="C91" s="9" t="s">
        <v>66</v>
      </c>
      <c r="D91" s="10">
        <v>6000</v>
      </c>
      <c r="E91" s="11">
        <v>6000</v>
      </c>
    </row>
    <row r="92" spans="1:5" ht="15" thickBot="1" x14ac:dyDescent="0.4">
      <c r="A92" s="41" t="s">
        <v>41</v>
      </c>
      <c r="B92" s="42"/>
      <c r="C92" s="42"/>
      <c r="D92" s="43"/>
      <c r="E92" s="15">
        <f>SUM(E91:E91)</f>
        <v>6000</v>
      </c>
    </row>
    <row r="93" spans="1:5" x14ac:dyDescent="0.35">
      <c r="A93" s="51" t="s">
        <v>42</v>
      </c>
      <c r="B93" s="52"/>
      <c r="C93" s="52"/>
      <c r="D93" s="52"/>
      <c r="E93" s="53"/>
    </row>
    <row r="94" spans="1:5" x14ac:dyDescent="0.35">
      <c r="A94" s="23" t="s">
        <v>81</v>
      </c>
      <c r="B94" s="24">
        <v>6</v>
      </c>
      <c r="C94" s="9" t="s">
        <v>62</v>
      </c>
      <c r="D94" s="26">
        <v>300</v>
      </c>
      <c r="E94" s="26">
        <f>D94*B94</f>
        <v>1800</v>
      </c>
    </row>
    <row r="95" spans="1:5" x14ac:dyDescent="0.35">
      <c r="A95" s="23" t="s">
        <v>77</v>
      </c>
      <c r="B95" s="24">
        <v>12</v>
      </c>
      <c r="C95" s="9" t="s">
        <v>62</v>
      </c>
      <c r="D95" s="26">
        <v>275</v>
      </c>
      <c r="E95" s="26">
        <f t="shared" ref="E95:E97" si="5">D95*B95</f>
        <v>3300</v>
      </c>
    </row>
    <row r="96" spans="1:5" x14ac:dyDescent="0.35">
      <c r="A96" s="23" t="s">
        <v>65</v>
      </c>
      <c r="B96" s="24">
        <v>2</v>
      </c>
      <c r="C96" s="9" t="s">
        <v>62</v>
      </c>
      <c r="D96" s="26">
        <v>400</v>
      </c>
      <c r="E96" s="26">
        <f t="shared" si="5"/>
        <v>800</v>
      </c>
    </row>
    <row r="97" spans="1:5" x14ac:dyDescent="0.35">
      <c r="A97" s="22" t="s">
        <v>67</v>
      </c>
      <c r="B97" s="8">
        <v>5</v>
      </c>
      <c r="C97" s="9" t="s">
        <v>62</v>
      </c>
      <c r="D97" s="25">
        <v>300</v>
      </c>
      <c r="E97" s="26">
        <f t="shared" si="5"/>
        <v>1500</v>
      </c>
    </row>
    <row r="98" spans="1:5" ht="15" thickBot="1" x14ac:dyDescent="0.4">
      <c r="A98" s="41" t="s">
        <v>43</v>
      </c>
      <c r="B98" s="42"/>
      <c r="C98" s="42"/>
      <c r="D98" s="43"/>
      <c r="E98" s="15">
        <f>SUM(E94:E97)</f>
        <v>7400</v>
      </c>
    </row>
    <row r="99" spans="1:5" ht="15" thickBot="1" x14ac:dyDescent="0.4">
      <c r="A99" s="48" t="s">
        <v>44</v>
      </c>
      <c r="B99" s="49"/>
      <c r="C99" s="49"/>
      <c r="D99" s="49"/>
      <c r="E99" s="50"/>
    </row>
    <row r="100" spans="1:5" x14ac:dyDescent="0.35">
      <c r="A100" s="44" t="s">
        <v>45</v>
      </c>
      <c r="B100" s="45"/>
      <c r="C100" s="45"/>
      <c r="D100" s="46"/>
      <c r="E100" s="16">
        <f>E89+E92+E98</f>
        <v>22440</v>
      </c>
    </row>
    <row r="101" spans="1:5" x14ac:dyDescent="0.35">
      <c r="A101" s="30" t="s">
        <v>46</v>
      </c>
      <c r="B101" s="31"/>
      <c r="C101" s="31"/>
      <c r="D101" s="17">
        <v>0.1</v>
      </c>
      <c r="E101" s="18">
        <f>ROUND((E100*0.1),2)</f>
        <v>2244</v>
      </c>
    </row>
    <row r="102" spans="1:5" x14ac:dyDescent="0.35">
      <c r="A102" s="32" t="s">
        <v>47</v>
      </c>
      <c r="B102" s="33"/>
      <c r="C102" s="33"/>
      <c r="D102" s="34"/>
      <c r="E102" s="19">
        <f>SUM(E100:E101)</f>
        <v>24684</v>
      </c>
    </row>
    <row r="103" spans="1:5" ht="15" thickBot="1" x14ac:dyDescent="0.4">
      <c r="A103" s="35" t="s">
        <v>48</v>
      </c>
      <c r="B103" s="36"/>
      <c r="C103" s="36"/>
      <c r="D103" s="37"/>
      <c r="E103" s="20">
        <f>E102/C80</f>
        <v>3291.2</v>
      </c>
    </row>
    <row r="105" spans="1:5" ht="15" thickBot="1" x14ac:dyDescent="0.4"/>
    <row r="106" spans="1:5" ht="15.5" thickBot="1" x14ac:dyDescent="0.4">
      <c r="A106" s="58" t="s">
        <v>83</v>
      </c>
      <c r="B106" s="3" t="s">
        <v>31</v>
      </c>
      <c r="C106" s="4">
        <v>20</v>
      </c>
      <c r="D106" s="3" t="s">
        <v>32</v>
      </c>
      <c r="E106" s="5" t="s">
        <v>11</v>
      </c>
    </row>
    <row r="107" spans="1:5" ht="15" thickBot="1" x14ac:dyDescent="0.4">
      <c r="A107" s="6"/>
      <c r="B107" s="6"/>
      <c r="C107" s="6"/>
      <c r="D107" s="6"/>
      <c r="E107" s="6"/>
    </row>
    <row r="108" spans="1:5" ht="26.5" thickBot="1" x14ac:dyDescent="0.4">
      <c r="A108" s="54" t="s">
        <v>33</v>
      </c>
      <c r="B108" s="55" t="s">
        <v>34</v>
      </c>
      <c r="C108" s="55" t="s">
        <v>4</v>
      </c>
      <c r="D108" s="56" t="s">
        <v>5</v>
      </c>
      <c r="E108" s="57" t="s">
        <v>6</v>
      </c>
    </row>
    <row r="109" spans="1:5" x14ac:dyDescent="0.35">
      <c r="A109" s="51" t="s">
        <v>35</v>
      </c>
      <c r="B109" s="52"/>
      <c r="C109" s="52"/>
      <c r="D109" s="52"/>
      <c r="E109" s="53"/>
    </row>
    <row r="110" spans="1:5" x14ac:dyDescent="0.35">
      <c r="A110" s="22" t="s">
        <v>87</v>
      </c>
      <c r="B110" s="8">
        <v>500</v>
      </c>
      <c r="C110" s="9" t="s">
        <v>75</v>
      </c>
      <c r="D110" s="10">
        <v>8</v>
      </c>
      <c r="E110" s="10">
        <f>B110*D110</f>
        <v>4000</v>
      </c>
    </row>
    <row r="111" spans="1:5" x14ac:dyDescent="0.35">
      <c r="A111" s="22" t="s">
        <v>70</v>
      </c>
      <c r="B111" s="8">
        <v>120</v>
      </c>
      <c r="C111" s="9" t="s">
        <v>39</v>
      </c>
      <c r="D111" s="10">
        <v>90</v>
      </c>
      <c r="E111" s="10">
        <f>B111*D111</f>
        <v>10800</v>
      </c>
    </row>
    <row r="112" spans="1:5" x14ac:dyDescent="0.35">
      <c r="A112" s="22" t="s">
        <v>71</v>
      </c>
      <c r="B112" s="8">
        <v>3</v>
      </c>
      <c r="C112" s="9" t="s">
        <v>10</v>
      </c>
      <c r="D112" s="10">
        <v>350</v>
      </c>
      <c r="E112" s="10">
        <f>B112*D112</f>
        <v>1050</v>
      </c>
    </row>
    <row r="113" spans="1:5" x14ac:dyDescent="0.35">
      <c r="A113" s="22" t="s">
        <v>72</v>
      </c>
      <c r="B113" s="8">
        <v>3</v>
      </c>
      <c r="C113" s="9" t="s">
        <v>10</v>
      </c>
      <c r="D113" s="10">
        <v>400</v>
      </c>
      <c r="E113" s="10">
        <f t="shared" ref="E113:E115" si="6">B113*D113</f>
        <v>1200</v>
      </c>
    </row>
    <row r="114" spans="1:5" x14ac:dyDescent="0.35">
      <c r="A114" s="22" t="s">
        <v>80</v>
      </c>
      <c r="B114" s="8">
        <v>10</v>
      </c>
      <c r="C114" s="9" t="s">
        <v>75</v>
      </c>
      <c r="D114" s="10">
        <v>12</v>
      </c>
      <c r="E114" s="10">
        <f t="shared" si="6"/>
        <v>120</v>
      </c>
    </row>
    <row r="115" spans="1:5" x14ac:dyDescent="0.35">
      <c r="A115" s="22" t="s">
        <v>85</v>
      </c>
      <c r="B115" s="8">
        <v>1</v>
      </c>
      <c r="C115" s="9" t="s">
        <v>10</v>
      </c>
      <c r="D115" s="10">
        <v>5000</v>
      </c>
      <c r="E115" s="10">
        <f t="shared" si="6"/>
        <v>5000</v>
      </c>
    </row>
    <row r="116" spans="1:5" x14ac:dyDescent="0.35">
      <c r="A116" s="47" t="s">
        <v>57</v>
      </c>
      <c r="B116" s="47"/>
      <c r="C116" s="47"/>
      <c r="D116" s="47"/>
      <c r="E116" s="27">
        <f>SUM(E110:E115)</f>
        <v>22170</v>
      </c>
    </row>
    <row r="117" spans="1:5" ht="15" thickBot="1" x14ac:dyDescent="0.4">
      <c r="A117" s="59" t="s">
        <v>40</v>
      </c>
      <c r="B117" s="60"/>
      <c r="C117" s="60"/>
      <c r="D117" s="60"/>
      <c r="E117" s="61"/>
    </row>
    <row r="118" spans="1:5" ht="26" x14ac:dyDescent="0.35">
      <c r="A118" s="13" t="s">
        <v>82</v>
      </c>
      <c r="B118" s="14">
        <v>1</v>
      </c>
      <c r="C118" s="9" t="s">
        <v>66</v>
      </c>
      <c r="D118" s="10">
        <v>25000</v>
      </c>
      <c r="E118" s="11">
        <v>25000</v>
      </c>
    </row>
    <row r="119" spans="1:5" ht="15" thickBot="1" x14ac:dyDescent="0.4">
      <c r="A119" s="41" t="s">
        <v>41</v>
      </c>
      <c r="B119" s="42"/>
      <c r="C119" s="42"/>
      <c r="D119" s="43"/>
      <c r="E119" s="15">
        <f>SUM(E118:E118)</f>
        <v>25000</v>
      </c>
    </row>
    <row r="120" spans="1:5" x14ac:dyDescent="0.35">
      <c r="A120" s="51" t="s">
        <v>42</v>
      </c>
      <c r="B120" s="52"/>
      <c r="C120" s="52"/>
      <c r="D120" s="52"/>
      <c r="E120" s="53"/>
    </row>
    <row r="121" spans="1:5" x14ac:dyDescent="0.35">
      <c r="A121" s="23" t="s">
        <v>86</v>
      </c>
      <c r="B121" s="24">
        <v>20</v>
      </c>
      <c r="C121" s="9" t="s">
        <v>11</v>
      </c>
      <c r="D121" s="26">
        <v>2000</v>
      </c>
      <c r="E121" s="26">
        <f>D121*B121</f>
        <v>40000</v>
      </c>
    </row>
    <row r="122" spans="1:5" ht="15" thickBot="1" x14ac:dyDescent="0.4">
      <c r="A122" s="41" t="s">
        <v>43</v>
      </c>
      <c r="B122" s="42"/>
      <c r="C122" s="42"/>
      <c r="D122" s="43"/>
      <c r="E122" s="15">
        <f>SUM(E121:E121)</f>
        <v>40000</v>
      </c>
    </row>
    <row r="123" spans="1:5" ht="15" thickBot="1" x14ac:dyDescent="0.4">
      <c r="A123" s="48" t="s">
        <v>44</v>
      </c>
      <c r="B123" s="49"/>
      <c r="C123" s="49"/>
      <c r="D123" s="49"/>
      <c r="E123" s="50"/>
    </row>
    <row r="124" spans="1:5" x14ac:dyDescent="0.35">
      <c r="A124" s="44" t="s">
        <v>45</v>
      </c>
      <c r="B124" s="45"/>
      <c r="C124" s="45"/>
      <c r="D124" s="46"/>
      <c r="E124" s="16">
        <f>E116+E119+E122</f>
        <v>87170</v>
      </c>
    </row>
    <row r="125" spans="1:5" x14ac:dyDescent="0.35">
      <c r="A125" s="30" t="s">
        <v>46</v>
      </c>
      <c r="B125" s="31"/>
      <c r="C125" s="31"/>
      <c r="D125" s="17">
        <v>0.1</v>
      </c>
      <c r="E125" s="18">
        <f>ROUND((E124*0.1),2)</f>
        <v>8717</v>
      </c>
    </row>
    <row r="126" spans="1:5" x14ac:dyDescent="0.35">
      <c r="A126" s="32" t="s">
        <v>47</v>
      </c>
      <c r="B126" s="33"/>
      <c r="C126" s="33"/>
      <c r="D126" s="34"/>
      <c r="E126" s="19">
        <f>SUM(E124:E125)</f>
        <v>95887</v>
      </c>
    </row>
    <row r="127" spans="1:5" ht="15" thickBot="1" x14ac:dyDescent="0.4">
      <c r="A127" s="35" t="s">
        <v>48</v>
      </c>
      <c r="B127" s="36"/>
      <c r="C127" s="36"/>
      <c r="D127" s="37"/>
      <c r="E127" s="20">
        <f>E126/C106</f>
        <v>4794.3500000000004</v>
      </c>
    </row>
    <row r="128" spans="1:5" ht="15" thickBot="1" x14ac:dyDescent="0.4"/>
    <row r="129" spans="1:5" ht="15.5" thickBot="1" x14ac:dyDescent="0.4">
      <c r="A129" s="58" t="s">
        <v>89</v>
      </c>
      <c r="B129" s="3" t="s">
        <v>31</v>
      </c>
      <c r="C129" s="4">
        <v>15.8</v>
      </c>
      <c r="D129" s="3" t="s">
        <v>32</v>
      </c>
      <c r="E129" s="5" t="s">
        <v>11</v>
      </c>
    </row>
    <row r="130" spans="1:5" ht="15" thickBot="1" x14ac:dyDescent="0.4">
      <c r="A130" s="6"/>
      <c r="B130" s="6"/>
      <c r="C130" s="6"/>
      <c r="D130" s="6"/>
      <c r="E130" s="6"/>
    </row>
    <row r="131" spans="1:5" ht="26.5" thickBot="1" x14ac:dyDescent="0.4">
      <c r="A131" s="54" t="s">
        <v>33</v>
      </c>
      <c r="B131" s="55" t="s">
        <v>34</v>
      </c>
      <c r="C131" s="55" t="s">
        <v>4</v>
      </c>
      <c r="D131" s="56" t="s">
        <v>5</v>
      </c>
      <c r="E131" s="57" t="s">
        <v>6</v>
      </c>
    </row>
    <row r="132" spans="1:5" x14ac:dyDescent="0.35">
      <c r="A132" s="51" t="s">
        <v>35</v>
      </c>
      <c r="B132" s="52"/>
      <c r="C132" s="52"/>
      <c r="D132" s="52"/>
      <c r="E132" s="53"/>
    </row>
    <row r="133" spans="1:5" x14ac:dyDescent="0.35">
      <c r="A133" s="22" t="s">
        <v>84</v>
      </c>
      <c r="B133" s="8">
        <v>240</v>
      </c>
      <c r="C133" s="9" t="s">
        <v>75</v>
      </c>
      <c r="D133" s="10">
        <v>8</v>
      </c>
      <c r="E133" s="10">
        <f>B133*D133</f>
        <v>1920</v>
      </c>
    </row>
    <row r="134" spans="1:5" x14ac:dyDescent="0.35">
      <c r="A134" s="22" t="s">
        <v>70</v>
      </c>
      <c r="B134" s="8">
        <v>50</v>
      </c>
      <c r="C134" s="9" t="s">
        <v>39</v>
      </c>
      <c r="D134" s="10">
        <v>90</v>
      </c>
      <c r="E134" s="10">
        <f>B134*D134</f>
        <v>4500</v>
      </c>
    </row>
    <row r="135" spans="1:5" x14ac:dyDescent="0.35">
      <c r="A135" s="22" t="s">
        <v>71</v>
      </c>
      <c r="B135" s="8">
        <v>2</v>
      </c>
      <c r="C135" s="9" t="s">
        <v>10</v>
      </c>
      <c r="D135" s="10">
        <v>350</v>
      </c>
      <c r="E135" s="10">
        <f>B135*D135</f>
        <v>700</v>
      </c>
    </row>
    <row r="136" spans="1:5" x14ac:dyDescent="0.35">
      <c r="A136" s="22" t="s">
        <v>72</v>
      </c>
      <c r="B136" s="8">
        <v>2</v>
      </c>
      <c r="C136" s="9" t="s">
        <v>10</v>
      </c>
      <c r="D136" s="10">
        <v>400</v>
      </c>
      <c r="E136" s="10">
        <f t="shared" ref="E136:E138" si="7">B136*D136</f>
        <v>800</v>
      </c>
    </row>
    <row r="137" spans="1:5" x14ac:dyDescent="0.35">
      <c r="A137" s="22" t="s">
        <v>80</v>
      </c>
      <c r="B137" s="8">
        <v>5</v>
      </c>
      <c r="C137" s="9" t="s">
        <v>75</v>
      </c>
      <c r="D137" s="10">
        <v>12</v>
      </c>
      <c r="E137" s="10">
        <f t="shared" si="7"/>
        <v>60</v>
      </c>
    </row>
    <row r="138" spans="1:5" x14ac:dyDescent="0.35">
      <c r="A138" s="22" t="s">
        <v>85</v>
      </c>
      <c r="B138" s="8">
        <v>1</v>
      </c>
      <c r="C138" s="9" t="s">
        <v>10</v>
      </c>
      <c r="D138" s="10">
        <v>5000</v>
      </c>
      <c r="E138" s="10">
        <f t="shared" si="7"/>
        <v>5000</v>
      </c>
    </row>
    <row r="139" spans="1:5" x14ac:dyDescent="0.35">
      <c r="A139" s="47" t="s">
        <v>57</v>
      </c>
      <c r="B139" s="47"/>
      <c r="C139" s="47"/>
      <c r="D139" s="47"/>
      <c r="E139" s="27">
        <f>SUM(E133:E138)</f>
        <v>12980</v>
      </c>
    </row>
    <row r="140" spans="1:5" ht="15" thickBot="1" x14ac:dyDescent="0.4">
      <c r="A140" s="59" t="s">
        <v>40</v>
      </c>
      <c r="B140" s="60"/>
      <c r="C140" s="60"/>
      <c r="D140" s="60"/>
      <c r="E140" s="61"/>
    </row>
    <row r="141" spans="1:5" ht="26" x14ac:dyDescent="0.35">
      <c r="A141" s="13" t="s">
        <v>82</v>
      </c>
      <c r="B141" s="14">
        <v>1</v>
      </c>
      <c r="C141" s="9" t="s">
        <v>66</v>
      </c>
      <c r="D141" s="10">
        <v>10000</v>
      </c>
      <c r="E141" s="10">
        <v>10000</v>
      </c>
    </row>
    <row r="142" spans="1:5" ht="15" thickBot="1" x14ac:dyDescent="0.4">
      <c r="A142" s="41" t="s">
        <v>41</v>
      </c>
      <c r="B142" s="42"/>
      <c r="C142" s="42"/>
      <c r="D142" s="43"/>
      <c r="E142" s="15">
        <f>SUM(E141:E141)</f>
        <v>10000</v>
      </c>
    </row>
    <row r="143" spans="1:5" x14ac:dyDescent="0.35">
      <c r="A143" s="51" t="s">
        <v>42</v>
      </c>
      <c r="B143" s="52"/>
      <c r="C143" s="52"/>
      <c r="D143" s="52"/>
      <c r="E143" s="53"/>
    </row>
    <row r="144" spans="1:5" x14ac:dyDescent="0.35">
      <c r="A144" s="23" t="s">
        <v>88</v>
      </c>
      <c r="B144" s="24">
        <v>15.8</v>
      </c>
      <c r="C144" s="9" t="s">
        <v>11</v>
      </c>
      <c r="D144" s="26">
        <v>1500</v>
      </c>
      <c r="E144" s="26">
        <f>D144*B144</f>
        <v>23700</v>
      </c>
    </row>
    <row r="145" spans="1:5" ht="15" thickBot="1" x14ac:dyDescent="0.4">
      <c r="A145" s="41" t="s">
        <v>43</v>
      </c>
      <c r="B145" s="42"/>
      <c r="C145" s="42"/>
      <c r="D145" s="43"/>
      <c r="E145" s="15">
        <f>SUM(E144:E144)</f>
        <v>23700</v>
      </c>
    </row>
    <row r="146" spans="1:5" ht="15" thickBot="1" x14ac:dyDescent="0.4">
      <c r="A146" s="48" t="s">
        <v>44</v>
      </c>
      <c r="B146" s="49"/>
      <c r="C146" s="49"/>
      <c r="D146" s="49"/>
      <c r="E146" s="50"/>
    </row>
    <row r="147" spans="1:5" x14ac:dyDescent="0.35">
      <c r="A147" s="44" t="s">
        <v>45</v>
      </c>
      <c r="B147" s="45"/>
      <c r="C147" s="45"/>
      <c r="D147" s="46"/>
      <c r="E147" s="16">
        <f>E139+E142+E145</f>
        <v>46680</v>
      </c>
    </row>
    <row r="148" spans="1:5" x14ac:dyDescent="0.35">
      <c r="A148" s="30" t="s">
        <v>46</v>
      </c>
      <c r="B148" s="31"/>
      <c r="C148" s="31"/>
      <c r="D148" s="17">
        <v>0.1</v>
      </c>
      <c r="E148" s="18">
        <f>ROUND((E147*0.1),2)</f>
        <v>4668</v>
      </c>
    </row>
    <row r="149" spans="1:5" x14ac:dyDescent="0.35">
      <c r="A149" s="32" t="s">
        <v>47</v>
      </c>
      <c r="B149" s="33"/>
      <c r="C149" s="33"/>
      <c r="D149" s="34"/>
      <c r="E149" s="19">
        <f>SUM(E147:E148)</f>
        <v>51348</v>
      </c>
    </row>
    <row r="150" spans="1:5" ht="15" thickBot="1" x14ac:dyDescent="0.4">
      <c r="A150" s="35" t="s">
        <v>48</v>
      </c>
      <c r="B150" s="36"/>
      <c r="C150" s="36"/>
      <c r="D150" s="37"/>
      <c r="E150" s="20">
        <f>E149/C129</f>
        <v>3249.8734177215188</v>
      </c>
    </row>
    <row r="151" spans="1:5" ht="15" thickBot="1" x14ac:dyDescent="0.4"/>
    <row r="152" spans="1:5" ht="15.5" thickBot="1" x14ac:dyDescent="0.4">
      <c r="A152" s="58" t="s">
        <v>90</v>
      </c>
      <c r="B152" s="3" t="s">
        <v>31</v>
      </c>
      <c r="C152" s="4">
        <v>10</v>
      </c>
      <c r="D152" s="3" t="s">
        <v>32</v>
      </c>
      <c r="E152" s="5" t="s">
        <v>11</v>
      </c>
    </row>
    <row r="153" spans="1:5" ht="15" thickBot="1" x14ac:dyDescent="0.4">
      <c r="A153" s="6"/>
      <c r="B153" s="6"/>
      <c r="C153" s="6"/>
      <c r="D153" s="6"/>
      <c r="E153" s="6"/>
    </row>
    <row r="154" spans="1:5" ht="26.5" thickBot="1" x14ac:dyDescent="0.4">
      <c r="A154" s="54" t="s">
        <v>33</v>
      </c>
      <c r="B154" s="55" t="s">
        <v>34</v>
      </c>
      <c r="C154" s="55" t="s">
        <v>4</v>
      </c>
      <c r="D154" s="56" t="s">
        <v>5</v>
      </c>
      <c r="E154" s="57" t="s">
        <v>6</v>
      </c>
    </row>
    <row r="155" spans="1:5" x14ac:dyDescent="0.35">
      <c r="A155" s="51" t="s">
        <v>35</v>
      </c>
      <c r="B155" s="52"/>
      <c r="C155" s="52"/>
      <c r="D155" s="52"/>
      <c r="E155" s="53"/>
    </row>
    <row r="156" spans="1:5" x14ac:dyDescent="0.35">
      <c r="A156" s="22" t="s">
        <v>70</v>
      </c>
      <c r="B156" s="8">
        <v>20</v>
      </c>
      <c r="C156" s="9" t="s">
        <v>75</v>
      </c>
      <c r="D156" s="10">
        <v>90</v>
      </c>
      <c r="E156" s="10">
        <f>B156*D156</f>
        <v>1800</v>
      </c>
    </row>
    <row r="157" spans="1:5" x14ac:dyDescent="0.35">
      <c r="A157" s="22" t="s">
        <v>71</v>
      </c>
      <c r="B157" s="8">
        <v>1</v>
      </c>
      <c r="C157" s="9" t="s">
        <v>39</v>
      </c>
      <c r="D157" s="10">
        <v>350</v>
      </c>
      <c r="E157" s="10">
        <f>B157*D157</f>
        <v>350</v>
      </c>
    </row>
    <row r="158" spans="1:5" x14ac:dyDescent="0.35">
      <c r="A158" s="22" t="s">
        <v>72</v>
      </c>
      <c r="B158" s="8">
        <v>2</v>
      </c>
      <c r="C158" s="9" t="s">
        <v>10</v>
      </c>
      <c r="D158" s="10">
        <v>400</v>
      </c>
      <c r="E158" s="10">
        <f>B158*D158</f>
        <v>800</v>
      </c>
    </row>
    <row r="159" spans="1:5" x14ac:dyDescent="0.35">
      <c r="A159" s="22" t="s">
        <v>73</v>
      </c>
      <c r="B159" s="8">
        <v>100</v>
      </c>
      <c r="C159" s="9" t="s">
        <v>10</v>
      </c>
      <c r="D159" s="10">
        <v>12</v>
      </c>
      <c r="E159" s="10">
        <f t="shared" ref="E159:E161" si="8">B159*D159</f>
        <v>1200</v>
      </c>
    </row>
    <row r="160" spans="1:5" x14ac:dyDescent="0.35">
      <c r="A160" s="22" t="s">
        <v>80</v>
      </c>
      <c r="B160" s="8">
        <v>1</v>
      </c>
      <c r="C160" s="9" t="s">
        <v>75</v>
      </c>
      <c r="D160" s="10">
        <v>10</v>
      </c>
      <c r="E160" s="10">
        <f t="shared" si="8"/>
        <v>10</v>
      </c>
    </row>
    <row r="161" spans="1:5" x14ac:dyDescent="0.35">
      <c r="A161" s="22" t="s">
        <v>85</v>
      </c>
      <c r="B161" s="8">
        <v>1</v>
      </c>
      <c r="C161" s="9" t="s">
        <v>10</v>
      </c>
      <c r="D161" s="10">
        <v>5000</v>
      </c>
      <c r="E161" s="10">
        <f t="shared" si="8"/>
        <v>5000</v>
      </c>
    </row>
    <row r="162" spans="1:5" x14ac:dyDescent="0.35">
      <c r="A162" s="47" t="s">
        <v>57</v>
      </c>
      <c r="B162" s="47"/>
      <c r="C162" s="47"/>
      <c r="D162" s="47"/>
      <c r="E162" s="27">
        <f>SUM(E156:E161)</f>
        <v>9160</v>
      </c>
    </row>
    <row r="163" spans="1:5" ht="15" thickBot="1" x14ac:dyDescent="0.4">
      <c r="A163" s="59" t="s">
        <v>40</v>
      </c>
      <c r="B163" s="60"/>
      <c r="C163" s="60"/>
      <c r="D163" s="60"/>
      <c r="E163" s="61"/>
    </row>
    <row r="164" spans="1:5" ht="26" x14ac:dyDescent="0.35">
      <c r="A164" s="13" t="s">
        <v>82</v>
      </c>
      <c r="B164" s="14">
        <v>1</v>
      </c>
      <c r="C164" s="9" t="s">
        <v>66</v>
      </c>
      <c r="D164" s="10">
        <v>5000</v>
      </c>
      <c r="E164" s="10">
        <v>5000</v>
      </c>
    </row>
    <row r="165" spans="1:5" ht="15" thickBot="1" x14ac:dyDescent="0.4">
      <c r="A165" s="41" t="s">
        <v>41</v>
      </c>
      <c r="B165" s="42"/>
      <c r="C165" s="42"/>
      <c r="D165" s="43"/>
      <c r="E165" s="15">
        <f>SUM(E164:E164)</f>
        <v>5000</v>
      </c>
    </row>
    <row r="166" spans="1:5" x14ac:dyDescent="0.35">
      <c r="A166" s="51" t="s">
        <v>42</v>
      </c>
      <c r="B166" s="52"/>
      <c r="C166" s="52"/>
      <c r="D166" s="52"/>
      <c r="E166" s="53"/>
    </row>
    <row r="167" spans="1:5" x14ac:dyDescent="0.35">
      <c r="A167" s="23" t="s">
        <v>19</v>
      </c>
      <c r="B167" s="24">
        <v>10</v>
      </c>
      <c r="C167" s="9" t="s">
        <v>11</v>
      </c>
      <c r="D167" s="26">
        <v>1000</v>
      </c>
      <c r="E167" s="26">
        <f>D167*B167</f>
        <v>10000</v>
      </c>
    </row>
    <row r="168" spans="1:5" ht="15" thickBot="1" x14ac:dyDescent="0.4">
      <c r="A168" s="41" t="s">
        <v>43</v>
      </c>
      <c r="B168" s="42"/>
      <c r="C168" s="42"/>
      <c r="D168" s="43"/>
      <c r="E168" s="15">
        <f>SUM(E167:E167)</f>
        <v>10000</v>
      </c>
    </row>
    <row r="169" spans="1:5" ht="15" thickBot="1" x14ac:dyDescent="0.4">
      <c r="A169" s="48" t="s">
        <v>44</v>
      </c>
      <c r="B169" s="49"/>
      <c r="C169" s="49"/>
      <c r="D169" s="49"/>
      <c r="E169" s="50"/>
    </row>
    <row r="170" spans="1:5" x14ac:dyDescent="0.35">
      <c r="A170" s="44" t="s">
        <v>45</v>
      </c>
      <c r="B170" s="45"/>
      <c r="C170" s="45"/>
      <c r="D170" s="46"/>
      <c r="E170" s="16">
        <f>E162+E165+E168</f>
        <v>24160</v>
      </c>
    </row>
    <row r="171" spans="1:5" x14ac:dyDescent="0.35">
      <c r="A171" s="30" t="s">
        <v>46</v>
      </c>
      <c r="B171" s="31"/>
      <c r="C171" s="31"/>
      <c r="D171" s="17">
        <v>0.1</v>
      </c>
      <c r="E171" s="18">
        <f>ROUND((E170*0.1),2)</f>
        <v>2416</v>
      </c>
    </row>
    <row r="172" spans="1:5" x14ac:dyDescent="0.35">
      <c r="A172" s="32" t="s">
        <v>47</v>
      </c>
      <c r="B172" s="33"/>
      <c r="C172" s="33"/>
      <c r="D172" s="34"/>
      <c r="E172" s="19">
        <f>SUM(E170:E171)</f>
        <v>26576</v>
      </c>
    </row>
    <row r="173" spans="1:5" ht="15" thickBot="1" x14ac:dyDescent="0.4">
      <c r="A173" s="35" t="s">
        <v>48</v>
      </c>
      <c r="B173" s="36"/>
      <c r="C173" s="36"/>
      <c r="D173" s="37"/>
      <c r="E173" s="20">
        <f>E172/C152</f>
        <v>2657.6</v>
      </c>
    </row>
    <row r="174" spans="1:5" ht="15" thickBot="1" x14ac:dyDescent="0.4"/>
    <row r="175" spans="1:5" ht="30.5" thickBot="1" x14ac:dyDescent="0.4">
      <c r="A175" s="58" t="s">
        <v>91</v>
      </c>
      <c r="B175" s="3" t="s">
        <v>31</v>
      </c>
      <c r="C175" s="4">
        <v>39.5</v>
      </c>
      <c r="D175" s="3" t="s">
        <v>32</v>
      </c>
      <c r="E175" s="5" t="s">
        <v>8</v>
      </c>
    </row>
    <row r="176" spans="1:5" ht="15" thickBot="1" x14ac:dyDescent="0.4">
      <c r="A176" s="6"/>
      <c r="B176" s="6"/>
      <c r="C176" s="6"/>
      <c r="D176" s="6"/>
      <c r="E176" s="6"/>
    </row>
    <row r="177" spans="1:5" ht="26.5" thickBot="1" x14ac:dyDescent="0.4">
      <c r="A177" s="54" t="s">
        <v>33</v>
      </c>
      <c r="B177" s="55" t="s">
        <v>34</v>
      </c>
      <c r="C177" s="55" t="s">
        <v>4</v>
      </c>
      <c r="D177" s="56" t="s">
        <v>5</v>
      </c>
      <c r="E177" s="57" t="s">
        <v>6</v>
      </c>
    </row>
    <row r="178" spans="1:5" x14ac:dyDescent="0.35">
      <c r="A178" s="51" t="s">
        <v>35</v>
      </c>
      <c r="B178" s="52"/>
      <c r="C178" s="52"/>
      <c r="D178" s="52"/>
      <c r="E178" s="53"/>
    </row>
    <row r="179" spans="1:5" x14ac:dyDescent="0.35">
      <c r="A179" s="22" t="s">
        <v>70</v>
      </c>
      <c r="B179" s="8">
        <v>90</v>
      </c>
      <c r="C179" s="9" t="s">
        <v>39</v>
      </c>
      <c r="D179" s="10">
        <v>90</v>
      </c>
      <c r="E179" s="10">
        <f>B179*D179</f>
        <v>8100</v>
      </c>
    </row>
    <row r="180" spans="1:5" x14ac:dyDescent="0.35">
      <c r="A180" s="22" t="s">
        <v>71</v>
      </c>
      <c r="B180" s="8">
        <v>5</v>
      </c>
      <c r="C180" s="9" t="s">
        <v>10</v>
      </c>
      <c r="D180" s="10">
        <v>350</v>
      </c>
      <c r="E180" s="10">
        <f>B180*D180</f>
        <v>1750</v>
      </c>
    </row>
    <row r="181" spans="1:5" x14ac:dyDescent="0.35">
      <c r="A181" s="22" t="s">
        <v>72</v>
      </c>
      <c r="B181" s="8">
        <v>7</v>
      </c>
      <c r="C181" s="9" t="s">
        <v>10</v>
      </c>
      <c r="D181" s="10">
        <v>400</v>
      </c>
      <c r="E181" s="10">
        <f>B181*D181</f>
        <v>2800</v>
      </c>
    </row>
    <row r="182" spans="1:5" x14ac:dyDescent="0.35">
      <c r="A182" s="22" t="s">
        <v>73</v>
      </c>
      <c r="B182" s="8">
        <v>400</v>
      </c>
      <c r="C182" s="9" t="s">
        <v>10</v>
      </c>
      <c r="D182" s="10">
        <v>12</v>
      </c>
      <c r="E182" s="10">
        <f t="shared" ref="E182:E184" si="9">B182*D182</f>
        <v>4800</v>
      </c>
    </row>
    <row r="183" spans="1:5" x14ac:dyDescent="0.35">
      <c r="A183" s="22" t="s">
        <v>80</v>
      </c>
      <c r="B183" s="8">
        <v>10</v>
      </c>
      <c r="C183" s="9" t="s">
        <v>75</v>
      </c>
      <c r="D183" s="10">
        <v>10</v>
      </c>
      <c r="E183" s="10">
        <f t="shared" si="9"/>
        <v>100</v>
      </c>
    </row>
    <row r="184" spans="1:5" x14ac:dyDescent="0.35">
      <c r="A184" s="22" t="s">
        <v>85</v>
      </c>
      <c r="B184" s="8">
        <v>1</v>
      </c>
      <c r="C184" s="9" t="s">
        <v>10</v>
      </c>
      <c r="D184" s="10">
        <v>5000</v>
      </c>
      <c r="E184" s="10">
        <f t="shared" si="9"/>
        <v>5000</v>
      </c>
    </row>
    <row r="185" spans="1:5" x14ac:dyDescent="0.35">
      <c r="A185" s="47" t="s">
        <v>57</v>
      </c>
      <c r="B185" s="47"/>
      <c r="C185" s="47"/>
      <c r="D185" s="47"/>
      <c r="E185" s="27">
        <f>SUM(E179:E184)</f>
        <v>22550</v>
      </c>
    </row>
    <row r="186" spans="1:5" ht="15" thickBot="1" x14ac:dyDescent="0.4">
      <c r="A186" s="59" t="s">
        <v>40</v>
      </c>
      <c r="B186" s="60"/>
      <c r="C186" s="60"/>
      <c r="D186" s="60"/>
      <c r="E186" s="61"/>
    </row>
    <row r="187" spans="1:5" ht="26" x14ac:dyDescent="0.35">
      <c r="A187" s="13" t="s">
        <v>82</v>
      </c>
      <c r="B187" s="14">
        <v>1</v>
      </c>
      <c r="C187" s="9" t="s">
        <v>66</v>
      </c>
      <c r="D187" s="10">
        <v>15000</v>
      </c>
      <c r="E187" s="10">
        <v>15000</v>
      </c>
    </row>
    <row r="188" spans="1:5" ht="15" thickBot="1" x14ac:dyDescent="0.4">
      <c r="A188" s="41" t="s">
        <v>41</v>
      </c>
      <c r="B188" s="42"/>
      <c r="C188" s="42"/>
      <c r="D188" s="43"/>
      <c r="E188" s="15">
        <f>SUM(E187:E187)</f>
        <v>15000</v>
      </c>
    </row>
    <row r="189" spans="1:5" x14ac:dyDescent="0.35">
      <c r="A189" s="51" t="s">
        <v>42</v>
      </c>
      <c r="B189" s="52"/>
      <c r="C189" s="52"/>
      <c r="D189" s="52"/>
      <c r="E189" s="53"/>
    </row>
    <row r="190" spans="1:5" x14ac:dyDescent="0.35">
      <c r="A190" s="23" t="s">
        <v>92</v>
      </c>
      <c r="B190" s="24">
        <v>39.5</v>
      </c>
      <c r="C190" s="9" t="s">
        <v>11</v>
      </c>
      <c r="D190" s="26">
        <v>1100</v>
      </c>
      <c r="E190" s="26">
        <f>D190*B190</f>
        <v>43450</v>
      </c>
    </row>
    <row r="191" spans="1:5" ht="15" thickBot="1" x14ac:dyDescent="0.4">
      <c r="A191" s="41" t="s">
        <v>43</v>
      </c>
      <c r="B191" s="42"/>
      <c r="C191" s="42"/>
      <c r="D191" s="43"/>
      <c r="E191" s="15">
        <f>SUM(E190:E190)</f>
        <v>43450</v>
      </c>
    </row>
    <row r="192" spans="1:5" ht="15" thickBot="1" x14ac:dyDescent="0.4">
      <c r="A192" s="48" t="s">
        <v>44</v>
      </c>
      <c r="B192" s="49"/>
      <c r="C192" s="49"/>
      <c r="D192" s="49"/>
      <c r="E192" s="50"/>
    </row>
    <row r="193" spans="1:5" x14ac:dyDescent="0.35">
      <c r="A193" s="44" t="s">
        <v>45</v>
      </c>
      <c r="B193" s="45"/>
      <c r="C193" s="45"/>
      <c r="D193" s="46"/>
      <c r="E193" s="16">
        <f>E185+E188+E191</f>
        <v>81000</v>
      </c>
    </row>
    <row r="194" spans="1:5" x14ac:dyDescent="0.35">
      <c r="A194" s="30" t="s">
        <v>46</v>
      </c>
      <c r="B194" s="31"/>
      <c r="C194" s="31"/>
      <c r="D194" s="17">
        <v>0.1</v>
      </c>
      <c r="E194" s="18">
        <f>ROUND((E193*0.1),2)</f>
        <v>8100</v>
      </c>
    </row>
    <row r="195" spans="1:5" x14ac:dyDescent="0.35">
      <c r="A195" s="32" t="s">
        <v>47</v>
      </c>
      <c r="B195" s="33"/>
      <c r="C195" s="33"/>
      <c r="D195" s="34"/>
      <c r="E195" s="19">
        <f>SUM(E193:E194)</f>
        <v>89100</v>
      </c>
    </row>
    <row r="196" spans="1:5" ht="15" thickBot="1" x14ac:dyDescent="0.4">
      <c r="A196" s="35" t="s">
        <v>48</v>
      </c>
      <c r="B196" s="36"/>
      <c r="C196" s="36"/>
      <c r="D196" s="37"/>
      <c r="E196" s="20">
        <f>E195/C175</f>
        <v>2255.6962025316457</v>
      </c>
    </row>
    <row r="198" spans="1:5" ht="15" thickBot="1" x14ac:dyDescent="0.4"/>
    <row r="199" spans="1:5" ht="15.5" thickBot="1" x14ac:dyDescent="0.4">
      <c r="A199" s="58" t="s">
        <v>93</v>
      </c>
      <c r="B199" s="3" t="s">
        <v>31</v>
      </c>
      <c r="C199" s="4">
        <v>24</v>
      </c>
      <c r="D199" s="3" t="s">
        <v>32</v>
      </c>
      <c r="E199" s="5" t="s">
        <v>11</v>
      </c>
    </row>
    <row r="200" spans="1:5" ht="15" thickBot="1" x14ac:dyDescent="0.4">
      <c r="A200" s="6"/>
      <c r="B200" s="6"/>
      <c r="C200" s="6"/>
      <c r="D200" s="6"/>
      <c r="E200" s="6"/>
    </row>
    <row r="201" spans="1:5" ht="26.5" thickBot="1" x14ac:dyDescent="0.4">
      <c r="A201" s="54" t="s">
        <v>33</v>
      </c>
      <c r="B201" s="55" t="s">
        <v>34</v>
      </c>
      <c r="C201" s="55" t="s">
        <v>4</v>
      </c>
      <c r="D201" s="56" t="s">
        <v>5</v>
      </c>
      <c r="E201" s="57" t="s">
        <v>6</v>
      </c>
    </row>
    <row r="202" spans="1:5" x14ac:dyDescent="0.35">
      <c r="A202" s="51" t="s">
        <v>35</v>
      </c>
      <c r="B202" s="52"/>
      <c r="C202" s="52"/>
      <c r="D202" s="52"/>
      <c r="E202" s="53"/>
    </row>
    <row r="203" spans="1:5" x14ac:dyDescent="0.35">
      <c r="A203" s="22" t="s">
        <v>94</v>
      </c>
      <c r="B203" s="8">
        <v>90</v>
      </c>
      <c r="C203" s="9" t="s">
        <v>97</v>
      </c>
      <c r="D203" s="10">
        <v>30</v>
      </c>
      <c r="E203" s="10">
        <f>B203*D203</f>
        <v>2700</v>
      </c>
    </row>
    <row r="204" spans="1:5" x14ac:dyDescent="0.35">
      <c r="A204" s="22" t="s">
        <v>95</v>
      </c>
      <c r="B204" s="8">
        <v>1</v>
      </c>
      <c r="C204" s="9" t="s">
        <v>25</v>
      </c>
      <c r="D204" s="10">
        <v>400</v>
      </c>
      <c r="E204" s="10">
        <f>B204*D204</f>
        <v>400</v>
      </c>
    </row>
    <row r="205" spans="1:5" x14ac:dyDescent="0.35">
      <c r="A205" s="22" t="s">
        <v>96</v>
      </c>
      <c r="B205" s="8">
        <v>10</v>
      </c>
      <c r="C205" s="9" t="s">
        <v>98</v>
      </c>
      <c r="D205" s="10">
        <v>200</v>
      </c>
      <c r="E205" s="10">
        <f>B205*D205</f>
        <v>2000</v>
      </c>
    </row>
    <row r="206" spans="1:5" x14ac:dyDescent="0.35">
      <c r="A206" s="47" t="s">
        <v>57</v>
      </c>
      <c r="B206" s="47"/>
      <c r="C206" s="47"/>
      <c r="D206" s="47"/>
      <c r="E206" s="27">
        <f>SUM(E203:E205)</f>
        <v>5100</v>
      </c>
    </row>
    <row r="207" spans="1:5" ht="15" thickBot="1" x14ac:dyDescent="0.4">
      <c r="A207" s="59" t="s">
        <v>40</v>
      </c>
      <c r="B207" s="60"/>
      <c r="C207" s="60"/>
      <c r="D207" s="60"/>
      <c r="E207" s="61"/>
    </row>
    <row r="208" spans="1:5" x14ac:dyDescent="0.35">
      <c r="A208" s="13" t="s">
        <v>100</v>
      </c>
      <c r="B208" s="14">
        <v>1</v>
      </c>
      <c r="C208" s="9" t="s">
        <v>66</v>
      </c>
      <c r="D208" s="10">
        <v>6000</v>
      </c>
      <c r="E208" s="10">
        <v>6000</v>
      </c>
    </row>
    <row r="209" spans="1:5" ht="15" thickBot="1" x14ac:dyDescent="0.4">
      <c r="A209" s="41" t="s">
        <v>41</v>
      </c>
      <c r="B209" s="42"/>
      <c r="C209" s="42"/>
      <c r="D209" s="43"/>
      <c r="E209" s="15">
        <f>SUM(E208:E208)</f>
        <v>6000</v>
      </c>
    </row>
    <row r="210" spans="1:5" x14ac:dyDescent="0.35">
      <c r="A210" s="51" t="s">
        <v>42</v>
      </c>
      <c r="B210" s="52"/>
      <c r="C210" s="52"/>
      <c r="D210" s="52"/>
      <c r="E210" s="53"/>
    </row>
    <row r="211" spans="1:5" x14ac:dyDescent="0.35">
      <c r="A211" s="23" t="s">
        <v>99</v>
      </c>
      <c r="B211" s="24">
        <v>24</v>
      </c>
      <c r="C211" s="9" t="s">
        <v>11</v>
      </c>
      <c r="D211" s="26">
        <v>900</v>
      </c>
      <c r="E211" s="26">
        <f>D211*B211</f>
        <v>21600</v>
      </c>
    </row>
    <row r="212" spans="1:5" ht="15" thickBot="1" x14ac:dyDescent="0.4">
      <c r="A212" s="41" t="s">
        <v>43</v>
      </c>
      <c r="B212" s="42"/>
      <c r="C212" s="42"/>
      <c r="D212" s="43"/>
      <c r="E212" s="15">
        <f>SUM(E211:E211)</f>
        <v>21600</v>
      </c>
    </row>
    <row r="213" spans="1:5" ht="15" thickBot="1" x14ac:dyDescent="0.4">
      <c r="A213" s="48" t="s">
        <v>44</v>
      </c>
      <c r="B213" s="49"/>
      <c r="C213" s="49"/>
      <c r="D213" s="49"/>
      <c r="E213" s="50"/>
    </row>
    <row r="214" spans="1:5" x14ac:dyDescent="0.35">
      <c r="A214" s="44" t="s">
        <v>45</v>
      </c>
      <c r="B214" s="45"/>
      <c r="C214" s="45"/>
      <c r="D214" s="46"/>
      <c r="E214" s="16">
        <f>E206+E209+E212</f>
        <v>32700</v>
      </c>
    </row>
    <row r="215" spans="1:5" x14ac:dyDescent="0.35">
      <c r="A215" s="30" t="s">
        <v>46</v>
      </c>
      <c r="B215" s="31"/>
      <c r="C215" s="31"/>
      <c r="D215" s="17">
        <v>0.1</v>
      </c>
      <c r="E215" s="18">
        <f>ROUND((E214*0.1),2)</f>
        <v>3270</v>
      </c>
    </row>
    <row r="216" spans="1:5" x14ac:dyDescent="0.35">
      <c r="A216" s="32" t="s">
        <v>47</v>
      </c>
      <c r="B216" s="33"/>
      <c r="C216" s="33"/>
      <c r="D216" s="34"/>
      <c r="E216" s="19">
        <f>SUM(E214:E215)</f>
        <v>35970</v>
      </c>
    </row>
    <row r="217" spans="1:5" ht="15" thickBot="1" x14ac:dyDescent="0.4">
      <c r="A217" s="35" t="s">
        <v>48</v>
      </c>
      <c r="B217" s="36"/>
      <c r="C217" s="36"/>
      <c r="D217" s="37"/>
      <c r="E217" s="20">
        <f>E216/C199</f>
        <v>1498.75</v>
      </c>
    </row>
    <row r="219" spans="1:5" ht="15" thickBot="1" x14ac:dyDescent="0.4"/>
    <row r="220" spans="1:5" ht="15.5" thickBot="1" x14ac:dyDescent="0.4">
      <c r="A220" s="58" t="s">
        <v>101</v>
      </c>
      <c r="B220" s="3" t="s">
        <v>31</v>
      </c>
      <c r="C220" s="4">
        <v>16</v>
      </c>
      <c r="D220" s="3" t="s">
        <v>32</v>
      </c>
      <c r="E220" s="5" t="s">
        <v>8</v>
      </c>
    </row>
    <row r="221" spans="1:5" ht="15" thickBot="1" x14ac:dyDescent="0.4">
      <c r="A221" s="6"/>
      <c r="B221" s="6"/>
      <c r="C221" s="6"/>
      <c r="D221" s="6"/>
      <c r="E221" s="6"/>
    </row>
    <row r="222" spans="1:5" ht="26.5" thickBot="1" x14ac:dyDescent="0.4">
      <c r="A222" s="54" t="s">
        <v>33</v>
      </c>
      <c r="B222" s="55" t="s">
        <v>34</v>
      </c>
      <c r="C222" s="55" t="s">
        <v>4</v>
      </c>
      <c r="D222" s="56" t="s">
        <v>5</v>
      </c>
      <c r="E222" s="57" t="s">
        <v>6</v>
      </c>
    </row>
    <row r="223" spans="1:5" x14ac:dyDescent="0.35">
      <c r="A223" s="51" t="s">
        <v>35</v>
      </c>
      <c r="B223" s="52"/>
      <c r="C223" s="52"/>
      <c r="D223" s="52"/>
      <c r="E223" s="53"/>
    </row>
    <row r="224" spans="1:5" x14ac:dyDescent="0.35">
      <c r="A224" s="22" t="s">
        <v>102</v>
      </c>
      <c r="B224" s="8">
        <v>5</v>
      </c>
      <c r="C224" s="9" t="s">
        <v>10</v>
      </c>
      <c r="D224" s="10">
        <v>400</v>
      </c>
      <c r="E224" s="10">
        <f>B224*D224</f>
        <v>2000</v>
      </c>
    </row>
    <row r="225" spans="1:5" x14ac:dyDescent="0.35">
      <c r="A225" s="22" t="s">
        <v>103</v>
      </c>
      <c r="B225" s="8">
        <v>3</v>
      </c>
      <c r="C225" s="9" t="s">
        <v>10</v>
      </c>
      <c r="D225" s="10">
        <v>350</v>
      </c>
      <c r="E225" s="10">
        <f>B225*D225</f>
        <v>1050</v>
      </c>
    </row>
    <row r="226" spans="1:5" x14ac:dyDescent="0.35">
      <c r="A226" s="22" t="s">
        <v>104</v>
      </c>
      <c r="B226" s="8">
        <v>2</v>
      </c>
      <c r="C226" s="9" t="s">
        <v>10</v>
      </c>
      <c r="D226" s="10">
        <v>900</v>
      </c>
      <c r="E226" s="10">
        <f>B226*D226</f>
        <v>1800</v>
      </c>
    </row>
    <row r="227" spans="1:5" x14ac:dyDescent="0.35">
      <c r="A227" s="47" t="s">
        <v>57</v>
      </c>
      <c r="B227" s="47"/>
      <c r="C227" s="47"/>
      <c r="D227" s="47"/>
      <c r="E227" s="27">
        <f>SUM(E224:E226)</f>
        <v>4850</v>
      </c>
    </row>
    <row r="228" spans="1:5" ht="15" thickBot="1" x14ac:dyDescent="0.4">
      <c r="A228" s="59" t="s">
        <v>40</v>
      </c>
      <c r="B228" s="60"/>
      <c r="C228" s="60"/>
      <c r="D228" s="60"/>
      <c r="E228" s="61"/>
    </row>
    <row r="229" spans="1:5" x14ac:dyDescent="0.35">
      <c r="A229" s="13" t="s">
        <v>105</v>
      </c>
      <c r="B229" s="14">
        <v>1</v>
      </c>
      <c r="C229" s="9" t="s">
        <v>66</v>
      </c>
      <c r="D229" s="10">
        <v>4000</v>
      </c>
      <c r="E229" s="10">
        <v>4000</v>
      </c>
    </row>
    <row r="230" spans="1:5" ht="15" thickBot="1" x14ac:dyDescent="0.4">
      <c r="A230" s="41" t="s">
        <v>41</v>
      </c>
      <c r="B230" s="42"/>
      <c r="C230" s="42"/>
      <c r="D230" s="43"/>
      <c r="E230" s="15">
        <f>SUM(E229:E229)</f>
        <v>4000</v>
      </c>
    </row>
    <row r="231" spans="1:5" x14ac:dyDescent="0.35">
      <c r="A231" s="51" t="s">
        <v>42</v>
      </c>
      <c r="B231" s="52"/>
      <c r="C231" s="52"/>
      <c r="D231" s="52"/>
      <c r="E231" s="53"/>
    </row>
    <row r="232" spans="1:5" x14ac:dyDescent="0.35">
      <c r="A232" s="23" t="s">
        <v>106</v>
      </c>
      <c r="B232" s="24">
        <v>16</v>
      </c>
      <c r="C232" s="9" t="s">
        <v>11</v>
      </c>
      <c r="D232" s="26">
        <v>1300</v>
      </c>
      <c r="E232" s="26">
        <f>D232*B232</f>
        <v>20800</v>
      </c>
    </row>
    <row r="233" spans="1:5" ht="15" thickBot="1" x14ac:dyDescent="0.4">
      <c r="A233" s="41" t="s">
        <v>43</v>
      </c>
      <c r="B233" s="42"/>
      <c r="C233" s="42"/>
      <c r="D233" s="43"/>
      <c r="E233" s="15">
        <f>SUM(E232:E232)</f>
        <v>20800</v>
      </c>
    </row>
    <row r="234" spans="1:5" ht="15" thickBot="1" x14ac:dyDescent="0.4">
      <c r="A234" s="48" t="s">
        <v>44</v>
      </c>
      <c r="B234" s="49"/>
      <c r="C234" s="49"/>
      <c r="D234" s="49"/>
      <c r="E234" s="50"/>
    </row>
    <row r="235" spans="1:5" x14ac:dyDescent="0.35">
      <c r="A235" s="44" t="s">
        <v>45</v>
      </c>
      <c r="B235" s="45"/>
      <c r="C235" s="45"/>
      <c r="D235" s="46"/>
      <c r="E235" s="16">
        <f>E227+E230+E233</f>
        <v>29650</v>
      </c>
    </row>
    <row r="236" spans="1:5" x14ac:dyDescent="0.35">
      <c r="A236" s="30" t="s">
        <v>46</v>
      </c>
      <c r="B236" s="31"/>
      <c r="C236" s="31"/>
      <c r="D236" s="17">
        <v>0.1</v>
      </c>
      <c r="E236" s="18">
        <f>ROUND((E235*0.1),2)</f>
        <v>2965</v>
      </c>
    </row>
    <row r="237" spans="1:5" x14ac:dyDescent="0.35">
      <c r="A237" s="32" t="s">
        <v>47</v>
      </c>
      <c r="B237" s="33"/>
      <c r="C237" s="33"/>
      <c r="D237" s="34"/>
      <c r="E237" s="19">
        <f>SUM(E235:E236)</f>
        <v>32615</v>
      </c>
    </row>
    <row r="238" spans="1:5" ht="15" thickBot="1" x14ac:dyDescent="0.4">
      <c r="A238" s="35" t="s">
        <v>48</v>
      </c>
      <c r="B238" s="36"/>
      <c r="C238" s="36"/>
      <c r="D238" s="37"/>
      <c r="E238" s="20">
        <f>E237/C220</f>
        <v>2038.4375</v>
      </c>
    </row>
    <row r="242" spans="1:5" ht="15" thickBot="1" x14ac:dyDescent="0.4"/>
    <row r="243" spans="1:5" ht="15.5" thickBot="1" x14ac:dyDescent="0.4">
      <c r="A243" s="58" t="s">
        <v>109</v>
      </c>
      <c r="B243" s="3" t="s">
        <v>31</v>
      </c>
      <c r="C243" s="4">
        <v>8</v>
      </c>
      <c r="D243" s="3" t="s">
        <v>32</v>
      </c>
      <c r="E243" s="5" t="s">
        <v>11</v>
      </c>
    </row>
    <row r="244" spans="1:5" ht="15" thickBot="1" x14ac:dyDescent="0.4">
      <c r="A244" s="6"/>
      <c r="B244" s="6"/>
      <c r="C244" s="6"/>
      <c r="D244" s="6"/>
      <c r="E244" s="6"/>
    </row>
    <row r="245" spans="1:5" ht="26.5" thickBot="1" x14ac:dyDescent="0.4">
      <c r="A245" s="54" t="s">
        <v>33</v>
      </c>
      <c r="B245" s="55" t="s">
        <v>34</v>
      </c>
      <c r="C245" s="55" t="s">
        <v>4</v>
      </c>
      <c r="D245" s="56" t="s">
        <v>5</v>
      </c>
      <c r="E245" s="57" t="s">
        <v>6</v>
      </c>
    </row>
    <row r="246" spans="1:5" ht="15" thickBot="1" x14ac:dyDescent="0.4">
      <c r="A246" s="48" t="s">
        <v>35</v>
      </c>
      <c r="B246" s="49"/>
      <c r="C246" s="49"/>
      <c r="D246" s="49"/>
      <c r="E246" s="50"/>
    </row>
    <row r="247" spans="1:5" x14ac:dyDescent="0.35">
      <c r="A247" s="7" t="s">
        <v>70</v>
      </c>
      <c r="B247" s="8">
        <v>100</v>
      </c>
      <c r="C247" s="9" t="s">
        <v>39</v>
      </c>
      <c r="D247" s="10">
        <v>90</v>
      </c>
      <c r="E247" s="11">
        <f>B247*D247</f>
        <v>9000</v>
      </c>
    </row>
    <row r="248" spans="1:5" x14ac:dyDescent="0.35">
      <c r="A248" s="7" t="s">
        <v>71</v>
      </c>
      <c r="B248" s="8">
        <v>7</v>
      </c>
      <c r="C248" s="9" t="s">
        <v>10</v>
      </c>
      <c r="D248" s="10">
        <v>350</v>
      </c>
      <c r="E248" s="11">
        <f>B248*D248</f>
        <v>2450</v>
      </c>
    </row>
    <row r="249" spans="1:5" x14ac:dyDescent="0.35">
      <c r="A249" s="7" t="s">
        <v>72</v>
      </c>
      <c r="B249" s="8">
        <v>12</v>
      </c>
      <c r="C249" s="9" t="s">
        <v>10</v>
      </c>
      <c r="D249" s="10">
        <v>400</v>
      </c>
      <c r="E249" s="11">
        <f>B249*D249</f>
        <v>4800</v>
      </c>
    </row>
    <row r="250" spans="1:5" x14ac:dyDescent="0.35">
      <c r="A250" s="7" t="s">
        <v>84</v>
      </c>
      <c r="B250" s="8">
        <v>600</v>
      </c>
      <c r="C250" s="9" t="s">
        <v>75</v>
      </c>
      <c r="D250" s="10">
        <v>12</v>
      </c>
      <c r="E250" s="11">
        <f t="shared" ref="E250:E252" si="10">B250*D250</f>
        <v>7200</v>
      </c>
    </row>
    <row r="251" spans="1:5" x14ac:dyDescent="0.35">
      <c r="A251" s="7" t="s">
        <v>107</v>
      </c>
      <c r="B251" s="8">
        <v>60</v>
      </c>
      <c r="C251" s="9" t="s">
        <v>10</v>
      </c>
      <c r="D251" s="10">
        <v>12</v>
      </c>
      <c r="E251" s="11">
        <f t="shared" si="10"/>
        <v>720</v>
      </c>
    </row>
    <row r="252" spans="1:5" x14ac:dyDescent="0.35">
      <c r="A252" s="21" t="s">
        <v>108</v>
      </c>
      <c r="B252" s="8">
        <v>1</v>
      </c>
      <c r="C252" s="9" t="s">
        <v>10</v>
      </c>
      <c r="D252" s="10">
        <v>5000</v>
      </c>
      <c r="E252" s="11">
        <f t="shared" si="10"/>
        <v>5000</v>
      </c>
    </row>
    <row r="253" spans="1:5" ht="15" thickBot="1" x14ac:dyDescent="0.4">
      <c r="A253" s="41" t="s">
        <v>57</v>
      </c>
      <c r="B253" s="42"/>
      <c r="C253" s="42"/>
      <c r="D253" s="43"/>
      <c r="E253" s="12">
        <f>SUM(E247:E252)</f>
        <v>29170</v>
      </c>
    </row>
    <row r="254" spans="1:5" ht="15" thickBot="1" x14ac:dyDescent="0.4">
      <c r="A254" s="48" t="s">
        <v>40</v>
      </c>
      <c r="B254" s="49"/>
      <c r="C254" s="49"/>
      <c r="D254" s="49"/>
      <c r="E254" s="50"/>
    </row>
    <row r="255" spans="1:5" x14ac:dyDescent="0.35">
      <c r="A255" s="13" t="s">
        <v>110</v>
      </c>
      <c r="B255" s="14">
        <v>2</v>
      </c>
      <c r="C255" s="9" t="s">
        <v>66</v>
      </c>
      <c r="D255" s="10">
        <v>6000</v>
      </c>
      <c r="E255" s="11">
        <v>12000</v>
      </c>
    </row>
    <row r="256" spans="1:5" ht="15" thickBot="1" x14ac:dyDescent="0.4">
      <c r="A256" s="41" t="s">
        <v>41</v>
      </c>
      <c r="B256" s="42"/>
      <c r="C256" s="42"/>
      <c r="D256" s="43"/>
      <c r="E256" s="15">
        <f>SUM(E255:E255)</f>
        <v>12000</v>
      </c>
    </row>
    <row r="257" spans="1:5" x14ac:dyDescent="0.35">
      <c r="A257" s="51" t="s">
        <v>42</v>
      </c>
      <c r="B257" s="52"/>
      <c r="C257" s="52"/>
      <c r="D257" s="52"/>
      <c r="E257" s="53"/>
    </row>
    <row r="258" spans="1:5" x14ac:dyDescent="0.35">
      <c r="A258" s="23" t="s">
        <v>81</v>
      </c>
      <c r="B258" s="24">
        <v>15</v>
      </c>
      <c r="C258" s="9" t="s">
        <v>62</v>
      </c>
      <c r="D258" s="26">
        <v>300</v>
      </c>
      <c r="E258" s="26">
        <f>D258*B258</f>
        <v>4500</v>
      </c>
    </row>
    <row r="259" spans="1:5" x14ac:dyDescent="0.35">
      <c r="A259" s="23" t="s">
        <v>77</v>
      </c>
      <c r="B259" s="24">
        <v>30</v>
      </c>
      <c r="C259" s="9" t="s">
        <v>62</v>
      </c>
      <c r="D259" s="26">
        <v>275</v>
      </c>
      <c r="E259" s="26">
        <f t="shared" ref="E259:E260" si="11">D259*B259</f>
        <v>8250</v>
      </c>
    </row>
    <row r="260" spans="1:5" x14ac:dyDescent="0.35">
      <c r="A260" s="22" t="s">
        <v>65</v>
      </c>
      <c r="B260" s="8">
        <v>4</v>
      </c>
      <c r="C260" s="9" t="s">
        <v>62</v>
      </c>
      <c r="D260" s="25">
        <v>400</v>
      </c>
      <c r="E260" s="26">
        <f t="shared" si="11"/>
        <v>1600</v>
      </c>
    </row>
    <row r="261" spans="1:5" ht="15" thickBot="1" x14ac:dyDescent="0.4">
      <c r="A261" s="41" t="s">
        <v>43</v>
      </c>
      <c r="B261" s="42"/>
      <c r="C261" s="42"/>
      <c r="D261" s="43"/>
      <c r="E261" s="15">
        <f>SUM(E258:E260)</f>
        <v>14350</v>
      </c>
    </row>
    <row r="262" spans="1:5" ht="15" thickBot="1" x14ac:dyDescent="0.4">
      <c r="A262" s="48" t="s">
        <v>44</v>
      </c>
      <c r="B262" s="49"/>
      <c r="C262" s="49"/>
      <c r="D262" s="49"/>
      <c r="E262" s="50"/>
    </row>
    <row r="263" spans="1:5" x14ac:dyDescent="0.35">
      <c r="A263" s="44" t="s">
        <v>45</v>
      </c>
      <c r="B263" s="45"/>
      <c r="C263" s="45"/>
      <c r="D263" s="46"/>
      <c r="E263" s="16">
        <f>E253+E256+E261</f>
        <v>55520</v>
      </c>
    </row>
    <row r="264" spans="1:5" x14ac:dyDescent="0.35">
      <c r="A264" s="30" t="s">
        <v>46</v>
      </c>
      <c r="B264" s="31"/>
      <c r="C264" s="31"/>
      <c r="D264" s="17">
        <v>0.1</v>
      </c>
      <c r="E264" s="18">
        <f>ROUND((E263*0.1),2)</f>
        <v>5552</v>
      </c>
    </row>
    <row r="265" spans="1:5" x14ac:dyDescent="0.35">
      <c r="A265" s="32" t="s">
        <v>47</v>
      </c>
      <c r="B265" s="33"/>
      <c r="C265" s="33"/>
      <c r="D265" s="34"/>
      <c r="E265" s="19">
        <f>SUM(E263:E264)</f>
        <v>61072</v>
      </c>
    </row>
    <row r="266" spans="1:5" ht="15" thickBot="1" x14ac:dyDescent="0.4">
      <c r="A266" s="35" t="s">
        <v>48</v>
      </c>
      <c r="B266" s="36"/>
      <c r="C266" s="36"/>
      <c r="D266" s="37"/>
      <c r="E266" s="20">
        <f>E265/C243</f>
        <v>7634</v>
      </c>
    </row>
    <row r="268" spans="1:5" ht="15" thickBot="1" x14ac:dyDescent="0.4"/>
    <row r="269" spans="1:5" ht="15.5" thickBot="1" x14ac:dyDescent="0.4">
      <c r="A269" s="58" t="s">
        <v>111</v>
      </c>
      <c r="B269" s="3" t="s">
        <v>31</v>
      </c>
      <c r="C269" s="4">
        <v>2</v>
      </c>
      <c r="D269" s="3" t="s">
        <v>32</v>
      </c>
      <c r="E269" s="5" t="s">
        <v>25</v>
      </c>
    </row>
    <row r="270" spans="1:5" ht="15" thickBot="1" x14ac:dyDescent="0.4">
      <c r="A270" s="6"/>
      <c r="B270" s="6"/>
      <c r="C270" s="6"/>
      <c r="D270" s="6"/>
      <c r="E270" s="6"/>
    </row>
    <row r="271" spans="1:5" ht="26.5" thickBot="1" x14ac:dyDescent="0.4">
      <c r="A271" s="54" t="s">
        <v>33</v>
      </c>
      <c r="B271" s="55" t="s">
        <v>34</v>
      </c>
      <c r="C271" s="55" t="s">
        <v>4</v>
      </c>
      <c r="D271" s="56" t="s">
        <v>5</v>
      </c>
      <c r="E271" s="57" t="s">
        <v>6</v>
      </c>
    </row>
    <row r="272" spans="1:5" ht="15" thickBot="1" x14ac:dyDescent="0.4">
      <c r="A272" s="48" t="s">
        <v>35</v>
      </c>
      <c r="B272" s="49"/>
      <c r="C272" s="49"/>
      <c r="D272" s="49"/>
      <c r="E272" s="50"/>
    </row>
    <row r="273" spans="1:5" x14ac:dyDescent="0.35">
      <c r="A273" s="7" t="s">
        <v>112</v>
      </c>
      <c r="B273" s="8">
        <v>12</v>
      </c>
      <c r="C273" s="9" t="s">
        <v>114</v>
      </c>
      <c r="D273" s="10">
        <v>200</v>
      </c>
      <c r="E273" s="11">
        <f>B273*D273</f>
        <v>2400</v>
      </c>
    </row>
    <row r="274" spans="1:5" x14ac:dyDescent="0.35">
      <c r="A274" s="7" t="s">
        <v>108</v>
      </c>
      <c r="B274" s="8">
        <v>6</v>
      </c>
      <c r="C274" s="9" t="s">
        <v>10</v>
      </c>
      <c r="D274" s="10">
        <v>60</v>
      </c>
      <c r="E274" s="11">
        <f>B274*D274</f>
        <v>360</v>
      </c>
    </row>
    <row r="275" spans="1:5" x14ac:dyDescent="0.35">
      <c r="A275" s="7" t="s">
        <v>113</v>
      </c>
      <c r="B275" s="8">
        <v>30</v>
      </c>
      <c r="C275" s="9" t="s">
        <v>75</v>
      </c>
      <c r="D275" s="10">
        <v>12</v>
      </c>
      <c r="E275" s="11">
        <f>B275*D275</f>
        <v>360</v>
      </c>
    </row>
    <row r="276" spans="1:5" ht="15" thickBot="1" x14ac:dyDescent="0.4">
      <c r="A276" s="41" t="s">
        <v>57</v>
      </c>
      <c r="B276" s="42"/>
      <c r="C276" s="42"/>
      <c r="D276" s="43"/>
      <c r="E276" s="12">
        <f>SUM(E273:E275)</f>
        <v>3120</v>
      </c>
    </row>
    <row r="277" spans="1:5" ht="15" thickBot="1" x14ac:dyDescent="0.4">
      <c r="A277" s="48" t="s">
        <v>40</v>
      </c>
      <c r="B277" s="49"/>
      <c r="C277" s="49"/>
      <c r="D277" s="49"/>
      <c r="E277" s="50"/>
    </row>
    <row r="278" spans="1:5" x14ac:dyDescent="0.35">
      <c r="A278" s="13" t="s">
        <v>115</v>
      </c>
      <c r="B278" s="14">
        <v>1</v>
      </c>
      <c r="C278" s="9" t="s">
        <v>66</v>
      </c>
      <c r="D278" s="10">
        <v>2000</v>
      </c>
      <c r="E278" s="11">
        <v>2000</v>
      </c>
    </row>
    <row r="279" spans="1:5" ht="15" thickBot="1" x14ac:dyDescent="0.4">
      <c r="A279" s="41" t="s">
        <v>41</v>
      </c>
      <c r="B279" s="42"/>
      <c r="C279" s="42"/>
      <c r="D279" s="43"/>
      <c r="E279" s="15">
        <f>SUM(E278:E278)</f>
        <v>2000</v>
      </c>
    </row>
    <row r="280" spans="1:5" x14ac:dyDescent="0.35">
      <c r="A280" s="51" t="s">
        <v>42</v>
      </c>
      <c r="B280" s="52"/>
      <c r="C280" s="52"/>
      <c r="D280" s="52"/>
      <c r="E280" s="53"/>
    </row>
    <row r="281" spans="1:5" x14ac:dyDescent="0.35">
      <c r="A281" s="23" t="s">
        <v>81</v>
      </c>
      <c r="B281" s="24">
        <v>4</v>
      </c>
      <c r="C281" s="9" t="s">
        <v>62</v>
      </c>
      <c r="D281" s="26">
        <v>300</v>
      </c>
      <c r="E281" s="26">
        <f>D281*B281</f>
        <v>1200</v>
      </c>
    </row>
    <row r="282" spans="1:5" x14ac:dyDescent="0.35">
      <c r="A282" s="23" t="s">
        <v>77</v>
      </c>
      <c r="B282" s="24">
        <v>10</v>
      </c>
      <c r="C282" s="9" t="s">
        <v>62</v>
      </c>
      <c r="D282" s="26">
        <v>275</v>
      </c>
      <c r="E282" s="26">
        <f t="shared" ref="E282" si="12">D282*B282</f>
        <v>2750</v>
      </c>
    </row>
    <row r="283" spans="1:5" ht="15" thickBot="1" x14ac:dyDescent="0.4">
      <c r="A283" s="41" t="s">
        <v>43</v>
      </c>
      <c r="B283" s="42"/>
      <c r="C283" s="42"/>
      <c r="D283" s="43"/>
      <c r="E283" s="15">
        <f>SUM(E281:E282)</f>
        <v>3950</v>
      </c>
    </row>
    <row r="284" spans="1:5" ht="15" thickBot="1" x14ac:dyDescent="0.4">
      <c r="A284" s="48" t="s">
        <v>44</v>
      </c>
      <c r="B284" s="49"/>
      <c r="C284" s="49"/>
      <c r="D284" s="49"/>
      <c r="E284" s="50"/>
    </row>
    <row r="285" spans="1:5" x14ac:dyDescent="0.35">
      <c r="A285" s="44" t="s">
        <v>45</v>
      </c>
      <c r="B285" s="45"/>
      <c r="C285" s="45"/>
      <c r="D285" s="46"/>
      <c r="E285" s="16">
        <f>E276+E279+E283</f>
        <v>9070</v>
      </c>
    </row>
    <row r="286" spans="1:5" x14ac:dyDescent="0.35">
      <c r="A286" s="30" t="s">
        <v>46</v>
      </c>
      <c r="B286" s="31"/>
      <c r="C286" s="31"/>
      <c r="D286" s="17">
        <v>0.1</v>
      </c>
      <c r="E286" s="18">
        <f>ROUND((E285*0.1),2)</f>
        <v>907</v>
      </c>
    </row>
    <row r="287" spans="1:5" x14ac:dyDescent="0.35">
      <c r="A287" s="32" t="s">
        <v>47</v>
      </c>
      <c r="B287" s="33"/>
      <c r="C287" s="33"/>
      <c r="D287" s="34"/>
      <c r="E287" s="19">
        <f>SUM(E285:E286)</f>
        <v>9977</v>
      </c>
    </row>
    <row r="288" spans="1:5" ht="15" thickBot="1" x14ac:dyDescent="0.4">
      <c r="A288" s="35" t="s">
        <v>48</v>
      </c>
      <c r="B288" s="36"/>
      <c r="C288" s="36"/>
      <c r="D288" s="37"/>
      <c r="E288" s="20">
        <f>E287/C269</f>
        <v>4988.5</v>
      </c>
    </row>
  </sheetData>
  <mergeCells count="133">
    <mergeCell ref="A236:C236"/>
    <mergeCell ref="A237:D237"/>
    <mergeCell ref="A238:D238"/>
    <mergeCell ref="A228:E228"/>
    <mergeCell ref="A230:D230"/>
    <mergeCell ref="A231:E231"/>
    <mergeCell ref="A233:D233"/>
    <mergeCell ref="A234:E234"/>
    <mergeCell ref="A235:D235"/>
    <mergeCell ref="A214:D214"/>
    <mergeCell ref="A215:C215"/>
    <mergeCell ref="A216:D216"/>
    <mergeCell ref="A217:D217"/>
    <mergeCell ref="A223:E223"/>
    <mergeCell ref="A227:D227"/>
    <mergeCell ref="A206:D206"/>
    <mergeCell ref="A207:E207"/>
    <mergeCell ref="A209:D209"/>
    <mergeCell ref="A210:E210"/>
    <mergeCell ref="A212:D212"/>
    <mergeCell ref="A213:E213"/>
    <mergeCell ref="A192:E192"/>
    <mergeCell ref="A193:D193"/>
    <mergeCell ref="A194:C194"/>
    <mergeCell ref="A195:D195"/>
    <mergeCell ref="A196:D196"/>
    <mergeCell ref="A202:E202"/>
    <mergeCell ref="A178:E178"/>
    <mergeCell ref="A185:D185"/>
    <mergeCell ref="A186:E186"/>
    <mergeCell ref="A188:D188"/>
    <mergeCell ref="A189:E189"/>
    <mergeCell ref="A191:D191"/>
    <mergeCell ref="A168:D168"/>
    <mergeCell ref="A169:E169"/>
    <mergeCell ref="A170:D170"/>
    <mergeCell ref="A171:C171"/>
    <mergeCell ref="A172:D172"/>
    <mergeCell ref="A173:D173"/>
    <mergeCell ref="A150:D150"/>
    <mergeCell ref="A155:E155"/>
    <mergeCell ref="A162:D162"/>
    <mergeCell ref="A163:E163"/>
    <mergeCell ref="A165:D165"/>
    <mergeCell ref="A166:E166"/>
    <mergeCell ref="A143:E143"/>
    <mergeCell ref="A145:D145"/>
    <mergeCell ref="A146:E146"/>
    <mergeCell ref="A147:D147"/>
    <mergeCell ref="A148:C148"/>
    <mergeCell ref="A149:D149"/>
    <mergeCell ref="A126:D126"/>
    <mergeCell ref="A127:D127"/>
    <mergeCell ref="A132:E132"/>
    <mergeCell ref="A139:D139"/>
    <mergeCell ref="A140:E140"/>
    <mergeCell ref="A142:D142"/>
    <mergeCell ref="A119:D119"/>
    <mergeCell ref="A120:E120"/>
    <mergeCell ref="A122:D122"/>
    <mergeCell ref="A123:E123"/>
    <mergeCell ref="A124:D124"/>
    <mergeCell ref="A125:C125"/>
    <mergeCell ref="A101:C101"/>
    <mergeCell ref="A102:D102"/>
    <mergeCell ref="A103:D103"/>
    <mergeCell ref="A109:E109"/>
    <mergeCell ref="A116:D116"/>
    <mergeCell ref="A117:E117"/>
    <mergeCell ref="A93:E93"/>
    <mergeCell ref="A98:D98"/>
    <mergeCell ref="A99:E99"/>
    <mergeCell ref="A100:D100"/>
    <mergeCell ref="A74:D74"/>
    <mergeCell ref="A75:C75"/>
    <mergeCell ref="A76:D76"/>
    <mergeCell ref="A77:D77"/>
    <mergeCell ref="A83:E83"/>
    <mergeCell ref="A89:D89"/>
    <mergeCell ref="A73:E73"/>
    <mergeCell ref="A47:E47"/>
    <mergeCell ref="A48:D48"/>
    <mergeCell ref="A49:C49"/>
    <mergeCell ref="A50:D50"/>
    <mergeCell ref="A51:D51"/>
    <mergeCell ref="A58:E58"/>
    <mergeCell ref="A90:E90"/>
    <mergeCell ref="A92:D92"/>
    <mergeCell ref="A246:E246"/>
    <mergeCell ref="A2:E2"/>
    <mergeCell ref="A7:E7"/>
    <mergeCell ref="A15:D15"/>
    <mergeCell ref="A16:E16"/>
    <mergeCell ref="A18:D18"/>
    <mergeCell ref="A19:E19"/>
    <mergeCell ref="A35:E35"/>
    <mergeCell ref="A39:D39"/>
    <mergeCell ref="A40:E40"/>
    <mergeCell ref="A42:D42"/>
    <mergeCell ref="A43:E43"/>
    <mergeCell ref="A46:D46"/>
    <mergeCell ref="A23:D23"/>
    <mergeCell ref="A24:E24"/>
    <mergeCell ref="A25:D25"/>
    <mergeCell ref="A26:C26"/>
    <mergeCell ref="A27:D27"/>
    <mergeCell ref="A28:D28"/>
    <mergeCell ref="A64:D64"/>
    <mergeCell ref="A65:E65"/>
    <mergeCell ref="A67:D67"/>
    <mergeCell ref="A68:E68"/>
    <mergeCell ref="A72:D72"/>
    <mergeCell ref="A253:D253"/>
    <mergeCell ref="A254:E254"/>
    <mergeCell ref="A256:D256"/>
    <mergeCell ref="A257:E257"/>
    <mergeCell ref="A261:D261"/>
    <mergeCell ref="A262:E262"/>
    <mergeCell ref="A263:D263"/>
    <mergeCell ref="A264:C264"/>
    <mergeCell ref="A265:D265"/>
    <mergeCell ref="A286:C286"/>
    <mergeCell ref="A287:D287"/>
    <mergeCell ref="A288:D288"/>
    <mergeCell ref="A266:D266"/>
    <mergeCell ref="A272:E272"/>
    <mergeCell ref="A276:D276"/>
    <mergeCell ref="A277:E277"/>
    <mergeCell ref="A279:D279"/>
    <mergeCell ref="A280:E280"/>
    <mergeCell ref="A283:D283"/>
    <mergeCell ref="A284:E284"/>
    <mergeCell ref="A285:D28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Bryant Ralac</dc:creator>
  <cp:lastModifiedBy>Marlon Ivan Carreto Rivera</cp:lastModifiedBy>
  <dcterms:created xsi:type="dcterms:W3CDTF">2025-05-20T18:42:42Z</dcterms:created>
  <dcterms:modified xsi:type="dcterms:W3CDTF">2025-05-21T09:04:42Z</dcterms:modified>
</cp:coreProperties>
</file>