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cial 2 - copia\"/>
    </mc:Choice>
  </mc:AlternateContent>
  <xr:revisionPtr revIDLastSave="0" documentId="13_ncr:1_{77D1C6EA-6E5E-439C-BAFA-83DFAEC007FE}" xr6:coauthVersionLast="47" xr6:coauthVersionMax="47" xr10:uidLastSave="{00000000-0000-0000-0000-000000000000}"/>
  <bookViews>
    <workbookView xWindow="-120" yWindow="-120" windowWidth="20730" windowHeight="11160" activeTab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3" l="1"/>
  <c r="U12" i="3" s="1"/>
  <c r="R12" i="3"/>
  <c r="S12" i="3" s="1"/>
  <c r="T11" i="3"/>
  <c r="U11" i="3" s="1"/>
  <c r="R11" i="3"/>
  <c r="S11" i="3" s="1"/>
  <c r="T10" i="3"/>
  <c r="U10" i="3" s="1"/>
  <c r="R10" i="3"/>
  <c r="S10" i="3" s="1"/>
  <c r="T6" i="3"/>
  <c r="U6" i="3" s="1"/>
  <c r="R6" i="3"/>
  <c r="S6" i="3" s="1"/>
  <c r="T5" i="3"/>
  <c r="U5" i="3" s="1"/>
  <c r="R5" i="3"/>
  <c r="S5" i="3" s="1"/>
  <c r="T4" i="3"/>
  <c r="U4" i="3" s="1"/>
  <c r="R4" i="3"/>
  <c r="S4" i="3" s="1"/>
  <c r="I18" i="3"/>
  <c r="J18" i="3" s="1"/>
  <c r="G18" i="3"/>
  <c r="H18" i="3" s="1"/>
  <c r="I17" i="3"/>
  <c r="J17" i="3" s="1"/>
  <c r="G17" i="3"/>
  <c r="H17" i="3" s="1"/>
  <c r="I16" i="3"/>
  <c r="J16" i="3" s="1"/>
  <c r="G16" i="3"/>
  <c r="H16" i="3" s="1"/>
  <c r="I12" i="3"/>
  <c r="G12" i="3"/>
  <c r="H12" i="3" s="1"/>
  <c r="I11" i="3"/>
  <c r="G11" i="3"/>
  <c r="H11" i="3" s="1"/>
  <c r="I10" i="3"/>
  <c r="G10" i="3"/>
  <c r="H10" i="3" s="1"/>
  <c r="B20" i="4"/>
  <c r="B15" i="4"/>
  <c r="B9" i="4"/>
  <c r="B4" i="4"/>
  <c r="I26" i="3"/>
  <c r="G26" i="3"/>
  <c r="H26" i="3" s="1"/>
  <c r="I25" i="3"/>
  <c r="G25" i="3"/>
  <c r="I24" i="3"/>
  <c r="G24" i="3"/>
  <c r="H24" i="3" s="1"/>
  <c r="I5" i="3"/>
  <c r="I6" i="3"/>
  <c r="I4" i="3"/>
  <c r="G6" i="3"/>
  <c r="H6" i="3" s="1"/>
  <c r="G5" i="3"/>
  <c r="H5" i="3" s="1"/>
  <c r="G4" i="3"/>
  <c r="H4" i="3" s="1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I23" i="1"/>
  <c r="I24" i="1"/>
  <c r="I25" i="1"/>
  <c r="I26" i="1"/>
  <c r="I22" i="1"/>
  <c r="H23" i="1"/>
  <c r="H24" i="1"/>
  <c r="H25" i="1"/>
  <c r="H26" i="1"/>
  <c r="H22" i="1"/>
  <c r="J25" i="3" l="1"/>
  <c r="J11" i="3"/>
  <c r="J6" i="3"/>
  <c r="J10" i="3"/>
  <c r="J12" i="3"/>
  <c r="J5" i="3"/>
  <c r="J4" i="3"/>
  <c r="J26" i="3"/>
  <c r="J24" i="3"/>
  <c r="H25" i="3"/>
  <c r="G9" i="2"/>
  <c r="I27" i="1"/>
  <c r="H27" i="1"/>
  <c r="G29" i="1"/>
  <c r="F17" i="1" l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6" i="1"/>
  <c r="F7" i="1"/>
  <c r="F8" i="1"/>
  <c r="F9" i="1"/>
  <c r="F5" i="1"/>
  <c r="E6" i="1"/>
  <c r="E7" i="1"/>
  <c r="E8" i="1"/>
  <c r="G8" i="1" s="1"/>
  <c r="E9" i="1"/>
  <c r="G9" i="1" s="1"/>
  <c r="E5" i="1"/>
  <c r="G5" i="1" s="1"/>
  <c r="G7" i="1" l="1"/>
  <c r="G6" i="1"/>
</calcChain>
</file>

<file path=xl/sharedStrings.xml><?xml version="1.0" encoding="utf-8"?>
<sst xmlns="http://schemas.openxmlformats.org/spreadsheetml/2006/main" count="163" uniqueCount="51">
  <si>
    <t>C65X55</t>
  </si>
  <si>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</si>
  <si>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</si>
  <si>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</si>
  <si>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</si>
  <si>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</si>
  <si>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</si>
  <si>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</si>
  <si>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</si>
  <si>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</si>
  <si>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</si>
  <si>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</si>
  <si>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</si>
  <si>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</si>
  <si>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</si>
  <si>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</si>
  <si>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</si>
  <si>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</si>
  <si>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</si>
  <si>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</si>
  <si>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</si>
  <si>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</si>
  <si>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</si>
  <si>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</si>
  <si>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</si>
  <si>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</si>
  <si>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</si>
  <si>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</si>
  <si>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</si>
  <si>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</si>
  <si>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</si>
  <si>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</si>
  <si>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</si>
  <si>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</si>
  <si>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</si>
  <si>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</si>
  <si>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</si>
  <si>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</si>
  <si>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</si>
  <si>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</si>
  <si>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</si>
  <si>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</si>
  <si>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</si>
  <si>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</si>
  <si>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</si>
  <si>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</si>
  <si>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</si>
  <si>
    <t>Cs = 0.11</t>
  </si>
  <si>
    <t>HAY IRREGULARIDAD</t>
  </si>
  <si>
    <t>sx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</si>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</sst>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5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9" totalsRowShown="0" headerRowDxfId="22">
  <autoFilter ref="B4:G9" xr:uid="{8A42B45D-63CF-415D-A57C-ADF780097182}"/>
  <tableColumns count="6">
    <tableColumn id="1" xr3:uid="{BD754B45-7BCC-43F4-83D8-CE4B405BC257}" name="Piso" dataDxfId="21"/>
    <tableColumn id="2" xr3:uid="{CBF87AFF-70EE-48F0-893A-1858EAA55749}" name="hp (m)"/>
    <tableColumn id="3" xr3:uid="{A8359B20-B71D-4DF2-8507-998CC600A17D}" name="Δxt (mm)"/>
    <tableColumn id="4" xr3:uid="{ECF3443E-84F5-4649-8144-E6C04BD0DF33}" name="Δxp (mm)" dataDxfId="20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1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2:G17" totalsRowShown="0" headerRowDxfId="18">
  <autoFilter ref="B12:G17" xr:uid="{78F7F588-51A8-4AEE-B1A7-410497AD0140}"/>
  <tableColumns count="6">
    <tableColumn id="1" xr3:uid="{F791FF9D-0C85-4F4F-938F-1AF0425FC42E}" name="Piso" dataDxfId="17"/>
    <tableColumn id="2" xr3:uid="{DB35479F-C4FD-4560-A720-524038A51EF4}" name="hp (m)" dataDxfId="16"/>
    <tableColumn id="3" xr3:uid="{61ED02DD-10CC-4D19-A1B5-E37D1AD1A552}" name="Δyt (mm)"/>
    <tableColumn id="4" xr3:uid="{D0DF1B5C-4BCD-4CD6-A330-D5CD917BA598}" name="Δyp (mm)" dataDxfId="15">
      <calculatedColumnFormula>D13-D14</calculatedColumnFormula>
    </tableColumn>
    <tableColumn id="5" xr3:uid="{77E9F31A-A89F-4628-A2EF-B1CF3CB791E1}" name="ΔUmax (mm)">
      <calculatedColumnFormula>0.02*C13*1000/$D$2</calculatedColumnFormula>
    </tableColumn>
    <tableColumn id="6" xr3:uid="{EDFEA732-04D6-46FC-8F52-BDBB2166FEBF}" name="D/CΔy" dataDxfId="1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3">
  <autoFilter ref="B4:G9" xr:uid="{8A42B45D-63CF-415D-A57C-ADF780097182}"/>
  <tableColumns count="6">
    <tableColumn id="1" xr3:uid="{D6C3B5AA-122C-4B34-92D6-D0CEE4CC1960}" name="Piso" dataDxfId="12"/>
    <tableColumn id="2" xr3:uid="{C482CA32-2858-4422-92F3-DD28DC756638}" name="hp (m)" dataDxfId="11"/>
    <tableColumn id="3" xr3:uid="{BB8A2FBD-2A04-4EE7-B6DB-261B16A6E171}" name="Δxt (mm)"/>
    <tableColumn id="4" xr3:uid="{20CA4914-F4B7-4B10-8D32-7BC12B23F664}" name="Δxp (mm)" dataDxfId="10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8">
  <autoFilter ref="B12:G17" xr:uid="{78F7F588-51A8-4AEE-B1A7-410497AD0140}"/>
  <tableColumns count="6">
    <tableColumn id="1" xr3:uid="{76F2A9A1-61A1-42AF-8C20-EB6958456A8B}" name="Piso" dataDxfId="7"/>
    <tableColumn id="2" xr3:uid="{B7DFA318-D0F8-49AD-9595-7445F34552D8}" name="hp (m)" dataDxfId="6"/>
    <tableColumn id="3" xr3:uid="{F8101295-BDFB-48ED-9C6B-9C810BDBA34B}" name="Δyt (mm)"/>
    <tableColumn id="4" xr3:uid="{DB3B7255-071C-42C6-BE8D-A0ADA8F960E9}" name="Δyp (mm)" dataDxfId="5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33"/>
  <sheetViews>
    <sheetView zoomScale="130" zoomScaleNormal="130" workbookViewId="0">
      <selection activeCell="D5" sqref="D5"/>
    </sheetView>
  </sheetViews>
  <sheetFormatPr baseColWidth="10" defaultColWidth="11.42578125" defaultRowHeight="15" x14ac:dyDescent="0.25"/>
  <cols>
    <col min="6" max="6" width="13.42578125" customWidth="1"/>
  </cols>
  <sheetData>
    <row r="1" spans="2:7" ht="13.9" x14ac:dyDescent="0.25">
      <c r="B1" t="s">
        <v>47</v>
      </c>
      <c r="D1" t="s">
        <v>0</v>
      </c>
    </row>
    <row r="2" spans="2:7" ht="13.9" x14ac:dyDescent="0.25">
      <c r="C2" s="3" t="s">
        <v>1</v>
      </c>
      <c r="D2">
        <v>5.5</v>
      </c>
    </row>
    <row r="4" spans="2:7" x14ac:dyDescent="0.25"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spans="2:7" ht="13.9" x14ac:dyDescent="0.25">
      <c r="B5" s="2">
        <v>5</v>
      </c>
      <c r="C5" s="1">
        <v>16.8</v>
      </c>
      <c r="D5" s="1">
        <v>34.795999999999999</v>
      </c>
      <c r="E5" s="2">
        <f>D5-D6</f>
        <v>6.2249999999999979</v>
      </c>
      <c r="F5">
        <f>0.02*C5*1000/$D$2</f>
        <v>61.090909090909093</v>
      </c>
      <c r="G5" s="6">
        <f>E5/F5</f>
        <v>0.10189732142857139</v>
      </c>
    </row>
    <row r="6" spans="2:7" ht="13.9" x14ac:dyDescent="0.25">
      <c r="B6" s="2">
        <v>4</v>
      </c>
      <c r="C6" s="1">
        <v>13.6</v>
      </c>
      <c r="D6" s="1">
        <v>28.571000000000002</v>
      </c>
      <c r="E6" s="2">
        <f t="shared" ref="E6:E9" si="0">D6-D7</f>
        <v>7.9009999999999998</v>
      </c>
      <c r="F6">
        <f t="shared" ref="F6:F9" si="1">0.02*C6*1000/$D$2</f>
        <v>49.454545454545453</v>
      </c>
      <c r="G6" s="6">
        <f t="shared" ref="G6:G9" si="2">E6/F6</f>
        <v>0.15976286764705883</v>
      </c>
    </row>
    <row r="7" spans="2:7" ht="13.9" x14ac:dyDescent="0.25">
      <c r="B7" s="2">
        <v>3</v>
      </c>
      <c r="C7" s="1">
        <v>10.4</v>
      </c>
      <c r="D7" s="1">
        <v>20.67</v>
      </c>
      <c r="E7" s="2">
        <f t="shared" si="0"/>
        <v>8.9490000000000016</v>
      </c>
      <c r="F7">
        <f t="shared" si="1"/>
        <v>37.81818181818182</v>
      </c>
      <c r="G7" s="6">
        <f t="shared" si="2"/>
        <v>0.23663221153846156</v>
      </c>
    </row>
    <row r="8" spans="2:7" ht="13.9" x14ac:dyDescent="0.25">
      <c r="B8" s="2">
        <v>2</v>
      </c>
      <c r="C8" s="1">
        <v>7.2</v>
      </c>
      <c r="D8" s="1">
        <v>11.721</v>
      </c>
      <c r="E8" s="2">
        <f t="shared" si="0"/>
        <v>8.0560000000000009</v>
      </c>
      <c r="F8">
        <f t="shared" si="1"/>
        <v>26.181818181818187</v>
      </c>
      <c r="G8" s="6">
        <f t="shared" si="2"/>
        <v>0.30769444444444444</v>
      </c>
    </row>
    <row r="9" spans="2:7" ht="13.9" x14ac:dyDescent="0.25">
      <c r="B9" s="2">
        <v>1</v>
      </c>
      <c r="C9" s="1">
        <v>4</v>
      </c>
      <c r="D9" s="1">
        <v>3.665</v>
      </c>
      <c r="E9" s="2">
        <f t="shared" si="0"/>
        <v>3.665</v>
      </c>
      <c r="F9">
        <f t="shared" si="1"/>
        <v>14.545454545454545</v>
      </c>
      <c r="G9" s="6">
        <f t="shared" si="2"/>
        <v>0.25196875000000002</v>
      </c>
    </row>
    <row r="12" spans="2:7" x14ac:dyDescent="0.25">
      <c r="B12" s="4" t="s">
        <v>2</v>
      </c>
      <c r="C12" s="4" t="s">
        <v>3</v>
      </c>
      <c r="D12" s="5" t="s">
        <v>8</v>
      </c>
      <c r="E12" s="5" t="s">
        <v>9</v>
      </c>
      <c r="F12" s="5" t="s">
        <v>6</v>
      </c>
      <c r="G12" s="5" t="s">
        <v>10</v>
      </c>
    </row>
    <row r="13" spans="2:7" ht="13.9" x14ac:dyDescent="0.25">
      <c r="B13" s="2">
        <v>5</v>
      </c>
      <c r="C13" s="2">
        <v>3.2</v>
      </c>
      <c r="D13" s="1">
        <v>42.609000000000002</v>
      </c>
      <c r="E13" s="2">
        <f>D13-D14</f>
        <v>6.490000000000002</v>
      </c>
      <c r="F13">
        <f>0.02*C13*1000/$D$2</f>
        <v>11.636363636363637</v>
      </c>
      <c r="G13" s="6">
        <f>E13/F13</f>
        <v>0.55773437500000012</v>
      </c>
    </row>
    <row r="14" spans="2:7" ht="13.9" x14ac:dyDescent="0.25">
      <c r="B14" s="2">
        <v>4</v>
      </c>
      <c r="C14" s="2">
        <v>3.2</v>
      </c>
      <c r="D14" s="1">
        <v>36.119</v>
      </c>
      <c r="E14" s="2">
        <f t="shared" ref="E14:E17" si="3">D14-D15</f>
        <v>9.152000000000001</v>
      </c>
      <c r="F14">
        <f t="shared" ref="F14:F17" si="4">0.02*C14*1000/$D$2</f>
        <v>11.636363636363637</v>
      </c>
      <c r="G14" s="6">
        <f t="shared" ref="G14:G17" si="5">E14/F14</f>
        <v>0.78650000000000009</v>
      </c>
    </row>
    <row r="15" spans="2:7" ht="13.9" x14ac:dyDescent="0.25">
      <c r="B15" s="2">
        <v>3</v>
      </c>
      <c r="C15" s="2">
        <v>3.2</v>
      </c>
      <c r="D15" s="1">
        <v>26.966999999999999</v>
      </c>
      <c r="E15" s="2">
        <f t="shared" si="3"/>
        <v>11.148999999999999</v>
      </c>
      <c r="F15">
        <f t="shared" si="4"/>
        <v>11.636363636363637</v>
      </c>
      <c r="G15" s="6">
        <f t="shared" si="5"/>
        <v>0.95811718749999986</v>
      </c>
    </row>
    <row r="16" spans="2:7" ht="13.9" x14ac:dyDescent="0.25">
      <c r="B16" s="2">
        <v>2</v>
      </c>
      <c r="C16" s="2">
        <v>3.2</v>
      </c>
      <c r="D16" s="1">
        <v>15.818</v>
      </c>
      <c r="E16" s="2">
        <f t="shared" si="3"/>
        <v>10.68</v>
      </c>
      <c r="F16">
        <f t="shared" si="4"/>
        <v>11.636363636363637</v>
      </c>
      <c r="G16" s="6">
        <f t="shared" si="5"/>
        <v>0.91781249999999992</v>
      </c>
    </row>
    <row r="17" spans="2:9" ht="13.9" x14ac:dyDescent="0.25">
      <c r="B17" s="2">
        <v>1</v>
      </c>
      <c r="C17" s="2">
        <v>3</v>
      </c>
      <c r="D17" s="1">
        <v>5.1379999999999999</v>
      </c>
      <c r="E17" s="2">
        <f t="shared" si="3"/>
        <v>5.1379999999999999</v>
      </c>
      <c r="F17">
        <f t="shared" si="4"/>
        <v>10.909090909090908</v>
      </c>
      <c r="G17" s="6">
        <f t="shared" si="5"/>
        <v>0.47098333333333336</v>
      </c>
    </row>
    <row r="21" spans="2:9" x14ac:dyDescent="0.25">
      <c r="B21" s="7" t="s">
        <v>2</v>
      </c>
      <c r="C21" s="8" t="s">
        <v>3</v>
      </c>
      <c r="D21" s="9" t="s">
        <v>11</v>
      </c>
      <c r="E21" s="9" t="s">
        <v>12</v>
      </c>
      <c r="F21" s="9" t="s">
        <v>13</v>
      </c>
      <c r="H21" s="9" t="s">
        <v>14</v>
      </c>
      <c r="I21" s="9" t="s">
        <v>15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16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3" priority="2" operator="greaterThan">
      <formula>1</formula>
    </cfRule>
  </conditionalFormatting>
  <conditionalFormatting sqref="G13:G17">
    <cfRule type="cellIs" dxfId="2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topLeftCell="A13"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ht="13.9" x14ac:dyDescent="0.25">
      <c r="E1" t="s">
        <v>17</v>
      </c>
    </row>
    <row r="2" spans="2:7" ht="13.9" x14ac:dyDescent="0.25">
      <c r="C2" s="3" t="s">
        <v>1</v>
      </c>
      <c r="D2">
        <v>5.5</v>
      </c>
    </row>
    <row r="4" spans="2:7" x14ac:dyDescent="0.25"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spans="2:7" ht="13.9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ht="13.9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ht="13.9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ht="13.9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ht="13.9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2</v>
      </c>
      <c r="C12" s="4" t="s">
        <v>3</v>
      </c>
      <c r="D12" s="5" t="s">
        <v>8</v>
      </c>
      <c r="E12" s="5" t="s">
        <v>9</v>
      </c>
      <c r="F12" s="5" t="s">
        <v>6</v>
      </c>
      <c r="G12" s="5" t="s">
        <v>10</v>
      </c>
    </row>
    <row r="13" spans="2:7" ht="13.9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ht="13.9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ht="13.9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ht="13.9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ht="13.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2</v>
      </c>
      <c r="C21" s="8" t="s">
        <v>3</v>
      </c>
      <c r="D21" s="9" t="s">
        <v>11</v>
      </c>
      <c r="E21" s="9" t="s">
        <v>12</v>
      </c>
      <c r="F21" s="9" t="s">
        <v>13</v>
      </c>
      <c r="H21" s="9" t="s">
        <v>14</v>
      </c>
      <c r="I21" s="9" t="s">
        <v>15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16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U26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7" max="7" width="13" customWidth="1"/>
    <col min="10" max="10" width="13.85546875" customWidth="1"/>
    <col min="11" max="11" width="26.7109375" customWidth="1"/>
  </cols>
  <sheetData>
    <row r="1" spans="1:21" x14ac:dyDescent="0.25">
      <c r="A1" s="17" t="s">
        <v>18</v>
      </c>
      <c r="E1" t="s">
        <v>49</v>
      </c>
      <c r="M1" s="29" t="s">
        <v>50</v>
      </c>
      <c r="N1" s="29"/>
      <c r="O1" s="29"/>
      <c r="P1" s="29"/>
      <c r="Q1" s="29"/>
      <c r="R1" s="29"/>
      <c r="S1" s="29"/>
      <c r="T1" s="29"/>
      <c r="U1" s="29"/>
    </row>
    <row r="3" spans="1:21" ht="30" x14ac:dyDescent="0.25">
      <c r="B3" s="19" t="s">
        <v>19</v>
      </c>
      <c r="C3" s="19" t="s">
        <v>20</v>
      </c>
      <c r="D3" s="19" t="s">
        <v>21</v>
      </c>
      <c r="E3" s="20" t="s">
        <v>22</v>
      </c>
      <c r="F3" s="20" t="s">
        <v>23</v>
      </c>
      <c r="G3" s="20" t="s">
        <v>24</v>
      </c>
      <c r="H3" s="21" t="s">
        <v>25</v>
      </c>
      <c r="I3" s="20" t="s">
        <v>26</v>
      </c>
      <c r="J3" s="20" t="s">
        <v>27</v>
      </c>
      <c r="K3" s="25"/>
      <c r="M3" s="19" t="s">
        <v>19</v>
      </c>
      <c r="N3" s="19" t="s">
        <v>20</v>
      </c>
      <c r="O3" s="19" t="s">
        <v>21</v>
      </c>
      <c r="P3" s="20" t="s">
        <v>22</v>
      </c>
      <c r="Q3" s="20" t="s">
        <v>23</v>
      </c>
      <c r="R3" s="20" t="s">
        <v>24</v>
      </c>
      <c r="S3" s="21" t="s">
        <v>25</v>
      </c>
      <c r="T3" s="20" t="s">
        <v>26</v>
      </c>
      <c r="U3" s="20" t="s">
        <v>27</v>
      </c>
    </row>
    <row r="4" spans="1:21" x14ac:dyDescent="0.25">
      <c r="B4" s="22">
        <v>5</v>
      </c>
      <c r="C4" s="22" t="s">
        <v>28</v>
      </c>
      <c r="D4" s="22" t="s">
        <v>29</v>
      </c>
      <c r="E4" s="22">
        <v>6.0000000000000001E-3</v>
      </c>
      <c r="F4" s="22">
        <v>1.2999999999999999E-2</v>
      </c>
      <c r="G4" s="22">
        <f>AVERAGE(E4:F4)</f>
        <v>9.4999999999999998E-3</v>
      </c>
      <c r="H4" s="22">
        <f>1.2*G4</f>
        <v>1.1399999999999999E-2</v>
      </c>
      <c r="I4" s="22">
        <f>MAX(E4:F4)</f>
        <v>1.2999999999999999E-2</v>
      </c>
      <c r="J4" s="24">
        <f>I4/G4</f>
        <v>1.368421052631579</v>
      </c>
      <c r="K4" s="26" t="s">
        <v>48</v>
      </c>
      <c r="M4" s="22">
        <v>5</v>
      </c>
      <c r="N4" s="22" t="s">
        <v>28</v>
      </c>
      <c r="O4" s="22" t="s">
        <v>29</v>
      </c>
      <c r="P4" s="22">
        <v>-0.78300000000000003</v>
      </c>
      <c r="Q4" s="22">
        <v>1.2999999999999999E-2</v>
      </c>
      <c r="R4" s="22">
        <f>AVERAGE(P4:Q4)</f>
        <v>-0.38500000000000001</v>
      </c>
      <c r="S4" s="22">
        <f>1.2*R4</f>
        <v>-0.46199999999999997</v>
      </c>
      <c r="T4" s="22">
        <f>MAX(P4:Q4)</f>
        <v>1.2999999999999999E-2</v>
      </c>
      <c r="U4" s="24">
        <f>T4/R4</f>
        <v>-3.3766233766233764E-2</v>
      </c>
    </row>
    <row r="5" spans="1:21" x14ac:dyDescent="0.25">
      <c r="B5" s="22">
        <v>5</v>
      </c>
      <c r="C5" s="22" t="s">
        <v>28</v>
      </c>
      <c r="D5" s="22" t="s">
        <v>30</v>
      </c>
      <c r="E5" s="22">
        <v>0.10299999999999999</v>
      </c>
      <c r="F5" s="22">
        <v>9.4E-2</v>
      </c>
      <c r="G5" s="22">
        <f>AVERAGE(E5:F5)</f>
        <v>9.8500000000000004E-2</v>
      </c>
      <c r="H5" s="22">
        <f t="shared" ref="H5:H6" si="0">1.2*G5</f>
        <v>0.1182</v>
      </c>
      <c r="I5" s="22">
        <f t="shared" ref="I5:I6" si="1">MAX(E5:F5)</f>
        <v>0.10299999999999999</v>
      </c>
      <c r="J5" s="23">
        <f t="shared" ref="J5:J6" si="2">I5/G5</f>
        <v>1.0456852791878171</v>
      </c>
      <c r="K5" s="27"/>
      <c r="M5" s="22">
        <v>5</v>
      </c>
      <c r="N5" s="22" t="s">
        <v>28</v>
      </c>
      <c r="O5" s="22" t="s">
        <v>30</v>
      </c>
      <c r="P5" s="22">
        <v>0.10299999999999999</v>
      </c>
      <c r="Q5" s="22">
        <v>9.4E-2</v>
      </c>
      <c r="R5" s="22">
        <f>AVERAGE(P5:Q5)</f>
        <v>9.8500000000000004E-2</v>
      </c>
      <c r="S5" s="22">
        <f t="shared" ref="S5:S6" si="3">1.2*R5</f>
        <v>0.1182</v>
      </c>
      <c r="T5" s="22">
        <f t="shared" ref="T5:T6" si="4">MAX(P5:Q5)</f>
        <v>0.10299999999999999</v>
      </c>
      <c r="U5" s="23">
        <f t="shared" ref="U5:U6" si="5">T5/R5</f>
        <v>1.0456852791878171</v>
      </c>
    </row>
    <row r="6" spans="1:21" x14ac:dyDescent="0.25">
      <c r="B6" s="22">
        <v>5</v>
      </c>
      <c r="C6" s="22" t="s">
        <v>28</v>
      </c>
      <c r="D6" s="22" t="s">
        <v>31</v>
      </c>
      <c r="E6" s="22">
        <v>-7.6999999999999999E-2</v>
      </c>
      <c r="F6" s="22">
        <v>-8.2000000000000003E-2</v>
      </c>
      <c r="G6" s="22">
        <f>AVERAGE(E6:F6)</f>
        <v>-7.9500000000000001E-2</v>
      </c>
      <c r="H6" s="22">
        <f t="shared" si="0"/>
        <v>-9.5399999999999999E-2</v>
      </c>
      <c r="I6" s="22">
        <f t="shared" si="1"/>
        <v>-7.6999999999999999E-2</v>
      </c>
      <c r="J6" s="23">
        <f t="shared" si="2"/>
        <v>0.96855345911949686</v>
      </c>
      <c r="K6" s="27"/>
      <c r="M6" s="22">
        <v>5</v>
      </c>
      <c r="N6" s="22" t="s">
        <v>28</v>
      </c>
      <c r="O6" s="22" t="s">
        <v>31</v>
      </c>
      <c r="P6" s="22">
        <v>-7.6999999999999999E-2</v>
      </c>
      <c r="Q6" s="22">
        <v>-8.2000000000000003E-2</v>
      </c>
      <c r="R6" s="22">
        <f>AVERAGE(P6:Q6)</f>
        <v>-7.9500000000000001E-2</v>
      </c>
      <c r="S6" s="22">
        <f t="shared" si="3"/>
        <v>-9.5399999999999999E-2</v>
      </c>
      <c r="T6" s="22">
        <f t="shared" si="4"/>
        <v>-7.6999999999999999E-2</v>
      </c>
      <c r="U6" s="23">
        <f t="shared" si="5"/>
        <v>0.96855345911949686</v>
      </c>
    </row>
    <row r="7" spans="1:21" x14ac:dyDescent="0.25">
      <c r="B7" s="28"/>
      <c r="C7" s="28"/>
      <c r="D7" s="28"/>
      <c r="E7" s="28"/>
      <c r="F7" s="28"/>
      <c r="G7" s="28"/>
      <c r="H7" s="28"/>
      <c r="I7" s="28"/>
      <c r="J7" s="27"/>
      <c r="K7" s="27"/>
    </row>
    <row r="8" spans="1:21" x14ac:dyDescent="0.25">
      <c r="B8" s="28"/>
      <c r="C8" s="28"/>
      <c r="D8" s="28"/>
      <c r="E8" s="28"/>
      <c r="F8" s="28"/>
      <c r="G8" s="28"/>
      <c r="H8" s="28"/>
      <c r="I8" s="28"/>
      <c r="J8" s="27"/>
      <c r="K8" s="27"/>
    </row>
    <row r="9" spans="1:21" ht="30" x14ac:dyDescent="0.25">
      <c r="B9" s="19" t="s">
        <v>19</v>
      </c>
      <c r="C9" s="19" t="s">
        <v>20</v>
      </c>
      <c r="D9" s="19" t="s">
        <v>21</v>
      </c>
      <c r="E9" s="20" t="s">
        <v>22</v>
      </c>
      <c r="F9" s="20" t="s">
        <v>23</v>
      </c>
      <c r="G9" s="20" t="s">
        <v>24</v>
      </c>
      <c r="H9" s="21" t="s">
        <v>25</v>
      </c>
      <c r="I9" s="20" t="s">
        <v>26</v>
      </c>
      <c r="J9" s="20" t="s">
        <v>27</v>
      </c>
      <c r="K9" s="27"/>
      <c r="M9" s="19" t="s">
        <v>19</v>
      </c>
      <c r="N9" s="19" t="s">
        <v>20</v>
      </c>
      <c r="O9" s="19" t="s">
        <v>21</v>
      </c>
      <c r="P9" s="20" t="s">
        <v>32</v>
      </c>
      <c r="Q9" s="20" t="s">
        <v>33</v>
      </c>
      <c r="R9" s="20" t="s">
        <v>24</v>
      </c>
      <c r="S9" s="21" t="s">
        <v>25</v>
      </c>
      <c r="T9" s="20" t="s">
        <v>26</v>
      </c>
      <c r="U9" s="20" t="s">
        <v>27</v>
      </c>
    </row>
    <row r="10" spans="1:21" x14ac:dyDescent="0.25">
      <c r="B10" s="22">
        <v>5</v>
      </c>
      <c r="C10" s="22" t="s">
        <v>28</v>
      </c>
      <c r="D10" s="22" t="s">
        <v>29</v>
      </c>
      <c r="E10" s="22">
        <v>0.01</v>
      </c>
      <c r="F10" s="22">
        <v>7.0000000000000001E-3</v>
      </c>
      <c r="G10" s="22">
        <f>AVERAGE(E10:F10)</f>
        <v>8.5000000000000006E-3</v>
      </c>
      <c r="H10" s="22">
        <f>1.2*G10</f>
        <v>1.0200000000000001E-2</v>
      </c>
      <c r="I10" s="22">
        <f>MAX(E10:F10)</f>
        <v>0.01</v>
      </c>
      <c r="J10" s="24">
        <f>I10/G10</f>
        <v>1.1764705882352942</v>
      </c>
      <c r="K10" s="27"/>
      <c r="M10" s="22">
        <v>5</v>
      </c>
      <c r="N10" s="22" t="s">
        <v>34</v>
      </c>
      <c r="O10" s="22" t="s">
        <v>35</v>
      </c>
      <c r="P10" s="22">
        <v>-6.0000000000000001E-3</v>
      </c>
      <c r="Q10" s="22">
        <v>44.82</v>
      </c>
      <c r="R10" s="22">
        <f>AVERAGE(P10:Q10)</f>
        <v>22.407</v>
      </c>
      <c r="S10" s="22">
        <f>1.2*R10</f>
        <v>26.888400000000001</v>
      </c>
      <c r="T10" s="22">
        <f>MAX(P10:Q10)</f>
        <v>44.82</v>
      </c>
      <c r="U10" s="23">
        <f>T10/R10</f>
        <v>2.0002677734636496</v>
      </c>
    </row>
    <row r="11" spans="1:21" x14ac:dyDescent="0.25">
      <c r="B11" s="22">
        <v>5</v>
      </c>
      <c r="C11" s="22" t="s">
        <v>28</v>
      </c>
      <c r="D11" s="22" t="s">
        <v>30</v>
      </c>
      <c r="E11" s="22">
        <v>0.115</v>
      </c>
      <c r="F11" s="22">
        <v>0.111</v>
      </c>
      <c r="G11" s="22">
        <f>AVERAGE(E11:F11)</f>
        <v>0.113</v>
      </c>
      <c r="H11" s="22">
        <f t="shared" ref="H11:H12" si="6">1.2*G11</f>
        <v>0.1356</v>
      </c>
      <c r="I11" s="22">
        <f t="shared" ref="I11:I12" si="7">MAX(E11:F11)</f>
        <v>0.115</v>
      </c>
      <c r="J11" s="23">
        <f t="shared" ref="J11:J12" si="8">I11/G11</f>
        <v>1.0176991150442478</v>
      </c>
      <c r="K11" s="27"/>
      <c r="M11" s="22">
        <v>5</v>
      </c>
      <c r="N11" s="22" t="s">
        <v>34</v>
      </c>
      <c r="O11" s="22" t="s">
        <v>36</v>
      </c>
      <c r="P11" s="22">
        <v>33.979999999999997</v>
      </c>
      <c r="Q11" s="22">
        <v>48.83</v>
      </c>
      <c r="R11" s="22">
        <f>AVERAGE(P11:Q11)</f>
        <v>41.405000000000001</v>
      </c>
      <c r="S11" s="22">
        <f t="shared" ref="S11:S12" si="9">1.2*R11</f>
        <v>49.686</v>
      </c>
      <c r="T11" s="22">
        <f t="shared" ref="T11:T12" si="10">MAX(P11:Q11)</f>
        <v>48.83</v>
      </c>
      <c r="U11" s="23">
        <f t="shared" ref="U11:U12" si="11">T11/R11</f>
        <v>1.1793261683371572</v>
      </c>
    </row>
    <row r="12" spans="1:21" x14ac:dyDescent="0.25">
      <c r="B12" s="22">
        <v>5</v>
      </c>
      <c r="C12" s="22" t="s">
        <v>28</v>
      </c>
      <c r="D12" s="22" t="s">
        <v>31</v>
      </c>
      <c r="E12" s="22">
        <v>-9.5000000000000001E-2</v>
      </c>
      <c r="F12" s="22">
        <v>-9.7000000000000003E-2</v>
      </c>
      <c r="G12" s="22">
        <f>AVERAGE(E12:F12)</f>
        <v>-9.6000000000000002E-2</v>
      </c>
      <c r="H12" s="22">
        <f t="shared" si="6"/>
        <v>-0.1152</v>
      </c>
      <c r="I12" s="22">
        <f t="shared" si="7"/>
        <v>-9.5000000000000001E-2</v>
      </c>
      <c r="J12" s="23">
        <f t="shared" si="8"/>
        <v>0.98958333333333337</v>
      </c>
      <c r="K12" s="27"/>
      <c r="M12" s="22">
        <v>5</v>
      </c>
      <c r="N12" s="22" t="s">
        <v>34</v>
      </c>
      <c r="O12" s="22" t="s">
        <v>37</v>
      </c>
      <c r="P12" s="22">
        <v>43.2</v>
      </c>
      <c r="Q12" s="22">
        <v>40.799999999999997</v>
      </c>
      <c r="R12" s="22">
        <f>AVERAGE(P12:Q12)</f>
        <v>42</v>
      </c>
      <c r="S12" s="22">
        <f t="shared" si="9"/>
        <v>50.4</v>
      </c>
      <c r="T12" s="22">
        <f t="shared" si="10"/>
        <v>43.2</v>
      </c>
      <c r="U12" s="23">
        <f t="shared" si="11"/>
        <v>1.0285714285714287</v>
      </c>
    </row>
    <row r="13" spans="1:21" x14ac:dyDescent="0.25">
      <c r="B13" s="28"/>
      <c r="C13" s="28"/>
      <c r="D13" s="28"/>
      <c r="E13" s="28"/>
      <c r="F13" s="28"/>
      <c r="G13" s="28"/>
      <c r="H13" s="28"/>
      <c r="I13" s="28"/>
      <c r="J13" s="27"/>
      <c r="K13" s="27"/>
    </row>
    <row r="14" spans="1:21" x14ac:dyDescent="0.25">
      <c r="B14" s="28"/>
      <c r="C14" s="28"/>
      <c r="D14" s="28"/>
      <c r="E14" s="28"/>
      <c r="F14" s="28"/>
      <c r="G14" s="28"/>
      <c r="H14" s="28"/>
      <c r="I14" s="28"/>
      <c r="J14" s="27"/>
      <c r="K14" s="27"/>
    </row>
    <row r="15" spans="1:21" ht="30" x14ac:dyDescent="0.25">
      <c r="B15" s="19" t="s">
        <v>19</v>
      </c>
      <c r="C15" s="19" t="s">
        <v>20</v>
      </c>
      <c r="D15" s="19" t="s">
        <v>21</v>
      </c>
      <c r="E15" s="20" t="s">
        <v>22</v>
      </c>
      <c r="F15" s="20" t="s">
        <v>23</v>
      </c>
      <c r="G15" s="20" t="s">
        <v>24</v>
      </c>
      <c r="H15" s="21" t="s">
        <v>25</v>
      </c>
      <c r="I15" s="20" t="s">
        <v>26</v>
      </c>
      <c r="J15" s="20" t="s">
        <v>27</v>
      </c>
      <c r="K15" s="27"/>
    </row>
    <row r="16" spans="1:21" x14ac:dyDescent="0.25">
      <c r="B16" s="22">
        <v>5</v>
      </c>
      <c r="C16" s="22" t="s">
        <v>28</v>
      </c>
      <c r="D16" s="22" t="s">
        <v>29</v>
      </c>
      <c r="E16" s="22">
        <v>1.2E-2</v>
      </c>
      <c r="F16" s="22">
        <v>7.0000000000000001E-3</v>
      </c>
      <c r="G16" s="22">
        <f>AVERAGE(E16:F16)</f>
        <v>9.4999999999999998E-3</v>
      </c>
      <c r="H16" s="22">
        <f>1.2*G16</f>
        <v>1.1399999999999999E-2</v>
      </c>
      <c r="I16" s="22">
        <f>MAX(E16:F16)</f>
        <v>1.2E-2</v>
      </c>
      <c r="J16" s="24">
        <f>I16/G16</f>
        <v>1.2631578947368423</v>
      </c>
      <c r="K16" s="27"/>
    </row>
    <row r="17" spans="2:11" x14ac:dyDescent="0.25">
      <c r="B17" s="22">
        <v>5</v>
      </c>
      <c r="C17" s="22" t="s">
        <v>28</v>
      </c>
      <c r="D17" s="22" t="s">
        <v>30</v>
      </c>
      <c r="E17" s="22">
        <v>0.115</v>
      </c>
      <c r="F17" s="22">
        <v>0.111</v>
      </c>
      <c r="G17" s="22">
        <f>AVERAGE(E17:F17)</f>
        <v>0.113</v>
      </c>
      <c r="H17" s="22">
        <f t="shared" ref="H17:H18" si="12">1.2*G17</f>
        <v>0.1356</v>
      </c>
      <c r="I17" s="22">
        <f t="shared" ref="I17:I18" si="13">MAX(E17:F17)</f>
        <v>0.115</v>
      </c>
      <c r="J17" s="23">
        <f t="shared" ref="J17:J18" si="14">I17/G17</f>
        <v>1.0176991150442478</v>
      </c>
      <c r="K17" s="27"/>
    </row>
    <row r="18" spans="2:11" x14ac:dyDescent="0.25">
      <c r="B18" s="22">
        <v>5</v>
      </c>
      <c r="C18" s="22" t="s">
        <v>28</v>
      </c>
      <c r="D18" s="22" t="s">
        <v>31</v>
      </c>
      <c r="E18" s="22">
        <v>-9.5000000000000001E-2</v>
      </c>
      <c r="F18" s="22">
        <v>-9.7000000000000003E-2</v>
      </c>
      <c r="G18" s="22">
        <f>AVERAGE(E18:F18)</f>
        <v>-9.6000000000000002E-2</v>
      </c>
      <c r="H18" s="22">
        <f t="shared" si="12"/>
        <v>-0.1152</v>
      </c>
      <c r="I18" s="22">
        <f t="shared" si="13"/>
        <v>-9.5000000000000001E-2</v>
      </c>
      <c r="J18" s="23">
        <f t="shared" si="14"/>
        <v>0.98958333333333337</v>
      </c>
      <c r="K18" s="27"/>
    </row>
    <row r="19" spans="2:11" x14ac:dyDescent="0.25">
      <c r="B19" s="28"/>
      <c r="C19" s="28"/>
      <c r="D19" s="28"/>
      <c r="E19" s="28"/>
      <c r="F19" s="28"/>
      <c r="G19" s="28"/>
      <c r="H19" s="28"/>
      <c r="I19" s="28"/>
      <c r="J19" s="27"/>
      <c r="K19" s="27"/>
    </row>
    <row r="20" spans="2:11" x14ac:dyDescent="0.25">
      <c r="B20" s="28"/>
      <c r="C20" s="28"/>
      <c r="D20" s="28"/>
      <c r="E20" s="28"/>
      <c r="F20" s="28"/>
      <c r="G20" s="28"/>
      <c r="H20" s="28"/>
      <c r="I20" s="28"/>
      <c r="J20" s="27"/>
      <c r="K20" s="27"/>
    </row>
    <row r="21" spans="2:11" x14ac:dyDescent="0.25">
      <c r="B21" s="28"/>
      <c r="C21" s="28"/>
      <c r="D21" s="28"/>
      <c r="E21" s="28"/>
      <c r="F21" s="28"/>
      <c r="G21" s="28"/>
      <c r="H21" s="28"/>
      <c r="I21" s="28"/>
      <c r="J21" s="27"/>
      <c r="K21" s="27"/>
    </row>
    <row r="23" spans="2:11" ht="30" x14ac:dyDescent="0.25">
      <c r="B23" s="19" t="s">
        <v>19</v>
      </c>
      <c r="C23" s="19" t="s">
        <v>20</v>
      </c>
      <c r="D23" s="19" t="s">
        <v>21</v>
      </c>
      <c r="E23" s="20" t="s">
        <v>32</v>
      </c>
      <c r="F23" s="20" t="s">
        <v>33</v>
      </c>
      <c r="G23" s="20" t="s">
        <v>24</v>
      </c>
      <c r="H23" s="21" t="s">
        <v>25</v>
      </c>
      <c r="I23" s="20" t="s">
        <v>26</v>
      </c>
      <c r="J23" s="20" t="s">
        <v>27</v>
      </c>
      <c r="K23" s="25"/>
    </row>
    <row r="24" spans="2:11" x14ac:dyDescent="0.25">
      <c r="B24" s="22">
        <v>5</v>
      </c>
      <c r="C24" s="22" t="s">
        <v>34</v>
      </c>
      <c r="D24" s="22" t="s">
        <v>35</v>
      </c>
      <c r="E24" s="22">
        <v>38.590000000000003</v>
      </c>
      <c r="F24" s="22">
        <v>44.82</v>
      </c>
      <c r="G24" s="22">
        <f>AVERAGE(E24:F24)</f>
        <v>41.704999999999998</v>
      </c>
      <c r="H24" s="22">
        <f>1.2*G24</f>
        <v>50.045999999999999</v>
      </c>
      <c r="I24" s="22">
        <f>MAX(E24:F24)</f>
        <v>44.82</v>
      </c>
      <c r="J24" s="23">
        <f>I24/G24</f>
        <v>1.0746912840187028</v>
      </c>
      <c r="K24" s="27"/>
    </row>
    <row r="25" spans="2:11" x14ac:dyDescent="0.25">
      <c r="B25" s="22">
        <v>5</v>
      </c>
      <c r="C25" s="22" t="s">
        <v>34</v>
      </c>
      <c r="D25" s="22" t="s">
        <v>36</v>
      </c>
      <c r="E25" s="22">
        <v>33.979999999999997</v>
      </c>
      <c r="F25" s="22">
        <v>48.83</v>
      </c>
      <c r="G25" s="22">
        <f>AVERAGE(E25:F25)</f>
        <v>41.405000000000001</v>
      </c>
      <c r="H25" s="22">
        <f t="shared" ref="H25:H26" si="15">1.2*G25</f>
        <v>49.686</v>
      </c>
      <c r="I25" s="22">
        <f t="shared" ref="I25:I26" si="16">MAX(E25:F25)</f>
        <v>48.83</v>
      </c>
      <c r="J25" s="23">
        <f t="shared" ref="J25:J26" si="17">I25/G25</f>
        <v>1.1793261683371572</v>
      </c>
      <c r="K25" s="27"/>
    </row>
    <row r="26" spans="2:11" x14ac:dyDescent="0.25">
      <c r="B26" s="22">
        <v>5</v>
      </c>
      <c r="C26" s="22" t="s">
        <v>34</v>
      </c>
      <c r="D26" s="22" t="s">
        <v>37</v>
      </c>
      <c r="E26" s="22">
        <v>43.2</v>
      </c>
      <c r="F26" s="22">
        <v>40.799999999999997</v>
      </c>
      <c r="G26" s="22">
        <f>AVERAGE(E26:F26)</f>
        <v>42</v>
      </c>
      <c r="H26" s="22">
        <f t="shared" si="15"/>
        <v>50.4</v>
      </c>
      <c r="I26" s="22">
        <f t="shared" si="16"/>
        <v>43.2</v>
      </c>
      <c r="J26" s="23">
        <f t="shared" si="17"/>
        <v>1.0285714285714287</v>
      </c>
      <c r="K26" s="27"/>
    </row>
  </sheetData>
  <mergeCells count="1"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tabSelected="1"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38</v>
      </c>
    </row>
    <row r="3" spans="1:3" x14ac:dyDescent="0.25">
      <c r="A3" t="s">
        <v>39</v>
      </c>
      <c r="B3">
        <v>5.5</v>
      </c>
      <c r="C3" t="s">
        <v>40</v>
      </c>
    </row>
    <row r="4" spans="1:3" x14ac:dyDescent="0.25">
      <c r="A4" s="18" t="s">
        <v>41</v>
      </c>
      <c r="B4">
        <f>B3*1000/180</f>
        <v>30.555555555555557</v>
      </c>
      <c r="C4" t="s">
        <v>42</v>
      </c>
    </row>
    <row r="5" spans="1:3" x14ac:dyDescent="0.25">
      <c r="A5" s="18" t="s">
        <v>43</v>
      </c>
      <c r="B5">
        <v>2.073</v>
      </c>
      <c r="C5" t="s">
        <v>42</v>
      </c>
    </row>
    <row r="6" spans="1:3" x14ac:dyDescent="0.25">
      <c r="A6" s="18" t="s">
        <v>44</v>
      </c>
      <c r="B6">
        <v>2.0680000000000001</v>
      </c>
      <c r="C6" t="s">
        <v>42</v>
      </c>
    </row>
    <row r="7" spans="1:3" x14ac:dyDescent="0.25">
      <c r="A7" s="18" t="s">
        <v>45</v>
      </c>
      <c r="B7">
        <v>2</v>
      </c>
    </row>
    <row r="9" spans="1:3" x14ac:dyDescent="0.25">
      <c r="A9" s="18" t="s">
        <v>46</v>
      </c>
      <c r="B9">
        <f>B7*B5+B6</f>
        <v>6.2140000000000004</v>
      </c>
      <c r="C9" t="s">
        <v>42</v>
      </c>
    </row>
    <row r="12" spans="1:3" x14ac:dyDescent="0.25">
      <c r="A12" t="s">
        <v>38</v>
      </c>
    </row>
    <row r="14" spans="1:3" x14ac:dyDescent="0.25">
      <c r="A14" t="s">
        <v>39</v>
      </c>
      <c r="B14">
        <v>5.5</v>
      </c>
      <c r="C14" t="s">
        <v>40</v>
      </c>
    </row>
    <row r="15" spans="1:3" x14ac:dyDescent="0.25">
      <c r="A15" s="18" t="s">
        <v>41</v>
      </c>
      <c r="B15">
        <f>B14*1000/180</f>
        <v>30.555555555555557</v>
      </c>
      <c r="C15" t="s">
        <v>42</v>
      </c>
    </row>
    <row r="16" spans="1:3" x14ac:dyDescent="0.25">
      <c r="A16" s="18" t="s">
        <v>43</v>
      </c>
      <c r="B16">
        <v>8.07</v>
      </c>
      <c r="C16" t="s">
        <v>42</v>
      </c>
    </row>
    <row r="17" spans="1:3" x14ac:dyDescent="0.25">
      <c r="A17" s="18" t="s">
        <v>44</v>
      </c>
      <c r="B17">
        <v>8.82</v>
      </c>
      <c r="C17" t="s">
        <v>42</v>
      </c>
    </row>
    <row r="18" spans="1:3" x14ac:dyDescent="0.25">
      <c r="A18" s="18" t="s">
        <v>45</v>
      </c>
      <c r="B18">
        <v>2</v>
      </c>
    </row>
    <row r="20" spans="1:3" x14ac:dyDescent="0.25">
      <c r="A20" s="18" t="s">
        <v>46</v>
      </c>
      <c r="B20">
        <f>B18*B16+B17</f>
        <v>24.96</v>
      </c>
      <c r="C20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2025-06-27T07:27:47Z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