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vaq ETABS\PROYECTO\"/>
    </mc:Choice>
  </mc:AlternateContent>
  <xr:revisionPtr revIDLastSave="0" documentId="13_ncr:1_{8C0BDBBE-CD08-4AC0-9056-4BE29422B5C3}" xr6:coauthVersionLast="47" xr6:coauthVersionMax="47" xr10:uidLastSave="{00000000-0000-0000-0000-000000000000}"/>
  <bookViews>
    <workbookView xWindow="-110" yWindow="-110" windowWidth="19420" windowHeight="10420" xr2:uid="{2C923F62-14FA-4C69-84B3-DA06D32462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D96" i="1"/>
  <c r="D95" i="1"/>
  <c r="D90" i="1"/>
  <c r="A53" i="1"/>
  <c r="B76" i="1" s="1"/>
  <c r="A62" i="1"/>
  <c r="B80" i="1" s="1"/>
  <c r="A46" i="1"/>
  <c r="B72" i="1" s="1"/>
  <c r="C44" i="1"/>
  <c r="A44" i="1"/>
  <c r="C41" i="1"/>
  <c r="A41" i="1"/>
  <c r="A35" i="1"/>
  <c r="B71" i="1" s="1"/>
  <c r="C33" i="1"/>
  <c r="A33" i="1"/>
  <c r="C30" i="1"/>
  <c r="A30" i="1"/>
  <c r="D92" i="1" l="1"/>
  <c r="D98" i="1"/>
</calcChain>
</file>

<file path=xl/sharedStrings.xml><?xml version="1.0" encoding="utf-8"?>
<sst xmlns="http://schemas.openxmlformats.org/spreadsheetml/2006/main" count="111" uniqueCount="77">
  <si>
    <t xml:space="preserve">Materiales </t>
  </si>
  <si>
    <t>f´c=</t>
  </si>
  <si>
    <t>kgf/cm2</t>
  </si>
  <si>
    <t xml:space="preserve">fy= </t>
  </si>
  <si>
    <t xml:space="preserve">Uso de la estructura </t>
  </si>
  <si>
    <t>Apartamentos</t>
  </si>
  <si>
    <t>Techo=</t>
  </si>
  <si>
    <t>Nivel 1-6=</t>
  </si>
  <si>
    <t>Acceso Parcial</t>
  </si>
  <si>
    <t xml:space="preserve">Ubicación </t>
  </si>
  <si>
    <t>Cobán, Alta Verapáz</t>
  </si>
  <si>
    <t>Perfil de Suelo C</t>
  </si>
  <si>
    <t xml:space="preserve">Altura de piso </t>
  </si>
  <si>
    <t>Nivel 1-6 =</t>
  </si>
  <si>
    <t>m</t>
  </si>
  <si>
    <t>Cota de Cimentación</t>
  </si>
  <si>
    <t>hz=</t>
  </si>
  <si>
    <t xml:space="preserve">INFORMACION GENERAL DE LA ESTRUCTURA </t>
  </si>
  <si>
    <t>VIGAS</t>
  </si>
  <si>
    <t xml:space="preserve">Voladizo </t>
  </si>
  <si>
    <t xml:space="preserve">COLUMNA </t>
  </si>
  <si>
    <t>LOSA</t>
  </si>
  <si>
    <t xml:space="preserve">Predimensionamiento </t>
  </si>
  <si>
    <t xml:space="preserve">Vigas </t>
  </si>
  <si>
    <t>Direccion X-X</t>
  </si>
  <si>
    <t>L=</t>
  </si>
  <si>
    <t>L/14</t>
  </si>
  <si>
    <t>h</t>
  </si>
  <si>
    <t>L/10</t>
  </si>
  <si>
    <t>h/2</t>
  </si>
  <si>
    <t>b</t>
  </si>
  <si>
    <t>2h/3</t>
  </si>
  <si>
    <t>DireccionY-Y</t>
  </si>
  <si>
    <t xml:space="preserve">Columnas </t>
  </si>
  <si>
    <t xml:space="preserve">Losa </t>
  </si>
  <si>
    <t>a</t>
  </si>
  <si>
    <t>t</t>
  </si>
  <si>
    <t>X-X</t>
  </si>
  <si>
    <t>Y-Y</t>
  </si>
  <si>
    <t>f'c = 280kgf/cm2</t>
  </si>
  <si>
    <t xml:space="preserve">f'c = 280 kgf/cm2 </t>
  </si>
  <si>
    <t xml:space="preserve">f'c = 210 kgf/cm2 </t>
  </si>
  <si>
    <t xml:space="preserve">Propiedad de Material </t>
  </si>
  <si>
    <t>f'c = 210 kgf/cm2</t>
  </si>
  <si>
    <t>Losas</t>
  </si>
  <si>
    <t xml:space="preserve">Vigas, Columnas </t>
  </si>
  <si>
    <t xml:space="preserve">Propiedades de Materiales   </t>
  </si>
  <si>
    <t>Vvoladizo35X25cm</t>
  </si>
  <si>
    <t xml:space="preserve">SobreCarga </t>
  </si>
  <si>
    <t>Integración de cargas</t>
  </si>
  <si>
    <t xml:space="preserve">Carga Muerta </t>
  </si>
  <si>
    <t xml:space="preserve">EntrePiso </t>
  </si>
  <si>
    <t xml:space="preserve">Relleno o nivelación= </t>
  </si>
  <si>
    <t>kgf/m2</t>
  </si>
  <si>
    <t xml:space="preserve">Carga por piso </t>
  </si>
  <si>
    <t xml:space="preserve">Acabado en cara inferior </t>
  </si>
  <si>
    <t xml:space="preserve">Instalaciones </t>
  </si>
  <si>
    <t>Total entrepiso</t>
  </si>
  <si>
    <t xml:space="preserve">Techo </t>
  </si>
  <si>
    <t>Carga por pañuelos(pendientes)</t>
  </si>
  <si>
    <t xml:space="preserve">Muros Fachada </t>
  </si>
  <si>
    <t>kgf/m</t>
  </si>
  <si>
    <t xml:space="preserve">Muros Interiores </t>
  </si>
  <si>
    <t>Muro de techo fachada</t>
  </si>
  <si>
    <t>Vt</t>
  </si>
  <si>
    <t xml:space="preserve">Carga Viva </t>
  </si>
  <si>
    <t>Entrepiso de Apartamentos</t>
  </si>
  <si>
    <t xml:space="preserve">Dormitorios </t>
  </si>
  <si>
    <t>Pasillos</t>
  </si>
  <si>
    <t>Cocina</t>
  </si>
  <si>
    <t>Sala</t>
  </si>
  <si>
    <t xml:space="preserve">Comedor </t>
  </si>
  <si>
    <t xml:space="preserve">Cocina y Comedor </t>
  </si>
  <si>
    <t xml:space="preserve">Balcon </t>
  </si>
  <si>
    <t xml:space="preserve">Carga Viva de techo </t>
  </si>
  <si>
    <t>Muros</t>
  </si>
  <si>
    <t>Total Techo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</si>
</sst>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m&quot;"/>
    <numFmt numFmtId="165" formatCode="0.00\ &quot;cm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164" fontId="0" fillId="2" borderId="1" xfId="0" applyNumberForma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2" borderId="1" xfId="0" applyNumberFormat="1" applyFill="1" applyBorder="1"/>
    <xf numFmtId="0" fontId="1" fillId="5" borderId="0" xfId="0" applyFont="1" applyFill="1"/>
    <xf numFmtId="0" fontId="0" fillId="5" borderId="0" xfId="0" applyFill="1"/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2" xfId="0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2CF4-0565-428E-91EE-10090B20FCE8}">
  <dimension ref="A1:E118"/>
  <sheetViews>
    <sheetView tabSelected="1" topLeftCell="A85" zoomScaleNormal="100" zoomScaleSheetLayoutView="115" workbookViewId="0">
      <selection activeCell="H96" sqref="H96"/>
    </sheetView>
  </sheetViews>
  <sheetFormatPr baseColWidth="10" defaultRowHeight="14.5" x14ac:dyDescent="0.35"/>
  <cols>
    <col min="3" max="3" width="17" customWidth="1"/>
  </cols>
  <sheetData>
    <row r="1" spans="1:4" x14ac:dyDescent="0.35">
      <c r="A1" s="1" t="s">
        <v>17</v>
      </c>
    </row>
    <row r="3" spans="1:4" x14ac:dyDescent="0.35">
      <c r="A3" s="1" t="s">
        <v>0</v>
      </c>
    </row>
    <row r="4" spans="1:4" x14ac:dyDescent="0.35">
      <c r="A4" t="s">
        <v>1</v>
      </c>
      <c r="B4">
        <v>280</v>
      </c>
      <c r="C4" t="s">
        <v>2</v>
      </c>
      <c r="D4" t="s">
        <v>45</v>
      </c>
    </row>
    <row r="5" spans="1:4" x14ac:dyDescent="0.35">
      <c r="A5" t="s">
        <v>1</v>
      </c>
      <c r="B5">
        <v>210</v>
      </c>
      <c r="C5" t="s">
        <v>2</v>
      </c>
      <c r="D5" t="s">
        <v>44</v>
      </c>
    </row>
    <row r="6" spans="1:4" x14ac:dyDescent="0.35">
      <c r="A6" t="s">
        <v>3</v>
      </c>
      <c r="B6">
        <v>4200</v>
      </c>
      <c r="C6" t="s">
        <v>2</v>
      </c>
    </row>
    <row r="8" spans="1:4" x14ac:dyDescent="0.35">
      <c r="A8" s="1" t="s">
        <v>4</v>
      </c>
    </row>
    <row r="9" spans="1:4" x14ac:dyDescent="0.35">
      <c r="A9" t="s">
        <v>7</v>
      </c>
      <c r="B9" t="s">
        <v>5</v>
      </c>
    </row>
    <row r="10" spans="1:4" x14ac:dyDescent="0.35">
      <c r="A10" t="s">
        <v>6</v>
      </c>
      <c r="B10" t="s">
        <v>8</v>
      </c>
    </row>
    <row r="12" spans="1:4" x14ac:dyDescent="0.35">
      <c r="A12" s="1" t="s">
        <v>9</v>
      </c>
    </row>
    <row r="13" spans="1:4" x14ac:dyDescent="0.35">
      <c r="A13" t="s">
        <v>10</v>
      </c>
    </row>
    <row r="14" spans="1:4" x14ac:dyDescent="0.35">
      <c r="A14" t="s">
        <v>11</v>
      </c>
    </row>
    <row r="16" spans="1:4" x14ac:dyDescent="0.35">
      <c r="A16" s="1" t="s">
        <v>12</v>
      </c>
    </row>
    <row r="17" spans="1:5" x14ac:dyDescent="0.35">
      <c r="A17" t="s">
        <v>13</v>
      </c>
      <c r="B17">
        <v>3.2</v>
      </c>
      <c r="C17" t="s">
        <v>14</v>
      </c>
    </row>
    <row r="19" spans="1:5" x14ac:dyDescent="0.35">
      <c r="A19" s="1" t="s">
        <v>15</v>
      </c>
    </row>
    <row r="20" spans="1:5" x14ac:dyDescent="0.35">
      <c r="A20" t="s">
        <v>16</v>
      </c>
      <c r="B20">
        <v>1.8</v>
      </c>
      <c r="C20" t="s">
        <v>14</v>
      </c>
    </row>
    <row r="23" spans="1:5" ht="18.5" x14ac:dyDescent="0.45">
      <c r="A23" s="14" t="s">
        <v>22</v>
      </c>
      <c r="B23" s="14"/>
      <c r="C23" s="14"/>
      <c r="D23" s="14"/>
      <c r="E23" s="14"/>
    </row>
    <row r="24" spans="1:5" ht="15.5" x14ac:dyDescent="0.35">
      <c r="A24" s="10" t="s">
        <v>23</v>
      </c>
      <c r="B24" s="10"/>
      <c r="C24" s="10"/>
      <c r="D24" s="10"/>
      <c r="E24" s="10"/>
    </row>
    <row r="25" spans="1:5" x14ac:dyDescent="0.35">
      <c r="A25" s="1"/>
    </row>
    <row r="26" spans="1:5" x14ac:dyDescent="0.35">
      <c r="A26" s="7" t="s">
        <v>24</v>
      </c>
      <c r="B26" s="8"/>
    </row>
    <row r="27" spans="1:5" x14ac:dyDescent="0.35">
      <c r="A27" s="2" t="s">
        <v>25</v>
      </c>
      <c r="B27" s="3">
        <v>6.5</v>
      </c>
    </row>
    <row r="29" spans="1:5" x14ac:dyDescent="0.35">
      <c r="A29" s="4" t="s">
        <v>26</v>
      </c>
      <c r="B29" s="4" t="s">
        <v>27</v>
      </c>
      <c r="C29" s="4" t="s">
        <v>28</v>
      </c>
    </row>
    <row r="30" spans="1:5" x14ac:dyDescent="0.35">
      <c r="A30" s="5">
        <f>B27/14</f>
        <v>0.4642857142857143</v>
      </c>
      <c r="B30" s="3">
        <v>0.5</v>
      </c>
      <c r="C30" s="5">
        <f>B27/10</f>
        <v>0.65</v>
      </c>
    </row>
    <row r="32" spans="1:5" x14ac:dyDescent="0.35">
      <c r="A32" s="4" t="s">
        <v>29</v>
      </c>
      <c r="B32" s="4" t="s">
        <v>30</v>
      </c>
      <c r="C32" s="4" t="s">
        <v>31</v>
      </c>
    </row>
    <row r="33" spans="1:3" x14ac:dyDescent="0.35">
      <c r="A33" s="5">
        <f>B30/2</f>
        <v>0.25</v>
      </c>
      <c r="B33" s="3">
        <v>0.3</v>
      </c>
      <c r="C33" s="5">
        <f>2*B30/3</f>
        <v>0.33333333333333331</v>
      </c>
    </row>
    <row r="35" spans="1:3" x14ac:dyDescent="0.35">
      <c r="A35" s="16" t="str">
        <f>CONCATENATE("VX ",B30*100,"cm X ",B33*100,"cm")</f>
        <v>VX 50cm X 30cm</v>
      </c>
      <c r="B35" s="16"/>
      <c r="C35" s="16"/>
    </row>
    <row r="37" spans="1:3" x14ac:dyDescent="0.35">
      <c r="A37" s="7" t="s">
        <v>32</v>
      </c>
      <c r="B37" s="8"/>
    </row>
    <row r="38" spans="1:3" x14ac:dyDescent="0.35">
      <c r="A38" s="2" t="s">
        <v>25</v>
      </c>
      <c r="B38" s="3">
        <v>5.5</v>
      </c>
    </row>
    <row r="40" spans="1:3" x14ac:dyDescent="0.35">
      <c r="A40" s="4" t="s">
        <v>26</v>
      </c>
      <c r="B40" s="4" t="s">
        <v>27</v>
      </c>
      <c r="C40" s="4" t="s">
        <v>28</v>
      </c>
    </row>
    <row r="41" spans="1:3" x14ac:dyDescent="0.35">
      <c r="A41" s="5">
        <f>B38/14</f>
        <v>0.39285714285714285</v>
      </c>
      <c r="B41" s="3">
        <v>0.45</v>
      </c>
      <c r="C41" s="5">
        <f>B38/10</f>
        <v>0.55000000000000004</v>
      </c>
    </row>
    <row r="43" spans="1:3" x14ac:dyDescent="0.35">
      <c r="A43" s="4" t="s">
        <v>29</v>
      </c>
      <c r="B43" s="4" t="s">
        <v>30</v>
      </c>
      <c r="C43" s="4" t="s">
        <v>31</v>
      </c>
    </row>
    <row r="44" spans="1:3" x14ac:dyDescent="0.35">
      <c r="A44" s="5">
        <f>B41/2</f>
        <v>0.22500000000000001</v>
      </c>
      <c r="B44" s="3">
        <v>0.25</v>
      </c>
      <c r="C44" s="5">
        <f>2*B41/3</f>
        <v>0.3</v>
      </c>
    </row>
    <row r="46" spans="1:3" x14ac:dyDescent="0.35">
      <c r="A46" s="16" t="str">
        <f>CONCATENATE("VY ",B41*100,"cm X ",B44*100,"cm")</f>
        <v>VY 45cm X 25cm</v>
      </c>
      <c r="B46" s="16"/>
      <c r="C46" s="16"/>
    </row>
    <row r="49" spans="1:5" ht="15.5" x14ac:dyDescent="0.35">
      <c r="A49" s="10" t="s">
        <v>33</v>
      </c>
      <c r="B49" s="10"/>
      <c r="C49" s="10"/>
      <c r="D49" s="10"/>
      <c r="E49" s="10"/>
    </row>
    <row r="51" spans="1:5" x14ac:dyDescent="0.35">
      <c r="A51" s="6">
        <v>45</v>
      </c>
      <c r="B51" s="6">
        <v>45</v>
      </c>
    </row>
    <row r="53" spans="1:5" x14ac:dyDescent="0.35">
      <c r="A53" s="15" t="str">
        <f>CONCATENATE( "C ", A51, "cm X ",B51,"cm")</f>
        <v>C 45cm X 45cm</v>
      </c>
      <c r="B53" s="15"/>
      <c r="C53" s="15"/>
    </row>
    <row r="56" spans="1:5" ht="15.5" x14ac:dyDescent="0.35">
      <c r="A56" s="10" t="s">
        <v>34</v>
      </c>
      <c r="B56" s="10"/>
      <c r="C56" s="10"/>
      <c r="D56" s="10"/>
      <c r="E56" s="10"/>
    </row>
    <row r="57" spans="1:5" x14ac:dyDescent="0.35">
      <c r="A57" t="s">
        <v>35</v>
      </c>
      <c r="B57" s="3">
        <v>5.5</v>
      </c>
    </row>
    <row r="58" spans="1:5" x14ac:dyDescent="0.35">
      <c r="A58" t="s">
        <v>30</v>
      </c>
      <c r="B58" s="3">
        <v>6.5</v>
      </c>
    </row>
    <row r="60" spans="1:5" x14ac:dyDescent="0.35">
      <c r="A60" t="s">
        <v>36</v>
      </c>
      <c r="B60" s="6">
        <v>13</v>
      </c>
    </row>
    <row r="62" spans="1:5" x14ac:dyDescent="0.35">
      <c r="A62" s="17" t="str">
        <f>CONCATENATE( " Losa= ", B60, " cm")</f>
        <v xml:space="preserve"> Losa= 13 cm</v>
      </c>
      <c r="B62" s="17"/>
      <c r="C62" s="17"/>
    </row>
    <row r="68" spans="1:5" ht="18.5" x14ac:dyDescent="0.45">
      <c r="A68" s="14" t="s">
        <v>46</v>
      </c>
      <c r="B68" s="14"/>
      <c r="C68" s="14"/>
      <c r="D68" s="14"/>
      <c r="E68" s="14"/>
    </row>
    <row r="70" spans="1:5" x14ac:dyDescent="0.35">
      <c r="A70" s="7" t="s">
        <v>18</v>
      </c>
      <c r="D70" s="7" t="s">
        <v>42</v>
      </c>
      <c r="E70" s="7"/>
    </row>
    <row r="71" spans="1:5" ht="14.5" customHeight="1" x14ac:dyDescent="0.35">
      <c r="A71" s="2" t="s">
        <v>37</v>
      </c>
      <c r="B71" s="15" t="str">
        <f>A35</f>
        <v>VX 50cm X 30cm</v>
      </c>
      <c r="C71" s="15"/>
      <c r="D71" s="13" t="s">
        <v>39</v>
      </c>
      <c r="E71" s="13"/>
    </row>
    <row r="72" spans="1:5" x14ac:dyDescent="0.35">
      <c r="A72" s="2" t="s">
        <v>38</v>
      </c>
      <c r="B72" s="15" t="str">
        <f>A46</f>
        <v>VY 45cm X 25cm</v>
      </c>
      <c r="C72" s="15"/>
      <c r="D72" s="13"/>
      <c r="E72" s="13"/>
    </row>
    <row r="73" spans="1:5" x14ac:dyDescent="0.35">
      <c r="A73" s="2" t="s">
        <v>19</v>
      </c>
      <c r="B73" s="15" t="s">
        <v>47</v>
      </c>
      <c r="C73" s="15"/>
      <c r="D73" s="12" t="s">
        <v>43</v>
      </c>
      <c r="E73" s="12"/>
    </row>
    <row r="75" spans="1:5" x14ac:dyDescent="0.35">
      <c r="A75" s="7" t="s">
        <v>20</v>
      </c>
      <c r="D75" s="7" t="s">
        <v>42</v>
      </c>
      <c r="E75" s="7"/>
    </row>
    <row r="76" spans="1:5" ht="14.5" customHeight="1" x14ac:dyDescent="0.35">
      <c r="B76" s="15" t="str">
        <f>A53</f>
        <v>C 45cm X 45cm</v>
      </c>
      <c r="C76" s="15"/>
      <c r="D76" s="11" t="s">
        <v>40</v>
      </c>
      <c r="E76" s="11"/>
    </row>
    <row r="77" spans="1:5" ht="14.5" customHeight="1" x14ac:dyDescent="0.35">
      <c r="D77" s="9"/>
      <c r="E77" s="9"/>
    </row>
    <row r="79" spans="1:5" x14ac:dyDescent="0.35">
      <c r="A79" s="7" t="s">
        <v>21</v>
      </c>
      <c r="D79" s="7" t="s">
        <v>42</v>
      </c>
      <c r="E79" s="7"/>
    </row>
    <row r="80" spans="1:5" ht="14.5" customHeight="1" x14ac:dyDescent="0.35">
      <c r="B80" s="15" t="str">
        <f>A62</f>
        <v xml:space="preserve"> Losa= 13 cm</v>
      </c>
      <c r="C80" s="15"/>
      <c r="D80" s="13" t="s">
        <v>41</v>
      </c>
      <c r="E80" s="13"/>
    </row>
    <row r="83" spans="1:5" x14ac:dyDescent="0.35">
      <c r="A83" s="18"/>
      <c r="B83" s="18"/>
      <c r="C83" s="18"/>
      <c r="D83" s="18"/>
      <c r="E83" s="18"/>
    </row>
    <row r="84" spans="1:5" ht="18.5" x14ac:dyDescent="0.45">
      <c r="A84" s="14" t="s">
        <v>49</v>
      </c>
      <c r="B84" s="14"/>
      <c r="C84" s="14"/>
      <c r="D84" s="14"/>
      <c r="E84" s="14"/>
    </row>
    <row r="85" spans="1:5" ht="16" thickBot="1" x14ac:dyDescent="0.4">
      <c r="A85" s="10" t="s">
        <v>50</v>
      </c>
      <c r="B85" s="10"/>
      <c r="C85" s="10"/>
      <c r="D85" s="10"/>
      <c r="E85" s="10"/>
    </row>
    <row r="86" spans="1:5" ht="15" thickBot="1" x14ac:dyDescent="0.4">
      <c r="A86" s="20" t="s">
        <v>48</v>
      </c>
      <c r="B86" s="21"/>
    </row>
    <row r="87" spans="1:5" x14ac:dyDescent="0.35">
      <c r="A87" t="s">
        <v>51</v>
      </c>
    </row>
    <row r="88" spans="1:5" x14ac:dyDescent="0.35">
      <c r="B88" t="s">
        <v>52</v>
      </c>
      <c r="D88">
        <f>1.5*35</f>
        <v>52.5</v>
      </c>
      <c r="E88" t="s">
        <v>53</v>
      </c>
    </row>
    <row r="89" spans="1:5" x14ac:dyDescent="0.35">
      <c r="B89" t="s">
        <v>54</v>
      </c>
      <c r="D89">
        <v>77</v>
      </c>
      <c r="E89" t="s">
        <v>53</v>
      </c>
    </row>
    <row r="90" spans="1:5" x14ac:dyDescent="0.35">
      <c r="B90" t="s">
        <v>55</v>
      </c>
      <c r="D90">
        <f>2.2*5</f>
        <v>11</v>
      </c>
      <c r="E90" t="s">
        <v>53</v>
      </c>
    </row>
    <row r="91" spans="1:5" x14ac:dyDescent="0.35">
      <c r="B91" s="19" t="s">
        <v>56</v>
      </c>
      <c r="C91" s="19"/>
      <c r="D91" s="19">
        <v>15</v>
      </c>
      <c r="E91" s="19" t="s">
        <v>53</v>
      </c>
    </row>
    <row r="92" spans="1:5" x14ac:dyDescent="0.35">
      <c r="B92" s="1" t="s">
        <v>57</v>
      </c>
      <c r="C92" s="1"/>
      <c r="D92" s="1">
        <f>SUM(D88:D91)</f>
        <v>155.5</v>
      </c>
      <c r="E92" s="1" t="s">
        <v>53</v>
      </c>
    </row>
    <row r="94" spans="1:5" x14ac:dyDescent="0.35">
      <c r="A94" t="s">
        <v>58</v>
      </c>
    </row>
    <row r="95" spans="1:5" x14ac:dyDescent="0.35">
      <c r="B95" t="s">
        <v>59</v>
      </c>
      <c r="D95">
        <f>40*1.5</f>
        <v>60</v>
      </c>
      <c r="E95" t="s">
        <v>53</v>
      </c>
    </row>
    <row r="96" spans="1:5" x14ac:dyDescent="0.35">
      <c r="B96" t="s">
        <v>55</v>
      </c>
      <c r="D96">
        <f>2.2*5</f>
        <v>11</v>
      </c>
      <c r="E96" t="s">
        <v>53</v>
      </c>
    </row>
    <row r="97" spans="1:5" x14ac:dyDescent="0.35">
      <c r="B97" s="19" t="s">
        <v>56</v>
      </c>
      <c r="C97" s="19"/>
      <c r="D97" s="19">
        <v>15</v>
      </c>
      <c r="E97" s="19" t="s">
        <v>53</v>
      </c>
    </row>
    <row r="98" spans="1:5" x14ac:dyDescent="0.35">
      <c r="B98" s="1" t="s">
        <v>76</v>
      </c>
      <c r="C98" s="1"/>
      <c r="D98" s="1">
        <f>SUM(D95:D97)</f>
        <v>86</v>
      </c>
      <c r="E98" s="1" t="s">
        <v>53</v>
      </c>
    </row>
    <row r="100" spans="1:5" ht="15.5" x14ac:dyDescent="0.35">
      <c r="A100" s="10" t="s">
        <v>65</v>
      </c>
      <c r="B100" s="10"/>
      <c r="C100" s="10"/>
      <c r="D100" s="10"/>
      <c r="E100" s="10"/>
    </row>
    <row r="101" spans="1:5" x14ac:dyDescent="0.35">
      <c r="A101" s="1"/>
    </row>
    <row r="102" spans="1:5" x14ac:dyDescent="0.35">
      <c r="A102" t="s">
        <v>66</v>
      </c>
    </row>
    <row r="103" spans="1:5" x14ac:dyDescent="0.35">
      <c r="B103" t="s">
        <v>67</v>
      </c>
      <c r="D103">
        <v>200</v>
      </c>
      <c r="E103" t="s">
        <v>53</v>
      </c>
    </row>
    <row r="104" spans="1:5" x14ac:dyDescent="0.35">
      <c r="B104" t="s">
        <v>68</v>
      </c>
      <c r="D104">
        <v>500</v>
      </c>
      <c r="E104" t="s">
        <v>53</v>
      </c>
    </row>
    <row r="105" spans="1:5" x14ac:dyDescent="0.35">
      <c r="B105" t="s">
        <v>69</v>
      </c>
      <c r="D105">
        <v>500</v>
      </c>
      <c r="E105" t="s">
        <v>53</v>
      </c>
    </row>
    <row r="106" spans="1:5" x14ac:dyDescent="0.35">
      <c r="B106" t="s">
        <v>70</v>
      </c>
      <c r="D106">
        <v>500</v>
      </c>
      <c r="E106" t="s">
        <v>53</v>
      </c>
    </row>
    <row r="107" spans="1:5" x14ac:dyDescent="0.35">
      <c r="B107" t="s">
        <v>71</v>
      </c>
      <c r="D107">
        <v>500</v>
      </c>
      <c r="E107" t="s">
        <v>53</v>
      </c>
    </row>
    <row r="108" spans="1:5" x14ac:dyDescent="0.35">
      <c r="B108" t="s">
        <v>72</v>
      </c>
      <c r="D108">
        <v>500</v>
      </c>
      <c r="E108" t="s">
        <v>53</v>
      </c>
    </row>
    <row r="109" spans="1:5" x14ac:dyDescent="0.35">
      <c r="B109" t="s">
        <v>73</v>
      </c>
      <c r="D109">
        <v>500</v>
      </c>
      <c r="E109" t="s">
        <v>53</v>
      </c>
    </row>
    <row r="112" spans="1:5" ht="15.5" x14ac:dyDescent="0.35">
      <c r="A112" s="10" t="s">
        <v>75</v>
      </c>
      <c r="B112" s="10"/>
      <c r="C112" s="10"/>
      <c r="D112" s="10"/>
      <c r="E112" s="10"/>
    </row>
    <row r="113" spans="1:5" x14ac:dyDescent="0.35">
      <c r="B113" t="s">
        <v>60</v>
      </c>
      <c r="D113">
        <v>550</v>
      </c>
      <c r="E113" t="s">
        <v>61</v>
      </c>
    </row>
    <row r="114" spans="1:5" x14ac:dyDescent="0.35">
      <c r="B114" t="s">
        <v>62</v>
      </c>
      <c r="D114">
        <v>400</v>
      </c>
      <c r="E114" t="s">
        <v>61</v>
      </c>
    </row>
    <row r="115" spans="1:5" x14ac:dyDescent="0.35">
      <c r="B115" t="s">
        <v>63</v>
      </c>
      <c r="D115">
        <v>150</v>
      </c>
      <c r="E115" t="s">
        <v>61</v>
      </c>
    </row>
    <row r="117" spans="1:5" ht="15.5" x14ac:dyDescent="0.35">
      <c r="A117" s="10" t="s">
        <v>74</v>
      </c>
      <c r="B117" s="10"/>
      <c r="C117" s="10"/>
      <c r="D117" s="10"/>
      <c r="E117" s="10"/>
    </row>
    <row r="118" spans="1:5" x14ac:dyDescent="0.35">
      <c r="B118" t="s">
        <v>64</v>
      </c>
      <c r="D118">
        <v>100</v>
      </c>
      <c r="E118" t="s">
        <v>61</v>
      </c>
    </row>
  </sheetData>
  <mergeCells count="24">
    <mergeCell ref="A112:E112"/>
    <mergeCell ref="A117:E117"/>
    <mergeCell ref="A84:E84"/>
    <mergeCell ref="A85:E85"/>
    <mergeCell ref="A86:B86"/>
    <mergeCell ref="A100:E100"/>
    <mergeCell ref="D80:E80"/>
    <mergeCell ref="B76:C76"/>
    <mergeCell ref="B80:C80"/>
    <mergeCell ref="A23:E23"/>
    <mergeCell ref="B71:C71"/>
    <mergeCell ref="B72:C72"/>
    <mergeCell ref="B73:C73"/>
    <mergeCell ref="A68:E68"/>
    <mergeCell ref="A35:C35"/>
    <mergeCell ref="A46:C46"/>
    <mergeCell ref="A53:C53"/>
    <mergeCell ref="A62:C62"/>
    <mergeCell ref="A24:E24"/>
    <mergeCell ref="A49:E49"/>
    <mergeCell ref="A56:E56"/>
    <mergeCell ref="D76:E76"/>
    <mergeCell ref="D73:E73"/>
    <mergeCell ref="D71:E72"/>
  </mergeCells>
  <phoneticPr fontId="4" type="noConversion"/>
  <dataValidations disablePrompts="1" count="1">
    <dataValidation type="decimal" operator="greaterThanOrEqual" allowBlank="1" showInputMessage="1" showErrorMessage="1" sqref="B33 B44" xr:uid="{F380D85B-88D6-4D3E-B731-B16F9271F5AB}">
      <formula1>E33</formula1>
    </dataValidation>
  </dataValidations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2025-06-20T08:25:05Z</cp:lastPrinted>
  <dcterms:created xsi:type="dcterms:W3CDTF">2025-06-19T06:52:18Z</dcterms:created>
  <dcterms:modified xsi:type="dcterms:W3CDTF">2025-06-20T09:55:23Z</dcterms:modified>
</cp:coreProperties>
</file>