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paraFinal\"/>
    </mc:Choice>
  </mc:AlternateContent>
  <xr:revisionPtr revIDLastSave="0" documentId="13_ncr:1_{A152B2E9-7425-4552-B4D6-967076BA1E52}" xr6:coauthVersionLast="47" xr6:coauthVersionMax="47" xr10:uidLastSave="{00000000-0000-0000-0000-000000000000}"/>
  <bookViews>
    <workbookView xWindow="-120" yWindow="-120" windowWidth="20730" windowHeight="11160" activeTab="2" xr2:uid="{B6A68628-609C-43D2-84D2-C965BD01739A}"/>
  </bookViews>
  <sheets>
    <sheet name="Hoja2" sheetId="2" r:id="rId1"/>
    <sheet name="Hoja3" sheetId="3" r:id="rId2"/>
    <sheet name="Hoja1" sheetId="5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I9" i="3" s="1"/>
  <c r="E4" i="3"/>
  <c r="I4" i="3" s="1"/>
  <c r="E5" i="2"/>
  <c r="I11" i="3"/>
  <c r="G11" i="3"/>
  <c r="H11" i="3" s="1"/>
  <c r="I10" i="3"/>
  <c r="G10" i="3"/>
  <c r="J10" i="3" s="1"/>
  <c r="J5" i="3"/>
  <c r="I5" i="3"/>
  <c r="I6" i="3"/>
  <c r="J6" i="3" s="1"/>
  <c r="H5" i="3"/>
  <c r="G6" i="3"/>
  <c r="H6" i="3" s="1"/>
  <c r="G5" i="3"/>
  <c r="I18" i="2"/>
  <c r="H18" i="2"/>
  <c r="I17" i="2"/>
  <c r="H17" i="2"/>
  <c r="I16" i="2"/>
  <c r="H16" i="2"/>
  <c r="I15" i="2"/>
  <c r="H15" i="2"/>
  <c r="I14" i="2"/>
  <c r="H14" i="2"/>
  <c r="F9" i="2"/>
  <c r="E9" i="2"/>
  <c r="F5" i="2"/>
  <c r="G9" i="3" l="1"/>
  <c r="H9" i="3" s="1"/>
  <c r="G4" i="3"/>
  <c r="H4" i="3" s="1"/>
  <c r="G9" i="2"/>
  <c r="H19" i="2"/>
  <c r="G21" i="2" s="1"/>
  <c r="I19" i="2"/>
  <c r="J11" i="3"/>
  <c r="H10" i="3"/>
  <c r="G5" i="2"/>
  <c r="J9" i="3" l="1"/>
  <c r="J4" i="3"/>
</calcChain>
</file>

<file path=xl/sharedStrings.xml><?xml version="1.0" encoding="utf-8"?>
<sst xmlns="http://schemas.openxmlformats.org/spreadsheetml/2006/main" count="66" uniqueCount="48">
  <si>
    <t>Cd =</t>
  </si>
  <si>
    <t>Piso</t>
  </si>
  <si>
    <t>hp (m)</t>
  </si>
  <si>
    <t>Δxt (mm)</t>
  </si>
  <si>
    <t>Δxp (mm)</t>
  </si>
  <si>
    <t>ΔUmax (mm)</t>
  </si>
  <si>
    <t>D/CΔx</t>
  </si>
  <si>
    <t>Δyt (mm)</t>
  </si>
  <si>
    <t>Δyp (mm)</t>
  </si>
  <si>
    <t>D/CΔy</t>
  </si>
  <si>
    <t>Δxt (m)</t>
  </si>
  <si>
    <t>Wp (kgf)</t>
  </si>
  <si>
    <t>Fp (kgf)</t>
  </si>
  <si>
    <t>Wp *Δxt^2</t>
  </si>
  <si>
    <t>Fp *Δxt</t>
  </si>
  <si>
    <t>Tf =</t>
  </si>
  <si>
    <t>C60X50</t>
  </si>
  <si>
    <t>IRREGULARIDAD H1-A</t>
  </si>
  <si>
    <t>NIVEL</t>
  </si>
  <si>
    <t>EJE</t>
  </si>
  <si>
    <t>CASO</t>
  </si>
  <si>
    <t>Δ4 (mm)</t>
  </si>
  <si>
    <t>Δ1 (mm)</t>
  </si>
  <si>
    <t>Δprom (mm)</t>
  </si>
  <si>
    <t>1.2Δprom (mm)</t>
  </si>
  <si>
    <t>Δmax (mm)</t>
  </si>
  <si>
    <t>Δmax/Δprom</t>
  </si>
  <si>
    <t>X</t>
  </si>
  <si>
    <t>x</t>
  </si>
  <si>
    <t>x+e</t>
  </si>
  <si>
    <t>x-e</t>
  </si>
  <si>
    <t>ΔA (mm)</t>
  </si>
  <si>
    <t>ΔD (mm)</t>
  </si>
  <si>
    <t>Y</t>
  </si>
  <si>
    <t>y</t>
  </si>
  <si>
    <t>y+e</t>
  </si>
  <si>
    <t>y-e</t>
  </si>
  <si>
    <t>m</t>
  </si>
  <si>
    <t>TABLE:  Story Response</t>
  </si>
  <si>
    <t>Story</t>
  </si>
  <si>
    <t>Elevation</t>
  </si>
  <si>
    <t>Location</t>
  </si>
  <si>
    <t>X-Dir</t>
  </si>
  <si>
    <t>Y-Dir</t>
  </si>
  <si>
    <t>tonf</t>
  </si>
  <si>
    <t>Story1</t>
  </si>
  <si>
    <t>Top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</si>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</sst>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  <font>
      <b/>
      <sz val="11"/>
      <color theme="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/>
  </cellXfs>
  <cellStyles count="2">
    <cellStyle name="Normal" xfId="0" builtinId="0"/>
    <cellStyle name="Porcentaje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2C258A-3C3B-4140-938E-13A2A91FC4FA}" name="Tabla14" displayName="Tabla14" ref="B4:G5" totalsRowShown="0" headerRowDxfId="10">
  <autoFilter ref="B4:G5" xr:uid="{8A42B45D-63CF-415D-A57C-ADF780097182}"/>
  <tableColumns count="6">
    <tableColumn id="1" xr3:uid="{D6C3B5AA-122C-4B34-92D6-D0CEE4CC1960}" name="Piso" dataDxfId="9"/>
    <tableColumn id="2" xr3:uid="{C482CA32-2858-4422-92F3-DD28DC756638}" name="hp (m)" dataDxfId="8"/>
    <tableColumn id="3" xr3:uid="{BB8A2FBD-2A04-4EE7-B6DB-261B16A6E171}" name="Δxt (mm)"/>
    <tableColumn id="4" xr3:uid="{20CA4914-F4B7-4B10-8D32-7BC12B23F664}" name="Δxp (mm)" dataDxfId="7">
      <calculatedColumnFormula>D5-D6</calculatedColumnFormula>
    </tableColumn>
    <tableColumn id="5" xr3:uid="{4981C3F8-DD05-4E12-A39D-37F5471B6857}" name="ΔUmax (mm)">
      <calculatedColumnFormula>0.02*C5*1000/$D$2</calculatedColumnFormula>
    </tableColumn>
    <tableColumn id="6" xr3:uid="{4CC325D4-32D4-4135-81E1-3FCC63535241}" name="D/CΔx" dataDxfId="6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7AA3B6-BB8B-43B7-B312-58E650DE3AE3}" name="Tabla135" displayName="Tabla135" ref="B8:G9" totalsRowShown="0" headerRowDxfId="5">
  <autoFilter ref="B8:G9" xr:uid="{78F7F588-51A8-4AEE-B1A7-410497AD0140}"/>
  <tableColumns count="6">
    <tableColumn id="1" xr3:uid="{76F2A9A1-61A1-42AF-8C20-EB6958456A8B}" name="Piso" dataDxfId="4"/>
    <tableColumn id="2" xr3:uid="{B7DFA318-D0F8-49AD-9595-7445F34552D8}" name="hp (m)" dataDxfId="3"/>
    <tableColumn id="3" xr3:uid="{F8101295-BDFB-48ED-9C6B-9C810BDBA34B}" name="Δyt (mm)"/>
    <tableColumn id="4" xr3:uid="{DB3B7255-071C-42C6-BE8D-A0ADA8F960E9}" name="Δyp (mm)" dataDxfId="2">
      <calculatedColumnFormula>D9-D10</calculatedColumnFormula>
    </tableColumn>
    <tableColumn id="5" xr3:uid="{3F5ADD08-C562-406B-BF16-33A1005E4D98}" name="ΔUmax (mm)">
      <calculatedColumnFormula>0.02*C9*1000/$D$2</calculatedColumnFormula>
    </tableColumn>
    <tableColumn id="6" xr3:uid="{A480893F-2457-49DD-B77B-DD56F5731DBE}" name="D/CΔy" dataDxfId="1" dataCellStyle="Porcentaje">
      <calculatedColumnFormula>E9/F9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4DB04-ECD6-4ADF-931D-FEA3AA090BA4}">
  <dimension ref="B1:I25"/>
  <sheetViews>
    <sheetView topLeftCell="A4" zoomScale="130" zoomScaleNormal="130" workbookViewId="0">
      <selection activeCell="D9" sqref="D9"/>
    </sheetView>
  </sheetViews>
  <sheetFormatPr baseColWidth="10" defaultColWidth="11.42578125" defaultRowHeight="15" x14ac:dyDescent="0.25"/>
  <cols>
    <col min="6" max="6" width="13.42578125" customWidth="1"/>
  </cols>
  <sheetData>
    <row r="1" spans="2:9" ht="13.9" x14ac:dyDescent="0.25">
      <c r="E1" t="s">
        <v>16</v>
      </c>
    </row>
    <row r="2" spans="2:9" ht="13.9" x14ac:dyDescent="0.25">
      <c r="C2" s="3" t="s">
        <v>0</v>
      </c>
      <c r="D2">
        <v>5.5</v>
      </c>
    </row>
    <row r="4" spans="2:9" x14ac:dyDescent="0.25">
      <c r="B4" s="4" t="s">
        <v>1</v>
      </c>
      <c r="C4" s="4" t="s">
        <v>2</v>
      </c>
      <c r="D4" s="5" t="s">
        <v>3</v>
      </c>
      <c r="E4" s="5" t="s">
        <v>4</v>
      </c>
      <c r="F4" s="5" t="s">
        <v>5</v>
      </c>
      <c r="G4" s="5" t="s">
        <v>6</v>
      </c>
    </row>
    <row r="5" spans="2:9" x14ac:dyDescent="0.25">
      <c r="B5" s="2">
        <v>1</v>
      </c>
      <c r="C5" s="2">
        <v>4.5</v>
      </c>
      <c r="D5" s="1">
        <v>14.747</v>
      </c>
      <c r="E5" s="2">
        <f>D5-D6</f>
        <v>14.747</v>
      </c>
      <c r="F5">
        <f t="shared" ref="F5" si="0">0.02*C5*1000/$D$2</f>
        <v>16.363636363636363</v>
      </c>
      <c r="G5" s="6">
        <f t="shared" ref="G5" si="1">E5/F5</f>
        <v>0.90120555555555559</v>
      </c>
    </row>
    <row r="8" spans="2:9" x14ac:dyDescent="0.25">
      <c r="B8" s="4" t="s">
        <v>1</v>
      </c>
      <c r="C8" s="4" t="s">
        <v>2</v>
      </c>
      <c r="D8" s="5" t="s">
        <v>7</v>
      </c>
      <c r="E8" s="5" t="s">
        <v>8</v>
      </c>
      <c r="F8" s="5" t="s">
        <v>5</v>
      </c>
      <c r="G8" s="5" t="s">
        <v>9</v>
      </c>
    </row>
    <row r="9" spans="2:9" x14ac:dyDescent="0.25">
      <c r="B9" s="2">
        <v>1</v>
      </c>
      <c r="C9" s="2">
        <v>4.5</v>
      </c>
      <c r="D9" s="1">
        <v>14.374000000000001</v>
      </c>
      <c r="E9" s="2">
        <f t="shared" ref="E9" si="2">D9-D10</f>
        <v>14.374000000000001</v>
      </c>
      <c r="F9">
        <f t="shared" ref="F9" si="3">0.02*C9*1000/$D$2</f>
        <v>16.363636363636363</v>
      </c>
      <c r="G9" s="6">
        <f t="shared" ref="G9" si="4">E9/F9</f>
        <v>0.87841111111111114</v>
      </c>
    </row>
    <row r="13" spans="2:9" x14ac:dyDescent="0.25">
      <c r="B13" s="7" t="s">
        <v>1</v>
      </c>
      <c r="C13" s="8" t="s">
        <v>2</v>
      </c>
      <c r="D13" s="9" t="s">
        <v>10</v>
      </c>
      <c r="E13" s="9" t="s">
        <v>11</v>
      </c>
      <c r="F13" s="9" t="s">
        <v>12</v>
      </c>
      <c r="H13" s="9" t="s">
        <v>13</v>
      </c>
      <c r="I13" s="9" t="s">
        <v>14</v>
      </c>
    </row>
    <row r="14" spans="2:9" x14ac:dyDescent="0.25">
      <c r="B14" s="10">
        <v>5</v>
      </c>
      <c r="C14" s="11">
        <v>3.2</v>
      </c>
      <c r="D14" s="12">
        <v>4.4368999999999999E-2</v>
      </c>
      <c r="E14">
        <v>139724.9</v>
      </c>
      <c r="F14">
        <v>32113.500000000004</v>
      </c>
      <c r="H14">
        <f>E14*D14^2</f>
        <v>275.06357843490889</v>
      </c>
      <c r="I14">
        <f>F14*D14</f>
        <v>1424.8438815000002</v>
      </c>
    </row>
    <row r="15" spans="2:9" x14ac:dyDescent="0.25">
      <c r="B15" s="10">
        <v>4</v>
      </c>
      <c r="C15" s="11">
        <v>3.2</v>
      </c>
      <c r="D15" s="12">
        <v>3.6493999999999999E-2</v>
      </c>
      <c r="E15">
        <v>223601.62</v>
      </c>
      <c r="F15">
        <v>40982.9</v>
      </c>
      <c r="H15">
        <f t="shared" ref="H15:H18" si="5">E15*D15^2</f>
        <v>297.79532878509832</v>
      </c>
      <c r="I15">
        <f t="shared" ref="I15:I18" si="6">F15*D15</f>
        <v>1495.6299526</v>
      </c>
    </row>
    <row r="16" spans="2:9" x14ac:dyDescent="0.25">
      <c r="B16" s="10">
        <v>3</v>
      </c>
      <c r="C16" s="11">
        <v>3.2</v>
      </c>
      <c r="D16" s="12">
        <v>2.6464999999999999E-2</v>
      </c>
      <c r="E16">
        <v>223601.62</v>
      </c>
      <c r="F16">
        <v>30574.5</v>
      </c>
      <c r="H16">
        <f t="shared" si="5"/>
        <v>156.60973055188447</v>
      </c>
      <c r="I16">
        <f t="shared" si="6"/>
        <v>809.15414249999992</v>
      </c>
    </row>
    <row r="17" spans="2:9" x14ac:dyDescent="0.25">
      <c r="B17" s="10">
        <v>2</v>
      </c>
      <c r="C17" s="11">
        <v>3.2</v>
      </c>
      <c r="D17" s="12">
        <v>1.5050000000000001E-2</v>
      </c>
      <c r="E17">
        <v>223601.62</v>
      </c>
      <c r="F17">
        <v>20166.2</v>
      </c>
      <c r="H17">
        <f t="shared" si="5"/>
        <v>50.646325934050004</v>
      </c>
      <c r="I17">
        <f t="shared" si="6"/>
        <v>303.50131000000005</v>
      </c>
    </row>
    <row r="18" spans="2:9" x14ac:dyDescent="0.25">
      <c r="B18" s="13">
        <v>1</v>
      </c>
      <c r="C18" s="14">
        <v>3</v>
      </c>
      <c r="D18" s="15">
        <v>4.7190000000000001E-3</v>
      </c>
      <c r="E18">
        <v>239691.63</v>
      </c>
      <c r="F18">
        <v>10460</v>
      </c>
      <c r="H18">
        <f t="shared" si="5"/>
        <v>5.3376835604964299</v>
      </c>
      <c r="I18">
        <f t="shared" si="6"/>
        <v>49.36074</v>
      </c>
    </row>
    <row r="19" spans="2:9" x14ac:dyDescent="0.25">
      <c r="H19">
        <f>SUM(H14:H18)</f>
        <v>785.45264726643813</v>
      </c>
      <c r="I19">
        <f>SUM(I14:I18)</f>
        <v>4082.4900266000004</v>
      </c>
    </row>
    <row r="21" spans="2:9" x14ac:dyDescent="0.25">
      <c r="D21" s="12"/>
      <c r="F21" s="16" t="s">
        <v>15</v>
      </c>
      <c r="G21" s="17">
        <f>2*PI()*SQRT(H19/(9.81*I19))</f>
        <v>0.87991921649861293</v>
      </c>
    </row>
    <row r="22" spans="2:9" x14ac:dyDescent="0.25">
      <c r="D22" s="12"/>
    </row>
    <row r="23" spans="2:9" x14ac:dyDescent="0.25">
      <c r="D23" s="12"/>
    </row>
    <row r="24" spans="2:9" x14ac:dyDescent="0.25">
      <c r="D24" s="12"/>
    </row>
    <row r="25" spans="2:9" x14ac:dyDescent="0.25">
      <c r="D25" s="15"/>
    </row>
  </sheetData>
  <conditionalFormatting sqref="G5 G9"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DF2A-5670-40AD-8980-CB274DEA67F1}">
  <dimension ref="A1:J11"/>
  <sheetViews>
    <sheetView workbookViewId="0">
      <selection activeCell="G13" sqref="G13"/>
    </sheetView>
  </sheetViews>
  <sheetFormatPr baseColWidth="10" defaultColWidth="11.42578125" defaultRowHeight="15" x14ac:dyDescent="0.25"/>
  <cols>
    <col min="7" max="7" width="13" customWidth="1"/>
    <col min="10" max="10" width="12.42578125" customWidth="1"/>
  </cols>
  <sheetData>
    <row r="1" spans="1:10" ht="13.9" x14ac:dyDescent="0.25">
      <c r="A1" s="17" t="s">
        <v>17</v>
      </c>
    </row>
    <row r="3" spans="1:10" ht="30" x14ac:dyDescent="0.25">
      <c r="B3" s="18" t="s">
        <v>18</v>
      </c>
      <c r="C3" s="18" t="s">
        <v>19</v>
      </c>
      <c r="D3" s="18" t="s">
        <v>20</v>
      </c>
      <c r="E3" s="19" t="s">
        <v>21</v>
      </c>
      <c r="F3" s="19" t="s">
        <v>22</v>
      </c>
      <c r="G3" s="19" t="s">
        <v>23</v>
      </c>
      <c r="H3" s="20" t="s">
        <v>24</v>
      </c>
      <c r="I3" s="19" t="s">
        <v>25</v>
      </c>
      <c r="J3" s="19" t="s">
        <v>26</v>
      </c>
    </row>
    <row r="4" spans="1:10" ht="13.9" x14ac:dyDescent="0.25">
      <c r="B4" s="21">
        <v>1</v>
      </c>
      <c r="C4" s="21" t="s">
        <v>27</v>
      </c>
      <c r="D4" s="21" t="s">
        <v>28</v>
      </c>
      <c r="E4" s="21">
        <f>Tabla14[Δxt (mm)]</f>
        <v>14.747</v>
      </c>
      <c r="F4" s="21"/>
      <c r="G4" s="21">
        <f>AVERAGE(E4:F4)</f>
        <v>14.747</v>
      </c>
      <c r="H4" s="21">
        <f>1.2*G4</f>
        <v>17.696400000000001</v>
      </c>
      <c r="I4" s="21">
        <f>MAX(E4:F4)</f>
        <v>14.747</v>
      </c>
      <c r="J4" s="22">
        <f>I4/G4</f>
        <v>1</v>
      </c>
    </row>
    <row r="5" spans="1:10" ht="13.9" x14ac:dyDescent="0.25">
      <c r="B5" s="21">
        <v>1</v>
      </c>
      <c r="C5" s="21" t="s">
        <v>27</v>
      </c>
      <c r="D5" s="21" t="s">
        <v>29</v>
      </c>
      <c r="E5" s="21"/>
      <c r="F5" s="21"/>
      <c r="G5" s="21" t="e">
        <f>AVERAGE(E5:F5)</f>
        <v>#DIV/0!</v>
      </c>
      <c r="H5" s="21" t="e">
        <f t="shared" ref="H5:H6" si="0">1.2*G5</f>
        <v>#DIV/0!</v>
      </c>
      <c r="I5" s="21">
        <f t="shared" ref="I5:I6" si="1">MAX(E5:F5)</f>
        <v>0</v>
      </c>
      <c r="J5" s="22" t="e">
        <f t="shared" ref="J5:J6" si="2">I5/G5</f>
        <v>#DIV/0!</v>
      </c>
    </row>
    <row r="6" spans="1:10" ht="13.9" x14ac:dyDescent="0.25">
      <c r="B6" s="21">
        <v>1</v>
      </c>
      <c r="C6" s="21" t="s">
        <v>27</v>
      </c>
      <c r="D6" s="21" t="s">
        <v>30</v>
      </c>
      <c r="E6" s="21"/>
      <c r="F6" s="21"/>
      <c r="G6" s="21" t="e">
        <f>AVERAGE(E6:F6)</f>
        <v>#DIV/0!</v>
      </c>
      <c r="H6" s="21" t="e">
        <f t="shared" si="0"/>
        <v>#DIV/0!</v>
      </c>
      <c r="I6" s="21">
        <f t="shared" si="1"/>
        <v>0</v>
      </c>
      <c r="J6" s="22" t="e">
        <f t="shared" si="2"/>
        <v>#DIV/0!</v>
      </c>
    </row>
    <row r="8" spans="1:10" ht="30" x14ac:dyDescent="0.25">
      <c r="B8" s="18" t="s">
        <v>18</v>
      </c>
      <c r="C8" s="18" t="s">
        <v>19</v>
      </c>
      <c r="D8" s="18" t="s">
        <v>20</v>
      </c>
      <c r="E8" s="19" t="s">
        <v>31</v>
      </c>
      <c r="F8" s="19" t="s">
        <v>32</v>
      </c>
      <c r="G8" s="19" t="s">
        <v>23</v>
      </c>
      <c r="H8" s="20" t="s">
        <v>24</v>
      </c>
      <c r="I8" s="19" t="s">
        <v>25</v>
      </c>
      <c r="J8" s="19" t="s">
        <v>26</v>
      </c>
    </row>
    <row r="9" spans="1:10" ht="13.9" x14ac:dyDescent="0.25">
      <c r="B9" s="21">
        <v>1</v>
      </c>
      <c r="C9" s="21" t="s">
        <v>33</v>
      </c>
      <c r="D9" s="21" t="s">
        <v>34</v>
      </c>
      <c r="E9" s="21">
        <f>Tabla135[[#This Row],[Δyt (mm)]]</f>
        <v>14.374000000000001</v>
      </c>
      <c r="F9" s="21"/>
      <c r="G9" s="21">
        <f>AVERAGE(E9:F9)</f>
        <v>14.374000000000001</v>
      </c>
      <c r="H9" s="21">
        <f>1.2*G9</f>
        <v>17.248799999999999</v>
      </c>
      <c r="I9" s="21">
        <f>MAX(E9:F9)</f>
        <v>14.374000000000001</v>
      </c>
      <c r="J9" s="22">
        <f>I9/G9</f>
        <v>1</v>
      </c>
    </row>
    <row r="10" spans="1:10" ht="13.9" x14ac:dyDescent="0.25">
      <c r="B10" s="21">
        <v>1</v>
      </c>
      <c r="C10" s="21" t="s">
        <v>33</v>
      </c>
      <c r="D10" s="21" t="s">
        <v>35</v>
      </c>
      <c r="E10" s="21"/>
      <c r="F10" s="21"/>
      <c r="G10" s="21" t="e">
        <f>AVERAGE(E10:F10)</f>
        <v>#DIV/0!</v>
      </c>
      <c r="H10" s="21" t="e">
        <f t="shared" ref="H10:H11" si="3">1.2*G10</f>
        <v>#DIV/0!</v>
      </c>
      <c r="I10" s="21">
        <f t="shared" ref="I10:I11" si="4">MAX(E10:F10)</f>
        <v>0</v>
      </c>
      <c r="J10" s="22" t="e">
        <f t="shared" ref="J10:J11" si="5">I10/G10</f>
        <v>#DIV/0!</v>
      </c>
    </row>
    <row r="11" spans="1:10" ht="13.9" x14ac:dyDescent="0.25">
      <c r="B11" s="21">
        <v>1</v>
      </c>
      <c r="C11" s="21" t="s">
        <v>33</v>
      </c>
      <c r="D11" s="21" t="s">
        <v>36</v>
      </c>
      <c r="E11" s="21"/>
      <c r="F11" s="21"/>
      <c r="G11" s="21" t="e">
        <f>AVERAGE(E11:F11)</f>
        <v>#DIV/0!</v>
      </c>
      <c r="H11" s="21" t="e">
        <f t="shared" si="3"/>
        <v>#DIV/0!</v>
      </c>
      <c r="I11" s="21">
        <f t="shared" si="4"/>
        <v>0</v>
      </c>
      <c r="J11" s="22" t="e">
        <f t="shared" si="5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E66F6-10F6-4D23-B0F3-7AEC288D8D27}">
  <dimension ref="C3:J7"/>
  <sheetViews>
    <sheetView tabSelected="1" workbookViewId="0">
      <selection activeCell="I12" sqref="I12"/>
    </sheetView>
  </sheetViews>
  <sheetFormatPr baseColWidth="10" defaultRowHeight="15" x14ac:dyDescent="0.25"/>
  <sheetData>
    <row r="3" spans="3:10" x14ac:dyDescent="0.25">
      <c r="C3" t="s">
        <v>38</v>
      </c>
    </row>
    <row r="4" spans="3:10" x14ac:dyDescent="0.25">
      <c r="C4" t="s">
        <v>39</v>
      </c>
      <c r="D4" t="s">
        <v>40</v>
      </c>
      <c r="E4" t="s">
        <v>41</v>
      </c>
      <c r="F4" t="s">
        <v>42</v>
      </c>
      <c r="G4" t="s">
        <v>43</v>
      </c>
    </row>
    <row r="5" spans="3:10" x14ac:dyDescent="0.25">
      <c r="D5" t="s">
        <v>37</v>
      </c>
      <c r="F5" t="s">
        <v>44</v>
      </c>
      <c r="G5" t="s">
        <v>44</v>
      </c>
    </row>
    <row r="6" spans="3:10" x14ac:dyDescent="0.25">
      <c r="C6" t="s">
        <v>45</v>
      </c>
      <c r="D6">
        <v>4.5</v>
      </c>
      <c r="E6" t="s">
        <v>46</v>
      </c>
      <c r="F6">
        <v>26.4725</v>
      </c>
      <c r="G6" s="23">
        <v>26.4725</v>
      </c>
      <c r="I6" s="23">
        <v>26.4725</v>
      </c>
      <c r="J6" s="23">
        <v>26.4725</v>
      </c>
    </row>
    <row r="7" spans="3:10" x14ac:dyDescent="0.25">
      <c r="C7" t="s">
        <v>47</v>
      </c>
      <c r="D7">
        <v>0</v>
      </c>
      <c r="E7" t="s">
        <v>46</v>
      </c>
      <c r="F7">
        <v>0</v>
      </c>
      <c r="G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D73B64CA7D3C408527B772B7045975" ma:contentTypeVersion="3" ma:contentTypeDescription="Crear nuevo documento." ma:contentTypeScope="" ma:versionID="9108304dcae70b29795b69a9a60bd1f6">
  <xsd:schema xmlns:xsd="http://www.w3.org/2001/XMLSchema" xmlns:xs="http://www.w3.org/2001/XMLSchema" xmlns:p="http://schemas.microsoft.com/office/2006/metadata/properties" xmlns:ns2="4ae7ac10-860d-43b5-86dc-0139dba8ec95" targetNamespace="http://schemas.microsoft.com/office/2006/metadata/properties" ma:root="true" ma:fieldsID="4d41b37e4e97be214590bcb9fa22a653" ns2:_="">
    <xsd:import namespace="4ae7ac10-860d-43b5-86dc-0139dba8ec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e7ac10-860d-43b5-86dc-0139dba8ec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851F44-9852-4B63-9C4D-CE92C8CA42E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2006/metadata/properties"/>
    <ds:schemaRef ds:uri="4ae7ac10-860d-43b5-86dc-0139dba8ec95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8893D4B-2D55-4C77-8CA6-C48162A2C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e7ac10-860d-43b5-86dc-0139dba8ec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350F5B-1CFB-4AC9-92B5-48A4BFFB2E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Arcadia Ingeniería</dc:creator>
  <cp:keywords/>
  <dc:description/>
  <cp:lastModifiedBy>Marlon Ivan Carreto Rivera</cp:lastModifiedBy>
  <cp:revision/>
  <dcterms:created xsi:type="dcterms:W3CDTF">2025-06-12T23:11:11Z</dcterms:created>
  <dcterms:modified xsi:type="dcterms:W3CDTF">2025-06-27T20:14:47Z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0x0101001AD73B64CA7D3C408527B772B7045975</vt:lpwstr>
  </property>
</Properties>
</file>