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ARA FINAL 2DA PARTE\"/>
    </mc:Choice>
  </mc:AlternateContent>
  <xr:revisionPtr revIDLastSave="0" documentId="13_ncr:1_{06100EB4-E471-4AFB-83A7-F2592A8DE692}" xr6:coauthVersionLast="47" xr6:coauthVersionMax="47" xr10:uidLastSave="{00000000-0000-0000-0000-000000000000}"/>
  <bookViews>
    <workbookView xWindow="-120" yWindow="-120" windowWidth="20730" windowHeight="11160" xr2:uid="{B524CB0F-A38C-45A6-B572-7C2DEC42605A}"/>
  </bookViews>
  <sheets>
    <sheet name="Hoja1" sheetId="1" r:id="rId1"/>
    <sheet name="Hoja2" sheetId="2" r:id="rId2"/>
  </sheets>
  <definedNames>
    <definedName name="_xlnm._FilterDatabase" localSheetId="0" hidden="1">Hoja1!$B$11:$C$13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3" i="1"/>
  <c r="C8" i="1"/>
  <c r="C18" i="1" s="1"/>
  <c r="H37" i="1"/>
  <c r="J37" i="1" s="1"/>
  <c r="H36" i="1"/>
  <c r="J36" i="1" s="1"/>
  <c r="H31" i="1"/>
  <c r="J31" i="1" s="1"/>
  <c r="H30" i="1"/>
  <c r="J30" i="1" s="1"/>
  <c r="H12" i="1"/>
  <c r="J12" i="1" s="1"/>
  <c r="H18" i="1"/>
  <c r="J18" i="1" s="1"/>
  <c r="H17" i="1"/>
  <c r="J17" i="1" s="1"/>
  <c r="H11" i="1"/>
  <c r="J11" i="1" s="1"/>
  <c r="C22" i="1"/>
  <c r="C21" i="1"/>
  <c r="C14" i="1"/>
  <c r="C20" i="1"/>
  <c r="C23" i="1" l="1"/>
  <c r="J38" i="1"/>
  <c r="J32" i="1"/>
  <c r="J19" i="1"/>
  <c r="G24" i="1" s="1"/>
  <c r="J13" i="1"/>
  <c r="C13" i="1"/>
  <c r="C11" i="1"/>
  <c r="I24" i="1" l="1"/>
  <c r="J24" i="1"/>
  <c r="C15" i="1"/>
  <c r="I23" i="1"/>
  <c r="J23" i="1"/>
  <c r="G23" i="1"/>
  <c r="L32" i="1" l="1"/>
  <c r="L38" i="1"/>
</calcChain>
</file>

<file path=xl/sharedStrings.xml><?xml version="1.0" encoding="utf-8"?>
<sst xmlns="http://schemas.openxmlformats.org/spreadsheetml/2006/main" count="70" uniqueCount="30">
  <si>
    <t>Calculo de Acero Minimo</t>
  </si>
  <si>
    <t>fy=</t>
  </si>
  <si>
    <t>b=</t>
  </si>
  <si>
    <t>d=</t>
  </si>
  <si>
    <t>kg/cm²</t>
  </si>
  <si>
    <t>cm</t>
  </si>
  <si>
    <t>Asmin=</t>
  </si>
  <si>
    <t>Valores mas criticos de las vigas en el eje C</t>
  </si>
  <si>
    <t>Reduciendole el acero longitudinal</t>
  </si>
  <si>
    <t>2 varillas min</t>
  </si>
  <si>
    <t>No4</t>
  </si>
  <si>
    <t>cm²</t>
  </si>
  <si>
    <t>0.33 As-</t>
  </si>
  <si>
    <t>0.50 As-</t>
  </si>
  <si>
    <t>0.50 As+</t>
  </si>
  <si>
    <t>Acero Requerido Cama Superior</t>
  </si>
  <si>
    <t>Acero Requerido Cama Inferior</t>
  </si>
  <si>
    <t>Acero minimo a Usar</t>
  </si>
  <si>
    <t>Aceros a Utilizar Para Cama Inferior</t>
  </si>
  <si>
    <t>No</t>
  </si>
  <si>
    <t>Cantidad</t>
  </si>
  <si>
    <t>As</t>
  </si>
  <si>
    <t>Area</t>
  </si>
  <si>
    <t>Aceros a Utilizar Para Cama Superior</t>
  </si>
  <si>
    <t>Ʃ</t>
  </si>
  <si>
    <t>Aceros a Utilizar Para Cama Superior (Complemento)</t>
  </si>
  <si>
    <t>Aceros a Utilizar Para Cama Inferior (complemento)</t>
  </si>
  <si>
    <t>b</t>
  </si>
  <si>
    <t>h</t>
  </si>
  <si>
    <t>Diseño de refuerzo de vigas del eje C del edificio y  la propuesta de Refuerzo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</si>
</sst>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2</xdr:row>
      <xdr:rowOff>33337</xdr:rowOff>
    </xdr:from>
    <xdr:ext cx="1202317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6E062E-105C-27B1-8750-2977B9361A77}"/>
                </a:ext>
              </a:extLst>
            </xdr:cNvPr>
            <xdr:cNvSpPr txBox="1"/>
          </xdr:nvSpPr>
          <xdr:spPr>
            <a:xfrm>
              <a:off x="895350" y="414337"/>
              <a:ext cx="1202317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𝐴𝑠𝑚𝑖𝑛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14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6E062E-105C-27B1-8750-2977B9361A77}"/>
                </a:ext>
              </a:extLst>
            </xdr:cNvPr>
            <xdr:cNvSpPr txBox="1"/>
          </xdr:nvSpPr>
          <xdr:spPr>
            <a:xfrm>
              <a:off x="895350" y="414337"/>
              <a:ext cx="1202317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𝐴𝑠𝑚𝑖𝑛=14/𝑓𝑦∗𝑏∗𝑑</a:t>
              </a:r>
              <a:endParaRPr lang="es-G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9A92-280C-43EC-8B0A-2D64B9766640}">
  <dimension ref="A2:L38"/>
  <sheetViews>
    <sheetView tabSelected="1" topLeftCell="A10" workbookViewId="0">
      <selection activeCell="G21" sqref="G21:K21"/>
    </sheetView>
  </sheetViews>
  <sheetFormatPr baseColWidth="10" defaultRowHeight="15" x14ac:dyDescent="0.25"/>
  <sheetData>
    <row r="2" spans="1:12" x14ac:dyDescent="0.25">
      <c r="B2" t="s">
        <v>0</v>
      </c>
      <c r="G2" s="5" t="s">
        <v>7</v>
      </c>
      <c r="H2" s="5"/>
      <c r="I2" s="5"/>
      <c r="J2" s="5"/>
      <c r="K2" s="5"/>
    </row>
    <row r="4" spans="1:12" ht="15.75" thickBot="1" x14ac:dyDescent="0.3">
      <c r="G4" s="7">
        <v>11.12</v>
      </c>
      <c r="H4" s="7"/>
      <c r="I4" s="1">
        <v>4.38</v>
      </c>
      <c r="J4" s="7">
        <v>11.13</v>
      </c>
      <c r="K4" s="7"/>
    </row>
    <row r="5" spans="1:12" x14ac:dyDescent="0.25">
      <c r="G5" s="6">
        <v>6.54</v>
      </c>
      <c r="H5" s="6"/>
      <c r="I5" s="2">
        <v>6.89</v>
      </c>
      <c r="J5" s="6">
        <v>6.55</v>
      </c>
      <c r="K5" s="6"/>
    </row>
    <row r="6" spans="1:12" x14ac:dyDescent="0.25">
      <c r="B6" t="s">
        <v>1</v>
      </c>
      <c r="C6">
        <v>4200</v>
      </c>
      <c r="D6" t="s">
        <v>4</v>
      </c>
    </row>
    <row r="7" spans="1:12" x14ac:dyDescent="0.25">
      <c r="B7" t="s">
        <v>2</v>
      </c>
      <c r="C7">
        <v>25</v>
      </c>
      <c r="D7" t="s">
        <v>5</v>
      </c>
      <c r="E7" t="s">
        <v>27</v>
      </c>
      <c r="F7">
        <v>25</v>
      </c>
    </row>
    <row r="8" spans="1:12" x14ac:dyDescent="0.25">
      <c r="B8" t="s">
        <v>3</v>
      </c>
      <c r="C8">
        <f>F8-6</f>
        <v>29</v>
      </c>
      <c r="D8" t="s">
        <v>5</v>
      </c>
      <c r="E8" t="s">
        <v>28</v>
      </c>
      <c r="F8">
        <v>35</v>
      </c>
    </row>
    <row r="9" spans="1:12" x14ac:dyDescent="0.25">
      <c r="G9" s="5" t="s">
        <v>23</v>
      </c>
      <c r="H9" s="5"/>
      <c r="I9" s="5"/>
      <c r="J9" s="5"/>
      <c r="K9" s="5"/>
    </row>
    <row r="10" spans="1:12" x14ac:dyDescent="0.25">
      <c r="B10" s="5" t="s">
        <v>15</v>
      </c>
      <c r="C10" s="5"/>
      <c r="D10" s="5"/>
      <c r="G10" t="s">
        <v>19</v>
      </c>
      <c r="H10" t="s">
        <v>22</v>
      </c>
      <c r="I10" t="s">
        <v>20</v>
      </c>
      <c r="J10" t="s">
        <v>21</v>
      </c>
    </row>
    <row r="11" spans="1:12" x14ac:dyDescent="0.25">
      <c r="B11" t="s">
        <v>6</v>
      </c>
      <c r="C11">
        <f>14/C6*C7*C8</f>
        <v>2.416666666666667</v>
      </c>
      <c r="D11" t="s">
        <v>11</v>
      </c>
      <c r="G11">
        <v>5</v>
      </c>
      <c r="H11">
        <f>IF(G11=3,0.71,IF(G11=4,1.267,IF(G11=5,1.98,IF(G11=6,2.85,3.879))))</f>
        <v>1.98</v>
      </c>
      <c r="I11">
        <v>2</v>
      </c>
      <c r="J11">
        <f>H11*I11</f>
        <v>3.96</v>
      </c>
      <c r="K11" t="s">
        <v>11</v>
      </c>
    </row>
    <row r="12" spans="1:12" x14ac:dyDescent="0.25">
      <c r="B12" t="s">
        <v>9</v>
      </c>
      <c r="G12">
        <v>4</v>
      </c>
      <c r="H12">
        <f>IF(G12="","",IF(G12=3,0.71,IF(G12=4,1.267,IF(G12=5,1.98,IF(G12=6,2.85,3.879)))))</f>
        <v>1.2669999999999999</v>
      </c>
      <c r="I12">
        <v>1</v>
      </c>
      <c r="J12">
        <f>IF(G12="","",H12*I12)</f>
        <v>1.2669999999999999</v>
      </c>
      <c r="K12" t="s">
        <v>11</v>
      </c>
    </row>
    <row r="13" spans="1:12" x14ac:dyDescent="0.25">
      <c r="B13" t="s">
        <v>10</v>
      </c>
      <c r="C13">
        <f>IF(B13="No3",1.42,IF(B13="No4",2.534,IF(B13="No5",3.96,IF(B13="No6",5.7,7.758))))</f>
        <v>2.5339999999999998</v>
      </c>
      <c r="D13" t="s">
        <v>11</v>
      </c>
      <c r="I13" s="4" t="s">
        <v>24</v>
      </c>
      <c r="J13" s="9">
        <f>J11+IF(J12="",0,J12)</f>
        <v>5.2270000000000003</v>
      </c>
      <c r="K13" t="s">
        <v>11</v>
      </c>
      <c r="L13" s="8">
        <f>C15</f>
        <v>3.6729000000000003</v>
      </c>
    </row>
    <row r="14" spans="1:12" x14ac:dyDescent="0.25">
      <c r="B14" t="s">
        <v>12</v>
      </c>
      <c r="C14">
        <f>MAX(G4,J4)*0.33</f>
        <v>3.6729000000000003</v>
      </c>
      <c r="D14" t="s">
        <v>11</v>
      </c>
    </row>
    <row r="15" spans="1:12" x14ac:dyDescent="0.25">
      <c r="A15" s="5" t="s">
        <v>17</v>
      </c>
      <c r="B15" s="5"/>
      <c r="C15" s="8">
        <f>MAX(C11:C14)</f>
        <v>3.6729000000000003</v>
      </c>
      <c r="D15" t="s">
        <v>11</v>
      </c>
      <c r="G15" s="5" t="s">
        <v>18</v>
      </c>
      <c r="H15" s="5"/>
      <c r="I15" s="5"/>
      <c r="J15" s="5"/>
      <c r="K15" s="5"/>
    </row>
    <row r="16" spans="1:12" x14ac:dyDescent="0.25">
      <c r="G16" t="s">
        <v>19</v>
      </c>
      <c r="H16" t="s">
        <v>22</v>
      </c>
      <c r="I16" t="s">
        <v>20</v>
      </c>
      <c r="J16" t="s">
        <v>21</v>
      </c>
    </row>
    <row r="17" spans="1:12" x14ac:dyDescent="0.25">
      <c r="B17" s="5" t="s">
        <v>16</v>
      </c>
      <c r="C17" s="5"/>
      <c r="D17" s="5"/>
      <c r="G17">
        <v>6</v>
      </c>
      <c r="H17">
        <f>IF(G17=3,0.71,IF(G17=4,1.267,IF(G17=5,1.98,IF(G17=6,2.85,3.879))))</f>
        <v>2.85</v>
      </c>
      <c r="I17">
        <v>2</v>
      </c>
      <c r="J17">
        <f>H17*I17</f>
        <v>5.7</v>
      </c>
      <c r="K17" t="s">
        <v>11</v>
      </c>
    </row>
    <row r="18" spans="1:12" x14ac:dyDescent="0.25">
      <c r="B18" t="s">
        <v>6</v>
      </c>
      <c r="C18">
        <f>14/C6*C7*C8</f>
        <v>2.416666666666667</v>
      </c>
      <c r="D18" t="s">
        <v>11</v>
      </c>
      <c r="G18">
        <v>4</v>
      </c>
      <c r="H18">
        <f>IF(G18="","",IF(G18=3,0.71,IF(G18=4,1.267,IF(G18=5,1.98,IF(G18=6,2.85,3.879)))))</f>
        <v>1.2669999999999999</v>
      </c>
      <c r="I18">
        <v>1</v>
      </c>
      <c r="J18">
        <f>IF(G18="","",H18*I18)</f>
        <v>1.2669999999999999</v>
      </c>
      <c r="K18" t="s">
        <v>11</v>
      </c>
    </row>
    <row r="19" spans="1:12" x14ac:dyDescent="0.25">
      <c r="B19" t="s">
        <v>9</v>
      </c>
      <c r="I19" s="4" t="s">
        <v>24</v>
      </c>
      <c r="J19" s="9">
        <f>J17+IF(J18="",0,J18)</f>
        <v>6.9670000000000005</v>
      </c>
      <c r="K19" t="s">
        <v>11</v>
      </c>
      <c r="L19" s="8">
        <f>C23</f>
        <v>5.5650000000000004</v>
      </c>
    </row>
    <row r="20" spans="1:12" x14ac:dyDescent="0.25">
      <c r="B20" t="s">
        <v>10</v>
      </c>
      <c r="C20">
        <f>IF(B20="No3",1.42,IF(B20="No4",2.534,IF(B20="No5",3.96,IF(B20="No6",5.7,7.758))))</f>
        <v>2.5339999999999998</v>
      </c>
      <c r="D20" t="s">
        <v>11</v>
      </c>
    </row>
    <row r="21" spans="1:12" x14ac:dyDescent="0.25">
      <c r="B21" t="s">
        <v>13</v>
      </c>
      <c r="C21">
        <f>MAX(G4,J4)*0.5</f>
        <v>5.5650000000000004</v>
      </c>
      <c r="D21" t="s">
        <v>11</v>
      </c>
      <c r="G21" s="5" t="s">
        <v>8</v>
      </c>
      <c r="H21" s="5"/>
      <c r="I21" s="5"/>
      <c r="J21" s="5"/>
      <c r="K21" s="5"/>
    </row>
    <row r="22" spans="1:12" x14ac:dyDescent="0.25">
      <c r="B22" t="s">
        <v>14</v>
      </c>
      <c r="C22">
        <f>I5*0.5</f>
        <v>3.4449999999999998</v>
      </c>
      <c r="D22" t="s">
        <v>11</v>
      </c>
    </row>
    <row r="23" spans="1:12" ht="15.75" thickBot="1" x14ac:dyDescent="0.3">
      <c r="A23" s="5" t="s">
        <v>17</v>
      </c>
      <c r="B23" s="5"/>
      <c r="C23" s="8">
        <f>MAX(C18:C22)</f>
        <v>5.5650000000000004</v>
      </c>
      <c r="D23" t="s">
        <v>11</v>
      </c>
      <c r="G23" s="7">
        <f>IF(G4-J13&lt;0,"",G4-J13)</f>
        <v>5.8929999999999989</v>
      </c>
      <c r="H23" s="7"/>
      <c r="I23" s="1" t="str">
        <f>IF(I4-J13&lt;0,"",I4-J13)</f>
        <v/>
      </c>
      <c r="J23" s="7">
        <f>IF(J4-J13&lt;0,"",J4-J13)</f>
        <v>5.9030000000000005</v>
      </c>
      <c r="K23" s="7"/>
    </row>
    <row r="24" spans="1:12" ht="15" customHeight="1" x14ac:dyDescent="0.25">
      <c r="B24" s="3"/>
      <c r="C24" s="3"/>
      <c r="D24" s="3"/>
      <c r="G24" s="5" t="str">
        <f>IF(G5-J19&lt;0,"",G5-J19)</f>
        <v/>
      </c>
      <c r="H24" s="5"/>
      <c r="I24" s="2" t="str">
        <f>IF(I5-J19&lt;0,"",I5-J19)</f>
        <v/>
      </c>
      <c r="J24" s="6" t="str">
        <f>IF(J5-J19&lt;0,"",J5-J19)</f>
        <v/>
      </c>
      <c r="K24" s="6"/>
    </row>
    <row r="25" spans="1:12" x14ac:dyDescent="0.25">
      <c r="B25" s="3"/>
      <c r="C25" s="3"/>
      <c r="D25" s="3"/>
    </row>
    <row r="26" spans="1:12" x14ac:dyDescent="0.25">
      <c r="B26" s="3"/>
      <c r="C26" s="3"/>
      <c r="D26" s="3"/>
    </row>
    <row r="28" spans="1:12" x14ac:dyDescent="0.25">
      <c r="G28" s="5" t="s">
        <v>25</v>
      </c>
      <c r="H28" s="5"/>
      <c r="I28" s="5"/>
      <c r="J28" s="5"/>
      <c r="K28" s="5"/>
    </row>
    <row r="29" spans="1:12" x14ac:dyDescent="0.25">
      <c r="G29" t="s">
        <v>19</v>
      </c>
      <c r="H29" t="s">
        <v>22</v>
      </c>
      <c r="I29" t="s">
        <v>20</v>
      </c>
      <c r="J29" t="s">
        <v>21</v>
      </c>
    </row>
    <row r="30" spans="1:12" x14ac:dyDescent="0.25">
      <c r="G30">
        <v>5</v>
      </c>
      <c r="H30">
        <f>IF(G30=3,0.71,IF(G30=4,1.267,IF(G30=5,1.98,IF(G30=6,2.85,3.879))))</f>
        <v>1.98</v>
      </c>
      <c r="I30">
        <v>2</v>
      </c>
      <c r="J30">
        <f>H30*I30</f>
        <v>3.96</v>
      </c>
      <c r="K30" t="s">
        <v>11</v>
      </c>
    </row>
    <row r="31" spans="1:12" x14ac:dyDescent="0.25">
      <c r="G31">
        <v>5</v>
      </c>
      <c r="H31">
        <f>IF(G31="","",IF(G31=3,0.71,IF(G31=4,1.267,IF(G31=5,1.98,IF(G31=6,2.85,3.879)))))</f>
        <v>1.98</v>
      </c>
      <c r="I31">
        <v>1</v>
      </c>
      <c r="J31">
        <f>IF(G31="","",H31*I31)</f>
        <v>1.98</v>
      </c>
      <c r="K31" t="s">
        <v>11</v>
      </c>
    </row>
    <row r="32" spans="1:12" x14ac:dyDescent="0.25">
      <c r="I32" s="4" t="s">
        <v>24</v>
      </c>
      <c r="J32" s="9">
        <f>J30+IF(J31="",0,J31)</f>
        <v>5.9399999999999995</v>
      </c>
      <c r="K32" t="s">
        <v>11</v>
      </c>
      <c r="L32" s="8">
        <f>MAX(G23:K23)</f>
        <v>5.9030000000000005</v>
      </c>
    </row>
    <row r="34" spans="7:12" x14ac:dyDescent="0.25">
      <c r="G34" s="5" t="s">
        <v>26</v>
      </c>
      <c r="H34" s="5"/>
      <c r="I34" s="5"/>
      <c r="J34" s="5"/>
      <c r="K34" s="5"/>
    </row>
    <row r="35" spans="7:12" x14ac:dyDescent="0.25">
      <c r="G35" t="s">
        <v>19</v>
      </c>
      <c r="H35" t="s">
        <v>22</v>
      </c>
      <c r="I35" t="s">
        <v>20</v>
      </c>
      <c r="J35" t="s">
        <v>21</v>
      </c>
    </row>
    <row r="36" spans="7:12" x14ac:dyDescent="0.25">
      <c r="G36">
        <v>3</v>
      </c>
      <c r="H36">
        <f>IF(G36=3,0.71,IF(G36=4,1.267,IF(G36=5,1.98,IF(G36=6,2.85,3.879))))</f>
        <v>0.71</v>
      </c>
      <c r="I36">
        <v>1</v>
      </c>
      <c r="J36">
        <f>H36*I36</f>
        <v>0.71</v>
      </c>
      <c r="K36" t="s">
        <v>11</v>
      </c>
    </row>
    <row r="37" spans="7:12" x14ac:dyDescent="0.25">
      <c r="H37" t="str">
        <f>IF(G37="","",IF(G37=3,0.71,IF(G37=4,1.267,IF(G37=5,1.98,IF(G37=6,2.85,3.879)))))</f>
        <v/>
      </c>
      <c r="I37">
        <v>2</v>
      </c>
      <c r="J37" t="str">
        <f>IF(G37="","",H37*I37)</f>
        <v/>
      </c>
      <c r="K37" t="s">
        <v>11</v>
      </c>
    </row>
    <row r="38" spans="7:12" x14ac:dyDescent="0.25">
      <c r="I38" s="4" t="s">
        <v>24</v>
      </c>
      <c r="J38" s="9">
        <f>J36+IF(J37="",0,J37)</f>
        <v>0.71</v>
      </c>
      <c r="K38" t="s">
        <v>11</v>
      </c>
      <c r="L38" s="8">
        <f>MAX(G24:K24)</f>
        <v>0</v>
      </c>
    </row>
  </sheetData>
  <dataConsolidate/>
  <mergeCells count="18">
    <mergeCell ref="G4:H4"/>
    <mergeCell ref="J4:K4"/>
    <mergeCell ref="G5:H5"/>
    <mergeCell ref="J5:K5"/>
    <mergeCell ref="G2:K2"/>
    <mergeCell ref="G28:K28"/>
    <mergeCell ref="G34:K34"/>
    <mergeCell ref="A15:B15"/>
    <mergeCell ref="A23:B23"/>
    <mergeCell ref="G9:K9"/>
    <mergeCell ref="G15:K15"/>
    <mergeCell ref="J24:K24"/>
    <mergeCell ref="G24:H24"/>
    <mergeCell ref="G23:H23"/>
    <mergeCell ref="J23:K23"/>
    <mergeCell ref="B10:D10"/>
    <mergeCell ref="B17:D17"/>
    <mergeCell ref="G21:K21"/>
  </mergeCells>
  <phoneticPr fontId="2" type="noConversion"/>
  <dataValidations disablePrompts="1" count="2">
    <dataValidation type="list" allowBlank="1" showInputMessage="1" showErrorMessage="1" sqref="B13 B20" xr:uid="{F1FFECEE-E815-4FE2-AE6A-F07CA5EF4728}">
      <formula1>"No3,No4,No5,No6,No7"</formula1>
    </dataValidation>
    <dataValidation type="list" allowBlank="1" showInputMessage="1" showErrorMessage="1" sqref="G17:G18 G11:G12 G36:G37 G30:G31" xr:uid="{0F5ED4AB-D1EE-4065-98A9-1CEA56819254}">
      <formula1>"3,4,5,6,7"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AAEC-2025-459F-9534-504F2EB713BE}">
  <dimension ref="A1:G1"/>
  <sheetViews>
    <sheetView zoomScaleNormal="100" workbookViewId="0">
      <selection activeCell="B3" sqref="B3"/>
    </sheetView>
  </sheetViews>
  <sheetFormatPr baseColWidth="10" defaultRowHeight="15" x14ac:dyDescent="0.25"/>
  <sheetData>
    <row r="1" spans="1:7" x14ac:dyDescent="0.25">
      <c r="A1" s="5" t="s">
        <v>29</v>
      </c>
      <c r="B1" s="5"/>
      <c r="C1" s="5"/>
      <c r="D1" s="5"/>
      <c r="E1" s="5"/>
      <c r="F1" s="5"/>
      <c r="G1" s="5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dcterms:created xsi:type="dcterms:W3CDTF">2025-06-28T15:54:38Z</dcterms:created>
  <dcterms:modified xsi:type="dcterms:W3CDTF">2025-06-29T05:24:20Z</dcterms:modified>
</cp:coreProperties>
</file>