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TERCER AVANCE\"/>
    </mc:Choice>
  </mc:AlternateContent>
  <xr:revisionPtr revIDLastSave="0" documentId="8_{ED173040-28EB-499B-952B-DF6F06AEC2C0}" xr6:coauthVersionLast="47" xr6:coauthVersionMax="47" xr10:uidLastSave="{00000000-0000-0000-0000-000000000000}"/>
  <bookViews>
    <workbookView xWindow="-120" yWindow="-120" windowWidth="20730" windowHeight="11160" xr2:uid="{3404809E-4454-4EA6-946E-5962142E5CC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B71" i="1"/>
  <c r="B70" i="1"/>
  <c r="D70" i="1" s="1"/>
  <c r="B65" i="1"/>
  <c r="D65" i="1" s="1"/>
  <c r="D64" i="1"/>
  <c r="D42" i="1"/>
  <c r="B43" i="1"/>
  <c r="D43" i="1" s="1"/>
  <c r="D72" i="1" l="1"/>
  <c r="D44" i="1"/>
  <c r="D66" i="1"/>
</calcChain>
</file>

<file path=xl/sharedStrings.xml><?xml version="1.0" encoding="utf-8"?>
<sst xmlns="http://schemas.openxmlformats.org/spreadsheetml/2006/main" count="157" uniqueCount="80">
  <si>
    <t xml:space="preserve">Diseño y Propouesta de Armado </t>
  </si>
  <si>
    <t xml:space="preserve">VIGA </t>
  </si>
  <si>
    <t>Eje</t>
  </si>
  <si>
    <t xml:space="preserve">Nivel </t>
  </si>
  <si>
    <t xml:space="preserve">Diseño Longitudinal </t>
  </si>
  <si>
    <t xml:space="preserve">Valores Criticos de Viga Obtenidos </t>
  </si>
  <si>
    <t xml:space="preserve">Datos </t>
  </si>
  <si>
    <t>fy=</t>
  </si>
  <si>
    <t>kg/cm²</t>
  </si>
  <si>
    <t>b=</t>
  </si>
  <si>
    <t>cm</t>
  </si>
  <si>
    <t>d=</t>
  </si>
  <si>
    <t>Calculo de Acero Minimo</t>
  </si>
  <si>
    <t>Acero Requerido Cama Superior</t>
  </si>
  <si>
    <t>Asmin=</t>
  </si>
  <si>
    <t>cm²</t>
  </si>
  <si>
    <t>2 varillas min</t>
  </si>
  <si>
    <t>2 varillas min=</t>
  </si>
  <si>
    <t>#4=</t>
  </si>
  <si>
    <t>0.33 As =</t>
  </si>
  <si>
    <t>Acero minimo a Usar =</t>
  </si>
  <si>
    <t>Acero Requerido Cama Inferior</t>
  </si>
  <si>
    <t>0.50 As-</t>
  </si>
  <si>
    <t>0.50 As+</t>
  </si>
  <si>
    <t>Especificación de Aceros para la Cama Superior</t>
  </si>
  <si>
    <t>No</t>
  </si>
  <si>
    <t>Area</t>
  </si>
  <si>
    <t>Cantidad</t>
  </si>
  <si>
    <t>As</t>
  </si>
  <si>
    <t>Ʃ</t>
  </si>
  <si>
    <t>#</t>
  </si>
  <si>
    <t>Especificacion de Aceros para la Cama Inferior</t>
  </si>
  <si>
    <t>Disminución del Área de Acero Longitudinal</t>
  </si>
  <si>
    <t xml:space="preserve">Complemento de Aceros Para Cama Superior </t>
  </si>
  <si>
    <t xml:space="preserve">Complemento de Aceros  Para Cama Inferior </t>
  </si>
  <si>
    <t>VIGA 50X50</t>
  </si>
  <si>
    <t xml:space="preserve">Diseño por Cortante y Torsion </t>
  </si>
  <si>
    <t>Separación de Area confinada  So</t>
  </si>
  <si>
    <t>d/4 =</t>
  </si>
  <si>
    <t>8db (confinada)=</t>
  </si>
  <si>
    <t>24db (estribo)=</t>
  </si>
  <si>
    <t>300 mm =</t>
  </si>
  <si>
    <t>Separación a Usar =</t>
  </si>
  <si>
    <t>Separación de Area sin Confinar S</t>
  </si>
  <si>
    <t>d/2 =</t>
  </si>
  <si>
    <t>#3</t>
  </si>
  <si>
    <t>Varilla Usar</t>
  </si>
  <si>
    <t>Chequeo Confinamiento So</t>
  </si>
  <si>
    <t>2*0.71=</t>
  </si>
  <si>
    <t xml:space="preserve">1.41/5= </t>
  </si>
  <si>
    <t xml:space="preserve">Separación a Usar = </t>
  </si>
  <si>
    <t>Chequieo Sin Confinamiento S</t>
  </si>
  <si>
    <t xml:space="preserve">1.41/6= </t>
  </si>
  <si>
    <t xml:space="preserve">Separación a usar </t>
  </si>
  <si>
    <t xml:space="preserve">cm </t>
  </si>
  <si>
    <t xml:space="preserve">Diseño de Valores que cumplen con lo requerido </t>
  </si>
  <si>
    <t>V50X50</t>
  </si>
  <si>
    <t xml:space="preserve">LOSA </t>
  </si>
  <si>
    <t>LOSA</t>
  </si>
  <si>
    <t>13cm</t>
  </si>
  <si>
    <t>1 y 2</t>
  </si>
  <si>
    <t xml:space="preserve">Cantidad de Losas  </t>
  </si>
  <si>
    <t>Chequeo PREVIO de losa en ejes 1 y 2.Etabs22.</t>
  </si>
  <si>
    <t xml:space="preserve">Refuerzo Superior e Inferior en  Dirección A </t>
  </si>
  <si>
    <t>Refuerzo Superior e  Inferior Dirección B</t>
  </si>
  <si>
    <t xml:space="preserve">Sin Modificar Refuerzos </t>
  </si>
  <si>
    <t>Chequeo Losa en ejes 1 y 2.Etabs22.</t>
  </si>
  <si>
    <t xml:space="preserve">Refuerzos Modificados </t>
  </si>
  <si>
    <t>A</t>
  </si>
  <si>
    <t>6m</t>
  </si>
  <si>
    <t>B</t>
  </si>
  <si>
    <t>C</t>
  </si>
  <si>
    <t>D</t>
  </si>
  <si>
    <t>E</t>
  </si>
  <si>
    <t>5m</t>
  </si>
  <si>
    <t>1.5m</t>
  </si>
  <si>
    <t>5.5m</t>
  </si>
  <si>
    <t>#4@0.20</t>
  </si>
  <si>
    <t>#3 @0.25</t>
  </si>
  <si>
    <t>#3 @0.20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</si>
</sst>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9" fillId="0" borderId="3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5" xfId="0" applyFont="1" applyBorder="1"/>
    <xf numFmtId="0" fontId="9" fillId="0" borderId="7" xfId="1" applyFont="1" applyBorder="1" applyAlignment="1">
      <alignment horizontal="right" textRotation="90"/>
    </xf>
    <xf numFmtId="0" fontId="9" fillId="0" borderId="13" xfId="0" applyFont="1" applyBorder="1"/>
    <xf numFmtId="0" fontId="9" fillId="0" borderId="9" xfId="0" applyFont="1" applyBorder="1"/>
    <xf numFmtId="0" fontId="9" fillId="0" borderId="9" xfId="0" applyFont="1" applyBorder="1" applyAlignment="1">
      <alignment horizontal="right" textRotation="90"/>
    </xf>
    <xf numFmtId="0" fontId="9" fillId="0" borderId="0" xfId="0" applyFont="1" applyBorder="1"/>
    <xf numFmtId="0" fontId="9" fillId="0" borderId="14" xfId="0" applyFont="1" applyBorder="1"/>
    <xf numFmtId="0" fontId="9" fillId="0" borderId="0" xfId="0" applyFont="1" applyBorder="1" applyAlignment="1">
      <alignment horizontal="right" textRotation="90"/>
    </xf>
    <xf numFmtId="0" fontId="9" fillId="0" borderId="10" xfId="1" applyFont="1" applyBorder="1"/>
    <xf numFmtId="0" fontId="9" fillId="0" borderId="12" xfId="1" applyFont="1" applyBorder="1" applyAlignment="1">
      <alignment horizontal="right"/>
    </xf>
    <xf numFmtId="0" fontId="9" fillId="0" borderId="10" xfId="0" applyFont="1" applyBorder="1" applyAlignment="1"/>
    <xf numFmtId="0" fontId="9" fillId="0" borderId="1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2" xfId="0" applyFont="1" applyBorder="1"/>
    <xf numFmtId="0" fontId="9" fillId="0" borderId="10" xfId="0" applyFont="1" applyBorder="1"/>
    <xf numFmtId="0" fontId="9" fillId="0" borderId="10" xfId="0" applyFont="1" applyBorder="1" applyAlignment="1">
      <alignment horizontal="right"/>
    </xf>
    <xf numFmtId="0" fontId="9" fillId="0" borderId="12" xfId="0" applyFont="1" applyBorder="1" applyAlignment="1">
      <alignment horizontal="right" textRotation="90"/>
    </xf>
    <xf numFmtId="0" fontId="9" fillId="0" borderId="11" xfId="0" applyFont="1" applyBorder="1"/>
    <xf numFmtId="0" fontId="9" fillId="0" borderId="15" xfId="0" applyFont="1" applyBorder="1"/>
    <xf numFmtId="0" fontId="4" fillId="0" borderId="0" xfId="0" applyFont="1"/>
    <xf numFmtId="0" fontId="5" fillId="0" borderId="0" xfId="0" applyFont="1"/>
    <xf numFmtId="0" fontId="10" fillId="0" borderId="0" xfId="0" applyFont="1"/>
    <xf numFmtId="0" fontId="10" fillId="0" borderId="11" xfId="0" applyFont="1" applyBorder="1" applyAlignment="1">
      <alignment horizontal="center"/>
    </xf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" fillId="0" borderId="9" xfId="0" applyFont="1" applyBorder="1"/>
    <xf numFmtId="0" fontId="10" fillId="0" borderId="9" xfId="0" applyFont="1" applyBorder="1" applyAlignment="1">
      <alignment horizontal="right" vertical="center" textRotation="90"/>
    </xf>
    <xf numFmtId="0" fontId="9" fillId="2" borderId="0" xfId="0" applyFont="1" applyFill="1" applyAlignment="1">
      <alignment horizontal="center"/>
    </xf>
    <xf numFmtId="0" fontId="0" fillId="0" borderId="4" xfId="0" applyBorder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7" fillId="0" borderId="4" xfId="0" applyFont="1" applyBorder="1"/>
    <xf numFmtId="0" fontId="11" fillId="0" borderId="0" xfId="0" applyFont="1" applyFill="1" applyBorder="1" applyAlignment="1">
      <alignment vertical="center"/>
    </xf>
    <xf numFmtId="0" fontId="0" fillId="0" borderId="4" xfId="0" applyBorder="1" applyAlignment="1">
      <alignment horizontal="left"/>
    </xf>
    <xf numFmtId="0" fontId="9" fillId="3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11</xdr:row>
      <xdr:rowOff>161925</xdr:rowOff>
    </xdr:from>
    <xdr:to>
      <xdr:col>5</xdr:col>
      <xdr:colOff>139325</xdr:colOff>
      <xdr:row>15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F61793-6ED5-E02D-C012-5523F5BC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2066925"/>
          <a:ext cx="2758700" cy="609600"/>
        </a:xfrm>
        <a:prstGeom prst="rect">
          <a:avLst/>
        </a:prstGeom>
      </xdr:spPr>
    </xdr:pic>
    <xdr:clientData/>
  </xdr:twoCellAnchor>
  <xdr:oneCellAnchor>
    <xdr:from>
      <xdr:col>3</xdr:col>
      <xdr:colOff>133350</xdr:colOff>
      <xdr:row>19</xdr:row>
      <xdr:rowOff>33337</xdr:rowOff>
    </xdr:from>
    <xdr:ext cx="1202317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348343C-5B87-49BF-AEC1-4411BB860BCA}"/>
                </a:ext>
              </a:extLst>
            </xdr:cNvPr>
            <xdr:cNvSpPr txBox="1"/>
          </xdr:nvSpPr>
          <xdr:spPr>
            <a:xfrm>
              <a:off x="895350" y="414337"/>
              <a:ext cx="120231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𝐴𝑠𝑚𝑖𝑛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14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348343C-5B87-49BF-AEC1-4411BB860BCA}"/>
                </a:ext>
              </a:extLst>
            </xdr:cNvPr>
            <xdr:cNvSpPr txBox="1"/>
          </xdr:nvSpPr>
          <xdr:spPr>
            <a:xfrm>
              <a:off x="895350" y="414337"/>
              <a:ext cx="1202317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𝐴𝑠𝑚𝑖𝑛=14/𝑓𝑦∗𝑏∗𝑑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0</xdr:col>
      <xdr:colOff>131415</xdr:colOff>
      <xdr:row>76</xdr:row>
      <xdr:rowOff>155865</xdr:rowOff>
    </xdr:from>
    <xdr:to>
      <xdr:col>6</xdr:col>
      <xdr:colOff>386536</xdr:colOff>
      <xdr:row>86</xdr:row>
      <xdr:rowOff>34637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5B43D2-6AA5-6F52-F65F-09A723C2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15" y="14460683"/>
          <a:ext cx="4827121" cy="1783772"/>
        </a:xfrm>
        <a:prstGeom prst="rect">
          <a:avLst/>
        </a:prstGeom>
      </xdr:spPr>
    </xdr:pic>
    <xdr:clientData/>
  </xdr:twoCellAnchor>
  <xdr:twoCellAnchor editAs="oneCell">
    <xdr:from>
      <xdr:col>1</xdr:col>
      <xdr:colOff>543486</xdr:colOff>
      <xdr:row>93</xdr:row>
      <xdr:rowOff>167613</xdr:rowOff>
    </xdr:from>
    <xdr:to>
      <xdr:col>5</xdr:col>
      <xdr:colOff>597915</xdr:colOff>
      <xdr:row>113</xdr:row>
      <xdr:rowOff>75880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902FA9-4FDA-9D16-60F6-E10C253E0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486" y="18074613"/>
          <a:ext cx="3102429" cy="3718267"/>
        </a:xfrm>
        <a:prstGeom prst="rect">
          <a:avLst/>
        </a:prstGeom>
      </xdr:spPr>
    </xdr:pic>
    <xdr:clientData/>
  </xdr:twoCellAnchor>
  <xdr:twoCellAnchor editAs="oneCell">
    <xdr:from>
      <xdr:col>1</xdr:col>
      <xdr:colOff>493548</xdr:colOff>
      <xdr:row>115</xdr:row>
      <xdr:rowOff>111336</xdr:rowOff>
    </xdr:from>
    <xdr:to>
      <xdr:col>5</xdr:col>
      <xdr:colOff>593914</xdr:colOff>
      <xdr:row>136</xdr:row>
      <xdr:rowOff>112730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7DBB7CE-963F-ADAF-C9B6-FC732CA30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5548" y="22209336"/>
          <a:ext cx="3148366" cy="4001894"/>
        </a:xfrm>
        <a:prstGeom prst="rect">
          <a:avLst/>
        </a:prstGeom>
      </xdr:spPr>
    </xdr:pic>
    <xdr:clientData/>
  </xdr:twoCellAnchor>
  <xdr:twoCellAnchor editAs="oneCell">
    <xdr:from>
      <xdr:col>0</xdr:col>
      <xdr:colOff>748393</xdr:colOff>
      <xdr:row>148</xdr:row>
      <xdr:rowOff>27213</xdr:rowOff>
    </xdr:from>
    <xdr:to>
      <xdr:col>5</xdr:col>
      <xdr:colOff>534570</xdr:colOff>
      <xdr:row>153</xdr:row>
      <xdr:rowOff>81642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F8D650E-E27B-E573-9C5F-FEB9DD5BA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393" y="28425320"/>
          <a:ext cx="3596177" cy="1006929"/>
        </a:xfrm>
        <a:prstGeom prst="rect">
          <a:avLst/>
        </a:prstGeom>
      </xdr:spPr>
    </xdr:pic>
    <xdr:clientData/>
  </xdr:twoCellAnchor>
  <xdr:twoCellAnchor editAs="oneCell">
    <xdr:from>
      <xdr:col>0</xdr:col>
      <xdr:colOff>311954</xdr:colOff>
      <xdr:row>193</xdr:row>
      <xdr:rowOff>145677</xdr:rowOff>
    </xdr:from>
    <xdr:to>
      <xdr:col>6</xdr:col>
      <xdr:colOff>461274</xdr:colOff>
      <xdr:row>202</xdr:row>
      <xdr:rowOff>6371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EE34FC-2512-1943-92AC-6EEE892F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954" y="37304383"/>
          <a:ext cx="4721320" cy="1575194"/>
        </a:xfrm>
        <a:prstGeom prst="rect">
          <a:avLst/>
        </a:prstGeom>
      </xdr:spPr>
    </xdr:pic>
    <xdr:clientData/>
  </xdr:twoCellAnchor>
  <xdr:twoCellAnchor editAs="oneCell">
    <xdr:from>
      <xdr:col>1</xdr:col>
      <xdr:colOff>313345</xdr:colOff>
      <xdr:row>245</xdr:row>
      <xdr:rowOff>48377</xdr:rowOff>
    </xdr:from>
    <xdr:to>
      <xdr:col>5</xdr:col>
      <xdr:colOff>186865</xdr:colOff>
      <xdr:row>258</xdr:row>
      <xdr:rowOff>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33D7171-6CCC-17A2-4536-848983F50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5345" y="47305984"/>
          <a:ext cx="2921520" cy="2428124"/>
        </a:xfrm>
        <a:prstGeom prst="rect">
          <a:avLst/>
        </a:prstGeom>
      </xdr:spPr>
    </xdr:pic>
    <xdr:clientData/>
  </xdr:twoCellAnchor>
  <xdr:twoCellAnchor editAs="oneCell">
    <xdr:from>
      <xdr:col>1</xdr:col>
      <xdr:colOff>417509</xdr:colOff>
      <xdr:row>261</xdr:row>
      <xdr:rowOff>178844</xdr:rowOff>
    </xdr:from>
    <xdr:to>
      <xdr:col>5</xdr:col>
      <xdr:colOff>335737</xdr:colOff>
      <xdr:row>275</xdr:row>
      <xdr:rowOff>130468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4F9D884-C9B7-5954-7B7F-05681A4D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9509" y="50515668"/>
          <a:ext cx="2966228" cy="2618624"/>
        </a:xfrm>
        <a:prstGeom prst="rect">
          <a:avLst/>
        </a:prstGeom>
      </xdr:spPr>
    </xdr:pic>
    <xdr:clientData/>
  </xdr:twoCellAnchor>
  <xdr:twoCellAnchor editAs="oneCell">
    <xdr:from>
      <xdr:col>0</xdr:col>
      <xdr:colOff>507618</xdr:colOff>
      <xdr:row>303</xdr:row>
      <xdr:rowOff>7552</xdr:rowOff>
    </xdr:from>
    <xdr:to>
      <xdr:col>6</xdr:col>
      <xdr:colOff>71530</xdr:colOff>
      <xdr:row>322</xdr:row>
      <xdr:rowOff>68036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3E84DC9-9675-04C7-F302-A394864E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7618" y="58314159"/>
          <a:ext cx="4135912" cy="3679984"/>
        </a:xfrm>
        <a:prstGeom prst="rect">
          <a:avLst/>
        </a:prstGeom>
      </xdr:spPr>
    </xdr:pic>
    <xdr:clientData/>
  </xdr:twoCellAnchor>
  <xdr:twoCellAnchor editAs="oneCell">
    <xdr:from>
      <xdr:col>0</xdr:col>
      <xdr:colOff>366092</xdr:colOff>
      <xdr:row>282</xdr:row>
      <xdr:rowOff>158680</xdr:rowOff>
    </xdr:from>
    <xdr:to>
      <xdr:col>6</xdr:col>
      <xdr:colOff>305748</xdr:colOff>
      <xdr:row>302</xdr:row>
      <xdr:rowOff>81644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936C086-1461-EB61-A995-122323BA7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6092" y="54464787"/>
          <a:ext cx="4511656" cy="3732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693966</xdr:colOff>
      <xdr:row>9</xdr:row>
      <xdr:rowOff>108858</xdr:rowOff>
    </xdr:from>
    <xdr:to>
      <xdr:col>4</xdr:col>
      <xdr:colOff>68036</xdr:colOff>
      <xdr:row>11</xdr:row>
      <xdr:rowOff>54428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3BE68C2-A233-A363-2A92-99705D2C9290}"/>
            </a:ext>
          </a:extLst>
        </xdr:cNvPr>
        <xdr:cNvSpPr/>
      </xdr:nvSpPr>
      <xdr:spPr>
        <a:xfrm>
          <a:off x="2217966" y="1823358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1050473</xdr:colOff>
      <xdr:row>9</xdr:row>
      <xdr:rowOff>125187</xdr:rowOff>
    </xdr:from>
    <xdr:to>
      <xdr:col>10</xdr:col>
      <xdr:colOff>70757</xdr:colOff>
      <xdr:row>11</xdr:row>
      <xdr:rowOff>70757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CE330EB-B254-49CD-863D-FC626714433A}"/>
            </a:ext>
          </a:extLst>
        </xdr:cNvPr>
        <xdr:cNvSpPr/>
      </xdr:nvSpPr>
      <xdr:spPr>
        <a:xfrm>
          <a:off x="4765223" y="1839687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1066801</xdr:colOff>
      <xdr:row>9</xdr:row>
      <xdr:rowOff>155123</xdr:rowOff>
    </xdr:from>
    <xdr:to>
      <xdr:col>16</xdr:col>
      <xdr:colOff>87085</xdr:colOff>
      <xdr:row>11</xdr:row>
      <xdr:rowOff>100693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602D5F7-B7DF-40B0-A936-B6FA4D4A6C5C}"/>
            </a:ext>
          </a:extLst>
        </xdr:cNvPr>
        <xdr:cNvSpPr/>
      </xdr:nvSpPr>
      <xdr:spPr>
        <a:xfrm>
          <a:off x="7326087" y="1869623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20</xdr:col>
      <xdr:colOff>1042309</xdr:colOff>
      <xdr:row>9</xdr:row>
      <xdr:rowOff>130630</xdr:rowOff>
    </xdr:from>
    <xdr:to>
      <xdr:col>22</xdr:col>
      <xdr:colOff>62593</xdr:colOff>
      <xdr:row>11</xdr:row>
      <xdr:rowOff>76200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F0F2850-A66E-4D14-9B9F-B61B28E72DFF}"/>
            </a:ext>
          </a:extLst>
        </xdr:cNvPr>
        <xdr:cNvSpPr/>
      </xdr:nvSpPr>
      <xdr:spPr>
        <a:xfrm>
          <a:off x="9846130" y="1845130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20</xdr:col>
      <xdr:colOff>1031423</xdr:colOff>
      <xdr:row>26</xdr:row>
      <xdr:rowOff>146958</xdr:rowOff>
    </xdr:from>
    <xdr:to>
      <xdr:col>22</xdr:col>
      <xdr:colOff>51707</xdr:colOff>
      <xdr:row>28</xdr:row>
      <xdr:rowOff>92529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7F32B76-F035-4AFD-8057-D655E67D3FDB}"/>
            </a:ext>
          </a:extLst>
        </xdr:cNvPr>
        <xdr:cNvSpPr/>
      </xdr:nvSpPr>
      <xdr:spPr>
        <a:xfrm>
          <a:off x="9835244" y="4392387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14</xdr:col>
      <xdr:colOff>1061358</xdr:colOff>
      <xdr:row>26</xdr:row>
      <xdr:rowOff>122465</xdr:rowOff>
    </xdr:from>
    <xdr:to>
      <xdr:col>16</xdr:col>
      <xdr:colOff>81642</xdr:colOff>
      <xdr:row>28</xdr:row>
      <xdr:rowOff>68036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CB6383E8-1B74-4AFF-901A-660D80438ED3}"/>
            </a:ext>
          </a:extLst>
        </xdr:cNvPr>
        <xdr:cNvSpPr/>
      </xdr:nvSpPr>
      <xdr:spPr>
        <a:xfrm>
          <a:off x="7320644" y="4367894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8</xdr:col>
      <xdr:colOff>1036865</xdr:colOff>
      <xdr:row>26</xdr:row>
      <xdr:rowOff>125187</xdr:rowOff>
    </xdr:from>
    <xdr:to>
      <xdr:col>10</xdr:col>
      <xdr:colOff>57149</xdr:colOff>
      <xdr:row>28</xdr:row>
      <xdr:rowOff>70758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56243CF-B5BD-4F78-A2E2-94BB5C2A6E14}"/>
            </a:ext>
          </a:extLst>
        </xdr:cNvPr>
        <xdr:cNvSpPr/>
      </xdr:nvSpPr>
      <xdr:spPr>
        <a:xfrm>
          <a:off x="4751615" y="4370616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2</xdr:col>
      <xdr:colOff>685800</xdr:colOff>
      <xdr:row>26</xdr:row>
      <xdr:rowOff>141515</xdr:rowOff>
    </xdr:from>
    <xdr:to>
      <xdr:col>4</xdr:col>
      <xdr:colOff>59870</xdr:colOff>
      <xdr:row>28</xdr:row>
      <xdr:rowOff>87086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44D66EF-AF25-4787-BCCD-8B0D4589E2EA}"/>
            </a:ext>
          </a:extLst>
        </xdr:cNvPr>
        <xdr:cNvSpPr/>
      </xdr:nvSpPr>
      <xdr:spPr>
        <a:xfrm>
          <a:off x="2209800" y="4386944"/>
          <a:ext cx="449034" cy="3809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693964</xdr:colOff>
      <xdr:row>3</xdr:row>
      <xdr:rowOff>163285</xdr:rowOff>
    </xdr:from>
    <xdr:to>
      <xdr:col>4</xdr:col>
      <xdr:colOff>81643</xdr:colOff>
      <xdr:row>6</xdr:row>
      <xdr:rowOff>95250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EF7E94F-F337-B52D-D080-F487D1E7370D}"/>
            </a:ext>
          </a:extLst>
        </xdr:cNvPr>
        <xdr:cNvSpPr/>
      </xdr:nvSpPr>
      <xdr:spPr>
        <a:xfrm>
          <a:off x="2217964" y="734785"/>
          <a:ext cx="462643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8</xdr:col>
      <xdr:colOff>1074964</xdr:colOff>
      <xdr:row>3</xdr:row>
      <xdr:rowOff>108856</xdr:rowOff>
    </xdr:from>
    <xdr:to>
      <xdr:col>10</xdr:col>
      <xdr:colOff>81643</xdr:colOff>
      <xdr:row>6</xdr:row>
      <xdr:rowOff>40821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FBC84088-2188-4A6F-AA5C-A838E89FB83B}"/>
            </a:ext>
          </a:extLst>
        </xdr:cNvPr>
        <xdr:cNvSpPr/>
      </xdr:nvSpPr>
      <xdr:spPr>
        <a:xfrm>
          <a:off x="6313714" y="680356"/>
          <a:ext cx="435429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14</xdr:col>
      <xdr:colOff>1074964</xdr:colOff>
      <xdr:row>3</xdr:row>
      <xdr:rowOff>136071</xdr:rowOff>
    </xdr:from>
    <xdr:to>
      <xdr:col>16</xdr:col>
      <xdr:colOff>81643</xdr:colOff>
      <xdr:row>6</xdr:row>
      <xdr:rowOff>68036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ABEECE2-D27E-446B-A3F4-17A9BCC8FFF8}"/>
            </a:ext>
          </a:extLst>
        </xdr:cNvPr>
        <xdr:cNvSpPr/>
      </xdr:nvSpPr>
      <xdr:spPr>
        <a:xfrm>
          <a:off x="10382250" y="707571"/>
          <a:ext cx="435429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20</xdr:col>
      <xdr:colOff>1061357</xdr:colOff>
      <xdr:row>3</xdr:row>
      <xdr:rowOff>136071</xdr:rowOff>
    </xdr:from>
    <xdr:to>
      <xdr:col>22</xdr:col>
      <xdr:colOff>68036</xdr:colOff>
      <xdr:row>6</xdr:row>
      <xdr:rowOff>68036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E6473C80-68F3-4670-8BF3-4DFAB52DFE85}"/>
            </a:ext>
          </a:extLst>
        </xdr:cNvPr>
        <xdr:cNvSpPr/>
      </xdr:nvSpPr>
      <xdr:spPr>
        <a:xfrm>
          <a:off x="4776107" y="707571"/>
          <a:ext cx="435429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24</xdr:col>
      <xdr:colOff>340178</xdr:colOff>
      <xdr:row>3</xdr:row>
      <xdr:rowOff>136071</xdr:rowOff>
    </xdr:from>
    <xdr:to>
      <xdr:col>26</xdr:col>
      <xdr:colOff>81643</xdr:colOff>
      <xdr:row>6</xdr:row>
      <xdr:rowOff>68036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624DD0BC-2080-4D25-BDA4-22A3F4982546}"/>
            </a:ext>
          </a:extLst>
        </xdr:cNvPr>
        <xdr:cNvSpPr/>
      </xdr:nvSpPr>
      <xdr:spPr>
        <a:xfrm>
          <a:off x="16124464" y="707571"/>
          <a:ext cx="421822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1</xdr:col>
      <xdr:colOff>131989</xdr:colOff>
      <xdr:row>9</xdr:row>
      <xdr:rowOff>63953</xdr:rowOff>
    </xdr:from>
    <xdr:to>
      <xdr:col>1</xdr:col>
      <xdr:colOff>635454</xdr:colOff>
      <xdr:row>11</xdr:row>
      <xdr:rowOff>91167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2B4F07CB-24FB-425B-86AD-1CE502EFA26B}"/>
            </a:ext>
          </a:extLst>
        </xdr:cNvPr>
        <xdr:cNvSpPr/>
      </xdr:nvSpPr>
      <xdr:spPr>
        <a:xfrm rot="16200000">
          <a:off x="893990" y="1914523"/>
          <a:ext cx="503464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1</xdr:col>
      <xdr:colOff>145597</xdr:colOff>
      <xdr:row>26</xdr:row>
      <xdr:rowOff>91168</xdr:rowOff>
    </xdr:from>
    <xdr:to>
      <xdr:col>1</xdr:col>
      <xdr:colOff>649062</xdr:colOff>
      <xdr:row>28</xdr:row>
      <xdr:rowOff>118382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CC24965B-3D6D-44C0-971C-B78DA055C809}"/>
            </a:ext>
          </a:extLst>
        </xdr:cNvPr>
        <xdr:cNvSpPr/>
      </xdr:nvSpPr>
      <xdr:spPr>
        <a:xfrm rot="16200000">
          <a:off x="928008" y="5908221"/>
          <a:ext cx="462643" cy="50346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C</a:t>
          </a:r>
        </a:p>
      </xdr:txBody>
    </xdr:sp>
    <xdr:clientData/>
  </xdr:twoCellAnchor>
  <xdr:twoCellAnchor>
    <xdr:from>
      <xdr:col>3</xdr:col>
      <xdr:colOff>156483</xdr:colOff>
      <xdr:row>6</xdr:row>
      <xdr:rowOff>95250</xdr:rowOff>
    </xdr:from>
    <xdr:to>
      <xdr:col>3</xdr:col>
      <xdr:colOff>163286</xdr:colOff>
      <xdr:row>9</xdr:row>
      <xdr:rowOff>108858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4A92ED8-C942-CD59-48C2-6AB8409A2E63}"/>
            </a:ext>
          </a:extLst>
        </xdr:cNvPr>
        <xdr:cNvCxnSpPr>
          <a:stCxn id="10" idx="4"/>
          <a:endCxn id="2" idx="0"/>
        </xdr:cNvCxnSpPr>
      </xdr:nvCxnSpPr>
      <xdr:spPr>
        <a:xfrm flipH="1">
          <a:off x="2442483" y="1238250"/>
          <a:ext cx="6803" cy="7211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159204</xdr:colOff>
      <xdr:row>6</xdr:row>
      <xdr:rowOff>40821</xdr:rowOff>
    </xdr:from>
    <xdr:to>
      <xdr:col>9</xdr:col>
      <xdr:colOff>176893</xdr:colOff>
      <xdr:row>9</xdr:row>
      <xdr:rowOff>125187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2B8987DE-B017-4EC2-2715-6547F73860CF}"/>
            </a:ext>
          </a:extLst>
        </xdr:cNvPr>
        <xdr:cNvCxnSpPr>
          <a:stCxn id="12" idx="4"/>
          <a:endCxn id="3" idx="0"/>
        </xdr:cNvCxnSpPr>
      </xdr:nvCxnSpPr>
      <xdr:spPr>
        <a:xfrm flipH="1">
          <a:off x="6513740" y="1183821"/>
          <a:ext cx="17689" cy="7919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175533</xdr:colOff>
      <xdr:row>6</xdr:row>
      <xdr:rowOff>68036</xdr:rowOff>
    </xdr:from>
    <xdr:to>
      <xdr:col>15</xdr:col>
      <xdr:colOff>176894</xdr:colOff>
      <xdr:row>9</xdr:row>
      <xdr:rowOff>155123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AA5BD786-1C99-3FF8-82E8-CFD5D428166F}"/>
            </a:ext>
          </a:extLst>
        </xdr:cNvPr>
        <xdr:cNvCxnSpPr>
          <a:stCxn id="13" idx="4"/>
          <a:endCxn id="4" idx="0"/>
        </xdr:cNvCxnSpPr>
      </xdr:nvCxnSpPr>
      <xdr:spPr>
        <a:xfrm flipH="1">
          <a:off x="10598604" y="1211036"/>
          <a:ext cx="1361" cy="7946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151040</xdr:colOff>
      <xdr:row>6</xdr:row>
      <xdr:rowOff>68036</xdr:rowOff>
    </xdr:from>
    <xdr:to>
      <xdr:col>21</xdr:col>
      <xdr:colOff>163286</xdr:colOff>
      <xdr:row>9</xdr:row>
      <xdr:rowOff>130630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96564444-7DFB-C048-21F1-11CB3A994D6F}"/>
            </a:ext>
          </a:extLst>
        </xdr:cNvPr>
        <xdr:cNvCxnSpPr>
          <a:stCxn id="14" idx="4"/>
          <a:endCxn id="5" idx="0"/>
        </xdr:cNvCxnSpPr>
      </xdr:nvCxnSpPr>
      <xdr:spPr>
        <a:xfrm flipH="1">
          <a:off x="14642647" y="1211036"/>
          <a:ext cx="12246" cy="7701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6</xdr:row>
      <xdr:rowOff>68036</xdr:rowOff>
    </xdr:from>
    <xdr:to>
      <xdr:col>25</xdr:col>
      <xdr:colOff>187098</xdr:colOff>
      <xdr:row>10</xdr:row>
      <xdr:rowOff>28575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CC27B6EE-0AF5-7132-EB27-63DD2CC4649C}"/>
            </a:ext>
          </a:extLst>
        </xdr:cNvPr>
        <xdr:cNvCxnSpPr>
          <a:stCxn id="15" idx="4"/>
        </xdr:cNvCxnSpPr>
      </xdr:nvCxnSpPr>
      <xdr:spPr>
        <a:xfrm flipH="1">
          <a:off x="16287750" y="1211036"/>
          <a:ext cx="6123" cy="9035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635455</xdr:colOff>
      <xdr:row>10</xdr:row>
      <xdr:rowOff>70756</xdr:rowOff>
    </xdr:from>
    <xdr:to>
      <xdr:col>2</xdr:col>
      <xdr:colOff>693966</xdr:colOff>
      <xdr:row>10</xdr:row>
      <xdr:rowOff>74839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E00D9CA-17C1-AE53-F2C2-889C709191CB}"/>
            </a:ext>
          </a:extLst>
        </xdr:cNvPr>
        <xdr:cNvCxnSpPr>
          <a:stCxn id="16" idx="4"/>
          <a:endCxn id="2" idx="1"/>
        </xdr:cNvCxnSpPr>
      </xdr:nvCxnSpPr>
      <xdr:spPr>
        <a:xfrm>
          <a:off x="1397455" y="2166256"/>
          <a:ext cx="820511" cy="4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649062</xdr:colOff>
      <xdr:row>27</xdr:row>
      <xdr:rowOff>118382</xdr:rowOff>
    </xdr:from>
    <xdr:to>
      <xdr:col>2</xdr:col>
      <xdr:colOff>685800</xdr:colOff>
      <xdr:row>27</xdr:row>
      <xdr:rowOff>127908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888FD44-DAE7-76AF-8017-1C2861FA2FC5}"/>
            </a:ext>
          </a:extLst>
        </xdr:cNvPr>
        <xdr:cNvCxnSpPr>
          <a:stCxn id="19" idx="4"/>
          <a:endCxn id="9" idx="1"/>
        </xdr:cNvCxnSpPr>
      </xdr:nvCxnSpPr>
      <xdr:spPr>
        <a:xfrm>
          <a:off x="1411062" y="6159953"/>
          <a:ext cx="798738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#4@0.20" TargetMode="External"/><Relationship Id="rId3" Type="http://schemas.openxmlformats.org/officeDocument/2006/relationships/hyperlink" Target="mailto:#4@0.20" TargetMode="External"/><Relationship Id="rId7" Type="http://schemas.openxmlformats.org/officeDocument/2006/relationships/hyperlink" Target="mailto:#4@0.20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#4@0.20" TargetMode="External"/><Relationship Id="rId1" Type="http://schemas.openxmlformats.org/officeDocument/2006/relationships/hyperlink" Target="mailto:#4@0.20" TargetMode="External"/><Relationship Id="rId6" Type="http://schemas.openxmlformats.org/officeDocument/2006/relationships/hyperlink" Target="mailto:#4@0.20" TargetMode="External"/><Relationship Id="rId11" Type="http://schemas.openxmlformats.org/officeDocument/2006/relationships/hyperlink" Target="mailto:#4@0.20" TargetMode="External"/><Relationship Id="rId5" Type="http://schemas.openxmlformats.org/officeDocument/2006/relationships/hyperlink" Target="mailto:#4@0.20" TargetMode="External"/><Relationship Id="rId10" Type="http://schemas.openxmlformats.org/officeDocument/2006/relationships/hyperlink" Target="mailto:#4@0.20" TargetMode="External"/><Relationship Id="rId4" Type="http://schemas.openxmlformats.org/officeDocument/2006/relationships/hyperlink" Target="mailto:#4@0.20" TargetMode="External"/><Relationship Id="rId9" Type="http://schemas.openxmlformats.org/officeDocument/2006/relationships/hyperlink" Target="mailto:#4@0.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ABF6-C361-41EC-8940-B0923D44E530}">
  <dimension ref="A1:G325"/>
  <sheetViews>
    <sheetView tabSelected="1" topLeftCell="A168" zoomScale="70" zoomScaleNormal="70" workbookViewId="0">
      <selection sqref="A1:G323"/>
    </sheetView>
  </sheetViews>
  <sheetFormatPr baseColWidth="10" defaultRowHeight="15" x14ac:dyDescent="0.25"/>
  <sheetData>
    <row r="1" spans="1:7" ht="18.75" x14ac:dyDescent="0.3">
      <c r="A1" s="54" t="s">
        <v>1</v>
      </c>
      <c r="B1" s="54"/>
      <c r="C1" s="54"/>
      <c r="D1" s="54"/>
      <c r="E1" s="54"/>
      <c r="F1" s="54"/>
      <c r="G1" s="54"/>
    </row>
    <row r="2" spans="1:7" ht="15.75" x14ac:dyDescent="0.25">
      <c r="A2" s="56" t="s">
        <v>0</v>
      </c>
      <c r="B2" s="56"/>
      <c r="C2" s="56"/>
      <c r="D2" s="56"/>
      <c r="E2" s="56"/>
      <c r="F2" s="56"/>
      <c r="G2" s="56"/>
    </row>
    <row r="4" spans="1:7" ht="15.75" x14ac:dyDescent="0.25">
      <c r="C4" s="59" t="s">
        <v>2</v>
      </c>
      <c r="D4" s="59">
        <v>2</v>
      </c>
    </row>
    <row r="5" spans="1:7" ht="15.75" x14ac:dyDescent="0.25">
      <c r="C5" s="59" t="s">
        <v>3</v>
      </c>
      <c r="D5" s="59">
        <v>1</v>
      </c>
    </row>
    <row r="6" spans="1:7" ht="15.75" x14ac:dyDescent="0.25">
      <c r="C6" s="59" t="s">
        <v>1</v>
      </c>
      <c r="D6" s="59" t="s">
        <v>56</v>
      </c>
    </row>
    <row r="8" spans="1:7" ht="15.75" x14ac:dyDescent="0.25">
      <c r="A8" s="19" t="s">
        <v>4</v>
      </c>
      <c r="B8" s="19"/>
      <c r="C8" s="45"/>
    </row>
    <row r="9" spans="1:7" ht="15.75" x14ac:dyDescent="0.25">
      <c r="A9" s="45"/>
      <c r="B9" s="45"/>
      <c r="C9" s="45"/>
    </row>
    <row r="10" spans="1:7" ht="15.75" x14ac:dyDescent="0.25">
      <c r="A10" s="19" t="s">
        <v>5</v>
      </c>
      <c r="B10" s="19"/>
      <c r="C10" s="19"/>
    </row>
    <row r="18" spans="1:4" ht="15.75" x14ac:dyDescent="0.25">
      <c r="A18" s="19" t="s">
        <v>6</v>
      </c>
    </row>
    <row r="19" spans="1:4" x14ac:dyDescent="0.25">
      <c r="A19" s="1" t="s">
        <v>7</v>
      </c>
      <c r="B19">
        <v>4200</v>
      </c>
      <c r="C19" t="s">
        <v>8</v>
      </c>
      <c r="D19" t="s">
        <v>12</v>
      </c>
    </row>
    <row r="20" spans="1:4" x14ac:dyDescent="0.25">
      <c r="A20" s="1" t="s">
        <v>9</v>
      </c>
      <c r="B20">
        <v>50</v>
      </c>
      <c r="C20" t="s">
        <v>10</v>
      </c>
    </row>
    <row r="21" spans="1:4" x14ac:dyDescent="0.25">
      <c r="A21" s="1" t="s">
        <v>11</v>
      </c>
      <c r="B21">
        <v>44</v>
      </c>
      <c r="C21" t="s">
        <v>10</v>
      </c>
    </row>
    <row r="23" spans="1:4" ht="15.75" x14ac:dyDescent="0.25">
      <c r="A23" s="19" t="s">
        <v>13</v>
      </c>
      <c r="B23" s="19"/>
      <c r="C23" s="19"/>
    </row>
    <row r="24" spans="1:4" x14ac:dyDescent="0.25">
      <c r="A24" t="s">
        <v>14</v>
      </c>
      <c r="C24">
        <v>7.3333333333333339</v>
      </c>
      <c r="D24" t="s">
        <v>15</v>
      </c>
    </row>
    <row r="25" spans="1:4" x14ac:dyDescent="0.25">
      <c r="A25" t="s">
        <v>17</v>
      </c>
    </row>
    <row r="26" spans="1:4" x14ac:dyDescent="0.25">
      <c r="A26" t="s">
        <v>18</v>
      </c>
      <c r="C26">
        <v>2.5339999999999998</v>
      </c>
      <c r="D26" t="s">
        <v>15</v>
      </c>
    </row>
    <row r="27" spans="1:4" x14ac:dyDescent="0.25">
      <c r="A27" t="s">
        <v>19</v>
      </c>
      <c r="C27">
        <v>8.91</v>
      </c>
      <c r="D27" t="s">
        <v>15</v>
      </c>
    </row>
    <row r="28" spans="1:4" x14ac:dyDescent="0.25">
      <c r="A28" t="s">
        <v>20</v>
      </c>
      <c r="C28">
        <v>8.91</v>
      </c>
      <c r="D28" t="s">
        <v>15</v>
      </c>
    </row>
    <row r="31" spans="1:4" ht="15.75" x14ac:dyDescent="0.25">
      <c r="A31" s="19" t="s">
        <v>21</v>
      </c>
      <c r="B31" s="19"/>
      <c r="C31" s="19"/>
    </row>
    <row r="32" spans="1:4" x14ac:dyDescent="0.25">
      <c r="A32" t="s">
        <v>14</v>
      </c>
      <c r="C32">
        <v>7.3333333333333339</v>
      </c>
      <c r="D32" t="s">
        <v>15</v>
      </c>
    </row>
    <row r="33" spans="1:5" x14ac:dyDescent="0.25">
      <c r="A33" t="s">
        <v>16</v>
      </c>
    </row>
    <row r="34" spans="1:5" x14ac:dyDescent="0.25">
      <c r="A34" t="s">
        <v>18</v>
      </c>
      <c r="C34">
        <v>2.5339999999999998</v>
      </c>
      <c r="D34" t="s">
        <v>15</v>
      </c>
    </row>
    <row r="35" spans="1:5" x14ac:dyDescent="0.25">
      <c r="A35" t="s">
        <v>22</v>
      </c>
      <c r="C35">
        <v>13.5</v>
      </c>
      <c r="D35" t="s">
        <v>15</v>
      </c>
    </row>
    <row r="36" spans="1:5" x14ac:dyDescent="0.25">
      <c r="A36" t="s">
        <v>23</v>
      </c>
      <c r="C36">
        <v>6.5</v>
      </c>
      <c r="D36" t="s">
        <v>15</v>
      </c>
    </row>
    <row r="37" spans="1:5" x14ac:dyDescent="0.25">
      <c r="A37" t="s">
        <v>20</v>
      </c>
      <c r="C37">
        <v>13.5</v>
      </c>
      <c r="D37" t="s">
        <v>15</v>
      </c>
    </row>
    <row r="40" spans="1:5" ht="15.75" x14ac:dyDescent="0.25">
      <c r="A40" s="19" t="s">
        <v>24</v>
      </c>
      <c r="B40" s="19"/>
      <c r="C40" s="19"/>
      <c r="D40" s="19"/>
    </row>
    <row r="41" spans="1:5" x14ac:dyDescent="0.25">
      <c r="A41" t="s">
        <v>30</v>
      </c>
      <c r="B41" t="s">
        <v>26</v>
      </c>
      <c r="C41" t="s">
        <v>27</v>
      </c>
      <c r="D41" t="s">
        <v>28</v>
      </c>
    </row>
    <row r="42" spans="1:5" x14ac:dyDescent="0.25">
      <c r="A42">
        <v>8</v>
      </c>
      <c r="B42">
        <v>5.0599999999999996</v>
      </c>
      <c r="C42">
        <v>2</v>
      </c>
      <c r="D42">
        <f>B42*C42</f>
        <v>10.119999999999999</v>
      </c>
      <c r="E42" t="s">
        <v>15</v>
      </c>
    </row>
    <row r="43" spans="1:5" x14ac:dyDescent="0.25">
      <c r="A43">
        <v>5</v>
      </c>
      <c r="B43" t="str">
        <f>IF(J38="","",IF(J38=3,0.71,IF(J38=4,1.267,IF(J38=5,1.98,IF(J38=6,2.85,3.879)))))</f>
        <v/>
      </c>
      <c r="C43">
        <v>0</v>
      </c>
      <c r="D43" t="str">
        <f>IF(J38="","",B43*C43)</f>
        <v/>
      </c>
      <c r="E43" t="s">
        <v>15</v>
      </c>
    </row>
    <row r="44" spans="1:5" x14ac:dyDescent="0.25">
      <c r="C44" s="4" t="s">
        <v>29</v>
      </c>
      <c r="D44" s="5">
        <f>D42+IF(D43="",0,D43)</f>
        <v>10.119999999999999</v>
      </c>
      <c r="E44" t="s">
        <v>15</v>
      </c>
    </row>
    <row r="49" spans="1:5" ht="15.75" x14ac:dyDescent="0.25">
      <c r="A49" s="57" t="s">
        <v>31</v>
      </c>
      <c r="B49" s="57"/>
      <c r="C49" s="57"/>
      <c r="D49" s="57"/>
      <c r="E49" s="57"/>
    </row>
    <row r="50" spans="1:5" x14ac:dyDescent="0.25">
      <c r="A50" t="s">
        <v>30</v>
      </c>
      <c r="B50" t="s">
        <v>26</v>
      </c>
      <c r="C50" t="s">
        <v>27</v>
      </c>
      <c r="D50" t="s">
        <v>28</v>
      </c>
    </row>
    <row r="51" spans="1:5" x14ac:dyDescent="0.25">
      <c r="A51">
        <v>8</v>
      </c>
      <c r="B51">
        <v>5.0599999999999996</v>
      </c>
      <c r="C51">
        <v>2</v>
      </c>
      <c r="D51">
        <v>10.119999999999999</v>
      </c>
      <c r="E51" t="s">
        <v>15</v>
      </c>
    </row>
    <row r="52" spans="1:5" x14ac:dyDescent="0.25">
      <c r="A52">
        <v>7</v>
      </c>
      <c r="B52">
        <v>3.879</v>
      </c>
      <c r="C52">
        <v>1</v>
      </c>
      <c r="D52">
        <v>3.879</v>
      </c>
      <c r="E52" t="s">
        <v>15</v>
      </c>
    </row>
    <row r="53" spans="1:5" x14ac:dyDescent="0.25">
      <c r="C53" s="4" t="s">
        <v>29</v>
      </c>
      <c r="D53" s="5">
        <v>13.998999999999999</v>
      </c>
      <c r="E53" t="s">
        <v>15</v>
      </c>
    </row>
    <row r="56" spans="1:5" ht="15.75" x14ac:dyDescent="0.25">
      <c r="A56" s="19" t="s">
        <v>32</v>
      </c>
      <c r="B56" s="19"/>
      <c r="C56" s="19"/>
      <c r="D56" s="19"/>
    </row>
    <row r="58" spans="1:5" ht="15.75" thickBot="1" x14ac:dyDescent="0.3">
      <c r="A58" s="6">
        <v>16.34</v>
      </c>
      <c r="B58" s="6"/>
      <c r="C58" s="7"/>
      <c r="D58" s="6">
        <v>17.34</v>
      </c>
      <c r="E58" s="6"/>
    </row>
    <row r="59" spans="1:5" x14ac:dyDescent="0.25">
      <c r="A59" s="2">
        <v>0.25</v>
      </c>
      <c r="B59" s="2"/>
      <c r="C59" s="3"/>
      <c r="D59" s="8">
        <v>0.75</v>
      </c>
      <c r="E59" s="8"/>
    </row>
    <row r="62" spans="1:5" ht="15.75" x14ac:dyDescent="0.25">
      <c r="A62" s="57" t="s">
        <v>33</v>
      </c>
      <c r="B62" s="57"/>
      <c r="C62" s="57"/>
      <c r="D62" s="57"/>
      <c r="E62" s="57"/>
    </row>
    <row r="63" spans="1:5" x14ac:dyDescent="0.25">
      <c r="A63" t="s">
        <v>30</v>
      </c>
      <c r="B63" t="s">
        <v>26</v>
      </c>
      <c r="C63" t="s">
        <v>27</v>
      </c>
      <c r="D63" t="s">
        <v>28</v>
      </c>
    </row>
    <row r="64" spans="1:5" x14ac:dyDescent="0.25">
      <c r="A64">
        <v>8</v>
      </c>
      <c r="B64">
        <v>5.0599999999999996</v>
      </c>
      <c r="C64">
        <v>3</v>
      </c>
      <c r="D64">
        <f>B64*C64</f>
        <v>15.18</v>
      </c>
      <c r="E64" t="s">
        <v>15</v>
      </c>
    </row>
    <row r="65" spans="1:5" x14ac:dyDescent="0.25">
      <c r="A65">
        <v>5</v>
      </c>
      <c r="B65">
        <f>IF(A65="","",IF(A65=3,0.71,IF(A65=4,1.267,IF(A65=5,1.98,IF(A65=6,2.85,3.879)))))</f>
        <v>1.98</v>
      </c>
      <c r="C65">
        <v>1</v>
      </c>
      <c r="D65">
        <f>IF(A65="","",B65*C65)</f>
        <v>1.98</v>
      </c>
      <c r="E65" t="s">
        <v>15</v>
      </c>
    </row>
    <row r="66" spans="1:5" x14ac:dyDescent="0.25">
      <c r="C66" s="4" t="s">
        <v>29</v>
      </c>
      <c r="D66" s="5">
        <f>D64+IF(D65="",0,D65)</f>
        <v>17.16</v>
      </c>
      <c r="E66" t="s">
        <v>15</v>
      </c>
    </row>
    <row r="68" spans="1:5" ht="15.75" x14ac:dyDescent="0.25">
      <c r="A68" s="57" t="s">
        <v>34</v>
      </c>
      <c r="B68" s="57"/>
      <c r="C68" s="57"/>
      <c r="D68" s="57"/>
      <c r="E68" s="57"/>
    </row>
    <row r="69" spans="1:5" x14ac:dyDescent="0.25">
      <c r="A69" t="s">
        <v>25</v>
      </c>
      <c r="B69" t="s">
        <v>26</v>
      </c>
      <c r="C69" t="s">
        <v>27</v>
      </c>
      <c r="D69" t="s">
        <v>28</v>
      </c>
    </row>
    <row r="70" spans="1:5" x14ac:dyDescent="0.25">
      <c r="A70">
        <v>4</v>
      </c>
      <c r="B70">
        <f>IF(A70=3,0.71,IF(A70=4,1.267,IF(A70=5,1.98,IF(A70=6,2.85,3.879))))</f>
        <v>1.2669999999999999</v>
      </c>
      <c r="C70">
        <v>1</v>
      </c>
      <c r="D70">
        <f>B70*C70</f>
        <v>1.2669999999999999</v>
      </c>
      <c r="E70" t="s">
        <v>15</v>
      </c>
    </row>
    <row r="71" spans="1:5" x14ac:dyDescent="0.25">
      <c r="B71" t="str">
        <f>IF(A71="","",IF(A71=3,0.71,IF(A71=4,1.267,IF(A71=5,1.98,IF(A71=6,2.85,3.879)))))</f>
        <v/>
      </c>
      <c r="C71">
        <v>2</v>
      </c>
      <c r="D71" t="str">
        <f>IF(A71="","",B71*C71)</f>
        <v/>
      </c>
      <c r="E71" t="s">
        <v>15</v>
      </c>
    </row>
    <row r="72" spans="1:5" x14ac:dyDescent="0.25">
      <c r="C72" s="4" t="s">
        <v>29</v>
      </c>
      <c r="D72" s="5">
        <f>D70+IF(D71="",0,D71)</f>
        <v>1.2669999999999999</v>
      </c>
      <c r="E72" t="s">
        <v>15</v>
      </c>
    </row>
    <row r="75" spans="1:5" x14ac:dyDescent="0.25">
      <c r="C75" s="58" t="s">
        <v>35</v>
      </c>
      <c r="D75" s="58"/>
      <c r="E75" s="58"/>
    </row>
    <row r="141" spans="1:7" ht="15.75" x14ac:dyDescent="0.25">
      <c r="A141" s="56" t="s">
        <v>36</v>
      </c>
      <c r="B141" s="56"/>
      <c r="C141" s="56"/>
      <c r="D141" s="56"/>
      <c r="E141" s="56"/>
      <c r="F141" s="56"/>
      <c r="G141" s="56"/>
    </row>
    <row r="143" spans="1:7" ht="15.75" x14ac:dyDescent="0.25">
      <c r="C143" s="59" t="s">
        <v>2</v>
      </c>
      <c r="D143" s="59">
        <v>2</v>
      </c>
    </row>
    <row r="144" spans="1:7" ht="15.75" x14ac:dyDescent="0.25">
      <c r="C144" s="59" t="s">
        <v>3</v>
      </c>
      <c r="D144" s="59">
        <v>1</v>
      </c>
    </row>
    <row r="146" spans="1:4" ht="15.75" x14ac:dyDescent="0.25">
      <c r="A146" s="19" t="s">
        <v>5</v>
      </c>
    </row>
    <row r="157" spans="1:4" ht="15.75" x14ac:dyDescent="0.25">
      <c r="A157" s="19" t="s">
        <v>37</v>
      </c>
    </row>
    <row r="158" spans="1:4" x14ac:dyDescent="0.25">
      <c r="A158" s="11" t="s">
        <v>38</v>
      </c>
      <c r="B158" s="10"/>
      <c r="C158" s="12">
        <v>11</v>
      </c>
      <c r="D158" s="14" t="s">
        <v>10</v>
      </c>
    </row>
    <row r="159" spans="1:4" x14ac:dyDescent="0.25">
      <c r="A159" s="11" t="s">
        <v>39</v>
      </c>
      <c r="B159" s="10"/>
      <c r="C159" s="12">
        <v>10.16</v>
      </c>
      <c r="D159" s="14" t="s">
        <v>10</v>
      </c>
    </row>
    <row r="160" spans="1:4" x14ac:dyDescent="0.25">
      <c r="A160" s="11" t="s">
        <v>40</v>
      </c>
      <c r="B160" s="10"/>
      <c r="C160" s="12">
        <v>22.8</v>
      </c>
      <c r="D160" s="14" t="s">
        <v>10</v>
      </c>
    </row>
    <row r="161" spans="1:4" x14ac:dyDescent="0.25">
      <c r="A161" s="11" t="s">
        <v>41</v>
      </c>
      <c r="B161" s="10"/>
      <c r="C161" s="12">
        <v>30</v>
      </c>
      <c r="D161" s="14" t="s">
        <v>10</v>
      </c>
    </row>
    <row r="162" spans="1:4" x14ac:dyDescent="0.25">
      <c r="A162" s="11" t="s">
        <v>42</v>
      </c>
      <c r="B162" s="16"/>
      <c r="C162" s="12">
        <v>10</v>
      </c>
      <c r="D162" s="14" t="s">
        <v>10</v>
      </c>
    </row>
    <row r="163" spans="1:4" x14ac:dyDescent="0.25">
      <c r="A163" s="9"/>
      <c r="B163" s="9"/>
      <c r="C163" s="13"/>
      <c r="D163" s="9"/>
    </row>
    <row r="165" spans="1:4" ht="15.75" x14ac:dyDescent="0.25">
      <c r="A165" s="60" t="s">
        <v>43</v>
      </c>
    </row>
    <row r="166" spans="1:4" x14ac:dyDescent="0.25">
      <c r="A166" s="11" t="s">
        <v>44</v>
      </c>
      <c r="B166" s="10"/>
      <c r="C166" s="12">
        <v>22</v>
      </c>
      <c r="D166" s="14" t="s">
        <v>10</v>
      </c>
    </row>
    <row r="167" spans="1:4" x14ac:dyDescent="0.25">
      <c r="A167" s="15" t="s">
        <v>46</v>
      </c>
      <c r="C167" s="1" t="s">
        <v>45</v>
      </c>
    </row>
    <row r="168" spans="1:4" x14ac:dyDescent="0.25">
      <c r="A168" s="15" t="s">
        <v>28</v>
      </c>
      <c r="C168">
        <v>1.42</v>
      </c>
    </row>
    <row r="171" spans="1:4" ht="15.75" x14ac:dyDescent="0.25">
      <c r="A171" s="60" t="s">
        <v>47</v>
      </c>
    </row>
    <row r="172" spans="1:4" x14ac:dyDescent="0.25">
      <c r="A172" s="15" t="s">
        <v>48</v>
      </c>
      <c r="B172" t="s">
        <v>49</v>
      </c>
      <c r="C172">
        <v>0.28499999999999998</v>
      </c>
    </row>
    <row r="173" spans="1:4" x14ac:dyDescent="0.25">
      <c r="A173" s="15" t="s">
        <v>50</v>
      </c>
      <c r="C173">
        <v>5</v>
      </c>
      <c r="D173" t="s">
        <v>10</v>
      </c>
    </row>
    <row r="176" spans="1:4" ht="15.75" x14ac:dyDescent="0.25">
      <c r="A176" s="60" t="s">
        <v>51</v>
      </c>
    </row>
    <row r="177" spans="1:4" x14ac:dyDescent="0.25">
      <c r="A177" s="15" t="s">
        <v>48</v>
      </c>
      <c r="B177" t="s">
        <v>52</v>
      </c>
      <c r="C177">
        <v>0.23599999999999999</v>
      </c>
    </row>
    <row r="178" spans="1:4" x14ac:dyDescent="0.25">
      <c r="A178" s="15" t="s">
        <v>53</v>
      </c>
      <c r="C178">
        <v>6</v>
      </c>
      <c r="D178" t="s">
        <v>54</v>
      </c>
    </row>
    <row r="188" spans="1:4" ht="15.75" x14ac:dyDescent="0.25">
      <c r="A188" s="19" t="s">
        <v>55</v>
      </c>
    </row>
    <row r="190" spans="1:4" x14ac:dyDescent="0.25">
      <c r="C190" t="s">
        <v>1</v>
      </c>
      <c r="D190" t="s">
        <v>56</v>
      </c>
    </row>
    <row r="233" spans="1:7" ht="18.75" x14ac:dyDescent="0.3">
      <c r="A233" s="54" t="s">
        <v>57</v>
      </c>
      <c r="B233" s="54"/>
      <c r="C233" s="54"/>
      <c r="D233" s="54"/>
      <c r="E233" s="54"/>
      <c r="F233" s="54"/>
      <c r="G233" s="54"/>
    </row>
    <row r="234" spans="1:7" ht="15.75" x14ac:dyDescent="0.25">
      <c r="A234" s="56" t="s">
        <v>0</v>
      </c>
      <c r="B234" s="56"/>
      <c r="C234" s="56"/>
      <c r="D234" s="56"/>
      <c r="E234" s="56"/>
      <c r="F234" s="56"/>
      <c r="G234" s="56"/>
    </row>
    <row r="236" spans="1:7" x14ac:dyDescent="0.25">
      <c r="C236" s="55" t="s">
        <v>2</v>
      </c>
      <c r="D236" s="55"/>
      <c r="E236" s="55" t="s">
        <v>60</v>
      </c>
    </row>
    <row r="237" spans="1:7" x14ac:dyDescent="0.25">
      <c r="C237" s="55" t="s">
        <v>3</v>
      </c>
      <c r="D237" s="55"/>
      <c r="E237" s="61">
        <v>1</v>
      </c>
    </row>
    <row r="238" spans="1:7" x14ac:dyDescent="0.25">
      <c r="C238" s="55" t="s">
        <v>61</v>
      </c>
      <c r="D238" s="55"/>
      <c r="E238" s="61">
        <v>4</v>
      </c>
    </row>
    <row r="239" spans="1:7" x14ac:dyDescent="0.25">
      <c r="C239" s="55" t="s">
        <v>58</v>
      </c>
      <c r="D239" s="55"/>
      <c r="E239" s="55" t="s">
        <v>59</v>
      </c>
    </row>
    <row r="241" spans="1:5" ht="15.75" x14ac:dyDescent="0.25">
      <c r="A241" s="19" t="s">
        <v>62</v>
      </c>
    </row>
    <row r="243" spans="1:5" ht="18.75" x14ac:dyDescent="0.3">
      <c r="B243" s="62" t="s">
        <v>65</v>
      </c>
      <c r="C243" s="62"/>
      <c r="D243" s="62"/>
      <c r="E243" s="62"/>
    </row>
    <row r="244" spans="1:5" ht="15.75" x14ac:dyDescent="0.25">
      <c r="A244" s="19" t="s">
        <v>63</v>
      </c>
    </row>
    <row r="261" spans="1:1" ht="15.75" x14ac:dyDescent="0.25">
      <c r="A261" s="19" t="s">
        <v>64</v>
      </c>
    </row>
    <row r="280" spans="1:5" ht="15.75" x14ac:dyDescent="0.25">
      <c r="A280" s="19" t="s">
        <v>66</v>
      </c>
    </row>
    <row r="282" spans="1:5" ht="18.75" x14ac:dyDescent="0.3">
      <c r="B282" s="62" t="s">
        <v>67</v>
      </c>
      <c r="C282" s="62"/>
      <c r="D282" s="62"/>
      <c r="E282" s="62"/>
    </row>
    <row r="325" spans="3:3" ht="21" x14ac:dyDescent="0.35">
      <c r="C325" s="47"/>
    </row>
  </sheetData>
  <mergeCells count="15">
    <mergeCell ref="B243:E243"/>
    <mergeCell ref="B282:E282"/>
    <mergeCell ref="A141:G141"/>
    <mergeCell ref="A233:G233"/>
    <mergeCell ref="A234:G234"/>
    <mergeCell ref="A62:E62"/>
    <mergeCell ref="A68:E68"/>
    <mergeCell ref="C75:E75"/>
    <mergeCell ref="A2:G2"/>
    <mergeCell ref="A58:B58"/>
    <mergeCell ref="D58:E58"/>
    <mergeCell ref="A59:B59"/>
    <mergeCell ref="D59:E59"/>
    <mergeCell ref="A1:G1"/>
    <mergeCell ref="A49:E49"/>
  </mergeCells>
  <dataValidations count="1">
    <dataValidation type="list" allowBlank="1" showInputMessage="1" showErrorMessage="1" sqref="J37:J38 A51:A52 A65 A70:A71" xr:uid="{46217AB2-7108-4E66-BA3E-82C561556498}">
      <formula1>"3,4,5,6,7"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199-F456-4F1C-9F94-5A094B96DE56}">
  <dimension ref="B5:AA30"/>
  <sheetViews>
    <sheetView showGridLines="0" zoomScale="55" zoomScaleNormal="55" workbookViewId="0">
      <selection activeCell="B4" sqref="B4:AA30"/>
    </sheetView>
  </sheetViews>
  <sheetFormatPr baseColWidth="10" defaultRowHeight="15" x14ac:dyDescent="0.25"/>
  <cols>
    <col min="3" max="3" width="11.42578125" customWidth="1"/>
    <col min="4" max="4" width="4.7109375" customWidth="1"/>
    <col min="5" max="5" width="16.7109375" customWidth="1"/>
    <col min="6" max="7" width="9.140625" customWidth="1"/>
    <col min="8" max="8" width="4.42578125" customWidth="1"/>
    <col min="9" max="9" width="16.7109375" customWidth="1"/>
    <col min="10" max="10" width="4.7109375" customWidth="1"/>
    <col min="11" max="11" width="16.7109375" customWidth="1"/>
    <col min="12" max="13" width="9.140625" customWidth="1"/>
    <col min="14" max="14" width="4.42578125" customWidth="1"/>
    <col min="15" max="15" width="16.7109375" customWidth="1"/>
    <col min="16" max="16" width="4.7109375" customWidth="1"/>
    <col min="17" max="17" width="16.7109375" customWidth="1"/>
    <col min="18" max="19" width="9.140625" customWidth="1"/>
    <col min="20" max="20" width="4.42578125" customWidth="1"/>
    <col min="21" max="21" width="16.7109375" customWidth="1"/>
    <col min="22" max="22" width="4.7109375" customWidth="1"/>
    <col min="23" max="23" width="9.7109375" customWidth="1"/>
    <col min="24" max="24" width="4.85546875" customWidth="1"/>
    <col min="25" max="25" width="5.42578125" customWidth="1"/>
    <col min="26" max="26" width="4.7109375" customWidth="1"/>
  </cols>
  <sheetData>
    <row r="5" spans="2:27" ht="15" customHeight="1" x14ac:dyDescent="0.25">
      <c r="B5" s="17"/>
      <c r="C5" s="17"/>
      <c r="D5" s="18" t="s">
        <v>68</v>
      </c>
      <c r="E5" s="17"/>
      <c r="F5" s="17"/>
      <c r="G5" s="17"/>
      <c r="H5" s="17"/>
      <c r="I5" s="17"/>
      <c r="J5" s="18" t="s">
        <v>70</v>
      </c>
      <c r="K5" s="17"/>
      <c r="L5" s="17"/>
      <c r="M5" s="17"/>
      <c r="N5" s="17"/>
      <c r="O5" s="17"/>
      <c r="P5" s="18" t="s">
        <v>71</v>
      </c>
      <c r="Q5" s="17"/>
      <c r="R5" s="17"/>
      <c r="S5" s="17"/>
      <c r="T5" s="17"/>
      <c r="U5" s="17"/>
      <c r="V5" s="18" t="s">
        <v>72</v>
      </c>
      <c r="W5" s="17"/>
      <c r="X5" s="17"/>
      <c r="Y5" s="17"/>
      <c r="Z5" s="18" t="s">
        <v>73</v>
      </c>
      <c r="AA5" s="17"/>
    </row>
    <row r="6" spans="2:27" ht="15" customHeight="1" x14ac:dyDescent="0.25">
      <c r="B6" s="17"/>
      <c r="C6" s="17"/>
      <c r="D6" s="18"/>
      <c r="E6" s="17"/>
      <c r="F6" s="17"/>
      <c r="G6" s="17"/>
      <c r="H6" s="17"/>
      <c r="I6" s="17"/>
      <c r="J6" s="18"/>
      <c r="K6" s="17"/>
      <c r="L6" s="17"/>
      <c r="M6" s="17"/>
      <c r="N6" s="17"/>
      <c r="O6" s="17"/>
      <c r="P6" s="18"/>
      <c r="Q6" s="17"/>
      <c r="R6" s="17"/>
      <c r="S6" s="17"/>
      <c r="T6" s="17"/>
      <c r="U6" s="17"/>
      <c r="V6" s="18"/>
      <c r="W6" s="17"/>
      <c r="X6" s="17"/>
      <c r="Y6" s="17"/>
      <c r="Z6" s="18"/>
      <c r="AA6" s="17"/>
    </row>
    <row r="7" spans="2:27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2:27" ht="21" x14ac:dyDescent="0.35">
      <c r="B8" s="17"/>
      <c r="C8" s="20"/>
      <c r="D8" s="43"/>
      <c r="E8" s="48" t="s">
        <v>69</v>
      </c>
      <c r="F8" s="48"/>
      <c r="G8" s="48"/>
      <c r="H8" s="48"/>
      <c r="I8" s="48"/>
      <c r="J8" s="49"/>
      <c r="K8" s="48" t="s">
        <v>74</v>
      </c>
      <c r="L8" s="48"/>
      <c r="M8" s="48"/>
      <c r="N8" s="48"/>
      <c r="O8" s="48"/>
      <c r="P8" s="49"/>
      <c r="Q8" s="48" t="s">
        <v>74</v>
      </c>
      <c r="R8" s="48"/>
      <c r="S8" s="48"/>
      <c r="T8" s="48"/>
      <c r="U8" s="48"/>
      <c r="V8" s="49"/>
      <c r="W8" s="50" t="s">
        <v>75</v>
      </c>
      <c r="X8" s="50"/>
      <c r="Y8" s="50"/>
      <c r="Z8" s="49"/>
      <c r="AA8" s="20"/>
    </row>
    <row r="9" spans="2:27" ht="18.75" x14ac:dyDescent="0.3">
      <c r="B9" s="17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2:27" ht="19.5" thickBot="1" x14ac:dyDescent="0.35">
      <c r="B10" s="17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2:27" ht="18" customHeight="1" thickBot="1" x14ac:dyDescent="0.35">
      <c r="B11" s="51">
        <v>2</v>
      </c>
      <c r="C11" s="20"/>
      <c r="D11" s="21"/>
      <c r="E11" s="22"/>
      <c r="F11" s="22"/>
      <c r="G11" s="22"/>
      <c r="H11" s="22"/>
      <c r="I11" s="22"/>
      <c r="J11" s="21"/>
      <c r="K11" s="22"/>
      <c r="L11" s="22"/>
      <c r="M11" s="22"/>
      <c r="N11" s="22"/>
      <c r="O11" s="22"/>
      <c r="P11" s="21"/>
      <c r="Q11" s="22"/>
      <c r="R11" s="22"/>
      <c r="S11" s="22"/>
      <c r="T11" s="22"/>
      <c r="U11" s="22"/>
      <c r="V11" s="21"/>
      <c r="W11" s="22"/>
      <c r="X11" s="22"/>
      <c r="Y11" s="22"/>
      <c r="Z11" s="23"/>
      <c r="AA11" s="20"/>
    </row>
    <row r="12" spans="2:27" ht="18.75" x14ac:dyDescent="0.3">
      <c r="B12" s="52"/>
      <c r="C12" s="20"/>
      <c r="D12" s="24"/>
      <c r="E12" s="25"/>
      <c r="F12" s="26" t="s">
        <v>77</v>
      </c>
      <c r="G12" s="23"/>
      <c r="H12" s="22"/>
      <c r="I12" s="22"/>
      <c r="J12" s="27"/>
      <c r="K12" s="22"/>
      <c r="L12" s="26" t="s">
        <v>77</v>
      </c>
      <c r="M12" s="23"/>
      <c r="N12" s="22"/>
      <c r="O12" s="22"/>
      <c r="P12" s="27"/>
      <c r="Q12" s="22"/>
      <c r="R12" s="26" t="s">
        <v>77</v>
      </c>
      <c r="S12" s="23"/>
      <c r="T12" s="22"/>
      <c r="U12" s="22"/>
      <c r="V12" s="27"/>
      <c r="W12" s="26" t="s">
        <v>77</v>
      </c>
      <c r="X12" s="23"/>
      <c r="Y12" s="23"/>
      <c r="Z12" s="28"/>
      <c r="AA12" s="20"/>
    </row>
    <row r="13" spans="2:27" ht="18.75" x14ac:dyDescent="0.3">
      <c r="B13" s="52"/>
      <c r="C13" s="20"/>
      <c r="D13" s="24"/>
      <c r="E13" s="24"/>
      <c r="F13" s="29"/>
      <c r="G13" s="28"/>
      <c r="H13" s="30"/>
      <c r="I13" s="30"/>
      <c r="J13" s="31"/>
      <c r="K13" s="30"/>
      <c r="L13" s="29"/>
      <c r="M13" s="28"/>
      <c r="N13" s="30"/>
      <c r="O13" s="30"/>
      <c r="P13" s="31"/>
      <c r="Q13" s="30"/>
      <c r="R13" s="29"/>
      <c r="S13" s="28"/>
      <c r="T13" s="30"/>
      <c r="U13" s="30"/>
      <c r="V13" s="31"/>
      <c r="W13" s="29"/>
      <c r="X13" s="28"/>
      <c r="Y13" s="28"/>
      <c r="Z13" s="28"/>
      <c r="AA13" s="20"/>
    </row>
    <row r="14" spans="2:27" ht="15" customHeight="1" x14ac:dyDescent="0.3">
      <c r="B14" s="53" t="s">
        <v>76</v>
      </c>
      <c r="C14" s="20"/>
      <c r="D14" s="24"/>
      <c r="E14" s="24"/>
      <c r="F14" s="29"/>
      <c r="G14" s="29" t="s">
        <v>79</v>
      </c>
      <c r="H14" s="32"/>
      <c r="I14" s="30"/>
      <c r="J14" s="31"/>
      <c r="K14" s="30"/>
      <c r="L14" s="29"/>
      <c r="M14" s="29" t="s">
        <v>79</v>
      </c>
      <c r="N14" s="32"/>
      <c r="O14" s="30"/>
      <c r="P14" s="31"/>
      <c r="Q14" s="30"/>
      <c r="R14" s="29"/>
      <c r="S14" s="29" t="s">
        <v>79</v>
      </c>
      <c r="T14" s="32"/>
      <c r="U14" s="30"/>
      <c r="V14" s="31"/>
      <c r="W14" s="29"/>
      <c r="X14" s="29" t="s">
        <v>79</v>
      </c>
      <c r="Y14" s="28"/>
      <c r="Z14" s="28"/>
      <c r="AA14" s="20"/>
    </row>
    <row r="15" spans="2:27" ht="15" customHeight="1" x14ac:dyDescent="0.3">
      <c r="B15" s="53"/>
      <c r="C15" s="20"/>
      <c r="D15" s="24"/>
      <c r="E15" s="24"/>
      <c r="F15" s="29"/>
      <c r="G15" s="29"/>
      <c r="H15" s="32"/>
      <c r="I15" s="30"/>
      <c r="J15" s="31"/>
      <c r="K15" s="30"/>
      <c r="L15" s="29"/>
      <c r="M15" s="29"/>
      <c r="N15" s="32"/>
      <c r="O15" s="30"/>
      <c r="P15" s="31"/>
      <c r="Q15" s="30"/>
      <c r="R15" s="29"/>
      <c r="S15" s="29"/>
      <c r="T15" s="32"/>
      <c r="U15" s="30"/>
      <c r="V15" s="31"/>
      <c r="W15" s="29"/>
      <c r="X15" s="29"/>
      <c r="Y15" s="28"/>
      <c r="Z15" s="28"/>
      <c r="AA15" s="20"/>
    </row>
    <row r="16" spans="2:27" ht="18.75" x14ac:dyDescent="0.3">
      <c r="B16" s="53"/>
      <c r="C16" s="20"/>
      <c r="D16" s="24"/>
      <c r="E16" s="24"/>
      <c r="F16" s="30"/>
      <c r="G16" s="29"/>
      <c r="H16" s="32"/>
      <c r="I16" s="30"/>
      <c r="J16" s="31"/>
      <c r="K16" s="30"/>
      <c r="L16" s="30"/>
      <c r="M16" s="29"/>
      <c r="N16" s="32"/>
      <c r="O16" s="30"/>
      <c r="P16" s="31"/>
      <c r="Q16" s="30"/>
      <c r="R16" s="30"/>
      <c r="S16" s="29"/>
      <c r="T16" s="32"/>
      <c r="U16" s="30"/>
      <c r="V16" s="31"/>
      <c r="W16" s="30"/>
      <c r="X16" s="29"/>
      <c r="Y16" s="28"/>
      <c r="Z16" s="28"/>
      <c r="AA16" s="20"/>
    </row>
    <row r="17" spans="2:27" ht="18.75" x14ac:dyDescent="0.3">
      <c r="B17" s="53"/>
      <c r="C17" s="20"/>
      <c r="D17" s="24"/>
      <c r="E17" s="24"/>
      <c r="F17" s="30"/>
      <c r="G17" s="29"/>
      <c r="H17" s="32"/>
      <c r="I17" s="30"/>
      <c r="J17" s="31"/>
      <c r="K17" s="30"/>
      <c r="L17" s="30"/>
      <c r="M17" s="29"/>
      <c r="N17" s="32"/>
      <c r="O17" s="30"/>
      <c r="P17" s="31"/>
      <c r="Q17" s="30"/>
      <c r="R17" s="30"/>
      <c r="S17" s="29"/>
      <c r="T17" s="32"/>
      <c r="U17" s="30"/>
      <c r="V17" s="31"/>
      <c r="W17" s="30"/>
      <c r="X17" s="29"/>
      <c r="Y17" s="28"/>
      <c r="Z17" s="28"/>
      <c r="AA17" s="20"/>
    </row>
    <row r="18" spans="2:27" ht="18.75" x14ac:dyDescent="0.3">
      <c r="B18" s="53"/>
      <c r="C18" s="20"/>
      <c r="D18" s="24"/>
      <c r="E18" s="33" t="s">
        <v>77</v>
      </c>
      <c r="F18" s="30"/>
      <c r="G18" s="28"/>
      <c r="H18" s="24"/>
      <c r="I18" s="34" t="s">
        <v>77</v>
      </c>
      <c r="J18" s="31"/>
      <c r="K18" s="33" t="s">
        <v>77</v>
      </c>
      <c r="L18" s="30"/>
      <c r="M18" s="28"/>
      <c r="N18" s="24"/>
      <c r="O18" s="34" t="s">
        <v>77</v>
      </c>
      <c r="P18" s="31"/>
      <c r="Q18" s="33" t="s">
        <v>77</v>
      </c>
      <c r="R18" s="30"/>
      <c r="S18" s="28"/>
      <c r="T18" s="24"/>
      <c r="U18" s="34" t="s">
        <v>77</v>
      </c>
      <c r="V18" s="31"/>
      <c r="W18" s="33" t="s">
        <v>77</v>
      </c>
      <c r="X18" s="28"/>
      <c r="Y18" s="28"/>
      <c r="Z18" s="28"/>
      <c r="AA18" s="20"/>
    </row>
    <row r="19" spans="2:27" ht="18.75" x14ac:dyDescent="0.3">
      <c r="B19" s="53"/>
      <c r="C19" s="20"/>
      <c r="D19" s="24"/>
      <c r="E19" s="24"/>
      <c r="F19" s="30"/>
      <c r="G19" s="28"/>
      <c r="H19" s="24"/>
      <c r="I19" s="30"/>
      <c r="J19" s="31"/>
      <c r="K19" s="30"/>
      <c r="L19" s="30"/>
      <c r="M19" s="28"/>
      <c r="N19" s="24"/>
      <c r="O19" s="30"/>
      <c r="P19" s="31"/>
      <c r="Q19" s="30"/>
      <c r="R19" s="30"/>
      <c r="S19" s="28"/>
      <c r="T19" s="24"/>
      <c r="U19" s="30"/>
      <c r="V19" s="31"/>
      <c r="W19" s="30"/>
      <c r="X19" s="28"/>
      <c r="Y19" s="28"/>
      <c r="Z19" s="28"/>
      <c r="AA19" s="20"/>
    </row>
    <row r="20" spans="2:27" ht="18.75" x14ac:dyDescent="0.3">
      <c r="B20" s="53"/>
      <c r="C20" s="20"/>
      <c r="D20" s="24"/>
      <c r="E20" s="35"/>
      <c r="F20" s="36" t="s">
        <v>78</v>
      </c>
      <c r="G20" s="37"/>
      <c r="H20" s="38"/>
      <c r="I20" s="39"/>
      <c r="J20" s="31"/>
      <c r="K20" s="40"/>
      <c r="L20" s="36" t="s">
        <v>78</v>
      </c>
      <c r="M20" s="37"/>
      <c r="N20" s="38"/>
      <c r="O20" s="39"/>
      <c r="P20" s="31"/>
      <c r="Q20" s="40"/>
      <c r="R20" s="36" t="s">
        <v>78</v>
      </c>
      <c r="S20" s="37"/>
      <c r="T20" s="38"/>
      <c r="U20" s="39"/>
      <c r="V20" s="31"/>
      <c r="W20" s="41" t="s">
        <v>78</v>
      </c>
      <c r="X20" s="37"/>
      <c r="Y20" s="39"/>
      <c r="Z20" s="28"/>
      <c r="AA20" s="20"/>
    </row>
    <row r="21" spans="2:27" ht="18.75" x14ac:dyDescent="0.3">
      <c r="B21" s="53"/>
      <c r="C21" s="20"/>
      <c r="D21" s="24"/>
      <c r="E21" s="24"/>
      <c r="F21" s="30"/>
      <c r="G21" s="28"/>
      <c r="H21" s="30"/>
      <c r="I21" s="30"/>
      <c r="J21" s="31"/>
      <c r="K21" s="30"/>
      <c r="L21" s="30"/>
      <c r="M21" s="28"/>
      <c r="N21" s="30"/>
      <c r="O21" s="30"/>
      <c r="P21" s="31"/>
      <c r="Q21" s="30"/>
      <c r="R21" s="30"/>
      <c r="S21" s="28"/>
      <c r="T21" s="30"/>
      <c r="U21" s="30"/>
      <c r="V21" s="31"/>
      <c r="W21" s="30"/>
      <c r="X21" s="28"/>
      <c r="Y21" s="28"/>
      <c r="Z21" s="28"/>
      <c r="AA21" s="20"/>
    </row>
    <row r="22" spans="2:27" ht="18.75" x14ac:dyDescent="0.3">
      <c r="B22" s="53"/>
      <c r="C22" s="20"/>
      <c r="D22" s="24"/>
      <c r="E22" s="24"/>
      <c r="F22" s="30"/>
      <c r="G22" s="28"/>
      <c r="H22" s="30"/>
      <c r="I22" s="30"/>
      <c r="J22" s="31"/>
      <c r="K22" s="30"/>
      <c r="L22" s="30"/>
      <c r="M22" s="28"/>
      <c r="N22" s="30"/>
      <c r="O22" s="30"/>
      <c r="P22" s="31"/>
      <c r="Q22" s="30"/>
      <c r="R22" s="30"/>
      <c r="S22" s="28"/>
      <c r="T22" s="30"/>
      <c r="U22" s="30"/>
      <c r="V22" s="31"/>
      <c r="W22" s="30"/>
      <c r="X22" s="28"/>
      <c r="Y22" s="28"/>
      <c r="Z22" s="28"/>
      <c r="AA22" s="20"/>
    </row>
    <row r="23" spans="2:27" ht="18.75" x14ac:dyDescent="0.3">
      <c r="B23" s="53"/>
      <c r="C23" s="20"/>
      <c r="D23" s="24"/>
      <c r="E23" s="24"/>
      <c r="F23" s="30"/>
      <c r="G23" s="28"/>
      <c r="H23" s="30"/>
      <c r="I23" s="30"/>
      <c r="J23" s="31"/>
      <c r="K23" s="30"/>
      <c r="L23" s="30"/>
      <c r="M23" s="28"/>
      <c r="N23" s="30"/>
      <c r="O23" s="30"/>
      <c r="P23" s="31"/>
      <c r="Q23" s="30"/>
      <c r="R23" s="30"/>
      <c r="S23" s="28"/>
      <c r="T23" s="30"/>
      <c r="U23" s="30"/>
      <c r="V23" s="31"/>
      <c r="W23" s="30"/>
      <c r="X23" s="28"/>
      <c r="Y23" s="28"/>
      <c r="Z23" s="28"/>
      <c r="AA23" s="20"/>
    </row>
    <row r="24" spans="2:27" ht="18.75" x14ac:dyDescent="0.3">
      <c r="B24" s="53"/>
      <c r="C24" s="20"/>
      <c r="D24" s="24"/>
      <c r="E24" s="24"/>
      <c r="F24" s="29" t="s">
        <v>77</v>
      </c>
      <c r="G24" s="28"/>
      <c r="H24" s="30"/>
      <c r="I24" s="30"/>
      <c r="J24" s="31"/>
      <c r="K24" s="30"/>
      <c r="L24" s="29" t="s">
        <v>77</v>
      </c>
      <c r="M24" s="28"/>
      <c r="N24" s="30"/>
      <c r="O24" s="30"/>
      <c r="P24" s="31"/>
      <c r="Q24" s="30"/>
      <c r="R24" s="29" t="s">
        <v>77</v>
      </c>
      <c r="S24" s="28"/>
      <c r="T24" s="30"/>
      <c r="U24" s="30"/>
      <c r="V24" s="31"/>
      <c r="W24" s="29" t="s">
        <v>77</v>
      </c>
      <c r="X24" s="28"/>
      <c r="Y24" s="28"/>
      <c r="Z24" s="28"/>
      <c r="AA24" s="20"/>
    </row>
    <row r="25" spans="2:27" ht="15" customHeight="1" x14ac:dyDescent="0.3">
      <c r="B25" s="53"/>
      <c r="C25" s="20"/>
      <c r="D25" s="24"/>
      <c r="E25" s="24"/>
      <c r="F25" s="29"/>
      <c r="G25" s="28"/>
      <c r="H25" s="30"/>
      <c r="I25" s="30"/>
      <c r="J25" s="31"/>
      <c r="K25" s="30"/>
      <c r="L25" s="29"/>
      <c r="M25" s="28"/>
      <c r="N25" s="30"/>
      <c r="O25" s="30"/>
      <c r="P25" s="31"/>
      <c r="Q25" s="30"/>
      <c r="R25" s="29"/>
      <c r="S25" s="28"/>
      <c r="T25" s="30"/>
      <c r="U25" s="30"/>
      <c r="V25" s="31"/>
      <c r="W25" s="29"/>
      <c r="X25" s="28"/>
      <c r="Y25" s="28"/>
      <c r="Z25" s="28"/>
      <c r="AA25" s="20"/>
    </row>
    <row r="26" spans="2:27" ht="18.75" x14ac:dyDescent="0.3">
      <c r="B26" s="52"/>
      <c r="C26" s="20"/>
      <c r="D26" s="24"/>
      <c r="E26" s="24"/>
      <c r="F26" s="29"/>
      <c r="G26" s="28"/>
      <c r="H26" s="30"/>
      <c r="I26" s="30"/>
      <c r="J26" s="31"/>
      <c r="K26" s="30"/>
      <c r="L26" s="29"/>
      <c r="M26" s="28"/>
      <c r="N26" s="30"/>
      <c r="O26" s="30"/>
      <c r="P26" s="31"/>
      <c r="Q26" s="30"/>
      <c r="R26" s="29"/>
      <c r="S26" s="28"/>
      <c r="T26" s="30"/>
      <c r="U26" s="30"/>
      <c r="V26" s="31"/>
      <c r="W26" s="29"/>
      <c r="X26" s="28"/>
      <c r="Y26" s="28"/>
      <c r="Z26" s="28"/>
      <c r="AA26" s="20"/>
    </row>
    <row r="27" spans="2:27" ht="15.75" customHeight="1" thickBot="1" x14ac:dyDescent="0.35">
      <c r="B27" s="52"/>
      <c r="C27" s="20"/>
      <c r="D27" s="24"/>
      <c r="E27" s="40"/>
      <c r="F27" s="42"/>
      <c r="G27" s="39"/>
      <c r="H27" s="43"/>
      <c r="I27" s="43"/>
      <c r="J27" s="44"/>
      <c r="K27" s="43"/>
      <c r="L27" s="42"/>
      <c r="M27" s="39"/>
      <c r="N27" s="43"/>
      <c r="O27" s="43"/>
      <c r="P27" s="44"/>
      <c r="Q27" s="43"/>
      <c r="R27" s="42"/>
      <c r="S27" s="39"/>
      <c r="T27" s="43"/>
      <c r="U27" s="43"/>
      <c r="V27" s="44"/>
      <c r="W27" s="42"/>
      <c r="X27" s="39"/>
      <c r="Y27" s="39"/>
      <c r="Z27" s="28"/>
      <c r="AA27" s="20"/>
    </row>
    <row r="28" spans="2:27" ht="18" customHeight="1" thickBot="1" x14ac:dyDescent="0.35">
      <c r="B28" s="51">
        <v>1</v>
      </c>
      <c r="C28" s="20"/>
      <c r="D28" s="21"/>
      <c r="E28" s="43"/>
      <c r="F28" s="43"/>
      <c r="G28" s="43"/>
      <c r="H28" s="43"/>
      <c r="I28" s="43"/>
      <c r="J28" s="21"/>
      <c r="K28" s="43"/>
      <c r="L28" s="43"/>
      <c r="M28" s="43"/>
      <c r="N28" s="43"/>
      <c r="O28" s="43"/>
      <c r="P28" s="21"/>
      <c r="Q28" s="43"/>
      <c r="R28" s="43"/>
      <c r="S28" s="43"/>
      <c r="T28" s="43"/>
      <c r="U28" s="43"/>
      <c r="V28" s="21"/>
      <c r="W28" s="43"/>
      <c r="X28" s="43"/>
      <c r="Y28" s="43"/>
      <c r="Z28" s="39"/>
      <c r="AA28" s="20"/>
    </row>
    <row r="29" spans="2:27" ht="18.75" x14ac:dyDescent="0.3">
      <c r="B29" s="1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2:27" ht="18.75" x14ac:dyDescent="0.3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</sheetData>
  <mergeCells count="25">
    <mergeCell ref="F24:F27"/>
    <mergeCell ref="L24:L27"/>
    <mergeCell ref="R24:R27"/>
    <mergeCell ref="W24:W27"/>
    <mergeCell ref="M14:M17"/>
    <mergeCell ref="L20:M20"/>
    <mergeCell ref="S14:S17"/>
    <mergeCell ref="R20:S20"/>
    <mergeCell ref="W20:X20"/>
    <mergeCell ref="X14:X17"/>
    <mergeCell ref="L12:L15"/>
    <mergeCell ref="R12:R15"/>
    <mergeCell ref="W12:W15"/>
    <mergeCell ref="B14:B25"/>
    <mergeCell ref="G14:G17"/>
    <mergeCell ref="F20:G20"/>
    <mergeCell ref="F12:F15"/>
    <mergeCell ref="D5:D6"/>
    <mergeCell ref="J5:J6"/>
    <mergeCell ref="P5:P6"/>
    <mergeCell ref="V5:V6"/>
    <mergeCell ref="Z5:Z6"/>
    <mergeCell ref="E8:I8"/>
    <mergeCell ref="K8:O8"/>
    <mergeCell ref="Q8:U8"/>
  </mergeCells>
  <hyperlinks>
    <hyperlink ref="E18" r:id="rId1" xr:uid="{DAFF8A32-C6CF-4ABC-A38F-7C85512A8659}"/>
    <hyperlink ref="I18" r:id="rId2" xr:uid="{B4093B11-8544-45CA-941B-C93A6BFB18AB}"/>
    <hyperlink ref="K18" r:id="rId3" xr:uid="{4854C793-BECB-4147-B547-E74ABA11DEBD}"/>
    <hyperlink ref="O18" r:id="rId4" xr:uid="{C5A32DC5-E347-4F4E-9D18-D0C9949D2B3E}"/>
    <hyperlink ref="Q18" r:id="rId5" xr:uid="{D3C7167B-8F6A-4E37-B844-CD1AF759F8E7}"/>
    <hyperlink ref="U18" r:id="rId6" xr:uid="{07E37378-D15E-4494-9B6E-B3EDE0FEF284}"/>
    <hyperlink ref="W18" r:id="rId7" xr:uid="{82F8703C-52FE-4BE9-9727-FB65AEAC0205}"/>
    <hyperlink ref="F12" r:id="rId8" xr:uid="{5BA86485-AA7D-44F5-B3A5-7448745E65CA}"/>
    <hyperlink ref="L12" r:id="rId9" xr:uid="{65D7377E-2F06-4607-8695-8694C5051B89}"/>
    <hyperlink ref="R12" r:id="rId10" xr:uid="{53C6184B-87FF-4B7D-8C80-72A9DCAD072D}"/>
    <hyperlink ref="W12" r:id="rId11" xr:uid="{32ACC8CE-9BF5-45E0-96EB-B7E19C6179E5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2025-07-02T07:32:34Z</cp:lastPrinted>
  <dcterms:created xsi:type="dcterms:W3CDTF">2025-07-02T03:35:41Z</dcterms:created>
  <dcterms:modified xsi:type="dcterms:W3CDTF">2025-07-02T07:42:40Z</dcterms:modified>
</cp:coreProperties>
</file>