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ax-\Desktop\03_13_2020\"/>
    </mc:Choice>
  </mc:AlternateContent>
  <bookViews>
    <workbookView xWindow="0" yWindow="0" windowWidth="23040" windowHeight="9384"/>
  </bookViews>
  <sheets>
    <sheet name="Лист2" sheetId="1" r:id="rId1"/>
  </sheets>
  <definedNames>
    <definedName name="_xlnm._FilterDatabase" localSheetId="0" hidden="1">Лист2!$C$2:$AB$209</definedName>
    <definedName name="Z_08C93A4B_B78B_4B6A_BF1B_D68E0521FF3B_.wvu.FilterData" localSheetId="0" hidden="1">Лист2!$C$2:$AB$96</definedName>
  </definedNames>
  <calcPr calcId="152511"/>
  <customWorkbookViews>
    <customWorkbookView name="Фильтр 1" guid="{08C93A4B-B78B-4B6A-BF1B-D68E0521FF3B}" maximized="1" windowWidth="0" windowHeight="0" activeSheetId="0"/>
  </customWorkbookViews>
  <extLst>
    <ext uri="GoogleSheetsCustomDataVersion1">
      <go:sheetsCustomData xmlns:go="http://customooxmlschemas.google.com/" r:id="rId5" roundtripDataSignature="AMtx7mix1lPVQ5Q5VGldQ2uR99nPP0qvCg=="/>
    </ext>
  </extLst>
</workbook>
</file>

<file path=xl/calcChain.xml><?xml version="1.0" encoding="utf-8"?>
<calcChain xmlns="http://schemas.openxmlformats.org/spreadsheetml/2006/main">
  <c r="V3" i="1" l="1"/>
  <c r="M129" i="1"/>
  <c r="M130" i="1"/>
  <c r="M131" i="1"/>
  <c r="M132" i="1"/>
  <c r="M133" i="1"/>
  <c r="M134" i="1"/>
  <c r="O134" i="1" s="1"/>
  <c r="M135" i="1"/>
  <c r="M136" i="1"/>
  <c r="M137" i="1"/>
  <c r="M138" i="1"/>
  <c r="M139" i="1"/>
  <c r="O139" i="1" s="1"/>
  <c r="M140" i="1"/>
  <c r="O140" i="1" s="1"/>
  <c r="M141" i="1"/>
  <c r="O141" i="1" s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O133" i="1"/>
  <c r="O135" i="1"/>
  <c r="O136" i="1"/>
  <c r="O137" i="1"/>
  <c r="O138" i="1"/>
  <c r="V4" i="1" l="1"/>
  <c r="O3" i="1"/>
  <c r="V120" i="1" l="1"/>
  <c r="W120" i="1" s="1"/>
  <c r="X120" i="1" s="1"/>
  <c r="N120" i="1"/>
  <c r="P120" i="1" s="1"/>
  <c r="M120" i="1"/>
  <c r="Q120" i="1" s="1"/>
  <c r="I120" i="1"/>
  <c r="W119" i="1"/>
  <c r="X119" i="1" s="1"/>
  <c r="V119" i="1"/>
  <c r="R119" i="1"/>
  <c r="P119" i="1"/>
  <c r="N119" i="1"/>
  <c r="M119" i="1"/>
  <c r="O119" i="1" s="1"/>
  <c r="I119" i="1"/>
  <c r="V118" i="1"/>
  <c r="W118" i="1" s="1"/>
  <c r="X118" i="1" s="1"/>
  <c r="N118" i="1"/>
  <c r="R118" i="1" s="1"/>
  <c r="M118" i="1"/>
  <c r="Q118" i="1" s="1"/>
  <c r="I118" i="1"/>
  <c r="W117" i="1"/>
  <c r="X117" i="1" s="1"/>
  <c r="V117" i="1"/>
  <c r="Q117" i="1"/>
  <c r="N117" i="1"/>
  <c r="P117" i="1" s="1"/>
  <c r="M117" i="1"/>
  <c r="O117" i="1" s="1"/>
  <c r="I117" i="1"/>
  <c r="V116" i="1"/>
  <c r="W116" i="1" s="1"/>
  <c r="X116" i="1" s="1"/>
  <c r="N116" i="1"/>
  <c r="M116" i="1"/>
  <c r="I116" i="1"/>
  <c r="V115" i="1"/>
  <c r="W115" i="1" s="1"/>
  <c r="X115" i="1" s="1"/>
  <c r="N115" i="1"/>
  <c r="R115" i="1" s="1"/>
  <c r="M115" i="1"/>
  <c r="Q115" i="1" s="1"/>
  <c r="I115" i="1"/>
  <c r="W114" i="1"/>
  <c r="X114" i="1" s="1"/>
  <c r="V114" i="1"/>
  <c r="N114" i="1"/>
  <c r="M114" i="1"/>
  <c r="O114" i="1" s="1"/>
  <c r="I114" i="1"/>
  <c r="V113" i="1"/>
  <c r="W113" i="1" s="1"/>
  <c r="X113" i="1" s="1"/>
  <c r="N113" i="1"/>
  <c r="R113" i="1" s="1"/>
  <c r="M113" i="1"/>
  <c r="O113" i="1" s="1"/>
  <c r="I113" i="1"/>
  <c r="W112" i="1"/>
  <c r="X112" i="1" s="1"/>
  <c r="V112" i="1"/>
  <c r="P112" i="1"/>
  <c r="N112" i="1"/>
  <c r="R112" i="1" s="1"/>
  <c r="M112" i="1"/>
  <c r="Q112" i="1" s="1"/>
  <c r="I112" i="1"/>
  <c r="V110" i="1"/>
  <c r="W110" i="1" s="1"/>
  <c r="X110" i="1" s="1"/>
  <c r="N110" i="1"/>
  <c r="P110" i="1" s="1"/>
  <c r="M110" i="1"/>
  <c r="Q110" i="1" s="1"/>
  <c r="I110" i="1"/>
  <c r="V111" i="1"/>
  <c r="W111" i="1" s="1"/>
  <c r="X111" i="1" s="1"/>
  <c r="N111" i="1"/>
  <c r="M111" i="1"/>
  <c r="I111" i="1"/>
  <c r="V107" i="1"/>
  <c r="W107" i="1" s="1"/>
  <c r="X107" i="1" s="1"/>
  <c r="N107" i="1"/>
  <c r="R107" i="1" s="1"/>
  <c r="Z107" i="1" s="1"/>
  <c r="M107" i="1"/>
  <c r="I107" i="1"/>
  <c r="V108" i="1"/>
  <c r="W108" i="1" s="1"/>
  <c r="X108" i="1" s="1"/>
  <c r="N108" i="1"/>
  <c r="M108" i="1"/>
  <c r="Q108" i="1" s="1"/>
  <c r="I108" i="1"/>
  <c r="W109" i="1"/>
  <c r="X109" i="1" s="1"/>
  <c r="V109" i="1"/>
  <c r="N109" i="1"/>
  <c r="R109" i="1" s="1"/>
  <c r="M109" i="1"/>
  <c r="O109" i="1" s="1"/>
  <c r="I109" i="1"/>
  <c r="V105" i="1"/>
  <c r="W105" i="1" s="1"/>
  <c r="X105" i="1" s="1"/>
  <c r="N105" i="1"/>
  <c r="R105" i="1" s="1"/>
  <c r="M105" i="1"/>
  <c r="O105" i="1" s="1"/>
  <c r="I105" i="1"/>
  <c r="W106" i="1"/>
  <c r="X106" i="1" s="1"/>
  <c r="V106" i="1"/>
  <c r="N106" i="1"/>
  <c r="P106" i="1" s="1"/>
  <c r="M106" i="1"/>
  <c r="Q106" i="1" s="1"/>
  <c r="I106" i="1"/>
  <c r="V100" i="1"/>
  <c r="W100" i="1" s="1"/>
  <c r="X100" i="1" s="1"/>
  <c r="N100" i="1"/>
  <c r="M100" i="1"/>
  <c r="I100" i="1"/>
  <c r="V104" i="1"/>
  <c r="W104" i="1" s="1"/>
  <c r="X104" i="1" s="1"/>
  <c r="N104" i="1"/>
  <c r="R104" i="1" s="1"/>
  <c r="M104" i="1"/>
  <c r="Q104" i="1" s="1"/>
  <c r="I104" i="1"/>
  <c r="W99" i="1"/>
  <c r="X99" i="1" s="1"/>
  <c r="V99" i="1"/>
  <c r="N99" i="1"/>
  <c r="M99" i="1"/>
  <c r="Q99" i="1" s="1"/>
  <c r="I99" i="1"/>
  <c r="V103" i="1"/>
  <c r="W103" i="1" s="1"/>
  <c r="X103" i="1" s="1"/>
  <c r="N103" i="1"/>
  <c r="R103" i="1" s="1"/>
  <c r="M103" i="1"/>
  <c r="O103" i="1" s="1"/>
  <c r="I103" i="1"/>
  <c r="V98" i="1"/>
  <c r="W98" i="1" s="1"/>
  <c r="X98" i="1" s="1"/>
  <c r="R98" i="1"/>
  <c r="N98" i="1"/>
  <c r="P98" i="1" s="1"/>
  <c r="M98" i="1"/>
  <c r="Q98" i="1" s="1"/>
  <c r="I98" i="1"/>
  <c r="V102" i="1"/>
  <c r="W102" i="1" s="1"/>
  <c r="X102" i="1" s="1"/>
  <c r="N102" i="1"/>
  <c r="P102" i="1" s="1"/>
  <c r="M102" i="1"/>
  <c r="Q102" i="1" s="1"/>
  <c r="I102" i="1"/>
  <c r="V97" i="1"/>
  <c r="W97" i="1" s="1"/>
  <c r="X97" i="1" s="1"/>
  <c r="N97" i="1"/>
  <c r="M97" i="1"/>
  <c r="I97" i="1"/>
  <c r="V101" i="1"/>
  <c r="W101" i="1" s="1"/>
  <c r="X101" i="1" s="1"/>
  <c r="P101" i="1"/>
  <c r="N101" i="1"/>
  <c r="R101" i="1" s="1"/>
  <c r="M101" i="1"/>
  <c r="Q101" i="1" s="1"/>
  <c r="I101" i="1"/>
  <c r="V92" i="1"/>
  <c r="W92" i="1" s="1"/>
  <c r="X92" i="1" s="1"/>
  <c r="N92" i="1"/>
  <c r="M92" i="1"/>
  <c r="Q92" i="1" s="1"/>
  <c r="Y92" i="1" s="1"/>
  <c r="I92" i="1"/>
  <c r="W91" i="1"/>
  <c r="X91" i="1" s="1"/>
  <c r="V91" i="1"/>
  <c r="R91" i="1"/>
  <c r="P91" i="1"/>
  <c r="N91" i="1"/>
  <c r="M91" i="1"/>
  <c r="O91" i="1" s="1"/>
  <c r="I91" i="1"/>
  <c r="W96" i="1"/>
  <c r="X96" i="1" s="1"/>
  <c r="V96" i="1"/>
  <c r="N96" i="1"/>
  <c r="P96" i="1" s="1"/>
  <c r="M96" i="1"/>
  <c r="Q96" i="1" s="1"/>
  <c r="I96" i="1"/>
  <c r="V95" i="1"/>
  <c r="W95" i="1" s="1"/>
  <c r="X95" i="1" s="1"/>
  <c r="O95" i="1"/>
  <c r="N95" i="1"/>
  <c r="P95" i="1" s="1"/>
  <c r="M95" i="1"/>
  <c r="Q95" i="1" s="1"/>
  <c r="I95" i="1"/>
  <c r="V90" i="1"/>
  <c r="W90" i="1" s="1"/>
  <c r="X90" i="1" s="1"/>
  <c r="N90" i="1"/>
  <c r="M90" i="1"/>
  <c r="I90" i="1"/>
  <c r="V94" i="1"/>
  <c r="W94" i="1" s="1"/>
  <c r="X94" i="1" s="1"/>
  <c r="N94" i="1"/>
  <c r="R94" i="1" s="1"/>
  <c r="M94" i="1"/>
  <c r="Q94" i="1" s="1"/>
  <c r="I94" i="1"/>
  <c r="V89" i="1"/>
  <c r="W89" i="1" s="1"/>
  <c r="X89" i="1" s="1"/>
  <c r="Q89" i="1"/>
  <c r="N89" i="1"/>
  <c r="M89" i="1"/>
  <c r="O89" i="1" s="1"/>
  <c r="I89" i="1"/>
  <c r="V93" i="1"/>
  <c r="W93" i="1" s="1"/>
  <c r="X93" i="1" s="1"/>
  <c r="N93" i="1"/>
  <c r="R93" i="1" s="1"/>
  <c r="M93" i="1"/>
  <c r="O93" i="1" s="1"/>
  <c r="I93" i="1"/>
  <c r="V88" i="1"/>
  <c r="W88" i="1" s="1"/>
  <c r="X88" i="1" s="1"/>
  <c r="N88" i="1"/>
  <c r="R88" i="1" s="1"/>
  <c r="M88" i="1"/>
  <c r="Q88" i="1" s="1"/>
  <c r="I88" i="1"/>
  <c r="X87" i="1"/>
  <c r="W87" i="1"/>
  <c r="V87" i="1"/>
  <c r="N87" i="1"/>
  <c r="P87" i="1" s="1"/>
  <c r="M87" i="1"/>
  <c r="O87" i="1" s="1"/>
  <c r="I87" i="1"/>
  <c r="V85" i="1"/>
  <c r="W85" i="1" s="1"/>
  <c r="X85" i="1" s="1"/>
  <c r="N85" i="1"/>
  <c r="M85" i="1"/>
  <c r="I85" i="1"/>
  <c r="X86" i="1"/>
  <c r="V86" i="1"/>
  <c r="W86" i="1" s="1"/>
  <c r="N86" i="1"/>
  <c r="R86" i="1" s="1"/>
  <c r="M86" i="1"/>
  <c r="Q86" i="1" s="1"/>
  <c r="I86" i="1"/>
  <c r="V84" i="1"/>
  <c r="W84" i="1" s="1"/>
  <c r="X84" i="1" s="1"/>
  <c r="Q84" i="1"/>
  <c r="O84" i="1"/>
  <c r="N84" i="1"/>
  <c r="M84" i="1"/>
  <c r="I84" i="1"/>
  <c r="W82" i="1"/>
  <c r="X82" i="1" s="1"/>
  <c r="V82" i="1"/>
  <c r="N82" i="1"/>
  <c r="R82" i="1" s="1"/>
  <c r="M82" i="1"/>
  <c r="O82" i="1" s="1"/>
  <c r="V81" i="1"/>
  <c r="W81" i="1" s="1"/>
  <c r="X81" i="1" s="1"/>
  <c r="Q81" i="1"/>
  <c r="O81" i="1"/>
  <c r="N81" i="1"/>
  <c r="R81" i="1" s="1"/>
  <c r="M81" i="1"/>
  <c r="V83" i="1"/>
  <c r="W83" i="1" s="1"/>
  <c r="X83" i="1" s="1"/>
  <c r="O83" i="1"/>
  <c r="N83" i="1"/>
  <c r="R83" i="1" s="1"/>
  <c r="M83" i="1"/>
  <c r="Q83" i="1" s="1"/>
  <c r="I83" i="1"/>
  <c r="V80" i="1"/>
  <c r="W80" i="1" s="1"/>
  <c r="X80" i="1" s="1"/>
  <c r="N80" i="1"/>
  <c r="P80" i="1" s="1"/>
  <c r="M80" i="1"/>
  <c r="O80" i="1" s="1"/>
  <c r="I80" i="1"/>
  <c r="V79" i="1"/>
  <c r="W79" i="1" s="1"/>
  <c r="X79" i="1" s="1"/>
  <c r="N79" i="1"/>
  <c r="M79" i="1"/>
  <c r="I79" i="1"/>
  <c r="V78" i="1"/>
  <c r="W78" i="1" s="1"/>
  <c r="X78" i="1" s="1"/>
  <c r="N78" i="1"/>
  <c r="R78" i="1" s="1"/>
  <c r="M78" i="1"/>
  <c r="Q78" i="1" s="1"/>
  <c r="I78" i="1"/>
  <c r="V77" i="1"/>
  <c r="W77" i="1" s="1"/>
  <c r="X77" i="1" s="1"/>
  <c r="O77" i="1"/>
  <c r="N77" i="1"/>
  <c r="R77" i="1" s="1"/>
  <c r="M77" i="1"/>
  <c r="Q77" i="1" s="1"/>
  <c r="I77" i="1"/>
  <c r="V76" i="1"/>
  <c r="W76" i="1" s="1"/>
  <c r="X76" i="1" s="1"/>
  <c r="R76" i="1"/>
  <c r="P76" i="1"/>
  <c r="N76" i="1"/>
  <c r="M76" i="1"/>
  <c r="I76" i="1"/>
  <c r="V75" i="1"/>
  <c r="W75" i="1" s="1"/>
  <c r="X75" i="1" s="1"/>
  <c r="N75" i="1"/>
  <c r="R75" i="1" s="1"/>
  <c r="M75" i="1"/>
  <c r="Q75" i="1" s="1"/>
  <c r="I75" i="1"/>
  <c r="V74" i="1"/>
  <c r="W74" i="1" s="1"/>
  <c r="X74" i="1" s="1"/>
  <c r="N74" i="1"/>
  <c r="P74" i="1" s="1"/>
  <c r="M74" i="1"/>
  <c r="Q74" i="1" s="1"/>
  <c r="I74" i="1"/>
  <c r="X73" i="1"/>
  <c r="V73" i="1"/>
  <c r="W73" i="1" s="1"/>
  <c r="N73" i="1"/>
  <c r="M73" i="1"/>
  <c r="I73" i="1"/>
  <c r="V72" i="1"/>
  <c r="W72" i="1" s="1"/>
  <c r="X72" i="1" s="1"/>
  <c r="N72" i="1"/>
  <c r="M72" i="1"/>
  <c r="Q72" i="1" s="1"/>
  <c r="I72" i="1"/>
  <c r="W71" i="1"/>
  <c r="X71" i="1" s="1"/>
  <c r="V71" i="1"/>
  <c r="O71" i="1"/>
  <c r="N71" i="1"/>
  <c r="M71" i="1"/>
  <c r="Q71" i="1" s="1"/>
  <c r="I71" i="1"/>
  <c r="V70" i="1"/>
  <c r="W70" i="1" s="1"/>
  <c r="X70" i="1" s="1"/>
  <c r="R70" i="1"/>
  <c r="Q70" i="1"/>
  <c r="P70" i="1"/>
  <c r="N70" i="1"/>
  <c r="M70" i="1"/>
  <c r="O70" i="1" s="1"/>
  <c r="I70" i="1"/>
  <c r="W69" i="1"/>
  <c r="X69" i="1" s="1"/>
  <c r="V69" i="1"/>
  <c r="N69" i="1"/>
  <c r="R69" i="1" s="1"/>
  <c r="M69" i="1"/>
  <c r="Q69" i="1" s="1"/>
  <c r="I69" i="1"/>
  <c r="V68" i="1"/>
  <c r="W68" i="1" s="1"/>
  <c r="X68" i="1" s="1"/>
  <c r="N68" i="1"/>
  <c r="P68" i="1" s="1"/>
  <c r="M68" i="1"/>
  <c r="Q68" i="1" s="1"/>
  <c r="I68" i="1"/>
  <c r="X64" i="1"/>
  <c r="V64" i="1"/>
  <c r="W64" i="1" s="1"/>
  <c r="N64" i="1"/>
  <c r="M64" i="1"/>
  <c r="I64" i="1"/>
  <c r="V67" i="1"/>
  <c r="W67" i="1" s="1"/>
  <c r="X67" i="1" s="1"/>
  <c r="N67" i="1"/>
  <c r="R67" i="1" s="1"/>
  <c r="M67" i="1"/>
  <c r="Q67" i="1" s="1"/>
  <c r="I67" i="1"/>
  <c r="V63" i="1"/>
  <c r="W63" i="1" s="1"/>
  <c r="X63" i="1" s="1"/>
  <c r="O63" i="1"/>
  <c r="N63" i="1"/>
  <c r="P63" i="1" s="1"/>
  <c r="M63" i="1"/>
  <c r="Q63" i="1" s="1"/>
  <c r="I63" i="1"/>
  <c r="V65" i="1"/>
  <c r="W65" i="1" s="1"/>
  <c r="X65" i="1" s="1"/>
  <c r="P65" i="1"/>
  <c r="N65" i="1"/>
  <c r="R65" i="1" s="1"/>
  <c r="M65" i="1"/>
  <c r="O65" i="1" s="1"/>
  <c r="I65" i="1"/>
  <c r="V66" i="1"/>
  <c r="W66" i="1" s="1"/>
  <c r="X66" i="1" s="1"/>
  <c r="N66" i="1"/>
  <c r="R66" i="1" s="1"/>
  <c r="M66" i="1"/>
  <c r="Q66" i="1" s="1"/>
  <c r="I66" i="1"/>
  <c r="V60" i="1"/>
  <c r="W60" i="1" s="1"/>
  <c r="X60" i="1" s="1"/>
  <c r="O60" i="1"/>
  <c r="N60" i="1"/>
  <c r="P60" i="1" s="1"/>
  <c r="M60" i="1"/>
  <c r="Q60" i="1" s="1"/>
  <c r="I60" i="1"/>
  <c r="V62" i="1"/>
  <c r="W62" i="1" s="1"/>
  <c r="X62" i="1" s="1"/>
  <c r="N62" i="1"/>
  <c r="M62" i="1"/>
  <c r="I62" i="1"/>
  <c r="V61" i="1"/>
  <c r="W61" i="1" s="1"/>
  <c r="X61" i="1" s="1"/>
  <c r="O61" i="1"/>
  <c r="N61" i="1"/>
  <c r="R61" i="1" s="1"/>
  <c r="M61" i="1"/>
  <c r="Q61" i="1" s="1"/>
  <c r="I61" i="1"/>
  <c r="W59" i="1"/>
  <c r="X59" i="1" s="1"/>
  <c r="V59" i="1"/>
  <c r="N59" i="1"/>
  <c r="R59" i="1" s="1"/>
  <c r="M59" i="1"/>
  <c r="Q59" i="1" s="1"/>
  <c r="I59" i="1"/>
  <c r="V58" i="1"/>
  <c r="W58" i="1" s="1"/>
  <c r="X58" i="1" s="1"/>
  <c r="R58" i="1"/>
  <c r="P58" i="1"/>
  <c r="N58" i="1"/>
  <c r="M58" i="1"/>
  <c r="I58" i="1"/>
  <c r="V57" i="1"/>
  <c r="W57" i="1" s="1"/>
  <c r="X57" i="1" s="1"/>
  <c r="N57" i="1"/>
  <c r="R57" i="1" s="1"/>
  <c r="M57" i="1"/>
  <c r="O57" i="1" s="1"/>
  <c r="I57" i="1"/>
  <c r="V56" i="1"/>
  <c r="W56" i="1" s="1"/>
  <c r="X56" i="1" s="1"/>
  <c r="N56" i="1"/>
  <c r="P56" i="1" s="1"/>
  <c r="M56" i="1"/>
  <c r="Q56" i="1" s="1"/>
  <c r="I56" i="1"/>
  <c r="W55" i="1"/>
  <c r="X55" i="1" s="1"/>
  <c r="V55" i="1"/>
  <c r="Q55" i="1"/>
  <c r="N55" i="1"/>
  <c r="M55" i="1"/>
  <c r="O55" i="1" s="1"/>
  <c r="I55" i="1"/>
  <c r="V53" i="1"/>
  <c r="W53" i="1" s="1"/>
  <c r="X53" i="1" s="1"/>
  <c r="N53" i="1"/>
  <c r="R53" i="1" s="1"/>
  <c r="M53" i="1"/>
  <c r="Q53" i="1" s="1"/>
  <c r="I53" i="1"/>
  <c r="V54" i="1"/>
  <c r="W54" i="1" s="1"/>
  <c r="X54" i="1" s="1"/>
  <c r="N54" i="1"/>
  <c r="P54" i="1" s="1"/>
  <c r="M54" i="1"/>
  <c r="Q54" i="1" s="1"/>
  <c r="I54" i="1"/>
  <c r="V52" i="1"/>
  <c r="W52" i="1" s="1"/>
  <c r="X52" i="1" s="1"/>
  <c r="N52" i="1"/>
  <c r="R52" i="1" s="1"/>
  <c r="M52" i="1"/>
  <c r="O52" i="1" s="1"/>
  <c r="I52" i="1"/>
  <c r="V51" i="1"/>
  <c r="W51" i="1" s="1"/>
  <c r="X51" i="1" s="1"/>
  <c r="N51" i="1"/>
  <c r="P51" i="1" s="1"/>
  <c r="M51" i="1"/>
  <c r="O51" i="1" s="1"/>
  <c r="I51" i="1"/>
  <c r="V50" i="1"/>
  <c r="W50" i="1" s="1"/>
  <c r="X50" i="1" s="1"/>
  <c r="R50" i="1"/>
  <c r="N50" i="1"/>
  <c r="P50" i="1" s="1"/>
  <c r="M50" i="1"/>
  <c r="Q50" i="1" s="1"/>
  <c r="I50" i="1"/>
  <c r="W49" i="1"/>
  <c r="X49" i="1" s="1"/>
  <c r="V49" i="1"/>
  <c r="N49" i="1"/>
  <c r="M49" i="1"/>
  <c r="O49" i="1" s="1"/>
  <c r="I49" i="1"/>
  <c r="X48" i="1"/>
  <c r="Y48" i="1" s="1"/>
  <c r="V48" i="1"/>
  <c r="W48" i="1" s="1"/>
  <c r="N48" i="1"/>
  <c r="R48" i="1" s="1"/>
  <c r="M48" i="1"/>
  <c r="Q48" i="1" s="1"/>
  <c r="I48" i="1"/>
  <c r="W47" i="1"/>
  <c r="X47" i="1" s="1"/>
  <c r="V47" i="1"/>
  <c r="N47" i="1"/>
  <c r="R47" i="1" s="1"/>
  <c r="Z47" i="1" s="1"/>
  <c r="M47" i="1"/>
  <c r="O47" i="1" s="1"/>
  <c r="I47" i="1"/>
  <c r="V46" i="1"/>
  <c r="W46" i="1" s="1"/>
  <c r="X46" i="1" s="1"/>
  <c r="R46" i="1"/>
  <c r="P46" i="1"/>
  <c r="N46" i="1"/>
  <c r="M46" i="1"/>
  <c r="Q46" i="1" s="1"/>
  <c r="I46" i="1"/>
  <c r="V45" i="1"/>
  <c r="W45" i="1" s="1"/>
  <c r="X45" i="1" s="1"/>
  <c r="N45" i="1"/>
  <c r="R45" i="1" s="1"/>
  <c r="M45" i="1"/>
  <c r="O45" i="1" s="1"/>
  <c r="I45" i="1"/>
  <c r="V44" i="1"/>
  <c r="W44" i="1" s="1"/>
  <c r="X44" i="1" s="1"/>
  <c r="R44" i="1"/>
  <c r="Q44" i="1"/>
  <c r="O44" i="1"/>
  <c r="N44" i="1"/>
  <c r="P44" i="1" s="1"/>
  <c r="M44" i="1"/>
  <c r="I44" i="1"/>
  <c r="V43" i="1"/>
  <c r="W43" i="1" s="1"/>
  <c r="X43" i="1" s="1"/>
  <c r="N43" i="1"/>
  <c r="R43" i="1" s="1"/>
  <c r="M43" i="1"/>
  <c r="O43" i="1" s="1"/>
  <c r="I43" i="1"/>
  <c r="W42" i="1"/>
  <c r="X42" i="1" s="1"/>
  <c r="V42" i="1"/>
  <c r="R42" i="1"/>
  <c r="N42" i="1"/>
  <c r="P42" i="1" s="1"/>
  <c r="M42" i="1"/>
  <c r="I42" i="1"/>
  <c r="V41" i="1"/>
  <c r="W41" i="1" s="1"/>
  <c r="X41" i="1" s="1"/>
  <c r="N41" i="1"/>
  <c r="R41" i="1" s="1"/>
  <c r="Z41" i="1" s="1"/>
  <c r="M41" i="1"/>
  <c r="Q41" i="1" s="1"/>
  <c r="I41" i="1"/>
  <c r="W40" i="1"/>
  <c r="X40" i="1" s="1"/>
  <c r="V40" i="1"/>
  <c r="N40" i="1"/>
  <c r="R40" i="1" s="1"/>
  <c r="M40" i="1"/>
  <c r="Q40" i="1" s="1"/>
  <c r="I40" i="1"/>
  <c r="V39" i="1"/>
  <c r="W39" i="1" s="1"/>
  <c r="X39" i="1" s="1"/>
  <c r="N39" i="1"/>
  <c r="M39" i="1"/>
  <c r="Q39" i="1" s="1"/>
  <c r="I39" i="1"/>
  <c r="V38" i="1"/>
  <c r="W38" i="1" s="1"/>
  <c r="X38" i="1" s="1"/>
  <c r="Q38" i="1"/>
  <c r="O38" i="1"/>
  <c r="N38" i="1"/>
  <c r="R38" i="1" s="1"/>
  <c r="I38" i="1"/>
  <c r="W37" i="1"/>
  <c r="X37" i="1" s="1"/>
  <c r="V37" i="1"/>
  <c r="N37" i="1"/>
  <c r="R37" i="1" s="1"/>
  <c r="M37" i="1"/>
  <c r="O37" i="1" s="1"/>
  <c r="I37" i="1"/>
  <c r="V36" i="1"/>
  <c r="W36" i="1" s="1"/>
  <c r="X36" i="1" s="1"/>
  <c r="Q36" i="1"/>
  <c r="O36" i="1"/>
  <c r="N36" i="1"/>
  <c r="P36" i="1" s="1"/>
  <c r="I36" i="1"/>
  <c r="V35" i="1"/>
  <c r="W35" i="1" s="1"/>
  <c r="X35" i="1" s="1"/>
  <c r="Z35" i="1" s="1"/>
  <c r="N35" i="1"/>
  <c r="R35" i="1" s="1"/>
  <c r="M35" i="1"/>
  <c r="I35" i="1"/>
  <c r="V34" i="1"/>
  <c r="W34" i="1" s="1"/>
  <c r="X34" i="1" s="1"/>
  <c r="N34" i="1"/>
  <c r="R34" i="1" s="1"/>
  <c r="M34" i="1"/>
  <c r="Q34" i="1" s="1"/>
  <c r="I34" i="1"/>
  <c r="W33" i="1"/>
  <c r="X33" i="1" s="1"/>
  <c r="V33" i="1"/>
  <c r="N33" i="1"/>
  <c r="R33" i="1" s="1"/>
  <c r="M33" i="1"/>
  <c r="Q33" i="1" s="1"/>
  <c r="I33" i="1"/>
  <c r="V32" i="1"/>
  <c r="W32" i="1" s="1"/>
  <c r="X32" i="1" s="1"/>
  <c r="N32" i="1"/>
  <c r="M32" i="1"/>
  <c r="O32" i="1" s="1"/>
  <c r="I32" i="1"/>
  <c r="V31" i="1"/>
  <c r="W31" i="1" s="1"/>
  <c r="X31" i="1" s="1"/>
  <c r="N31" i="1"/>
  <c r="R31" i="1" s="1"/>
  <c r="M31" i="1"/>
  <c r="Q31" i="1" s="1"/>
  <c r="I31" i="1"/>
  <c r="X30" i="1"/>
  <c r="V30" i="1"/>
  <c r="W30" i="1" s="1"/>
  <c r="N30" i="1"/>
  <c r="P30" i="1" s="1"/>
  <c r="M30" i="1"/>
  <c r="Q30" i="1" s="1"/>
  <c r="I30" i="1"/>
  <c r="V29" i="1"/>
  <c r="W29" i="1" s="1"/>
  <c r="X29" i="1" s="1"/>
  <c r="N29" i="1"/>
  <c r="R29" i="1" s="1"/>
  <c r="Z29" i="1" s="1"/>
  <c r="M29" i="1"/>
  <c r="I29" i="1"/>
  <c r="X28" i="1"/>
  <c r="V28" i="1"/>
  <c r="W28" i="1" s="1"/>
  <c r="N28" i="1"/>
  <c r="R28" i="1" s="1"/>
  <c r="M28" i="1"/>
  <c r="Q28" i="1" s="1"/>
  <c r="I28" i="1"/>
  <c r="V27" i="1"/>
  <c r="W27" i="1" s="1"/>
  <c r="X27" i="1" s="1"/>
  <c r="N27" i="1"/>
  <c r="P27" i="1" s="1"/>
  <c r="M27" i="1"/>
  <c r="Q27" i="1" s="1"/>
  <c r="I27" i="1"/>
  <c r="V26" i="1"/>
  <c r="W26" i="1" s="1"/>
  <c r="X26" i="1" s="1"/>
  <c r="Q26" i="1"/>
  <c r="O26" i="1"/>
  <c r="N26" i="1"/>
  <c r="I26" i="1"/>
  <c r="W25" i="1"/>
  <c r="X25" i="1" s="1"/>
  <c r="V25" i="1"/>
  <c r="Q25" i="1"/>
  <c r="Y25" i="1" s="1"/>
  <c r="O25" i="1"/>
  <c r="N25" i="1"/>
  <c r="R25" i="1" s="1"/>
  <c r="Z25" i="1" s="1"/>
  <c r="I25" i="1"/>
  <c r="X24" i="1"/>
  <c r="V24" i="1"/>
  <c r="W24" i="1" s="1"/>
  <c r="Q24" i="1"/>
  <c r="O24" i="1"/>
  <c r="N24" i="1"/>
  <c r="R24" i="1" s="1"/>
  <c r="I24" i="1"/>
  <c r="V23" i="1"/>
  <c r="W23" i="1" s="1"/>
  <c r="X23" i="1" s="1"/>
  <c r="Q23" i="1"/>
  <c r="O23" i="1"/>
  <c r="N23" i="1"/>
  <c r="R23" i="1" s="1"/>
  <c r="I23" i="1"/>
  <c r="X20" i="1"/>
  <c r="V20" i="1"/>
  <c r="W20" i="1" s="1"/>
  <c r="N20" i="1"/>
  <c r="P20" i="1" s="1"/>
  <c r="M20" i="1"/>
  <c r="Q20" i="1" s="1"/>
  <c r="I20" i="1"/>
  <c r="V22" i="1"/>
  <c r="W22" i="1" s="1"/>
  <c r="X22" i="1" s="1"/>
  <c r="N22" i="1"/>
  <c r="R22" i="1" s="1"/>
  <c r="M22" i="1"/>
  <c r="I22" i="1"/>
  <c r="V19" i="1"/>
  <c r="W19" i="1" s="1"/>
  <c r="X19" i="1" s="1"/>
  <c r="N19" i="1"/>
  <c r="R19" i="1" s="1"/>
  <c r="M19" i="1"/>
  <c r="Q19" i="1" s="1"/>
  <c r="I19" i="1"/>
  <c r="V21" i="1"/>
  <c r="W21" i="1" s="1"/>
  <c r="X21" i="1" s="1"/>
  <c r="N21" i="1"/>
  <c r="R21" i="1" s="1"/>
  <c r="M21" i="1"/>
  <c r="O21" i="1" s="1"/>
  <c r="I21" i="1"/>
  <c r="V16" i="1"/>
  <c r="W16" i="1" s="1"/>
  <c r="X16" i="1" s="1"/>
  <c r="N16" i="1"/>
  <c r="M16" i="1"/>
  <c r="Q16" i="1" s="1"/>
  <c r="I16" i="1"/>
  <c r="V18" i="1"/>
  <c r="W18" i="1" s="1"/>
  <c r="X18" i="1" s="1"/>
  <c r="N18" i="1"/>
  <c r="R18" i="1" s="1"/>
  <c r="M18" i="1"/>
  <c r="O18" i="1" s="1"/>
  <c r="I18" i="1"/>
  <c r="V15" i="1"/>
  <c r="W15" i="1" s="1"/>
  <c r="X15" i="1" s="1"/>
  <c r="Q15" i="1"/>
  <c r="O15" i="1"/>
  <c r="N15" i="1"/>
  <c r="P15" i="1" s="1"/>
  <c r="M15" i="1"/>
  <c r="I15" i="1"/>
  <c r="V17" i="1"/>
  <c r="W17" i="1" s="1"/>
  <c r="X17" i="1" s="1"/>
  <c r="N17" i="1"/>
  <c r="R17" i="1" s="1"/>
  <c r="M17" i="1"/>
  <c r="I17" i="1"/>
  <c r="V14" i="1"/>
  <c r="W14" i="1" s="1"/>
  <c r="X14" i="1" s="1"/>
  <c r="N14" i="1"/>
  <c r="R14" i="1" s="1"/>
  <c r="M14" i="1"/>
  <c r="Q14" i="1" s="1"/>
  <c r="I14" i="1"/>
  <c r="V13" i="1"/>
  <c r="W13" i="1" s="1"/>
  <c r="X13" i="1" s="1"/>
  <c r="R13" i="1"/>
  <c r="Q13" i="1"/>
  <c r="N13" i="1"/>
  <c r="P13" i="1" s="1"/>
  <c r="M13" i="1"/>
  <c r="O13" i="1" s="1"/>
  <c r="I13" i="1"/>
  <c r="V12" i="1"/>
  <c r="W12" i="1" s="1"/>
  <c r="X12" i="1" s="1"/>
  <c r="N12" i="1"/>
  <c r="M12" i="1"/>
  <c r="Q12" i="1" s="1"/>
  <c r="I12" i="1"/>
  <c r="V11" i="1"/>
  <c r="W11" i="1" s="1"/>
  <c r="X11" i="1" s="1"/>
  <c r="R11" i="1"/>
  <c r="P11" i="1"/>
  <c r="O11" i="1"/>
  <c r="N11" i="1"/>
  <c r="M11" i="1"/>
  <c r="Q11" i="1" s="1"/>
  <c r="I11" i="1"/>
  <c r="V10" i="1"/>
  <c r="W10" i="1" s="1"/>
  <c r="X10" i="1" s="1"/>
  <c r="N10" i="1"/>
  <c r="P10" i="1" s="1"/>
  <c r="M10" i="1"/>
  <c r="O10" i="1" s="1"/>
  <c r="I10" i="1"/>
  <c r="V9" i="1"/>
  <c r="W9" i="1" s="1"/>
  <c r="X9" i="1" s="1"/>
  <c r="N9" i="1"/>
  <c r="M9" i="1"/>
  <c r="I9" i="1"/>
  <c r="V8" i="1"/>
  <c r="W8" i="1" s="1"/>
  <c r="X8" i="1" s="1"/>
  <c r="N8" i="1"/>
  <c r="R8" i="1" s="1"/>
  <c r="M8" i="1"/>
  <c r="Q8" i="1" s="1"/>
  <c r="I8" i="1"/>
  <c r="V7" i="1"/>
  <c r="W7" i="1" s="1"/>
  <c r="X7" i="1" s="1"/>
  <c r="N7" i="1"/>
  <c r="P7" i="1" s="1"/>
  <c r="M7" i="1"/>
  <c r="Q7" i="1" s="1"/>
  <c r="I7" i="1"/>
  <c r="V6" i="1"/>
  <c r="W6" i="1" s="1"/>
  <c r="X6" i="1" s="1"/>
  <c r="N6" i="1"/>
  <c r="M6" i="1"/>
  <c r="Q6" i="1" s="1"/>
  <c r="I6" i="1"/>
  <c r="V5" i="1"/>
  <c r="W5" i="1" s="1"/>
  <c r="X5" i="1" s="1"/>
  <c r="N5" i="1"/>
  <c r="R5" i="1" s="1"/>
  <c r="M5" i="1"/>
  <c r="Q5" i="1" s="1"/>
  <c r="I5" i="1"/>
  <c r="W4" i="1"/>
  <c r="X4" i="1" s="1"/>
  <c r="R4" i="1"/>
  <c r="N4" i="1"/>
  <c r="P4" i="1" s="1"/>
  <c r="M4" i="1"/>
  <c r="O4" i="1" s="1"/>
  <c r="W3" i="1"/>
  <c r="X3" i="1" s="1"/>
  <c r="N3" i="1"/>
  <c r="P3" i="1" s="1"/>
  <c r="M3" i="1"/>
  <c r="V147" i="1"/>
  <c r="W147" i="1" s="1"/>
  <c r="X147" i="1" s="1"/>
  <c r="N147" i="1"/>
  <c r="P147" i="1" s="1"/>
  <c r="M147" i="1"/>
  <c r="Q147" i="1" s="1"/>
  <c r="I147" i="1"/>
  <c r="V146" i="1"/>
  <c r="W146" i="1" s="1"/>
  <c r="X146" i="1" s="1"/>
  <c r="N146" i="1"/>
  <c r="M146" i="1"/>
  <c r="O146" i="1" s="1"/>
  <c r="I146" i="1"/>
  <c r="V145" i="1"/>
  <c r="W145" i="1" s="1"/>
  <c r="X145" i="1" s="1"/>
  <c r="N145" i="1"/>
  <c r="R145" i="1" s="1"/>
  <c r="Z145" i="1" s="1"/>
  <c r="M145" i="1"/>
  <c r="Q145" i="1" s="1"/>
  <c r="I145" i="1"/>
  <c r="W144" i="1"/>
  <c r="X144" i="1" s="1"/>
  <c r="V144" i="1"/>
  <c r="N144" i="1"/>
  <c r="R144" i="1" s="1"/>
  <c r="M144" i="1"/>
  <c r="Q144" i="1" s="1"/>
  <c r="I144" i="1"/>
  <c r="V143" i="1"/>
  <c r="W143" i="1" s="1"/>
  <c r="X143" i="1" s="1"/>
  <c r="N143" i="1"/>
  <c r="P143" i="1" s="1"/>
  <c r="M143" i="1"/>
  <c r="O143" i="1" s="1"/>
  <c r="I143" i="1"/>
  <c r="V141" i="1"/>
  <c r="W141" i="1" s="1"/>
  <c r="X141" i="1" s="1"/>
  <c r="Q141" i="1"/>
  <c r="P141" i="1"/>
  <c r="I141" i="1"/>
  <c r="V140" i="1"/>
  <c r="W140" i="1" s="1"/>
  <c r="X140" i="1" s="1"/>
  <c r="R140" i="1"/>
  <c r="P140" i="1"/>
  <c r="Q140" i="1"/>
  <c r="I140" i="1"/>
  <c r="V142" i="1"/>
  <c r="W142" i="1" s="1"/>
  <c r="X142" i="1" s="1"/>
  <c r="M142" i="1"/>
  <c r="O142" i="1" s="1"/>
  <c r="I142" i="1"/>
  <c r="V138" i="1"/>
  <c r="W138" i="1" s="1"/>
  <c r="X138" i="1" s="1"/>
  <c r="R138" i="1"/>
  <c r="Q138" i="1"/>
  <c r="I138" i="1"/>
  <c r="V139" i="1"/>
  <c r="W139" i="1" s="1"/>
  <c r="X139" i="1" s="1"/>
  <c r="R139" i="1"/>
  <c r="Q139" i="1"/>
  <c r="I139" i="1"/>
  <c r="V135" i="1"/>
  <c r="W135" i="1" s="1"/>
  <c r="X135" i="1" s="1"/>
  <c r="R135" i="1"/>
  <c r="Q135" i="1"/>
  <c r="I135" i="1"/>
  <c r="V137" i="1"/>
  <c r="W137" i="1" s="1"/>
  <c r="X137" i="1" s="1"/>
  <c r="R137" i="1"/>
  <c r="Q137" i="1"/>
  <c r="I137" i="1"/>
  <c r="V134" i="1"/>
  <c r="W134" i="1" s="1"/>
  <c r="X134" i="1" s="1"/>
  <c r="R134" i="1"/>
  <c r="Q134" i="1"/>
  <c r="I134" i="1"/>
  <c r="W136" i="1"/>
  <c r="X136" i="1" s="1"/>
  <c r="V136" i="1"/>
  <c r="R136" i="1"/>
  <c r="Q136" i="1"/>
  <c r="I136" i="1"/>
  <c r="V133" i="1"/>
  <c r="W133" i="1" s="1"/>
  <c r="X133" i="1" s="1"/>
  <c r="P133" i="1"/>
  <c r="Q133" i="1"/>
  <c r="Y133" i="1" s="1"/>
  <c r="I133" i="1"/>
  <c r="V132" i="1"/>
  <c r="W132" i="1" s="1"/>
  <c r="X132" i="1" s="1"/>
  <c r="R132" i="1"/>
  <c r="O132" i="1"/>
  <c r="I132" i="1"/>
  <c r="X131" i="1"/>
  <c r="V131" i="1"/>
  <c r="W131" i="1" s="1"/>
  <c r="R131" i="1"/>
  <c r="Q131" i="1"/>
  <c r="I131" i="1"/>
  <c r="V130" i="1"/>
  <c r="W130" i="1" s="1"/>
  <c r="X130" i="1" s="1"/>
  <c r="R130" i="1"/>
  <c r="O130" i="1"/>
  <c r="I130" i="1"/>
  <c r="V129" i="1"/>
  <c r="W129" i="1" s="1"/>
  <c r="X129" i="1" s="1"/>
  <c r="Q129" i="1"/>
  <c r="O129" i="1"/>
  <c r="R129" i="1"/>
  <c r="I129" i="1"/>
  <c r="V128" i="1"/>
  <c r="W128" i="1" s="1"/>
  <c r="X128" i="1" s="1"/>
  <c r="R128" i="1"/>
  <c r="M128" i="1"/>
  <c r="Q128" i="1" s="1"/>
  <c r="I128" i="1"/>
  <c r="V127" i="1"/>
  <c r="W127" i="1" s="1"/>
  <c r="X127" i="1" s="1"/>
  <c r="R127" i="1"/>
  <c r="Q127" i="1"/>
  <c r="O127" i="1"/>
  <c r="N127" i="1"/>
  <c r="P127" i="1" s="1"/>
  <c r="M127" i="1"/>
  <c r="I127" i="1"/>
  <c r="V122" i="1"/>
  <c r="W122" i="1" s="1"/>
  <c r="X122" i="1" s="1"/>
  <c r="N122" i="1"/>
  <c r="R122" i="1" s="1"/>
  <c r="M122" i="1"/>
  <c r="O122" i="1" s="1"/>
  <c r="I122" i="1"/>
  <c r="V124" i="1"/>
  <c r="W124" i="1" s="1"/>
  <c r="X124" i="1" s="1"/>
  <c r="R124" i="1"/>
  <c r="Z124" i="1" s="1"/>
  <c r="AB124" i="1" s="1"/>
  <c r="Q124" i="1"/>
  <c r="N124" i="1"/>
  <c r="P124" i="1" s="1"/>
  <c r="M124" i="1"/>
  <c r="O124" i="1" s="1"/>
  <c r="I124" i="1"/>
  <c r="V126" i="1"/>
  <c r="W126" i="1" s="1"/>
  <c r="X126" i="1" s="1"/>
  <c r="N126" i="1"/>
  <c r="R126" i="1" s="1"/>
  <c r="M126" i="1"/>
  <c r="Q126" i="1" s="1"/>
  <c r="I126" i="1"/>
  <c r="V121" i="1"/>
  <c r="W121" i="1" s="1"/>
  <c r="X121" i="1" s="1"/>
  <c r="N121" i="1"/>
  <c r="P121" i="1" s="1"/>
  <c r="M121" i="1"/>
  <c r="O121" i="1" s="1"/>
  <c r="I121" i="1"/>
  <c r="V123" i="1"/>
  <c r="W123" i="1" s="1"/>
  <c r="X123" i="1" s="1"/>
  <c r="N123" i="1"/>
  <c r="R123" i="1" s="1"/>
  <c r="M123" i="1"/>
  <c r="Q123" i="1" s="1"/>
  <c r="I123" i="1"/>
  <c r="V125" i="1"/>
  <c r="W125" i="1" s="1"/>
  <c r="X125" i="1" s="1"/>
  <c r="N125" i="1"/>
  <c r="R125" i="1" s="1"/>
  <c r="M125" i="1"/>
  <c r="Q125" i="1" s="1"/>
  <c r="I125" i="1"/>
  <c r="AB25" i="1" l="1"/>
  <c r="Y134" i="1"/>
  <c r="AA134" i="1" s="1"/>
  <c r="P43" i="1"/>
  <c r="AB47" i="1"/>
  <c r="O120" i="1"/>
  <c r="O5" i="1"/>
  <c r="O14" i="1"/>
  <c r="AA92" i="1"/>
  <c r="P103" i="1"/>
  <c r="Q10" i="1"/>
  <c r="Q87" i="1"/>
  <c r="Y87" i="1" s="1"/>
  <c r="AA87" i="1" s="1"/>
  <c r="P93" i="1"/>
  <c r="R96" i="1"/>
  <c r="Z96" i="1" s="1"/>
  <c r="AB96" i="1" s="1"/>
  <c r="O123" i="1"/>
  <c r="P126" i="1"/>
  <c r="Q143" i="1"/>
  <c r="Y145" i="1"/>
  <c r="O20" i="1"/>
  <c r="O30" i="1"/>
  <c r="Q37" i="1"/>
  <c r="O39" i="1"/>
  <c r="Q47" i="1"/>
  <c r="O59" i="1"/>
  <c r="Z78" i="1"/>
  <c r="AB78" i="1" s="1"/>
  <c r="O86" i="1"/>
  <c r="R87" i="1"/>
  <c r="P107" i="1"/>
  <c r="Q114" i="1"/>
  <c r="Q142" i="1"/>
  <c r="Y142" i="1" s="1"/>
  <c r="AA142" i="1" s="1"/>
  <c r="P25" i="1"/>
  <c r="AB41" i="1"/>
  <c r="R7" i="1"/>
  <c r="R80" i="1"/>
  <c r="P105" i="1"/>
  <c r="Q122" i="1"/>
  <c r="Y122" i="1" s="1"/>
  <c r="AA122" i="1" s="1"/>
  <c r="Q130" i="1"/>
  <c r="Y130" i="1" s="1"/>
  <c r="AA130" i="1" s="1"/>
  <c r="O145" i="1"/>
  <c r="P5" i="1"/>
  <c r="P37" i="1"/>
  <c r="P47" i="1"/>
  <c r="Q49" i="1"/>
  <c r="Y49" i="1" s="1"/>
  <c r="AA49" i="1" s="1"/>
  <c r="Y53" i="1"/>
  <c r="AA53" i="1" s="1"/>
  <c r="Z67" i="1"/>
  <c r="P123" i="1"/>
  <c r="Y8" i="1"/>
  <c r="Y28" i="1"/>
  <c r="AA28" i="1" s="1"/>
  <c r="Q57" i="1"/>
  <c r="Y83" i="1"/>
  <c r="AA83" i="1" s="1"/>
  <c r="P86" i="1"/>
  <c r="O112" i="1"/>
  <c r="Z21" i="1"/>
  <c r="AB21" i="1" s="1"/>
  <c r="Z45" i="1"/>
  <c r="AB45" i="1" s="1"/>
  <c r="Y110" i="1"/>
  <c r="AA110" i="1" s="1"/>
  <c r="Q51" i="1"/>
  <c r="AA133" i="1"/>
  <c r="R20" i="1"/>
  <c r="Z20" i="1" s="1"/>
  <c r="AB20" i="1" s="1"/>
  <c r="Z28" i="1"/>
  <c r="AB28" i="1" s="1"/>
  <c r="R30" i="1"/>
  <c r="AB35" i="1"/>
  <c r="Y46" i="1"/>
  <c r="AA46" i="1" s="1"/>
  <c r="Y57" i="1"/>
  <c r="AA57" i="1" s="1"/>
  <c r="Q119" i="1"/>
  <c r="Y119" i="1" s="1"/>
  <c r="AA119" i="1" s="1"/>
  <c r="Q80" i="1"/>
  <c r="P21" i="1"/>
  <c r="P45" i="1"/>
  <c r="Z131" i="1"/>
  <c r="AB131" i="1" s="1"/>
  <c r="Z140" i="1"/>
  <c r="AB140" i="1" s="1"/>
  <c r="Z33" i="1"/>
  <c r="AB33" i="1" s="1"/>
  <c r="Z87" i="1"/>
  <c r="AB87" i="1" s="1"/>
  <c r="Y106" i="1"/>
  <c r="AA106" i="1" s="1"/>
  <c r="Z119" i="1"/>
  <c r="AB119" i="1" s="1"/>
  <c r="Z22" i="1"/>
  <c r="AB22" i="1" s="1"/>
  <c r="Z34" i="1"/>
  <c r="R15" i="1"/>
  <c r="Z15" i="1" s="1"/>
  <c r="AB15" i="1" s="1"/>
  <c r="Q43" i="1"/>
  <c r="Z144" i="1"/>
  <c r="AB144" i="1" s="1"/>
  <c r="Z4" i="1"/>
  <c r="AB4" i="1" s="1"/>
  <c r="Y16" i="1"/>
  <c r="AA16" i="1" s="1"/>
  <c r="Z38" i="1"/>
  <c r="AB38" i="1" s="1"/>
  <c r="Y63" i="1"/>
  <c r="AA63" i="1" s="1"/>
  <c r="P23" i="1"/>
  <c r="Y127" i="1"/>
  <c r="AA127" i="1" s="1"/>
  <c r="Y129" i="1"/>
  <c r="AA129" i="1" s="1"/>
  <c r="Z13" i="1"/>
  <c r="AB13" i="1" s="1"/>
  <c r="Y26" i="1"/>
  <c r="AA26" i="1" s="1"/>
  <c r="Z44" i="1"/>
  <c r="AB44" i="1" s="1"/>
  <c r="Z50" i="1"/>
  <c r="AB50" i="1" s="1"/>
  <c r="Y54" i="1"/>
  <c r="AA54" i="1" s="1"/>
  <c r="Z61" i="1"/>
  <c r="AB61" i="1" s="1"/>
  <c r="Z23" i="1"/>
  <c r="AB23" i="1" s="1"/>
  <c r="Z81" i="1"/>
  <c r="AB81" i="1" s="1"/>
  <c r="Y108" i="1"/>
  <c r="AA108" i="1" s="1"/>
  <c r="Y135" i="1"/>
  <c r="AA135" i="1" s="1"/>
  <c r="R121" i="1"/>
  <c r="Y34" i="1"/>
  <c r="Y70" i="1"/>
  <c r="AA70" i="1" s="1"/>
  <c r="Z118" i="1"/>
  <c r="AB118" i="1" s="1"/>
  <c r="O147" i="1"/>
  <c r="Z70" i="1"/>
  <c r="AB70" i="1" s="1"/>
  <c r="Y140" i="1"/>
  <c r="AA140" i="1" s="1"/>
  <c r="Y71" i="1"/>
  <c r="AA71" i="1" s="1"/>
  <c r="Y99" i="1"/>
  <c r="AA99" i="1" s="1"/>
  <c r="Y33" i="1"/>
  <c r="AA33" i="1" s="1"/>
  <c r="Y147" i="1"/>
  <c r="AA147" i="1" s="1"/>
  <c r="Y68" i="1"/>
  <c r="AA68" i="1" s="1"/>
  <c r="Z77" i="1"/>
  <c r="AB77" i="1" s="1"/>
  <c r="Y98" i="1"/>
  <c r="AA98" i="1" s="1"/>
  <c r="Y112" i="1"/>
  <c r="AA112" i="1" s="1"/>
  <c r="Y120" i="1"/>
  <c r="AA120" i="1" s="1"/>
  <c r="AB34" i="1"/>
  <c r="Y75" i="1"/>
  <c r="AA75" i="1" s="1"/>
  <c r="O144" i="1"/>
  <c r="O8" i="1"/>
  <c r="R10" i="1"/>
  <c r="Z10" i="1" s="1"/>
  <c r="AB10" i="1" s="1"/>
  <c r="Z17" i="1"/>
  <c r="AB17" i="1" s="1"/>
  <c r="P18" i="1"/>
  <c r="P19" i="1"/>
  <c r="O31" i="1"/>
  <c r="O33" i="1"/>
  <c r="R36" i="1"/>
  <c r="Y40" i="1"/>
  <c r="AA40" i="1" s="1"/>
  <c r="Z43" i="1"/>
  <c r="AB43" i="1" s="1"/>
  <c r="Q45" i="1"/>
  <c r="Y45" i="1" s="1"/>
  <c r="AA45" i="1" s="1"/>
  <c r="R51" i="1"/>
  <c r="P53" i="1"/>
  <c r="O56" i="1"/>
  <c r="Q65" i="1"/>
  <c r="Y65" i="1" s="1"/>
  <c r="AA65" i="1" s="1"/>
  <c r="O69" i="1"/>
  <c r="O74" i="1"/>
  <c r="P83" i="1"/>
  <c r="O94" i="1"/>
  <c r="O92" i="1"/>
  <c r="Y104" i="1"/>
  <c r="AA104" i="1" s="1"/>
  <c r="Q105" i="1"/>
  <c r="Y105" i="1" s="1"/>
  <c r="AA105" i="1" s="1"/>
  <c r="O118" i="1"/>
  <c r="Y141" i="1"/>
  <c r="AA141" i="1" s="1"/>
  <c r="R141" i="1"/>
  <c r="Z141" i="1" s="1"/>
  <c r="AB141" i="1" s="1"/>
  <c r="P128" i="1"/>
  <c r="P144" i="1"/>
  <c r="Q3" i="1"/>
  <c r="P8" i="1"/>
  <c r="Q18" i="1"/>
  <c r="Y18" i="1" s="1"/>
  <c r="AA18" i="1" s="1"/>
  <c r="P24" i="1"/>
  <c r="P31" i="1"/>
  <c r="P33" i="1"/>
  <c r="Y36" i="1"/>
  <c r="AA36" i="1" s="1"/>
  <c r="P38" i="1"/>
  <c r="Z40" i="1"/>
  <c r="AB40" i="1" s="1"/>
  <c r="Z48" i="1"/>
  <c r="AB48" i="1" s="1"/>
  <c r="O66" i="1"/>
  <c r="O68" i="1"/>
  <c r="P69" i="1"/>
  <c r="O88" i="1"/>
  <c r="P94" i="1"/>
  <c r="R95" i="1"/>
  <c r="Z95" i="1" s="1"/>
  <c r="AB95" i="1" s="1"/>
  <c r="Y96" i="1"/>
  <c r="AA96" i="1" s="1"/>
  <c r="Z104" i="1"/>
  <c r="AB104" i="1" s="1"/>
  <c r="O106" i="1"/>
  <c r="O108" i="1"/>
  <c r="P118" i="1"/>
  <c r="AB29" i="1"/>
  <c r="Y51" i="1"/>
  <c r="AA51" i="1" s="1"/>
  <c r="Z94" i="1"/>
  <c r="O128" i="1"/>
  <c r="Z132" i="1"/>
  <c r="AB132" i="1" s="1"/>
  <c r="P136" i="1"/>
  <c r="Z137" i="1"/>
  <c r="AB137" i="1" s="1"/>
  <c r="R3" i="1"/>
  <c r="Z3" i="1" s="1"/>
  <c r="AB3" i="1" s="1"/>
  <c r="Y7" i="1"/>
  <c r="AA7" i="1" s="1"/>
  <c r="Z8" i="1"/>
  <c r="AB8" i="1" s="1"/>
  <c r="O12" i="1"/>
  <c r="Q21" i="1"/>
  <c r="Y21" i="1" s="1"/>
  <c r="AA21" i="1" s="1"/>
  <c r="O40" i="1"/>
  <c r="O48" i="1"/>
  <c r="O54" i="1"/>
  <c r="R56" i="1"/>
  <c r="P66" i="1"/>
  <c r="O72" i="1"/>
  <c r="R74" i="1"/>
  <c r="Z74" i="1" s="1"/>
  <c r="AB74" i="1" s="1"/>
  <c r="P82" i="1"/>
  <c r="P88" i="1"/>
  <c r="O98" i="1"/>
  <c r="O104" i="1"/>
  <c r="P113" i="1"/>
  <c r="Z126" i="1"/>
  <c r="AB126" i="1" s="1"/>
  <c r="R27" i="1"/>
  <c r="Z27" i="1" s="1"/>
  <c r="AB27" i="1" s="1"/>
  <c r="Y114" i="1"/>
  <c r="AA114" i="1" s="1"/>
  <c r="Z122" i="1"/>
  <c r="AB122" i="1" s="1"/>
  <c r="P40" i="1"/>
  <c r="P48" i="1"/>
  <c r="O50" i="1"/>
  <c r="Z56" i="1"/>
  <c r="AB56" i="1" s="1"/>
  <c r="O67" i="1"/>
  <c r="R68" i="1"/>
  <c r="Z68" i="1" s="1"/>
  <c r="AB68" i="1" s="1"/>
  <c r="Y78" i="1"/>
  <c r="AA78" i="1" s="1"/>
  <c r="Y86" i="1"/>
  <c r="P104" i="1"/>
  <c r="R106" i="1"/>
  <c r="Z106" i="1" s="1"/>
  <c r="AB106" i="1" s="1"/>
  <c r="Q113" i="1"/>
  <c r="Y113" i="1" s="1"/>
  <c r="AA113" i="1" s="1"/>
  <c r="Z139" i="1"/>
  <c r="AB139" i="1" s="1"/>
  <c r="R54" i="1"/>
  <c r="Z54" i="1" s="1"/>
  <c r="AB54" i="1" s="1"/>
  <c r="Y61" i="1"/>
  <c r="AA61" i="1" s="1"/>
  <c r="AB67" i="1"/>
  <c r="Z86" i="1"/>
  <c r="Z7" i="1"/>
  <c r="AB7" i="1" s="1"/>
  <c r="Y88" i="1"/>
  <c r="AA88" i="1" s="1"/>
  <c r="Y89" i="1"/>
  <c r="AA89" i="1" s="1"/>
  <c r="Z98" i="1"/>
  <c r="AB98" i="1" s="1"/>
  <c r="Y118" i="1"/>
  <c r="AA118" i="1" s="1"/>
  <c r="Y69" i="1"/>
  <c r="AA69" i="1" s="1"/>
  <c r="P52" i="1"/>
  <c r="Y101" i="1"/>
  <c r="AA101" i="1" s="1"/>
  <c r="O102" i="1"/>
  <c r="O99" i="1"/>
  <c r="P109" i="1"/>
  <c r="O110" i="1"/>
  <c r="O115" i="1"/>
  <c r="R117" i="1"/>
  <c r="AA48" i="1"/>
  <c r="Y23" i="1"/>
  <c r="AA23" i="1" s="1"/>
  <c r="Y37" i="1"/>
  <c r="AA37" i="1" s="1"/>
  <c r="Y47" i="1"/>
  <c r="AA47" i="1" s="1"/>
  <c r="Z123" i="1"/>
  <c r="AB123" i="1" s="1"/>
  <c r="Z129" i="1"/>
  <c r="AB129" i="1" s="1"/>
  <c r="R143" i="1"/>
  <c r="Z143" i="1" s="1"/>
  <c r="AB143" i="1" s="1"/>
  <c r="P14" i="1"/>
  <c r="O16" i="1"/>
  <c r="Y39" i="1"/>
  <c r="AA39" i="1" s="1"/>
  <c r="Q52" i="1"/>
  <c r="O75" i="1"/>
  <c r="Y77" i="1"/>
  <c r="AA77" i="1" s="1"/>
  <c r="Z80" i="1"/>
  <c r="AB80" i="1" s="1"/>
  <c r="P81" i="1"/>
  <c r="Z101" i="1"/>
  <c r="AB101" i="1" s="1"/>
  <c r="P115" i="1"/>
  <c r="R120" i="1"/>
  <c r="Z120" i="1" s="1"/>
  <c r="AB120" i="1" s="1"/>
  <c r="Y131" i="1"/>
  <c r="AA131" i="1" s="1"/>
  <c r="Z134" i="1"/>
  <c r="AB134" i="1" s="1"/>
  <c r="AB145" i="1"/>
  <c r="R147" i="1"/>
  <c r="Z147" i="1" s="1"/>
  <c r="AB147" i="1" s="1"/>
  <c r="Q4" i="1"/>
  <c r="Y4" i="1" s="1"/>
  <c r="AA4" i="1" s="1"/>
  <c r="Y5" i="1"/>
  <c r="AA5" i="1" s="1"/>
  <c r="Y27" i="1"/>
  <c r="AA27" i="1" s="1"/>
  <c r="Z30" i="1"/>
  <c r="AB30" i="1" s="1"/>
  <c r="Y41" i="1"/>
  <c r="AA41" i="1" s="1"/>
  <c r="O46" i="1"/>
  <c r="Y55" i="1"/>
  <c r="AA55" i="1" s="1"/>
  <c r="P57" i="1"/>
  <c r="R60" i="1"/>
  <c r="Z60" i="1" s="1"/>
  <c r="AB60" i="1" s="1"/>
  <c r="R63" i="1"/>
  <c r="Z63" i="1" s="1"/>
  <c r="AB63" i="1" s="1"/>
  <c r="P75" i="1"/>
  <c r="O96" i="1"/>
  <c r="R102" i="1"/>
  <c r="Z102" i="1" s="1"/>
  <c r="AB102" i="1" s="1"/>
  <c r="R110" i="1"/>
  <c r="Z110" i="1" s="1"/>
  <c r="AB110" i="1" s="1"/>
  <c r="Y59" i="1"/>
  <c r="AA59" i="1" s="1"/>
  <c r="Y13" i="1"/>
  <c r="AA13" i="1" s="1"/>
  <c r="Y123" i="1"/>
  <c r="AA123" i="1" s="1"/>
  <c r="P122" i="1"/>
  <c r="Y139" i="1"/>
  <c r="AA139" i="1" s="1"/>
  <c r="Y144" i="1"/>
  <c r="AA144" i="1" s="1"/>
  <c r="AA145" i="1"/>
  <c r="AA8" i="1"/>
  <c r="AA25" i="1"/>
  <c r="AA34" i="1"/>
  <c r="O41" i="1"/>
  <c r="Z59" i="1"/>
  <c r="AB59" i="1" s="1"/>
  <c r="Y84" i="1"/>
  <c r="AA84" i="1" s="1"/>
  <c r="Y94" i="1"/>
  <c r="AA94" i="1" s="1"/>
  <c r="Z121" i="1"/>
  <c r="AB121" i="1" s="1"/>
  <c r="Y124" i="1"/>
  <c r="AA124" i="1" s="1"/>
  <c r="Z138" i="1"/>
  <c r="AB138" i="1" s="1"/>
  <c r="Z127" i="1"/>
  <c r="AB127" i="1" s="1"/>
  <c r="Z135" i="1"/>
  <c r="AB135" i="1" s="1"/>
  <c r="Y126" i="1"/>
  <c r="AA126" i="1" s="1"/>
  <c r="Y6" i="1"/>
  <c r="AA6" i="1" s="1"/>
  <c r="Y14" i="1"/>
  <c r="AA14" i="1" s="1"/>
  <c r="Z14" i="1"/>
  <c r="AB14" i="1" s="1"/>
  <c r="Y136" i="1"/>
  <c r="AA136" i="1" s="1"/>
  <c r="Y137" i="1"/>
  <c r="AA137" i="1" s="1"/>
  <c r="Y19" i="1"/>
  <c r="AA19" i="1" s="1"/>
  <c r="Z19" i="1"/>
  <c r="AB19" i="1" s="1"/>
  <c r="Z130" i="1"/>
  <c r="AB130" i="1" s="1"/>
  <c r="Y125" i="1"/>
  <c r="AA125" i="1" s="1"/>
  <c r="Y128" i="1"/>
  <c r="AA128" i="1" s="1"/>
  <c r="Z125" i="1"/>
  <c r="AB125" i="1" s="1"/>
  <c r="Z136" i="1"/>
  <c r="AB136" i="1" s="1"/>
  <c r="Y138" i="1"/>
  <c r="AA138" i="1" s="1"/>
  <c r="Z31" i="1"/>
  <c r="AB31" i="1" s="1"/>
  <c r="R9" i="1"/>
  <c r="Z9" i="1" s="1"/>
  <c r="AB9" i="1" s="1"/>
  <c r="P9" i="1"/>
  <c r="P130" i="1"/>
  <c r="P132" i="1"/>
  <c r="P134" i="1"/>
  <c r="P138" i="1"/>
  <c r="Q29" i="1"/>
  <c r="Y29" i="1" s="1"/>
  <c r="AA29" i="1" s="1"/>
  <c r="O29" i="1"/>
  <c r="O34" i="1"/>
  <c r="Z42" i="1"/>
  <c r="AB42" i="1" s="1"/>
  <c r="Z51" i="1"/>
  <c r="AB51" i="1" s="1"/>
  <c r="R89" i="1"/>
  <c r="Z89" i="1" s="1"/>
  <c r="AB89" i="1" s="1"/>
  <c r="P89" i="1"/>
  <c r="Y95" i="1"/>
  <c r="AA95" i="1" s="1"/>
  <c r="O101" i="1"/>
  <c r="Q76" i="1"/>
  <c r="Y76" i="1" s="1"/>
  <c r="AA76" i="1" s="1"/>
  <c r="O76" i="1"/>
  <c r="Y30" i="1"/>
  <c r="AA30" i="1" s="1"/>
  <c r="Q79" i="1"/>
  <c r="Y79" i="1" s="1"/>
  <c r="AA79" i="1" s="1"/>
  <c r="O79" i="1"/>
  <c r="O125" i="1"/>
  <c r="P129" i="1"/>
  <c r="O131" i="1"/>
  <c r="P125" i="1"/>
  <c r="Z128" i="1"/>
  <c r="AB128" i="1" s="1"/>
  <c r="P131" i="1"/>
  <c r="Q132" i="1"/>
  <c r="Y132" i="1" s="1"/>
  <c r="AA132" i="1" s="1"/>
  <c r="P137" i="1"/>
  <c r="P135" i="1"/>
  <c r="P139" i="1"/>
  <c r="Y3" i="1"/>
  <c r="AA3" i="1" s="1"/>
  <c r="O7" i="1"/>
  <c r="R12" i="1"/>
  <c r="Z12" i="1" s="1"/>
  <c r="AB12" i="1" s="1"/>
  <c r="P12" i="1"/>
  <c r="Y20" i="1"/>
  <c r="AA20" i="1" s="1"/>
  <c r="Y38" i="1"/>
  <c r="AA38" i="1" s="1"/>
  <c r="Q58" i="1"/>
  <c r="Y58" i="1" s="1"/>
  <c r="AA58" i="1" s="1"/>
  <c r="O58" i="1"/>
  <c r="Y72" i="1"/>
  <c r="AA72" i="1" s="1"/>
  <c r="Q107" i="1"/>
  <c r="Y107" i="1" s="1"/>
  <c r="AA107" i="1" s="1"/>
  <c r="O107" i="1"/>
  <c r="AB107" i="1"/>
  <c r="R142" i="1"/>
  <c r="Z142" i="1" s="1"/>
  <c r="AB142" i="1" s="1"/>
  <c r="P142" i="1"/>
  <c r="Z5" i="1"/>
  <c r="AB5" i="1" s="1"/>
  <c r="Y50" i="1"/>
  <c r="AA50" i="1" s="1"/>
  <c r="Q62" i="1"/>
  <c r="Y62" i="1" s="1"/>
  <c r="AA62" i="1" s="1"/>
  <c r="O62" i="1"/>
  <c r="R72" i="1"/>
  <c r="Z72" i="1" s="1"/>
  <c r="AB72" i="1" s="1"/>
  <c r="P72" i="1"/>
  <c r="R85" i="1"/>
  <c r="Z85" i="1" s="1"/>
  <c r="AB85" i="1" s="1"/>
  <c r="P85" i="1"/>
  <c r="R92" i="1"/>
  <c r="Z92" i="1" s="1"/>
  <c r="AB92" i="1" s="1"/>
  <c r="P92" i="1"/>
  <c r="Y102" i="1"/>
  <c r="AA102" i="1" s="1"/>
  <c r="Y12" i="1"/>
  <c r="AA12" i="1" s="1"/>
  <c r="R32" i="1"/>
  <c r="Z32" i="1" s="1"/>
  <c r="AB32" i="1" s="1"/>
  <c r="P32" i="1"/>
  <c r="Q64" i="1"/>
  <c r="Y64" i="1" s="1"/>
  <c r="AA64" i="1" s="1"/>
  <c r="O64" i="1"/>
  <c r="Z83" i="1"/>
  <c r="AB83" i="1" s="1"/>
  <c r="Y43" i="1"/>
  <c r="AA43" i="1" s="1"/>
  <c r="Y60" i="1"/>
  <c r="AA60" i="1" s="1"/>
  <c r="R84" i="1"/>
  <c r="Z84" i="1" s="1"/>
  <c r="AB84" i="1" s="1"/>
  <c r="P84" i="1"/>
  <c r="R90" i="1"/>
  <c r="Z90" i="1" s="1"/>
  <c r="AB90" i="1" s="1"/>
  <c r="P90" i="1"/>
  <c r="Z105" i="1"/>
  <c r="AB105" i="1" s="1"/>
  <c r="R146" i="1"/>
  <c r="Z146" i="1" s="1"/>
  <c r="AB146" i="1" s="1"/>
  <c r="P146" i="1"/>
  <c r="O6" i="1"/>
  <c r="Y15" i="1"/>
  <c r="AA15" i="1" s="1"/>
  <c r="O28" i="1"/>
  <c r="Q32" i="1"/>
  <c r="Y32" i="1" s="1"/>
  <c r="AA32" i="1" s="1"/>
  <c r="Z37" i="1"/>
  <c r="AB37" i="1" s="1"/>
  <c r="Z46" i="1"/>
  <c r="AB46" i="1" s="1"/>
  <c r="Z53" i="1"/>
  <c r="AB53" i="1" s="1"/>
  <c r="Y74" i="1"/>
  <c r="AA74" i="1" s="1"/>
  <c r="Z75" i="1"/>
  <c r="AB75" i="1" s="1"/>
  <c r="O78" i="1"/>
  <c r="Y143" i="1"/>
  <c r="AA143" i="1" s="1"/>
  <c r="Q42" i="1"/>
  <c r="Y42" i="1" s="1"/>
  <c r="AA42" i="1" s="1"/>
  <c r="O42" i="1"/>
  <c r="Z88" i="1"/>
  <c r="AB88" i="1" s="1"/>
  <c r="R6" i="1"/>
  <c r="Z6" i="1" s="1"/>
  <c r="AB6" i="1" s="1"/>
  <c r="P6" i="1"/>
  <c r="Z18" i="1"/>
  <c r="AB18" i="1" s="1"/>
  <c r="O27" i="1"/>
  <c r="R99" i="1"/>
  <c r="Z99" i="1" s="1"/>
  <c r="AB99" i="1" s="1"/>
  <c r="P99" i="1"/>
  <c r="Q121" i="1"/>
  <c r="Y121" i="1" s="1"/>
  <c r="AA121" i="1" s="1"/>
  <c r="O126" i="1"/>
  <c r="Q146" i="1"/>
  <c r="Y146" i="1" s="1"/>
  <c r="AA146" i="1" s="1"/>
  <c r="Q17" i="1"/>
  <c r="Y17" i="1" s="1"/>
  <c r="AA17" i="1" s="1"/>
  <c r="O17" i="1"/>
  <c r="O19" i="1"/>
  <c r="R71" i="1"/>
  <c r="Z71" i="1" s="1"/>
  <c r="AB71" i="1" s="1"/>
  <c r="P71" i="1"/>
  <c r="Y80" i="1"/>
  <c r="AA80" i="1" s="1"/>
  <c r="AA86" i="1"/>
  <c r="R97" i="1"/>
  <c r="Z97" i="1" s="1"/>
  <c r="AB97" i="1" s="1"/>
  <c r="P97" i="1"/>
  <c r="R108" i="1"/>
  <c r="Z108" i="1" s="1"/>
  <c r="AB108" i="1" s="1"/>
  <c r="P108" i="1"/>
  <c r="Q22" i="1"/>
  <c r="Y22" i="1" s="1"/>
  <c r="AA22" i="1" s="1"/>
  <c r="O22" i="1"/>
  <c r="Y11" i="1"/>
  <c r="AA11" i="1" s="1"/>
  <c r="Y24" i="1"/>
  <c r="AA24" i="1" s="1"/>
  <c r="Z36" i="1"/>
  <c r="AB36" i="1" s="1"/>
  <c r="R39" i="1"/>
  <c r="Z39" i="1" s="1"/>
  <c r="AB39" i="1" s="1"/>
  <c r="P39" i="1"/>
  <c r="Y66" i="1"/>
  <c r="AA66" i="1" s="1"/>
  <c r="AB86" i="1"/>
  <c r="R133" i="1"/>
  <c r="Z133" i="1" s="1"/>
  <c r="AB133" i="1" s="1"/>
  <c r="Q35" i="1"/>
  <c r="Y35" i="1" s="1"/>
  <c r="AA35" i="1" s="1"/>
  <c r="O35" i="1"/>
  <c r="Z11" i="1"/>
  <c r="AB11" i="1" s="1"/>
  <c r="Z24" i="1"/>
  <c r="AB24" i="1" s="1"/>
  <c r="R26" i="1"/>
  <c r="Z26" i="1" s="1"/>
  <c r="AB26" i="1" s="1"/>
  <c r="P26" i="1"/>
  <c r="Y52" i="1"/>
  <c r="AA52" i="1" s="1"/>
  <c r="Y56" i="1"/>
  <c r="AA56" i="1" s="1"/>
  <c r="Z57" i="1"/>
  <c r="AB57" i="1" s="1"/>
  <c r="Z66" i="1"/>
  <c r="AB66" i="1" s="1"/>
  <c r="R100" i="1"/>
  <c r="Z100" i="1" s="1"/>
  <c r="AB100" i="1" s="1"/>
  <c r="P100" i="1"/>
  <c r="R114" i="1"/>
  <c r="Z114" i="1" s="1"/>
  <c r="AB114" i="1" s="1"/>
  <c r="P114" i="1"/>
  <c r="Y117" i="1"/>
  <c r="AA117" i="1" s="1"/>
  <c r="Z117" i="1"/>
  <c r="AB117" i="1" s="1"/>
  <c r="Q9" i="1"/>
  <c r="Y9" i="1" s="1"/>
  <c r="AA9" i="1" s="1"/>
  <c r="O9" i="1"/>
  <c r="P145" i="1"/>
  <c r="Y10" i="1"/>
  <c r="AA10" i="1" s="1"/>
  <c r="R16" i="1"/>
  <c r="Z16" i="1" s="1"/>
  <c r="AB16" i="1" s="1"/>
  <c r="P16" i="1"/>
  <c r="Y31" i="1"/>
  <c r="AA31" i="1" s="1"/>
  <c r="Y44" i="1"/>
  <c r="AA44" i="1" s="1"/>
  <c r="Z52" i="1"/>
  <c r="AB52" i="1" s="1"/>
  <c r="Y81" i="1"/>
  <c r="AA81" i="1" s="1"/>
  <c r="AB94" i="1"/>
  <c r="R62" i="1"/>
  <c r="Z62" i="1" s="1"/>
  <c r="AB62" i="1" s="1"/>
  <c r="P62" i="1"/>
  <c r="Z65" i="1"/>
  <c r="AB65" i="1" s="1"/>
  <c r="R79" i="1"/>
  <c r="Z79" i="1" s="1"/>
  <c r="AB79" i="1" s="1"/>
  <c r="P79" i="1"/>
  <c r="Q116" i="1"/>
  <c r="Y116" i="1" s="1"/>
  <c r="AA116" i="1" s="1"/>
  <c r="O116" i="1"/>
  <c r="P28" i="1"/>
  <c r="P34" i="1"/>
  <c r="P41" i="1"/>
  <c r="P59" i="1"/>
  <c r="P61" i="1"/>
  <c r="R64" i="1"/>
  <c r="Z64" i="1" s="1"/>
  <c r="AB64" i="1" s="1"/>
  <c r="P64" i="1"/>
  <c r="P77" i="1"/>
  <c r="P78" i="1"/>
  <c r="R116" i="1"/>
  <c r="Z116" i="1" s="1"/>
  <c r="AB116" i="1" s="1"/>
  <c r="P116" i="1"/>
  <c r="Y67" i="1"/>
  <c r="AA67" i="1" s="1"/>
  <c r="Z69" i="1"/>
  <c r="AB69" i="1" s="1"/>
  <c r="Z113" i="1"/>
  <c r="AB113" i="1" s="1"/>
  <c r="P17" i="1"/>
  <c r="P22" i="1"/>
  <c r="P29" i="1"/>
  <c r="P35" i="1"/>
  <c r="R55" i="1"/>
  <c r="Z55" i="1" s="1"/>
  <c r="AB55" i="1" s="1"/>
  <c r="P55" i="1"/>
  <c r="Q82" i="1"/>
  <c r="Y82" i="1" s="1"/>
  <c r="AA82" i="1" s="1"/>
  <c r="Q93" i="1"/>
  <c r="Y93" i="1" s="1"/>
  <c r="AA93" i="1" s="1"/>
  <c r="Q91" i="1"/>
  <c r="Y91" i="1" s="1"/>
  <c r="AA91" i="1" s="1"/>
  <c r="Q103" i="1"/>
  <c r="Y103" i="1" s="1"/>
  <c r="AA103" i="1" s="1"/>
  <c r="Q109" i="1"/>
  <c r="Y109" i="1" s="1"/>
  <c r="AA109" i="1" s="1"/>
  <c r="Q111" i="1"/>
  <c r="Y111" i="1" s="1"/>
  <c r="AA111" i="1" s="1"/>
  <c r="O111" i="1"/>
  <c r="Q73" i="1"/>
  <c r="Y73" i="1" s="1"/>
  <c r="AA73" i="1" s="1"/>
  <c r="O73" i="1"/>
  <c r="Z82" i="1"/>
  <c r="AB82" i="1" s="1"/>
  <c r="Z93" i="1"/>
  <c r="AB93" i="1" s="1"/>
  <c r="Z91" i="1"/>
  <c r="AB91" i="1" s="1"/>
  <c r="Z103" i="1"/>
  <c r="AB103" i="1" s="1"/>
  <c r="Z109" i="1"/>
  <c r="AB109" i="1" s="1"/>
  <c r="R111" i="1"/>
  <c r="Z111" i="1" s="1"/>
  <c r="AB111" i="1" s="1"/>
  <c r="P111" i="1"/>
  <c r="Z112" i="1"/>
  <c r="AB112" i="1" s="1"/>
  <c r="Y115" i="1"/>
  <c r="AA115" i="1" s="1"/>
  <c r="R49" i="1"/>
  <c r="Z49" i="1" s="1"/>
  <c r="AB49" i="1" s="1"/>
  <c r="P49" i="1"/>
  <c r="O53" i="1"/>
  <c r="Z58" i="1"/>
  <c r="AB58" i="1" s="1"/>
  <c r="P67" i="1"/>
  <c r="R73" i="1"/>
  <c r="Z73" i="1" s="1"/>
  <c r="AB73" i="1" s="1"/>
  <c r="P73" i="1"/>
  <c r="Z76" i="1"/>
  <c r="AB76" i="1" s="1"/>
  <c r="Q85" i="1"/>
  <c r="Y85" i="1" s="1"/>
  <c r="AA85" i="1" s="1"/>
  <c r="O85" i="1"/>
  <c r="Q90" i="1"/>
  <c r="Y90" i="1" s="1"/>
  <c r="AA90" i="1" s="1"/>
  <c r="O90" i="1"/>
  <c r="Q97" i="1"/>
  <c r="Y97" i="1" s="1"/>
  <c r="AA97" i="1" s="1"/>
  <c r="O97" i="1"/>
  <c r="Q100" i="1"/>
  <c r="Y100" i="1" s="1"/>
  <c r="AA100" i="1" s="1"/>
  <c r="O100" i="1"/>
  <c r="Z115" i="1"/>
  <c r="AB115" i="1" s="1"/>
</calcChain>
</file>

<file path=xl/sharedStrings.xml><?xml version="1.0" encoding="utf-8"?>
<sst xmlns="http://schemas.openxmlformats.org/spreadsheetml/2006/main" count="374" uniqueCount="119">
  <si>
    <t>Вариант по местам</t>
  </si>
  <si>
    <t>Вместительность (Количество мест)</t>
  </si>
  <si>
    <t>Полёт дальность</t>
  </si>
  <si>
    <t>Топливный бак (Л)</t>
  </si>
  <si>
    <t>Топливный бак (КГ)</t>
  </si>
  <si>
    <t xml:space="preserve"> Максимальное число выбросов СO2</t>
  </si>
  <si>
    <t>Расход выбросов CO2 на 100 км для самолета при макс загрузке</t>
  </si>
  <si>
    <t>Макс. взлетный вес</t>
  </si>
  <si>
    <t>Макс. коммерческая загрузка</t>
  </si>
  <si>
    <t>% занятости пассажирских кресел гражданской</t>
  </si>
  <si>
    <t>Реальная коммерческая загрузка</t>
  </si>
  <si>
    <t>Реальный вес самолета с загрузкой</t>
  </si>
  <si>
    <t>Влияние массы пассажиров на выбросы</t>
  </si>
  <si>
    <t>Расход выбросов CO2 на 100 км для самолета при реальной загрузке (с учетом пассажиров)</t>
  </si>
  <si>
    <t>Расход выбросов CO2 на 100 км для одного пассажира</t>
  </si>
  <si>
    <t xml:space="preserve">№
</t>
  </si>
  <si>
    <t>Самолет</t>
  </si>
  <si>
    <t>Вариация 2</t>
  </si>
  <si>
    <t>№</t>
  </si>
  <si>
    <t>Эконом</t>
  </si>
  <si>
    <t>Комфорт</t>
  </si>
  <si>
    <t>Бизнес</t>
  </si>
  <si>
    <t>Всего мест</t>
  </si>
  <si>
    <t>макс. по серии</t>
  </si>
  <si>
    <t>мин</t>
  </si>
  <si>
    <t>макс</t>
  </si>
  <si>
    <t>от</t>
  </si>
  <si>
    <t>до</t>
  </si>
  <si>
    <t>КГ</t>
  </si>
  <si>
    <t>%</t>
  </si>
  <si>
    <t>Антонов Ан-148</t>
  </si>
  <si>
    <t>A</t>
  </si>
  <si>
    <t>II</t>
  </si>
  <si>
    <t>B</t>
  </si>
  <si>
    <t>E</t>
  </si>
  <si>
    <t>I</t>
  </si>
  <si>
    <t>Антонов Ан-24</t>
  </si>
  <si>
    <t>Антонов Ан-26</t>
  </si>
  <si>
    <t>Антонов Ан-28</t>
  </si>
  <si>
    <t>Антонов Ан-2П</t>
  </si>
  <si>
    <t>Антонов Ан-3Т</t>
  </si>
  <si>
    <t>Антонов Ан-72/Ан-74</t>
  </si>
  <si>
    <t>Ан-74ТК-300</t>
  </si>
  <si>
    <t>Суперджет-100</t>
  </si>
  <si>
    <t>SSJ-96</t>
  </si>
  <si>
    <t>SSJ-95LR</t>
  </si>
  <si>
    <t>SSJ-95</t>
  </si>
  <si>
    <t>Туполев Ту-134</t>
  </si>
  <si>
    <t>Б-3</t>
  </si>
  <si>
    <t>Туполев Ту-154</t>
  </si>
  <si>
    <t>Б-2</t>
  </si>
  <si>
    <t>M</t>
  </si>
  <si>
    <t>Туполев Ту-204-100</t>
  </si>
  <si>
    <t>Яковлев Як-40</t>
  </si>
  <si>
    <t>Яковлев Як-42</t>
  </si>
  <si>
    <t>Airbus A319</t>
  </si>
  <si>
    <t>Airbus A320 I</t>
  </si>
  <si>
    <t>Airbus A321</t>
  </si>
  <si>
    <t>Airbus A330-200</t>
  </si>
  <si>
    <t>III</t>
  </si>
  <si>
    <t>Airbus A330-300</t>
  </si>
  <si>
    <t>ATR 42</t>
  </si>
  <si>
    <t>ATR 72</t>
  </si>
  <si>
    <t>Boeing 737-400</t>
  </si>
  <si>
    <t>Boeing 737-500</t>
  </si>
  <si>
    <t>Boeing 737-700</t>
  </si>
  <si>
    <t>Boeing 737-800</t>
  </si>
  <si>
    <t>Boeing 737-900</t>
  </si>
  <si>
    <t>Boeing 737-900ER</t>
  </si>
  <si>
    <t>Boeing 747-400</t>
  </si>
  <si>
    <t>ER</t>
  </si>
  <si>
    <t>Boeing 757-200</t>
  </si>
  <si>
    <t>Boeing 767-200</t>
  </si>
  <si>
    <t>Boeing 767-300</t>
  </si>
  <si>
    <t>Boeing 767-300ER</t>
  </si>
  <si>
    <t>Boeing 777-200</t>
  </si>
  <si>
    <t>LR</t>
  </si>
  <si>
    <t>Boeing 777-300</t>
  </si>
  <si>
    <t>Bombardier Challenger</t>
  </si>
  <si>
    <t>Bombardier CRJ-100/200</t>
  </si>
  <si>
    <t>CRJ100ER</t>
  </si>
  <si>
    <t>CRJ200ER</t>
  </si>
  <si>
    <t>CRJ200LR</t>
  </si>
  <si>
    <t>Bombardier Dash 8 Q300</t>
  </si>
  <si>
    <t>Базовый</t>
  </si>
  <si>
    <t>Средний</t>
  </si>
  <si>
    <t>Высокий</t>
  </si>
  <si>
    <t xml:space="preserve">Bombardier Dash 8 Q300 </t>
  </si>
  <si>
    <t>Bombardier Dash 8 Q400</t>
  </si>
  <si>
    <t>Bombardier Dash 8-100</t>
  </si>
  <si>
    <t>Bombardier Dash 8-200</t>
  </si>
  <si>
    <t>British Aerospace 125</t>
  </si>
  <si>
    <t>Cessna 172</t>
  </si>
  <si>
    <t>Cessna Caravan</t>
  </si>
  <si>
    <t>Caravan 675</t>
  </si>
  <si>
    <t>Grand Caravan</t>
  </si>
  <si>
    <t>Dassault Falcon</t>
  </si>
  <si>
    <t>Falcon 900</t>
  </si>
  <si>
    <t>Falcon 2000</t>
  </si>
  <si>
    <t>Falcon 7X</t>
  </si>
  <si>
    <t>Falcon 20</t>
  </si>
  <si>
    <t>Falcon 50</t>
  </si>
  <si>
    <t>Falcon 10</t>
  </si>
  <si>
    <t>DHC-6 Series 300</t>
  </si>
  <si>
    <t>Embraer 170</t>
  </si>
  <si>
    <t>IV</t>
  </si>
  <si>
    <t>Embraer 190</t>
  </si>
  <si>
    <t>Embraer ERJ-145</t>
  </si>
  <si>
    <t>Grumman Gulfstream G450</t>
  </si>
  <si>
    <t>Grumman Gulfstream G650</t>
  </si>
  <si>
    <t>Grumman Gulfstream I</t>
  </si>
  <si>
    <t>Hawker Siddeley HS-121 Trident</t>
  </si>
  <si>
    <t>Trident 3B</t>
  </si>
  <si>
    <t>Trident 2E</t>
  </si>
  <si>
    <t>Trident 1E</t>
  </si>
  <si>
    <t>Trident 1</t>
  </si>
  <si>
    <t>Let L-410</t>
  </si>
  <si>
    <t>Pilatus PC-12</t>
  </si>
  <si>
    <t>Pilatus PC-6 Porter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</si>
</sst>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0"/>
      <color rgb="FF000000"/>
      <name val="Arial"/>
    </font>
    <font>
      <sz val="12"/>
      <color theme="1"/>
      <name val="Times New Roman"/>
    </font>
    <font>
      <sz val="12"/>
      <color rgb="FF000000"/>
      <name val="Times New Roman"/>
    </font>
    <font>
      <sz val="10"/>
      <name val="Arial"/>
    </font>
    <font>
      <sz val="10"/>
      <color rgb="FF000000"/>
      <name val="Roboto"/>
    </font>
    <font>
      <sz val="10"/>
      <color theme="1"/>
      <name val="Arial"/>
    </font>
    <font>
      <sz val="12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rgb="FFB3CEFA"/>
        <bgColor rgb="FFB3CEFA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1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3" borderId="0" xfId="0" applyFont="1" applyFill="1" applyAlignment="1">
      <alignment wrapText="1"/>
    </xf>
    <xf numFmtId="0" fontId="1" fillId="0" borderId="7" xfId="0" applyFont="1" applyBorder="1" applyAlignment="1">
      <alignment wrapText="1"/>
    </xf>
    <xf numFmtId="0" fontId="1" fillId="0" borderId="0" xfId="0" applyFont="1"/>
    <xf numFmtId="0" fontId="1" fillId="0" borderId="7" xfId="0" applyFont="1" applyBorder="1"/>
    <xf numFmtId="0" fontId="1" fillId="0" borderId="2" xfId="0" applyFont="1" applyBorder="1"/>
    <xf numFmtId="0" fontId="1" fillId="0" borderId="2" xfId="0" applyFont="1" applyBorder="1" applyAlignment="1"/>
    <xf numFmtId="0" fontId="1" fillId="4" borderId="7" xfId="0" applyFont="1" applyFill="1" applyBorder="1"/>
    <xf numFmtId="0" fontId="1" fillId="4" borderId="8" xfId="0" applyFont="1" applyFill="1" applyBorder="1"/>
    <xf numFmtId="0" fontId="1" fillId="0" borderId="9" xfId="0" applyFont="1" applyBorder="1"/>
    <xf numFmtId="0" fontId="1" fillId="4" borderId="10" xfId="0" applyFont="1" applyFill="1" applyBorder="1"/>
    <xf numFmtId="0" fontId="1" fillId="0" borderId="3" xfId="0" applyFont="1" applyBorder="1"/>
    <xf numFmtId="0" fontId="1" fillId="0" borderId="0" xfId="0" applyFont="1" applyFill="1"/>
    <xf numFmtId="0" fontId="2" fillId="0" borderId="7" xfId="0" applyFont="1" applyFill="1" applyBorder="1" applyAlignment="1">
      <alignment horizontal="center" vertical="center"/>
    </xf>
    <xf numFmtId="0" fontId="1" fillId="0" borderId="7" xfId="0" applyFont="1" applyFill="1" applyBorder="1"/>
    <xf numFmtId="0" fontId="1" fillId="0" borderId="7" xfId="0" applyFont="1" applyFill="1" applyBorder="1" applyAlignment="1"/>
    <xf numFmtId="0" fontId="1" fillId="0" borderId="7" xfId="0" applyFont="1" applyFill="1" applyBorder="1" applyAlignment="1">
      <alignment horizontal="center" vertical="center"/>
    </xf>
    <xf numFmtId="0" fontId="1" fillId="0" borderId="2" xfId="0" applyFont="1" applyFill="1" applyBorder="1"/>
    <xf numFmtId="0" fontId="1" fillId="0" borderId="0" xfId="0" applyFont="1" applyFill="1" applyAlignment="1"/>
    <xf numFmtId="0" fontId="2" fillId="0" borderId="2" xfId="0" applyFont="1" applyFill="1" applyBorder="1" applyAlignment="1">
      <alignment horizontal="right"/>
    </xf>
    <xf numFmtId="0" fontId="0" fillId="0" borderId="0" xfId="0" applyFont="1" applyFill="1" applyAlignment="1"/>
    <xf numFmtId="0" fontId="1" fillId="0" borderId="4" xfId="0" applyFont="1" applyFill="1" applyBorder="1" applyAlignment="1"/>
    <xf numFmtId="0" fontId="1" fillId="0" borderId="8" xfId="0" applyFont="1" applyFill="1" applyBorder="1" applyAlignment="1">
      <alignment horizontal="center" vertical="center"/>
    </xf>
    <xf numFmtId="0" fontId="1" fillId="0" borderId="11" xfId="0" applyFont="1" applyFill="1" applyBorder="1"/>
    <xf numFmtId="0" fontId="1" fillId="0" borderId="9" xfId="0" applyFont="1" applyFill="1" applyBorder="1"/>
    <xf numFmtId="0" fontId="2" fillId="0" borderId="9" xfId="0" applyFont="1" applyFill="1" applyBorder="1" applyAlignment="1">
      <alignment horizontal="right"/>
    </xf>
    <xf numFmtId="0" fontId="1" fillId="0" borderId="4" xfId="0" applyFont="1" applyFill="1" applyBorder="1" applyAlignment="1">
      <alignment horizontal="center" vertical="center"/>
    </xf>
    <xf numFmtId="0" fontId="2" fillId="0" borderId="7" xfId="0" applyFont="1" applyFill="1" applyBorder="1" applyAlignment="1"/>
    <xf numFmtId="0" fontId="1" fillId="0" borderId="7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right"/>
    </xf>
    <xf numFmtId="0" fontId="1" fillId="0" borderId="2" xfId="0" applyFont="1" applyFill="1" applyBorder="1" applyAlignment="1">
      <alignment horizontal="right"/>
    </xf>
    <xf numFmtId="0" fontId="1" fillId="0" borderId="4" xfId="0" applyFont="1" applyFill="1" applyBorder="1" applyAlignment="1">
      <alignment horizontal="right"/>
    </xf>
    <xf numFmtId="0" fontId="1" fillId="0" borderId="4" xfId="0" applyFont="1" applyFill="1" applyBorder="1"/>
    <xf numFmtId="0" fontId="1" fillId="0" borderId="12" xfId="0" applyFont="1" applyFill="1" applyBorder="1" applyAlignment="1"/>
    <xf numFmtId="0" fontId="2" fillId="0" borderId="4" xfId="0" applyFont="1" applyFill="1" applyBorder="1" applyAlignment="1">
      <alignment horizontal="right"/>
    </xf>
    <xf numFmtId="0" fontId="2" fillId="0" borderId="7" xfId="0" applyFont="1" applyFill="1" applyBorder="1"/>
    <xf numFmtId="0" fontId="1" fillId="0" borderId="13" xfId="0" applyFont="1" applyFill="1" applyBorder="1" applyAlignment="1"/>
    <xf numFmtId="0" fontId="2" fillId="0" borderId="7" xfId="0" applyFont="1" applyFill="1" applyBorder="1" applyAlignment="1">
      <alignment horizontal="right"/>
    </xf>
    <xf numFmtId="0" fontId="4" fillId="0" borderId="7" xfId="0" applyFont="1" applyFill="1" applyBorder="1" applyAlignment="1"/>
    <xf numFmtId="0" fontId="5" fillId="0" borderId="7" xfId="0" applyFont="1" applyFill="1" applyBorder="1" applyAlignment="1"/>
    <xf numFmtId="0" fontId="5" fillId="0" borderId="7" xfId="0" applyFont="1" applyFill="1" applyBorder="1" applyAlignment="1">
      <alignment horizontal="right"/>
    </xf>
    <xf numFmtId="0" fontId="6" fillId="0" borderId="0" xfId="0" applyFont="1" applyFill="1"/>
    <xf numFmtId="0" fontId="6" fillId="0" borderId="7" xfId="0" applyFont="1" applyFill="1" applyBorder="1" applyAlignment="1"/>
    <xf numFmtId="0" fontId="6" fillId="0" borderId="7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right"/>
    </xf>
    <xf numFmtId="0" fontId="6" fillId="0" borderId="4" xfId="0" applyFont="1" applyFill="1" applyBorder="1" applyAlignment="1">
      <alignment horizontal="right"/>
    </xf>
    <xf numFmtId="0" fontId="5" fillId="0" borderId="7" xfId="0" applyFont="1" applyFill="1" applyBorder="1"/>
    <xf numFmtId="0" fontId="1" fillId="0" borderId="14" xfId="0" applyFont="1" applyFill="1" applyBorder="1" applyAlignment="1"/>
    <xf numFmtId="0" fontId="1" fillId="0" borderId="15" xfId="0" applyFont="1" applyFill="1" applyBorder="1" applyAlignment="1">
      <alignment horizontal="right"/>
    </xf>
    <xf numFmtId="0" fontId="1" fillId="0" borderId="15" xfId="0" applyFont="1" applyFill="1" applyBorder="1"/>
    <xf numFmtId="0" fontId="2" fillId="0" borderId="15" xfId="0" applyFont="1" applyFill="1" applyBorder="1" applyAlignment="1">
      <alignment horizontal="right"/>
    </xf>
    <xf numFmtId="0" fontId="1" fillId="0" borderId="15" xfId="0" applyFont="1" applyFill="1" applyBorder="1" applyAlignment="1"/>
    <xf numFmtId="0" fontId="2" fillId="0" borderId="15" xfId="0" applyFont="1" applyFill="1" applyBorder="1" applyAlignment="1"/>
    <xf numFmtId="0" fontId="5" fillId="0" borderId="14" xfId="0" applyFont="1" applyFill="1" applyBorder="1" applyAlignment="1"/>
    <xf numFmtId="0" fontId="2" fillId="0" borderId="4" xfId="0" applyFont="1" applyFill="1" applyBorder="1" applyAlignment="1"/>
    <xf numFmtId="0" fontId="6" fillId="0" borderId="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1" fillId="0" borderId="12" xfId="0" applyFont="1" applyFill="1" applyBorder="1"/>
    <xf numFmtId="0" fontId="2" fillId="0" borderId="8" xfId="0" applyFont="1" applyFill="1" applyBorder="1" applyAlignment="1">
      <alignment horizontal="right"/>
    </xf>
    <xf numFmtId="0" fontId="5" fillId="0" borderId="4" xfId="0" applyFont="1" applyFill="1" applyBorder="1" applyAlignment="1">
      <alignment horizontal="right"/>
    </xf>
    <xf numFmtId="0" fontId="2" fillId="0" borderId="0" xfId="0" applyFont="1" applyFill="1" applyBorder="1" applyAlignment="1"/>
    <xf numFmtId="0" fontId="5" fillId="0" borderId="12" xfId="0" applyFont="1" applyFill="1" applyBorder="1" applyAlignment="1"/>
    <xf numFmtId="0" fontId="6" fillId="0" borderId="12" xfId="0" applyFont="1" applyFill="1" applyBorder="1" applyAlignment="1"/>
    <xf numFmtId="0" fontId="1" fillId="0" borderId="13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0" fontId="1" fillId="0" borderId="2" xfId="0" applyFont="1" applyBorder="1" applyAlignment="1">
      <alignment horizontal="center" wrapText="1"/>
    </xf>
    <xf numFmtId="0" fontId="3" fillId="0" borderId="4" xfId="0" applyFont="1" applyBorder="1"/>
    <xf numFmtId="0" fontId="2" fillId="2" borderId="2" xfId="0" applyFont="1" applyFill="1" applyBorder="1" applyAlignment="1">
      <alignment wrapText="1"/>
    </xf>
    <xf numFmtId="0" fontId="3" fillId="0" borderId="3" xfId="0" applyFont="1" applyBorder="1"/>
    <xf numFmtId="0" fontId="1" fillId="0" borderId="5" xfId="0" applyFont="1" applyBorder="1" applyAlignment="1">
      <alignment horizontal="center" wrapText="1"/>
    </xf>
    <xf numFmtId="0" fontId="3" fillId="0" borderId="6" xfId="0" applyFont="1" applyBorder="1"/>
    <xf numFmtId="0" fontId="1" fillId="0" borderId="0" xfId="0" applyFont="1" applyAlignment="1">
      <alignment horizontal="center" wrapText="1"/>
    </xf>
    <xf numFmtId="0" fontId="0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62"/>
  <sheetViews>
    <sheetView tabSelected="1" topLeftCell="W1" zoomScaleNormal="100" workbookViewId="0">
      <pane ySplit="2" topLeftCell="A3" activePane="bottomLeft" state="frozen"/>
      <selection pane="bottomLeft" activeCell="Y3" sqref="Y3"/>
    </sheetView>
  </sheetViews>
  <sheetFormatPr defaultColWidth="14.44140625" defaultRowHeight="15" customHeight="1"/>
  <cols>
    <col min="1" max="2" width="8.6640625" customWidth="1"/>
    <col min="3" max="4" width="32.5546875" customWidth="1"/>
    <col min="5" max="5" width="19.5546875" customWidth="1"/>
    <col min="6" max="6" width="35.6640625" customWidth="1"/>
    <col min="7" max="7" width="9.6640625" customWidth="1"/>
    <col min="8" max="8" width="17.5546875" customWidth="1"/>
    <col min="9" max="9" width="11.44140625" customWidth="1"/>
    <col min="10" max="10" width="15.33203125" customWidth="1"/>
    <col min="11" max="11" width="9.88671875" customWidth="1"/>
    <col min="12" max="14" width="11.88671875" customWidth="1"/>
    <col min="15" max="15" width="16.44140625" customWidth="1"/>
    <col min="16" max="16" width="20.33203125" customWidth="1"/>
    <col min="17" max="17" width="24.33203125" customWidth="1"/>
    <col min="18" max="18" width="38.5546875" customWidth="1"/>
    <col min="19" max="19" width="23.33203125" customWidth="1"/>
    <col min="20" max="20" width="27.44140625" customWidth="1"/>
    <col min="21" max="21" width="47.6640625" customWidth="1"/>
    <col min="22" max="23" width="29.33203125" customWidth="1"/>
    <col min="24" max="24" width="39.88671875" customWidth="1"/>
    <col min="25" max="25" width="35.33203125" customWidth="1"/>
    <col min="26" max="26" width="65.33203125" customWidth="1"/>
    <col min="27" max="27" width="34.6640625" customWidth="1"/>
    <col min="28" max="28" width="56.6640625" customWidth="1"/>
  </cols>
  <sheetData>
    <row r="1" spans="1:30" ht="27.75" customHeight="1">
      <c r="A1" s="1"/>
      <c r="B1" s="1"/>
      <c r="C1" s="1"/>
      <c r="D1" s="1"/>
      <c r="E1" s="2" t="s">
        <v>0</v>
      </c>
      <c r="F1" s="74" t="s">
        <v>1</v>
      </c>
      <c r="G1" s="75"/>
      <c r="H1" s="73"/>
      <c r="I1" s="1"/>
      <c r="J1" s="3" t="s">
        <v>2</v>
      </c>
      <c r="K1" s="76" t="s">
        <v>3</v>
      </c>
      <c r="L1" s="77"/>
      <c r="M1" s="78" t="s">
        <v>4</v>
      </c>
      <c r="N1" s="79"/>
      <c r="O1" s="72" t="s">
        <v>5</v>
      </c>
      <c r="P1" s="73"/>
      <c r="Q1" s="72" t="s">
        <v>6</v>
      </c>
      <c r="R1" s="73"/>
      <c r="S1" s="4" t="s">
        <v>7</v>
      </c>
      <c r="T1" s="5" t="s">
        <v>8</v>
      </c>
      <c r="U1" s="1" t="s">
        <v>9</v>
      </c>
      <c r="V1" s="4" t="s">
        <v>10</v>
      </c>
      <c r="W1" s="6" t="s">
        <v>11</v>
      </c>
      <c r="X1" s="6" t="s">
        <v>12</v>
      </c>
      <c r="Y1" s="72" t="s">
        <v>13</v>
      </c>
      <c r="Z1" s="73"/>
      <c r="AA1" s="72" t="s">
        <v>14</v>
      </c>
      <c r="AB1" s="73"/>
    </row>
    <row r="2" spans="1:30" ht="12.75" customHeight="1">
      <c r="A2" s="7"/>
      <c r="B2" s="8" t="s">
        <v>15</v>
      </c>
      <c r="C2" s="9" t="s">
        <v>16</v>
      </c>
      <c r="D2" s="10" t="s">
        <v>17</v>
      </c>
      <c r="E2" s="11" t="s">
        <v>18</v>
      </c>
      <c r="F2" s="11" t="s">
        <v>19</v>
      </c>
      <c r="G2" s="12" t="s">
        <v>20</v>
      </c>
      <c r="H2" s="11" t="s">
        <v>21</v>
      </c>
      <c r="I2" s="8" t="s">
        <v>22</v>
      </c>
      <c r="J2" s="11" t="s">
        <v>23</v>
      </c>
      <c r="K2" s="11" t="s">
        <v>24</v>
      </c>
      <c r="L2" s="11" t="s">
        <v>25</v>
      </c>
      <c r="M2" s="8" t="s">
        <v>24</v>
      </c>
      <c r="N2" s="13" t="s">
        <v>25</v>
      </c>
      <c r="O2" s="8" t="s">
        <v>26</v>
      </c>
      <c r="P2" s="8" t="s">
        <v>27</v>
      </c>
      <c r="Q2" s="8" t="s">
        <v>26</v>
      </c>
      <c r="R2" s="8" t="s">
        <v>27</v>
      </c>
      <c r="S2" s="14" t="s">
        <v>28</v>
      </c>
      <c r="T2" s="14" t="s">
        <v>28</v>
      </c>
      <c r="U2" s="15" t="s">
        <v>29</v>
      </c>
      <c r="V2" s="15" t="s">
        <v>28</v>
      </c>
      <c r="W2" s="15" t="s">
        <v>28</v>
      </c>
      <c r="X2" s="8" t="s">
        <v>29</v>
      </c>
      <c r="Y2" s="8" t="s">
        <v>26</v>
      </c>
      <c r="Z2" s="8" t="s">
        <v>27</v>
      </c>
      <c r="AA2" s="8" t="s">
        <v>26</v>
      </c>
      <c r="AB2" s="8" t="s">
        <v>27</v>
      </c>
    </row>
    <row r="3" spans="1:30" ht="12.75" customHeight="1">
      <c r="A3" s="16"/>
      <c r="B3" s="17">
        <v>1</v>
      </c>
      <c r="C3" s="19" t="s">
        <v>55</v>
      </c>
      <c r="D3" s="19"/>
      <c r="E3" s="20" t="s">
        <v>35</v>
      </c>
      <c r="F3" s="19">
        <v>156</v>
      </c>
      <c r="G3" s="19">
        <v>0</v>
      </c>
      <c r="H3" s="19">
        <v>0</v>
      </c>
      <c r="I3" s="31">
        <v>156</v>
      </c>
      <c r="J3" s="19">
        <v>6800</v>
      </c>
      <c r="K3" s="19">
        <v>23860</v>
      </c>
      <c r="L3" s="19">
        <v>29840</v>
      </c>
      <c r="M3" s="18">
        <f t="shared" ref="M3:M22" si="0">K3*0.845</f>
        <v>20161.7</v>
      </c>
      <c r="N3" s="21">
        <f t="shared" ref="N3:N22" si="1">L3*0.845</f>
        <v>25214.799999999999</v>
      </c>
      <c r="O3" s="18">
        <f t="shared" ref="O3:O34" si="2">M3*3.15</f>
        <v>63509.355000000003</v>
      </c>
      <c r="P3" s="18">
        <f t="shared" ref="P3:P34" si="3">N3*3.15</f>
        <v>79426.62</v>
      </c>
      <c r="Q3" s="18">
        <f t="shared" ref="Q3:Q34" si="4">((100*M3)/J3)*3.15</f>
        <v>933.96110294117648</v>
      </c>
      <c r="R3" s="18">
        <f t="shared" ref="R3:R34" si="5">((100*N3)/J3)*3.15</f>
        <v>1168.0385294117648</v>
      </c>
      <c r="S3" s="62">
        <v>75500</v>
      </c>
      <c r="T3" s="19">
        <v>14000</v>
      </c>
      <c r="U3" s="23">
        <v>84.543750000000003</v>
      </c>
      <c r="V3" s="18">
        <f>(T3/100)*U3</f>
        <v>11836.125</v>
      </c>
      <c r="W3" s="18">
        <f t="shared" ref="W3:W34" si="6">S3-T3+V3</f>
        <v>73336.125</v>
      </c>
      <c r="X3" s="18">
        <f t="shared" ref="X3:X34" si="7">100-(W3/S3*100)</f>
        <v>2.8660596026490026</v>
      </c>
      <c r="Y3" s="18">
        <f t="shared" ref="Y3:Y34" si="8">(Q3/100)*(100-X3)</f>
        <v>907.19322106532434</v>
      </c>
      <c r="Z3" s="18">
        <f t="shared" ref="Z3:Z34" si="9">(R3/100)*(100-X3)</f>
        <v>1134.5618489769188</v>
      </c>
      <c r="AA3" s="18">
        <f t="shared" ref="AA3:AA34" si="10">Y3/I3</f>
        <v>5.8153411606751559</v>
      </c>
      <c r="AB3" s="18">
        <f t="shared" ref="AB3:AB34" si="11">Z3/I3</f>
        <v>7.2728323652366589</v>
      </c>
      <c r="AC3" s="24"/>
      <c r="AD3" s="24"/>
    </row>
    <row r="4" spans="1:30" ht="12.75" customHeight="1">
      <c r="A4" s="16"/>
      <c r="B4" s="17">
        <v>2</v>
      </c>
      <c r="C4" s="19" t="s">
        <v>55</v>
      </c>
      <c r="D4" s="25"/>
      <c r="E4" s="26" t="s">
        <v>32</v>
      </c>
      <c r="F4" s="19">
        <v>104</v>
      </c>
      <c r="G4" s="19">
        <v>0</v>
      </c>
      <c r="H4" s="19">
        <v>20</v>
      </c>
      <c r="I4" s="31">
        <v>124</v>
      </c>
      <c r="J4" s="19">
        <v>6800</v>
      </c>
      <c r="K4" s="19">
        <v>23860</v>
      </c>
      <c r="L4" s="19">
        <v>29840</v>
      </c>
      <c r="M4" s="18">
        <f t="shared" si="0"/>
        <v>20161.7</v>
      </c>
      <c r="N4" s="21">
        <f t="shared" si="1"/>
        <v>25214.799999999999</v>
      </c>
      <c r="O4" s="18">
        <f t="shared" si="2"/>
        <v>63509.355000000003</v>
      </c>
      <c r="P4" s="18">
        <f t="shared" si="3"/>
        <v>79426.62</v>
      </c>
      <c r="Q4" s="18">
        <f t="shared" si="4"/>
        <v>933.96110294117648</v>
      </c>
      <c r="R4" s="18">
        <f t="shared" si="5"/>
        <v>1168.0385294117648</v>
      </c>
      <c r="S4" s="62">
        <v>75500</v>
      </c>
      <c r="T4" s="19">
        <v>14000</v>
      </c>
      <c r="U4" s="23">
        <v>84.543750000000003</v>
      </c>
      <c r="V4" s="18">
        <f t="shared" ref="V3:V4" si="12">(T4/100)*U4</f>
        <v>11836.125</v>
      </c>
      <c r="W4" s="18">
        <f t="shared" si="6"/>
        <v>73336.125</v>
      </c>
      <c r="X4" s="18">
        <f t="shared" si="7"/>
        <v>2.8660596026490026</v>
      </c>
      <c r="Y4" s="18">
        <f t="shared" si="8"/>
        <v>907.19322106532434</v>
      </c>
      <c r="Z4" s="18">
        <f t="shared" si="9"/>
        <v>1134.5618489769188</v>
      </c>
      <c r="AA4" s="18">
        <f t="shared" si="10"/>
        <v>7.3160743634300349</v>
      </c>
      <c r="AB4" s="18">
        <f t="shared" si="11"/>
        <v>9.1496923304590219</v>
      </c>
      <c r="AC4" s="24"/>
      <c r="AD4" s="24"/>
    </row>
    <row r="5" spans="1:30" ht="12.75" customHeight="1">
      <c r="A5" s="27"/>
      <c r="B5" s="17">
        <v>3</v>
      </c>
      <c r="C5" s="18" t="s">
        <v>56</v>
      </c>
      <c r="D5" s="18"/>
      <c r="E5" s="20" t="s">
        <v>35</v>
      </c>
      <c r="F5" s="18">
        <v>180</v>
      </c>
      <c r="G5" s="18">
        <v>0</v>
      </c>
      <c r="H5" s="18">
        <v>0</v>
      </c>
      <c r="I5" s="18">
        <f t="shared" ref="I5:I36" si="13">F5+G5+H5</f>
        <v>180</v>
      </c>
      <c r="J5" s="18">
        <v>6100</v>
      </c>
      <c r="K5" s="18">
        <v>24210</v>
      </c>
      <c r="L5" s="18">
        <v>27200</v>
      </c>
      <c r="M5" s="18">
        <f t="shared" si="0"/>
        <v>20457.45</v>
      </c>
      <c r="N5" s="28">
        <f t="shared" si="1"/>
        <v>22984</v>
      </c>
      <c r="O5" s="18">
        <f t="shared" si="2"/>
        <v>64440.967499999999</v>
      </c>
      <c r="P5" s="18">
        <f t="shared" si="3"/>
        <v>72399.599999999991</v>
      </c>
      <c r="Q5" s="18">
        <f t="shared" si="4"/>
        <v>1056.4093032786884</v>
      </c>
      <c r="R5" s="18">
        <f t="shared" si="5"/>
        <v>1186.8786885245902</v>
      </c>
      <c r="S5" s="64">
        <v>77000</v>
      </c>
      <c r="T5" s="18">
        <v>16600</v>
      </c>
      <c r="U5" s="29">
        <v>84.543750000000003</v>
      </c>
      <c r="V5" s="18">
        <f t="shared" ref="V5:V36" si="14">(T5/100)*U5</f>
        <v>14034.262500000001</v>
      </c>
      <c r="W5" s="18">
        <f t="shared" si="6"/>
        <v>74434.262499999997</v>
      </c>
      <c r="X5" s="18">
        <f t="shared" si="7"/>
        <v>3.3321266233766238</v>
      </c>
      <c r="Y5" s="18">
        <f t="shared" si="8"/>
        <v>1021.2084076323117</v>
      </c>
      <c r="Z5" s="18">
        <f t="shared" si="9"/>
        <v>1147.3303877570791</v>
      </c>
      <c r="AA5" s="18">
        <f t="shared" si="10"/>
        <v>5.6733800424017318</v>
      </c>
      <c r="AB5" s="18">
        <f t="shared" si="11"/>
        <v>6.3740577097615505</v>
      </c>
      <c r="AC5" s="24"/>
      <c r="AD5" s="24"/>
    </row>
    <row r="6" spans="1:30" ht="12.75" customHeight="1">
      <c r="A6" s="27"/>
      <c r="B6" s="17">
        <v>4</v>
      </c>
      <c r="C6" s="18" t="s">
        <v>56</v>
      </c>
      <c r="D6" s="36"/>
      <c r="E6" s="26" t="s">
        <v>32</v>
      </c>
      <c r="F6" s="18">
        <v>130</v>
      </c>
      <c r="G6" s="18">
        <v>0</v>
      </c>
      <c r="H6" s="18">
        <v>20</v>
      </c>
      <c r="I6" s="18">
        <f t="shared" si="13"/>
        <v>150</v>
      </c>
      <c r="J6" s="18">
        <v>6100</v>
      </c>
      <c r="K6" s="18">
        <v>24210</v>
      </c>
      <c r="L6" s="18">
        <v>27200</v>
      </c>
      <c r="M6" s="18">
        <f t="shared" si="0"/>
        <v>20457.45</v>
      </c>
      <c r="N6" s="28">
        <f t="shared" si="1"/>
        <v>22984</v>
      </c>
      <c r="O6" s="18">
        <f t="shared" si="2"/>
        <v>64440.967499999999</v>
      </c>
      <c r="P6" s="18">
        <f t="shared" si="3"/>
        <v>72399.599999999991</v>
      </c>
      <c r="Q6" s="18">
        <f t="shared" si="4"/>
        <v>1056.4093032786884</v>
      </c>
      <c r="R6" s="18">
        <f t="shared" si="5"/>
        <v>1186.8786885245902</v>
      </c>
      <c r="S6" s="64">
        <v>77000</v>
      </c>
      <c r="T6" s="18">
        <v>16600</v>
      </c>
      <c r="U6" s="29">
        <v>84.543750000000003</v>
      </c>
      <c r="V6" s="18">
        <f t="shared" si="14"/>
        <v>14034.262500000001</v>
      </c>
      <c r="W6" s="18">
        <f t="shared" si="6"/>
        <v>74434.262499999997</v>
      </c>
      <c r="X6" s="18">
        <f t="shared" si="7"/>
        <v>3.3321266233766238</v>
      </c>
      <c r="Y6" s="18">
        <f t="shared" si="8"/>
        <v>1021.2084076323117</v>
      </c>
      <c r="Z6" s="18">
        <f t="shared" si="9"/>
        <v>1147.3303877570791</v>
      </c>
      <c r="AA6" s="18">
        <f t="shared" si="10"/>
        <v>6.8080560508820778</v>
      </c>
      <c r="AB6" s="18">
        <f t="shared" si="11"/>
        <v>7.6488692517138608</v>
      </c>
      <c r="AC6" s="24"/>
      <c r="AD6" s="24"/>
    </row>
    <row r="7" spans="1:30" ht="12.75" customHeight="1">
      <c r="A7" s="16"/>
      <c r="B7" s="17">
        <v>5</v>
      </c>
      <c r="C7" s="18" t="s">
        <v>57</v>
      </c>
      <c r="D7" s="18"/>
      <c r="E7" s="20" t="s">
        <v>35</v>
      </c>
      <c r="F7" s="18">
        <v>220</v>
      </c>
      <c r="G7" s="18">
        <v>0</v>
      </c>
      <c r="H7" s="18">
        <v>0</v>
      </c>
      <c r="I7" s="18">
        <f t="shared" si="13"/>
        <v>220</v>
      </c>
      <c r="J7" s="18">
        <v>5900</v>
      </c>
      <c r="K7" s="18">
        <v>24050</v>
      </c>
      <c r="L7" s="18">
        <v>30030</v>
      </c>
      <c r="M7" s="18">
        <f t="shared" si="0"/>
        <v>20322.25</v>
      </c>
      <c r="N7" s="21">
        <f t="shared" si="1"/>
        <v>25375.35</v>
      </c>
      <c r="O7" s="18">
        <f t="shared" si="2"/>
        <v>64015.087500000001</v>
      </c>
      <c r="P7" s="18">
        <f t="shared" si="3"/>
        <v>79932.352499999994</v>
      </c>
      <c r="Q7" s="18">
        <f t="shared" si="4"/>
        <v>1085.0014830508474</v>
      </c>
      <c r="R7" s="18">
        <f t="shared" si="5"/>
        <v>1354.7856355932201</v>
      </c>
      <c r="S7" s="38">
        <v>93500</v>
      </c>
      <c r="T7" s="19">
        <v>21200</v>
      </c>
      <c r="U7" s="23">
        <v>84.543750000000003</v>
      </c>
      <c r="V7" s="18">
        <f t="shared" si="14"/>
        <v>17923.275000000001</v>
      </c>
      <c r="W7" s="18">
        <f t="shared" si="6"/>
        <v>90223.274999999994</v>
      </c>
      <c r="X7" s="18">
        <f t="shared" si="7"/>
        <v>3.504518716577536</v>
      </c>
      <c r="Y7" s="18">
        <f t="shared" si="8"/>
        <v>1046.9774030021867</v>
      </c>
      <c r="Z7" s="18">
        <f t="shared" si="9"/>
        <v>1307.3069194243519</v>
      </c>
      <c r="AA7" s="18">
        <f t="shared" si="10"/>
        <v>4.758988195464485</v>
      </c>
      <c r="AB7" s="18">
        <f t="shared" si="11"/>
        <v>5.9423041792015994</v>
      </c>
      <c r="AC7" s="24"/>
      <c r="AD7" s="24"/>
    </row>
    <row r="8" spans="1:30" ht="12.75" customHeight="1">
      <c r="A8" s="16"/>
      <c r="B8" s="17">
        <v>6</v>
      </c>
      <c r="C8" s="18" t="s">
        <v>57</v>
      </c>
      <c r="D8" s="36"/>
      <c r="E8" s="30" t="s">
        <v>32</v>
      </c>
      <c r="F8" s="18">
        <v>157</v>
      </c>
      <c r="G8" s="18">
        <v>0</v>
      </c>
      <c r="H8" s="18">
        <v>28</v>
      </c>
      <c r="I8" s="18">
        <f t="shared" si="13"/>
        <v>185</v>
      </c>
      <c r="J8" s="18">
        <v>5900</v>
      </c>
      <c r="K8" s="18">
        <v>24050</v>
      </c>
      <c r="L8" s="18">
        <v>30030</v>
      </c>
      <c r="M8" s="18">
        <f t="shared" si="0"/>
        <v>20322.25</v>
      </c>
      <c r="N8" s="21">
        <f t="shared" si="1"/>
        <v>25375.35</v>
      </c>
      <c r="O8" s="18">
        <f t="shared" si="2"/>
        <v>64015.087500000001</v>
      </c>
      <c r="P8" s="18">
        <f t="shared" si="3"/>
        <v>79932.352499999994</v>
      </c>
      <c r="Q8" s="18">
        <f t="shared" si="4"/>
        <v>1085.0014830508474</v>
      </c>
      <c r="R8" s="18">
        <f t="shared" si="5"/>
        <v>1354.7856355932201</v>
      </c>
      <c r="S8" s="38">
        <v>93500</v>
      </c>
      <c r="T8" s="19">
        <v>21200</v>
      </c>
      <c r="U8" s="23">
        <v>84.543750000000003</v>
      </c>
      <c r="V8" s="18">
        <f t="shared" si="14"/>
        <v>17923.275000000001</v>
      </c>
      <c r="W8" s="18">
        <f t="shared" si="6"/>
        <v>90223.274999999994</v>
      </c>
      <c r="X8" s="18">
        <f t="shared" si="7"/>
        <v>3.504518716577536</v>
      </c>
      <c r="Y8" s="18">
        <f t="shared" si="8"/>
        <v>1046.9774030021867</v>
      </c>
      <c r="Z8" s="18">
        <f t="shared" si="9"/>
        <v>1307.3069194243519</v>
      </c>
      <c r="AA8" s="18">
        <f t="shared" si="10"/>
        <v>5.6593373135253335</v>
      </c>
      <c r="AB8" s="18">
        <f t="shared" si="11"/>
        <v>7.0665238887802806</v>
      </c>
      <c r="AC8" s="24"/>
      <c r="AD8" s="24"/>
    </row>
    <row r="9" spans="1:30" ht="12.75" customHeight="1">
      <c r="A9" s="16"/>
      <c r="B9" s="17">
        <v>7</v>
      </c>
      <c r="C9" s="18" t="s">
        <v>58</v>
      </c>
      <c r="D9" s="18"/>
      <c r="E9" s="20" t="s">
        <v>35</v>
      </c>
      <c r="F9" s="18">
        <v>406</v>
      </c>
      <c r="G9" s="18">
        <v>0</v>
      </c>
      <c r="H9" s="18">
        <v>0</v>
      </c>
      <c r="I9" s="18">
        <f t="shared" si="13"/>
        <v>406</v>
      </c>
      <c r="J9" s="19">
        <v>12100</v>
      </c>
      <c r="K9" s="18">
        <v>139000</v>
      </c>
      <c r="L9" s="18">
        <v>139090</v>
      </c>
      <c r="M9" s="18">
        <f t="shared" si="0"/>
        <v>117455</v>
      </c>
      <c r="N9" s="21">
        <f t="shared" si="1"/>
        <v>117531.05</v>
      </c>
      <c r="O9" s="18">
        <f t="shared" si="2"/>
        <v>369983.25</v>
      </c>
      <c r="P9" s="18">
        <f t="shared" si="3"/>
        <v>370222.8075</v>
      </c>
      <c r="Q9" s="18">
        <f t="shared" si="4"/>
        <v>3057.7128099173551</v>
      </c>
      <c r="R9" s="18">
        <f t="shared" si="5"/>
        <v>3059.6926239669419</v>
      </c>
      <c r="S9" s="25">
        <v>233000</v>
      </c>
      <c r="T9" s="19">
        <v>49500</v>
      </c>
      <c r="U9" s="23">
        <v>84.543750000000003</v>
      </c>
      <c r="V9" s="18">
        <f t="shared" si="14"/>
        <v>41849.15625</v>
      </c>
      <c r="W9" s="18">
        <f t="shared" si="6"/>
        <v>225349.15625</v>
      </c>
      <c r="X9" s="18">
        <f t="shared" si="7"/>
        <v>3.2836239270386329</v>
      </c>
      <c r="Y9" s="18">
        <f t="shared" si="8"/>
        <v>2957.3090204707833</v>
      </c>
      <c r="Z9" s="18">
        <f t="shared" si="9"/>
        <v>2959.2238248725271</v>
      </c>
      <c r="AA9" s="18">
        <f t="shared" si="10"/>
        <v>7.2840123656915843</v>
      </c>
      <c r="AB9" s="18">
        <f t="shared" si="11"/>
        <v>7.2887286326909537</v>
      </c>
      <c r="AC9" s="24"/>
      <c r="AD9" s="24"/>
    </row>
    <row r="10" spans="1:30" ht="12.75" customHeight="1">
      <c r="A10" s="16"/>
      <c r="B10" s="17">
        <v>8</v>
      </c>
      <c r="C10" s="18" t="s">
        <v>58</v>
      </c>
      <c r="D10" s="36"/>
      <c r="E10" s="30" t="s">
        <v>32</v>
      </c>
      <c r="F10" s="39">
        <v>259</v>
      </c>
      <c r="G10" s="18">
        <v>34</v>
      </c>
      <c r="H10" s="18">
        <v>0</v>
      </c>
      <c r="I10" s="18">
        <f t="shared" si="13"/>
        <v>293</v>
      </c>
      <c r="J10" s="19">
        <v>12100</v>
      </c>
      <c r="K10" s="18">
        <v>139000</v>
      </c>
      <c r="L10" s="18">
        <v>139090</v>
      </c>
      <c r="M10" s="18">
        <f t="shared" si="0"/>
        <v>117455</v>
      </c>
      <c r="N10" s="21">
        <f t="shared" si="1"/>
        <v>117531.05</v>
      </c>
      <c r="O10" s="18">
        <f t="shared" si="2"/>
        <v>369983.25</v>
      </c>
      <c r="P10" s="18">
        <f t="shared" si="3"/>
        <v>370222.8075</v>
      </c>
      <c r="Q10" s="18">
        <f t="shared" si="4"/>
        <v>3057.7128099173551</v>
      </c>
      <c r="R10" s="18">
        <f t="shared" si="5"/>
        <v>3059.6926239669419</v>
      </c>
      <c r="S10" s="25">
        <v>233000</v>
      </c>
      <c r="T10" s="19">
        <v>49500</v>
      </c>
      <c r="U10" s="23">
        <v>84.543750000000003</v>
      </c>
      <c r="V10" s="18">
        <f t="shared" si="14"/>
        <v>41849.15625</v>
      </c>
      <c r="W10" s="18">
        <f t="shared" si="6"/>
        <v>225349.15625</v>
      </c>
      <c r="X10" s="18">
        <f t="shared" si="7"/>
        <v>3.2836239270386329</v>
      </c>
      <c r="Y10" s="18">
        <f t="shared" si="8"/>
        <v>2957.3090204707833</v>
      </c>
      <c r="Z10" s="18">
        <f t="shared" si="9"/>
        <v>2959.2238248725271</v>
      </c>
      <c r="AA10" s="18">
        <f t="shared" si="10"/>
        <v>10.09320484802315</v>
      </c>
      <c r="AB10" s="18">
        <f t="shared" si="11"/>
        <v>10.099740016629784</v>
      </c>
      <c r="AC10" s="24"/>
      <c r="AD10" s="24"/>
    </row>
    <row r="11" spans="1:30" ht="12.75" customHeight="1">
      <c r="A11" s="16"/>
      <c r="B11" s="17">
        <v>9</v>
      </c>
      <c r="C11" s="18" t="s">
        <v>58</v>
      </c>
      <c r="D11" s="36"/>
      <c r="E11" s="30" t="s">
        <v>59</v>
      </c>
      <c r="F11" s="39">
        <v>235</v>
      </c>
      <c r="G11" s="18">
        <v>0</v>
      </c>
      <c r="H11" s="18">
        <v>18</v>
      </c>
      <c r="I11" s="18">
        <f t="shared" si="13"/>
        <v>253</v>
      </c>
      <c r="J11" s="19">
        <v>12100</v>
      </c>
      <c r="K11" s="18">
        <v>139000</v>
      </c>
      <c r="L11" s="18">
        <v>139090</v>
      </c>
      <c r="M11" s="18">
        <f t="shared" si="0"/>
        <v>117455</v>
      </c>
      <c r="N11" s="21">
        <f t="shared" si="1"/>
        <v>117531.05</v>
      </c>
      <c r="O11" s="18">
        <f t="shared" si="2"/>
        <v>369983.25</v>
      </c>
      <c r="P11" s="18">
        <f t="shared" si="3"/>
        <v>370222.8075</v>
      </c>
      <c r="Q11" s="18">
        <f t="shared" si="4"/>
        <v>3057.7128099173551</v>
      </c>
      <c r="R11" s="18">
        <f t="shared" si="5"/>
        <v>3059.6926239669419</v>
      </c>
      <c r="S11" s="25">
        <v>233000</v>
      </c>
      <c r="T11" s="19">
        <v>49500</v>
      </c>
      <c r="U11" s="23">
        <v>84.543750000000003</v>
      </c>
      <c r="V11" s="18">
        <f t="shared" si="14"/>
        <v>41849.15625</v>
      </c>
      <c r="W11" s="18">
        <f t="shared" si="6"/>
        <v>225349.15625</v>
      </c>
      <c r="X11" s="18">
        <f t="shared" si="7"/>
        <v>3.2836239270386329</v>
      </c>
      <c r="Y11" s="18">
        <f t="shared" si="8"/>
        <v>2957.3090204707833</v>
      </c>
      <c r="Z11" s="18">
        <f t="shared" si="9"/>
        <v>2959.2238248725271</v>
      </c>
      <c r="AA11" s="18">
        <f t="shared" si="10"/>
        <v>11.688968460358828</v>
      </c>
      <c r="AB11" s="18">
        <f t="shared" si="11"/>
        <v>11.696536857203665</v>
      </c>
      <c r="AC11" s="24"/>
      <c r="AD11" s="24"/>
    </row>
    <row r="12" spans="1:30" ht="12.75" customHeight="1">
      <c r="A12" s="16"/>
      <c r="B12" s="17">
        <v>10</v>
      </c>
      <c r="C12" s="18" t="s">
        <v>60</v>
      </c>
      <c r="D12" s="18"/>
      <c r="E12" s="20" t="s">
        <v>35</v>
      </c>
      <c r="F12" s="18">
        <v>440</v>
      </c>
      <c r="G12" s="18">
        <v>0</v>
      </c>
      <c r="H12" s="18">
        <v>0</v>
      </c>
      <c r="I12" s="18">
        <f t="shared" si="13"/>
        <v>440</v>
      </c>
      <c r="J12" s="19">
        <v>10400</v>
      </c>
      <c r="K12" s="18">
        <v>97530</v>
      </c>
      <c r="L12" s="18">
        <v>97530</v>
      </c>
      <c r="M12" s="18">
        <f t="shared" si="0"/>
        <v>82412.849999999991</v>
      </c>
      <c r="N12" s="21">
        <f t="shared" si="1"/>
        <v>82412.849999999991</v>
      </c>
      <c r="O12" s="18">
        <f t="shared" si="2"/>
        <v>259600.47749999998</v>
      </c>
      <c r="P12" s="18">
        <f t="shared" si="3"/>
        <v>259600.47749999998</v>
      </c>
      <c r="Q12" s="18">
        <f t="shared" si="4"/>
        <v>2496.1584374999993</v>
      </c>
      <c r="R12" s="18">
        <f t="shared" si="5"/>
        <v>2496.1584374999993</v>
      </c>
      <c r="S12" s="25">
        <v>233000</v>
      </c>
      <c r="T12" s="19">
        <v>51700</v>
      </c>
      <c r="U12" s="23">
        <v>84.543750000000003</v>
      </c>
      <c r="V12" s="18">
        <f t="shared" si="14"/>
        <v>43709.118750000001</v>
      </c>
      <c r="W12" s="18">
        <f t="shared" si="6"/>
        <v>225009.11874999999</v>
      </c>
      <c r="X12" s="18">
        <f t="shared" si="7"/>
        <v>3.4295627682403449</v>
      </c>
      <c r="Y12" s="18">
        <f t="shared" si="8"/>
        <v>2410.5511170912096</v>
      </c>
      <c r="Z12" s="18">
        <f t="shared" si="9"/>
        <v>2410.5511170912096</v>
      </c>
      <c r="AA12" s="18">
        <f t="shared" si="10"/>
        <v>5.4785252661163852</v>
      </c>
      <c r="AB12" s="18">
        <f t="shared" si="11"/>
        <v>5.4785252661163852</v>
      </c>
      <c r="AC12" s="24"/>
      <c r="AD12" s="24"/>
    </row>
    <row r="13" spans="1:30" ht="12.75" customHeight="1">
      <c r="A13" s="16"/>
      <c r="B13" s="17">
        <v>11</v>
      </c>
      <c r="C13" s="18" t="s">
        <v>60</v>
      </c>
      <c r="D13" s="36"/>
      <c r="E13" s="30" t="s">
        <v>32</v>
      </c>
      <c r="F13" s="18">
        <v>287</v>
      </c>
      <c r="G13" s="18">
        <v>48</v>
      </c>
      <c r="H13" s="18">
        <v>0</v>
      </c>
      <c r="I13" s="18">
        <f t="shared" si="13"/>
        <v>335</v>
      </c>
      <c r="J13" s="19">
        <v>10400</v>
      </c>
      <c r="K13" s="18">
        <v>97530</v>
      </c>
      <c r="L13" s="18">
        <v>97530</v>
      </c>
      <c r="M13" s="18">
        <f t="shared" si="0"/>
        <v>82412.849999999991</v>
      </c>
      <c r="N13" s="21">
        <f t="shared" si="1"/>
        <v>82412.849999999991</v>
      </c>
      <c r="O13" s="18">
        <f t="shared" si="2"/>
        <v>259600.47749999998</v>
      </c>
      <c r="P13" s="18">
        <f t="shared" si="3"/>
        <v>259600.47749999998</v>
      </c>
      <c r="Q13" s="18">
        <f t="shared" si="4"/>
        <v>2496.1584374999993</v>
      </c>
      <c r="R13" s="18">
        <f t="shared" si="5"/>
        <v>2496.1584374999993</v>
      </c>
      <c r="S13" s="25">
        <v>233000</v>
      </c>
      <c r="T13" s="19">
        <v>51700</v>
      </c>
      <c r="U13" s="23">
        <v>84.543750000000003</v>
      </c>
      <c r="V13" s="18">
        <f t="shared" si="14"/>
        <v>43709.118750000001</v>
      </c>
      <c r="W13" s="18">
        <f t="shared" si="6"/>
        <v>225009.11874999999</v>
      </c>
      <c r="X13" s="18">
        <f t="shared" si="7"/>
        <v>3.4295627682403449</v>
      </c>
      <c r="Y13" s="18">
        <f t="shared" si="8"/>
        <v>2410.5511170912096</v>
      </c>
      <c r="Z13" s="18">
        <f t="shared" si="9"/>
        <v>2410.5511170912096</v>
      </c>
      <c r="AA13" s="18">
        <f t="shared" si="10"/>
        <v>7.1956749763916701</v>
      </c>
      <c r="AB13" s="18">
        <f t="shared" si="11"/>
        <v>7.1956749763916701</v>
      </c>
      <c r="AC13" s="24"/>
      <c r="AD13" s="24"/>
    </row>
    <row r="14" spans="1:30" ht="12.75" customHeight="1">
      <c r="A14" s="16"/>
      <c r="B14" s="17">
        <v>12</v>
      </c>
      <c r="C14" s="18" t="s">
        <v>60</v>
      </c>
      <c r="D14" s="36"/>
      <c r="E14" s="30" t="s">
        <v>59</v>
      </c>
      <c r="F14" s="18">
        <v>267</v>
      </c>
      <c r="G14" s="18">
        <v>0</v>
      </c>
      <c r="H14" s="18">
        <v>28</v>
      </c>
      <c r="I14" s="18">
        <f t="shared" si="13"/>
        <v>295</v>
      </c>
      <c r="J14" s="19">
        <v>10400</v>
      </c>
      <c r="K14" s="18">
        <v>97530</v>
      </c>
      <c r="L14" s="18">
        <v>97530</v>
      </c>
      <c r="M14" s="18">
        <f t="shared" si="0"/>
        <v>82412.849999999991</v>
      </c>
      <c r="N14" s="21">
        <f t="shared" si="1"/>
        <v>82412.849999999991</v>
      </c>
      <c r="O14" s="18">
        <f t="shared" si="2"/>
        <v>259600.47749999998</v>
      </c>
      <c r="P14" s="18">
        <f t="shared" si="3"/>
        <v>259600.47749999998</v>
      </c>
      <c r="Q14" s="18">
        <f t="shared" si="4"/>
        <v>2496.1584374999993</v>
      </c>
      <c r="R14" s="18">
        <f t="shared" si="5"/>
        <v>2496.1584374999993</v>
      </c>
      <c r="S14" s="25">
        <v>233000</v>
      </c>
      <c r="T14" s="19">
        <v>51700</v>
      </c>
      <c r="U14" s="23">
        <v>84.543750000000003</v>
      </c>
      <c r="V14" s="18">
        <f t="shared" si="14"/>
        <v>43709.118750000001</v>
      </c>
      <c r="W14" s="18">
        <f t="shared" si="6"/>
        <v>225009.11874999999</v>
      </c>
      <c r="X14" s="18">
        <f t="shared" si="7"/>
        <v>3.4295627682403449</v>
      </c>
      <c r="Y14" s="18">
        <f t="shared" si="8"/>
        <v>2410.5511170912096</v>
      </c>
      <c r="Z14" s="18">
        <f t="shared" si="9"/>
        <v>2410.5511170912096</v>
      </c>
      <c r="AA14" s="18">
        <f t="shared" si="10"/>
        <v>8.1713597189532532</v>
      </c>
      <c r="AB14" s="18">
        <f t="shared" si="11"/>
        <v>8.1713597189532532</v>
      </c>
      <c r="AC14" s="24"/>
      <c r="AD14" s="24"/>
    </row>
    <row r="15" spans="1:30" ht="12.75" customHeight="1">
      <c r="A15" s="16"/>
      <c r="B15" s="17">
        <v>13</v>
      </c>
      <c r="C15" s="19" t="s">
        <v>61</v>
      </c>
      <c r="D15" s="19">
        <v>500</v>
      </c>
      <c r="E15" s="20" t="s">
        <v>32</v>
      </c>
      <c r="F15" s="19">
        <v>50</v>
      </c>
      <c r="G15" s="18">
        <v>0</v>
      </c>
      <c r="H15" s="18">
        <v>0</v>
      </c>
      <c r="I15" s="18">
        <f t="shared" si="13"/>
        <v>50</v>
      </c>
      <c r="J15" s="19">
        <v>2350</v>
      </c>
      <c r="K15" s="19">
        <v>5730</v>
      </c>
      <c r="L15" s="19">
        <v>5730</v>
      </c>
      <c r="M15" s="18">
        <f t="shared" si="0"/>
        <v>4841.8499999999995</v>
      </c>
      <c r="N15" s="21">
        <f t="shared" si="1"/>
        <v>4841.8499999999995</v>
      </c>
      <c r="O15" s="18">
        <f t="shared" si="2"/>
        <v>15251.827499999998</v>
      </c>
      <c r="P15" s="18">
        <f t="shared" si="3"/>
        <v>15251.827499999998</v>
      </c>
      <c r="Q15" s="18">
        <f t="shared" si="4"/>
        <v>649.01393617021267</v>
      </c>
      <c r="R15" s="18">
        <f t="shared" si="5"/>
        <v>649.01393617021267</v>
      </c>
      <c r="S15" s="19">
        <v>18600</v>
      </c>
      <c r="T15" s="41">
        <v>5450</v>
      </c>
      <c r="U15" s="23">
        <v>84.543750000000003</v>
      </c>
      <c r="V15" s="18">
        <f t="shared" si="14"/>
        <v>4607.6343750000005</v>
      </c>
      <c r="W15" s="18">
        <f t="shared" si="6"/>
        <v>17757.634375000001</v>
      </c>
      <c r="X15" s="18">
        <f t="shared" si="7"/>
        <v>4.5288474462365542</v>
      </c>
      <c r="Y15" s="18">
        <f t="shared" si="8"/>
        <v>619.62108509624863</v>
      </c>
      <c r="Z15" s="18">
        <f t="shared" si="9"/>
        <v>619.62108509624863</v>
      </c>
      <c r="AA15" s="18">
        <f t="shared" si="10"/>
        <v>12.392421701924972</v>
      </c>
      <c r="AB15" s="18">
        <f t="shared" si="11"/>
        <v>12.392421701924972</v>
      </c>
      <c r="AC15" s="24"/>
      <c r="AD15" s="24"/>
    </row>
    <row r="16" spans="1:30" ht="12.75" customHeight="1">
      <c r="A16" s="16"/>
      <c r="B16" s="17">
        <v>14</v>
      </c>
      <c r="C16" s="19" t="s">
        <v>61</v>
      </c>
      <c r="D16" s="19">
        <v>500</v>
      </c>
      <c r="E16" s="30" t="s">
        <v>35</v>
      </c>
      <c r="F16" s="19">
        <v>44</v>
      </c>
      <c r="G16" s="18">
        <v>0</v>
      </c>
      <c r="H16" s="18">
        <v>0</v>
      </c>
      <c r="I16" s="18">
        <f t="shared" si="13"/>
        <v>44</v>
      </c>
      <c r="J16" s="19">
        <v>2350</v>
      </c>
      <c r="K16" s="19">
        <v>5730</v>
      </c>
      <c r="L16" s="19">
        <v>5730</v>
      </c>
      <c r="M16" s="18">
        <f t="shared" si="0"/>
        <v>4841.8499999999995</v>
      </c>
      <c r="N16" s="21">
        <f t="shared" si="1"/>
        <v>4841.8499999999995</v>
      </c>
      <c r="O16" s="18">
        <f t="shared" si="2"/>
        <v>15251.827499999998</v>
      </c>
      <c r="P16" s="18">
        <f t="shared" si="3"/>
        <v>15251.827499999998</v>
      </c>
      <c r="Q16" s="18">
        <f t="shared" si="4"/>
        <v>649.01393617021267</v>
      </c>
      <c r="R16" s="18">
        <f t="shared" si="5"/>
        <v>649.01393617021267</v>
      </c>
      <c r="S16" s="19">
        <v>18600</v>
      </c>
      <c r="T16" s="41">
        <v>5450</v>
      </c>
      <c r="U16" s="23">
        <v>84.543750000000003</v>
      </c>
      <c r="V16" s="18">
        <f t="shared" si="14"/>
        <v>4607.6343750000005</v>
      </c>
      <c r="W16" s="18">
        <f t="shared" si="6"/>
        <v>17757.634375000001</v>
      </c>
      <c r="X16" s="18">
        <f t="shared" si="7"/>
        <v>4.5288474462365542</v>
      </c>
      <c r="Y16" s="18">
        <f t="shared" si="8"/>
        <v>619.62108509624863</v>
      </c>
      <c r="Z16" s="18">
        <f t="shared" si="9"/>
        <v>619.62108509624863</v>
      </c>
      <c r="AA16" s="18">
        <f t="shared" si="10"/>
        <v>14.082297388551105</v>
      </c>
      <c r="AB16" s="18">
        <f t="shared" si="11"/>
        <v>14.082297388551105</v>
      </c>
      <c r="AC16" s="24"/>
      <c r="AD16" s="24"/>
    </row>
    <row r="17" spans="1:30" ht="12.75" customHeight="1">
      <c r="A17" s="16"/>
      <c r="B17" s="17">
        <v>15</v>
      </c>
      <c r="C17" s="19" t="s">
        <v>61</v>
      </c>
      <c r="D17" s="19">
        <v>320</v>
      </c>
      <c r="E17" s="20" t="s">
        <v>32</v>
      </c>
      <c r="F17" s="19">
        <v>50</v>
      </c>
      <c r="G17" s="18">
        <v>0</v>
      </c>
      <c r="H17" s="18">
        <v>0</v>
      </c>
      <c r="I17" s="18">
        <f t="shared" si="13"/>
        <v>50</v>
      </c>
      <c r="J17" s="19">
        <v>1950</v>
      </c>
      <c r="K17" s="19">
        <v>5730</v>
      </c>
      <c r="L17" s="19">
        <v>5730</v>
      </c>
      <c r="M17" s="18">
        <f t="shared" si="0"/>
        <v>4841.8499999999995</v>
      </c>
      <c r="N17" s="21">
        <f t="shared" si="1"/>
        <v>4841.8499999999995</v>
      </c>
      <c r="O17" s="18">
        <f t="shared" si="2"/>
        <v>15251.827499999998</v>
      </c>
      <c r="P17" s="18">
        <f t="shared" si="3"/>
        <v>15251.827499999998</v>
      </c>
      <c r="Q17" s="18">
        <f t="shared" si="4"/>
        <v>782.14499999999987</v>
      </c>
      <c r="R17" s="18">
        <f t="shared" si="5"/>
        <v>782.14499999999987</v>
      </c>
      <c r="S17" s="19">
        <v>16700</v>
      </c>
      <c r="T17" s="41">
        <v>4600</v>
      </c>
      <c r="U17" s="23">
        <v>84.543750000000003</v>
      </c>
      <c r="V17" s="18">
        <f t="shared" si="14"/>
        <v>3889.0125000000003</v>
      </c>
      <c r="W17" s="18">
        <f t="shared" si="6"/>
        <v>15989.012500000001</v>
      </c>
      <c r="X17" s="18">
        <f t="shared" si="7"/>
        <v>4.2574101796407149</v>
      </c>
      <c r="Y17" s="18">
        <f t="shared" si="8"/>
        <v>748.84587915044904</v>
      </c>
      <c r="Z17" s="18">
        <f t="shared" si="9"/>
        <v>748.84587915044904</v>
      </c>
      <c r="AA17" s="18">
        <f t="shared" si="10"/>
        <v>14.97691758300898</v>
      </c>
      <c r="AB17" s="18">
        <f t="shared" si="11"/>
        <v>14.97691758300898</v>
      </c>
      <c r="AC17" s="24"/>
      <c r="AD17" s="24"/>
    </row>
    <row r="18" spans="1:30" ht="12.75" customHeight="1">
      <c r="A18" s="16"/>
      <c r="B18" s="17">
        <v>16</v>
      </c>
      <c r="C18" s="19" t="s">
        <v>61</v>
      </c>
      <c r="D18" s="19">
        <v>320</v>
      </c>
      <c r="E18" s="30" t="s">
        <v>35</v>
      </c>
      <c r="F18" s="19">
        <v>44</v>
      </c>
      <c r="G18" s="18">
        <v>0</v>
      </c>
      <c r="H18" s="18">
        <v>0</v>
      </c>
      <c r="I18" s="18">
        <f t="shared" si="13"/>
        <v>44</v>
      </c>
      <c r="J18" s="19">
        <v>1950</v>
      </c>
      <c r="K18" s="19">
        <v>5730</v>
      </c>
      <c r="L18" s="19">
        <v>5730</v>
      </c>
      <c r="M18" s="18">
        <f t="shared" si="0"/>
        <v>4841.8499999999995</v>
      </c>
      <c r="N18" s="21">
        <f t="shared" si="1"/>
        <v>4841.8499999999995</v>
      </c>
      <c r="O18" s="18">
        <f t="shared" si="2"/>
        <v>15251.827499999998</v>
      </c>
      <c r="P18" s="18">
        <f t="shared" si="3"/>
        <v>15251.827499999998</v>
      </c>
      <c r="Q18" s="18">
        <f t="shared" si="4"/>
        <v>782.14499999999987</v>
      </c>
      <c r="R18" s="18">
        <f t="shared" si="5"/>
        <v>782.14499999999987</v>
      </c>
      <c r="S18" s="19">
        <v>16700</v>
      </c>
      <c r="T18" s="41">
        <v>4600</v>
      </c>
      <c r="U18" s="23">
        <v>84.543750000000003</v>
      </c>
      <c r="V18" s="18">
        <f t="shared" si="14"/>
        <v>3889.0125000000003</v>
      </c>
      <c r="W18" s="18">
        <f t="shared" si="6"/>
        <v>15989.012500000001</v>
      </c>
      <c r="X18" s="18">
        <f t="shared" si="7"/>
        <v>4.2574101796407149</v>
      </c>
      <c r="Y18" s="18">
        <f t="shared" si="8"/>
        <v>748.84587915044904</v>
      </c>
      <c r="Z18" s="18">
        <f t="shared" si="9"/>
        <v>748.84587915044904</v>
      </c>
      <c r="AA18" s="18">
        <f t="shared" si="10"/>
        <v>17.019224526146569</v>
      </c>
      <c r="AB18" s="18">
        <f t="shared" si="11"/>
        <v>17.019224526146569</v>
      </c>
      <c r="AC18" s="24"/>
      <c r="AD18" s="24"/>
    </row>
    <row r="19" spans="1:30" ht="12.75" customHeight="1">
      <c r="A19" s="16"/>
      <c r="B19" s="17">
        <v>17</v>
      </c>
      <c r="C19" s="19" t="s">
        <v>62</v>
      </c>
      <c r="D19" s="19">
        <v>500</v>
      </c>
      <c r="E19" s="20" t="s">
        <v>32</v>
      </c>
      <c r="F19" s="19">
        <v>74</v>
      </c>
      <c r="G19" s="18">
        <v>0</v>
      </c>
      <c r="H19" s="18">
        <v>0</v>
      </c>
      <c r="I19" s="18">
        <f t="shared" si="13"/>
        <v>74</v>
      </c>
      <c r="J19" s="19">
        <v>1650</v>
      </c>
      <c r="K19" s="19">
        <v>6400</v>
      </c>
      <c r="L19" s="19">
        <v>6400</v>
      </c>
      <c r="M19" s="18">
        <f t="shared" si="0"/>
        <v>5408</v>
      </c>
      <c r="N19" s="21">
        <f t="shared" si="1"/>
        <v>5408</v>
      </c>
      <c r="O19" s="18">
        <f t="shared" si="2"/>
        <v>17035.2</v>
      </c>
      <c r="P19" s="18">
        <f t="shared" si="3"/>
        <v>17035.2</v>
      </c>
      <c r="Q19" s="18">
        <f t="shared" si="4"/>
        <v>1032.4363636363637</v>
      </c>
      <c r="R19" s="18">
        <f t="shared" si="5"/>
        <v>1032.4363636363637</v>
      </c>
      <c r="S19" s="19">
        <v>22800</v>
      </c>
      <c r="T19" s="41">
        <v>7350</v>
      </c>
      <c r="U19" s="23">
        <v>84.543750000000003</v>
      </c>
      <c r="V19" s="18">
        <f t="shared" si="14"/>
        <v>6213.9656249999998</v>
      </c>
      <c r="W19" s="18">
        <f t="shared" si="6"/>
        <v>21663.965625000001</v>
      </c>
      <c r="X19" s="18">
        <f t="shared" si="7"/>
        <v>4.9826069078947341</v>
      </c>
      <c r="Y19" s="18">
        <f t="shared" si="8"/>
        <v>980.9941180622011</v>
      </c>
      <c r="Z19" s="18">
        <f t="shared" si="9"/>
        <v>980.9941180622011</v>
      </c>
      <c r="AA19" s="18">
        <f t="shared" si="10"/>
        <v>13.256677271110826</v>
      </c>
      <c r="AB19" s="18">
        <f t="shared" si="11"/>
        <v>13.256677271110826</v>
      </c>
      <c r="AC19" s="24"/>
      <c r="AD19" s="24"/>
    </row>
    <row r="20" spans="1:30" ht="12.75" customHeight="1">
      <c r="A20" s="16"/>
      <c r="B20" s="17">
        <v>18</v>
      </c>
      <c r="C20" s="19" t="s">
        <v>62</v>
      </c>
      <c r="D20" s="19">
        <v>500</v>
      </c>
      <c r="E20" s="30" t="s">
        <v>35</v>
      </c>
      <c r="F20" s="19">
        <v>62</v>
      </c>
      <c r="G20" s="18">
        <v>0</v>
      </c>
      <c r="H20" s="18">
        <v>0</v>
      </c>
      <c r="I20" s="18">
        <f t="shared" si="13"/>
        <v>62</v>
      </c>
      <c r="J20" s="19">
        <v>1650</v>
      </c>
      <c r="K20" s="19">
        <v>6400</v>
      </c>
      <c r="L20" s="19">
        <v>6400</v>
      </c>
      <c r="M20" s="18">
        <f t="shared" si="0"/>
        <v>5408</v>
      </c>
      <c r="N20" s="21">
        <f t="shared" si="1"/>
        <v>5408</v>
      </c>
      <c r="O20" s="18">
        <f t="shared" si="2"/>
        <v>17035.2</v>
      </c>
      <c r="P20" s="18">
        <f t="shared" si="3"/>
        <v>17035.2</v>
      </c>
      <c r="Q20" s="18">
        <f t="shared" si="4"/>
        <v>1032.4363636363637</v>
      </c>
      <c r="R20" s="18">
        <f t="shared" si="5"/>
        <v>1032.4363636363637</v>
      </c>
      <c r="S20" s="19">
        <v>22800</v>
      </c>
      <c r="T20" s="41">
        <v>7350</v>
      </c>
      <c r="U20" s="23">
        <v>84.543750000000003</v>
      </c>
      <c r="V20" s="18">
        <f t="shared" si="14"/>
        <v>6213.9656249999998</v>
      </c>
      <c r="W20" s="18">
        <f t="shared" si="6"/>
        <v>21663.965625000001</v>
      </c>
      <c r="X20" s="18">
        <f t="shared" si="7"/>
        <v>4.9826069078947341</v>
      </c>
      <c r="Y20" s="18">
        <f t="shared" si="8"/>
        <v>980.9941180622011</v>
      </c>
      <c r="Z20" s="18">
        <f t="shared" si="9"/>
        <v>980.9941180622011</v>
      </c>
      <c r="AA20" s="18">
        <f t="shared" si="10"/>
        <v>15.822485775196792</v>
      </c>
      <c r="AB20" s="18">
        <f t="shared" si="11"/>
        <v>15.822485775196792</v>
      </c>
      <c r="AC20" s="24"/>
      <c r="AD20" s="24"/>
    </row>
    <row r="21" spans="1:30" ht="12.75" customHeight="1">
      <c r="A21" s="16"/>
      <c r="B21" s="17">
        <v>19</v>
      </c>
      <c r="C21" s="19" t="s">
        <v>62</v>
      </c>
      <c r="D21" s="19">
        <v>200</v>
      </c>
      <c r="E21" s="20" t="s">
        <v>32</v>
      </c>
      <c r="F21" s="19">
        <v>74</v>
      </c>
      <c r="G21" s="18">
        <v>0</v>
      </c>
      <c r="H21" s="18">
        <v>0</v>
      </c>
      <c r="I21" s="18">
        <f t="shared" si="13"/>
        <v>74</v>
      </c>
      <c r="J21" s="19">
        <v>1195</v>
      </c>
      <c r="K21" s="19">
        <v>6400</v>
      </c>
      <c r="L21" s="19">
        <v>6400</v>
      </c>
      <c r="M21" s="18">
        <f t="shared" si="0"/>
        <v>5408</v>
      </c>
      <c r="N21" s="21">
        <f t="shared" si="1"/>
        <v>5408</v>
      </c>
      <c r="O21" s="18">
        <f t="shared" si="2"/>
        <v>17035.2</v>
      </c>
      <c r="P21" s="18">
        <f t="shared" si="3"/>
        <v>17035.2</v>
      </c>
      <c r="Q21" s="18">
        <f t="shared" si="4"/>
        <v>1425.5397489539748</v>
      </c>
      <c r="R21" s="18">
        <f t="shared" si="5"/>
        <v>1425.5397489539748</v>
      </c>
      <c r="S21" s="19">
        <v>21500</v>
      </c>
      <c r="T21" s="41">
        <v>7050</v>
      </c>
      <c r="U21" s="23">
        <v>84.543750000000003</v>
      </c>
      <c r="V21" s="18">
        <f t="shared" si="14"/>
        <v>5960.3343750000004</v>
      </c>
      <c r="W21" s="18">
        <f t="shared" si="6"/>
        <v>20410.334374999999</v>
      </c>
      <c r="X21" s="18">
        <f t="shared" si="7"/>
        <v>5.068212209302331</v>
      </c>
      <c r="Y21" s="18">
        <f t="shared" si="8"/>
        <v>1353.2903693490316</v>
      </c>
      <c r="Z21" s="18">
        <f t="shared" si="9"/>
        <v>1353.2903693490316</v>
      </c>
      <c r="AA21" s="18">
        <f t="shared" si="10"/>
        <v>18.287707693905833</v>
      </c>
      <c r="AB21" s="18">
        <f t="shared" si="11"/>
        <v>18.287707693905833</v>
      </c>
      <c r="AC21" s="24"/>
      <c r="AD21" s="24"/>
    </row>
    <row r="22" spans="1:30" ht="12.75" customHeight="1">
      <c r="A22" s="16"/>
      <c r="B22" s="17">
        <v>20</v>
      </c>
      <c r="C22" s="19" t="s">
        <v>62</v>
      </c>
      <c r="D22" s="19">
        <v>200</v>
      </c>
      <c r="E22" s="30" t="s">
        <v>35</v>
      </c>
      <c r="F22" s="19">
        <v>64</v>
      </c>
      <c r="G22" s="18">
        <v>0</v>
      </c>
      <c r="H22" s="18">
        <v>0</v>
      </c>
      <c r="I22" s="18">
        <f t="shared" si="13"/>
        <v>64</v>
      </c>
      <c r="J22" s="19">
        <v>1195</v>
      </c>
      <c r="K22" s="19">
        <v>6400</v>
      </c>
      <c r="L22" s="19">
        <v>6400</v>
      </c>
      <c r="M22" s="18">
        <f t="shared" si="0"/>
        <v>5408</v>
      </c>
      <c r="N22" s="21">
        <f t="shared" si="1"/>
        <v>5408</v>
      </c>
      <c r="O22" s="18">
        <f t="shared" si="2"/>
        <v>17035.2</v>
      </c>
      <c r="P22" s="18">
        <f t="shared" si="3"/>
        <v>17035.2</v>
      </c>
      <c r="Q22" s="18">
        <f t="shared" si="4"/>
        <v>1425.5397489539748</v>
      </c>
      <c r="R22" s="18">
        <f t="shared" si="5"/>
        <v>1425.5397489539748</v>
      </c>
      <c r="S22" s="19">
        <v>21500</v>
      </c>
      <c r="T22" s="41">
        <v>7050</v>
      </c>
      <c r="U22" s="23">
        <v>84.543750000000003</v>
      </c>
      <c r="V22" s="18">
        <f t="shared" si="14"/>
        <v>5960.3343750000004</v>
      </c>
      <c r="W22" s="18">
        <f t="shared" si="6"/>
        <v>20410.334374999999</v>
      </c>
      <c r="X22" s="18">
        <f t="shared" si="7"/>
        <v>5.068212209302331</v>
      </c>
      <c r="Y22" s="18">
        <f t="shared" si="8"/>
        <v>1353.2903693490316</v>
      </c>
      <c r="Z22" s="18">
        <f t="shared" si="9"/>
        <v>1353.2903693490316</v>
      </c>
      <c r="AA22" s="18">
        <f t="shared" si="10"/>
        <v>21.145162021078619</v>
      </c>
      <c r="AB22" s="18">
        <f t="shared" si="11"/>
        <v>21.145162021078619</v>
      </c>
      <c r="AC22" s="24"/>
      <c r="AD22" s="24"/>
    </row>
    <row r="23" spans="1:30" ht="12.75" customHeight="1">
      <c r="A23" s="16"/>
      <c r="B23" s="17">
        <v>21</v>
      </c>
      <c r="C23" s="42" t="s">
        <v>63</v>
      </c>
      <c r="D23" s="67"/>
      <c r="E23" s="32" t="s">
        <v>35</v>
      </c>
      <c r="F23" s="33">
        <v>171</v>
      </c>
      <c r="G23" s="18">
        <v>0</v>
      </c>
      <c r="H23" s="18">
        <v>0</v>
      </c>
      <c r="I23" s="43">
        <f t="shared" si="13"/>
        <v>171</v>
      </c>
      <c r="J23" s="33">
        <v>3500</v>
      </c>
      <c r="K23" s="33">
        <v>23830</v>
      </c>
      <c r="L23" s="33">
        <v>23830</v>
      </c>
      <c r="M23" s="33">
        <v>241140</v>
      </c>
      <c r="N23" s="34">
        <f t="shared" ref="N23:N54" si="15">L23*0.845</f>
        <v>20136.349999999999</v>
      </c>
      <c r="O23" s="33">
        <f t="shared" si="2"/>
        <v>759591</v>
      </c>
      <c r="P23" s="33">
        <f t="shared" si="3"/>
        <v>63429.502499999995</v>
      </c>
      <c r="Q23" s="33">
        <f t="shared" si="4"/>
        <v>21702.6</v>
      </c>
      <c r="R23" s="33">
        <f t="shared" si="5"/>
        <v>1812.2714999999998</v>
      </c>
      <c r="S23" s="33">
        <v>68100</v>
      </c>
      <c r="T23" s="33">
        <v>18260</v>
      </c>
      <c r="U23" s="23">
        <v>84.543750000000003</v>
      </c>
      <c r="V23" s="33">
        <f t="shared" si="14"/>
        <v>15437.688749999999</v>
      </c>
      <c r="W23" s="33">
        <f t="shared" si="6"/>
        <v>65277.688750000001</v>
      </c>
      <c r="X23" s="33">
        <f t="shared" si="7"/>
        <v>4.1443630690161513</v>
      </c>
      <c r="Y23" s="33">
        <f t="shared" si="8"/>
        <v>20803.165460583699</v>
      </c>
      <c r="Z23" s="33">
        <f t="shared" si="9"/>
        <v>1737.1643892436948</v>
      </c>
      <c r="AA23" s="33">
        <f t="shared" si="10"/>
        <v>121.65593836598654</v>
      </c>
      <c r="AB23" s="33">
        <f t="shared" si="11"/>
        <v>10.158856077448508</v>
      </c>
      <c r="AC23" s="24"/>
      <c r="AD23" s="24"/>
    </row>
    <row r="24" spans="1:30" ht="12.75" customHeight="1">
      <c r="A24" s="16"/>
      <c r="B24" s="17">
        <v>22</v>
      </c>
      <c r="C24" s="42" t="s">
        <v>63</v>
      </c>
      <c r="D24" s="67"/>
      <c r="E24" s="32" t="s">
        <v>32</v>
      </c>
      <c r="F24" s="43">
        <v>108</v>
      </c>
      <c r="G24" s="43">
        <v>18</v>
      </c>
      <c r="H24" s="43">
        <v>18</v>
      </c>
      <c r="I24" s="43">
        <f t="shared" si="13"/>
        <v>144</v>
      </c>
      <c r="J24" s="44">
        <v>3500</v>
      </c>
      <c r="K24" s="33">
        <v>23830</v>
      </c>
      <c r="L24" s="33">
        <v>23830</v>
      </c>
      <c r="M24" s="44">
        <v>241140</v>
      </c>
      <c r="N24" s="34">
        <f t="shared" si="15"/>
        <v>20136.349999999999</v>
      </c>
      <c r="O24" s="33">
        <f t="shared" si="2"/>
        <v>759591</v>
      </c>
      <c r="P24" s="33">
        <f t="shared" si="3"/>
        <v>63429.502499999995</v>
      </c>
      <c r="Q24" s="33">
        <f t="shared" si="4"/>
        <v>21702.6</v>
      </c>
      <c r="R24" s="33">
        <f t="shared" si="5"/>
        <v>1812.2714999999998</v>
      </c>
      <c r="S24" s="33">
        <v>68100</v>
      </c>
      <c r="T24" s="44">
        <v>18260</v>
      </c>
      <c r="U24" s="23">
        <v>84.543750000000003</v>
      </c>
      <c r="V24" s="33">
        <f t="shared" si="14"/>
        <v>15437.688749999999</v>
      </c>
      <c r="W24" s="33">
        <f t="shared" si="6"/>
        <v>65277.688750000001</v>
      </c>
      <c r="X24" s="33">
        <f t="shared" si="7"/>
        <v>4.1443630690161513</v>
      </c>
      <c r="Y24" s="33">
        <f t="shared" si="8"/>
        <v>20803.165460583699</v>
      </c>
      <c r="Z24" s="33">
        <f t="shared" si="9"/>
        <v>1737.1643892436948</v>
      </c>
      <c r="AA24" s="33">
        <f t="shared" si="10"/>
        <v>144.46642680960903</v>
      </c>
      <c r="AB24" s="33">
        <f t="shared" si="11"/>
        <v>12.063641591970104</v>
      </c>
      <c r="AC24" s="24"/>
      <c r="AD24" s="24"/>
    </row>
    <row r="25" spans="1:30" ht="12.75" customHeight="1">
      <c r="A25" s="16"/>
      <c r="B25" s="17">
        <v>23</v>
      </c>
      <c r="C25" s="42" t="s">
        <v>64</v>
      </c>
      <c r="D25" s="37"/>
      <c r="E25" s="32" t="s">
        <v>35</v>
      </c>
      <c r="F25" s="33">
        <v>132</v>
      </c>
      <c r="G25" s="19">
        <v>0</v>
      </c>
      <c r="H25" s="19">
        <v>0</v>
      </c>
      <c r="I25" s="33">
        <f t="shared" si="13"/>
        <v>132</v>
      </c>
      <c r="J25" s="33">
        <v>3400</v>
      </c>
      <c r="K25" s="33">
        <v>23830</v>
      </c>
      <c r="L25" s="33">
        <v>23830</v>
      </c>
      <c r="M25" s="33">
        <v>241140</v>
      </c>
      <c r="N25" s="21">
        <f t="shared" si="15"/>
        <v>20136.349999999999</v>
      </c>
      <c r="O25" s="18">
        <f t="shared" si="2"/>
        <v>759591</v>
      </c>
      <c r="P25" s="18">
        <f t="shared" si="3"/>
        <v>63429.502499999995</v>
      </c>
      <c r="Q25" s="18">
        <f t="shared" si="4"/>
        <v>22340.911764705881</v>
      </c>
      <c r="R25" s="18">
        <f t="shared" si="5"/>
        <v>1865.573602941176</v>
      </c>
      <c r="S25" s="33">
        <v>60500</v>
      </c>
      <c r="T25" s="33">
        <v>14770</v>
      </c>
      <c r="U25" s="23">
        <v>84.543750000000003</v>
      </c>
      <c r="V25" s="18">
        <f t="shared" si="14"/>
        <v>12487.111874999999</v>
      </c>
      <c r="W25" s="18">
        <f t="shared" si="6"/>
        <v>58217.111875000002</v>
      </c>
      <c r="X25" s="18">
        <f t="shared" si="7"/>
        <v>3.773368801652893</v>
      </c>
      <c r="Y25" s="18">
        <f t="shared" si="8"/>
        <v>21497.90677017167</v>
      </c>
      <c r="Z25" s="18">
        <f t="shared" si="9"/>
        <v>1795.1786306359218</v>
      </c>
      <c r="AA25" s="18">
        <f t="shared" si="10"/>
        <v>162.86293007705811</v>
      </c>
      <c r="AB25" s="18">
        <f t="shared" si="11"/>
        <v>13.599838110878196</v>
      </c>
      <c r="AC25" s="24"/>
      <c r="AD25" s="24"/>
    </row>
    <row r="26" spans="1:30" ht="12.75" customHeight="1">
      <c r="A26" s="16"/>
      <c r="B26" s="17">
        <v>24</v>
      </c>
      <c r="C26" s="42" t="s">
        <v>64</v>
      </c>
      <c r="D26" s="68"/>
      <c r="E26" s="47" t="s">
        <v>32</v>
      </c>
      <c r="F26" s="48">
        <v>126</v>
      </c>
      <c r="G26" s="19">
        <v>0</v>
      </c>
      <c r="H26" s="19">
        <v>0</v>
      </c>
      <c r="I26" s="33">
        <f t="shared" si="13"/>
        <v>126</v>
      </c>
      <c r="J26" s="48">
        <v>3400</v>
      </c>
      <c r="K26" s="48">
        <v>23830</v>
      </c>
      <c r="L26" s="48">
        <v>23830</v>
      </c>
      <c r="M26" s="48">
        <v>241140</v>
      </c>
      <c r="N26" s="21">
        <f t="shared" si="15"/>
        <v>20136.349999999999</v>
      </c>
      <c r="O26" s="18">
        <f t="shared" si="2"/>
        <v>759591</v>
      </c>
      <c r="P26" s="18">
        <f t="shared" si="3"/>
        <v>63429.502499999995</v>
      </c>
      <c r="Q26" s="18">
        <f t="shared" si="4"/>
        <v>22340.911764705881</v>
      </c>
      <c r="R26" s="18">
        <f t="shared" si="5"/>
        <v>1865.573602941176</v>
      </c>
      <c r="S26" s="48">
        <v>60500</v>
      </c>
      <c r="T26" s="48">
        <v>14770</v>
      </c>
      <c r="U26" s="23">
        <v>84.543750000000003</v>
      </c>
      <c r="V26" s="18">
        <f t="shared" si="14"/>
        <v>12487.111874999999</v>
      </c>
      <c r="W26" s="18">
        <f t="shared" si="6"/>
        <v>58217.111875000002</v>
      </c>
      <c r="X26" s="18">
        <f t="shared" si="7"/>
        <v>3.773368801652893</v>
      </c>
      <c r="Y26" s="18">
        <f t="shared" si="8"/>
        <v>21497.90677017167</v>
      </c>
      <c r="Z26" s="18">
        <f t="shared" si="9"/>
        <v>1795.1786306359218</v>
      </c>
      <c r="AA26" s="18">
        <f t="shared" si="10"/>
        <v>170.61830769977516</v>
      </c>
      <c r="AB26" s="18">
        <f t="shared" si="11"/>
        <v>14.247449449491443</v>
      </c>
      <c r="AC26" s="24"/>
      <c r="AD26" s="24"/>
    </row>
    <row r="27" spans="1:30" ht="12.75" customHeight="1">
      <c r="A27" s="16"/>
      <c r="B27" s="17">
        <v>25</v>
      </c>
      <c r="C27" s="19" t="s">
        <v>65</v>
      </c>
      <c r="D27" s="63"/>
      <c r="E27" s="20" t="s">
        <v>35</v>
      </c>
      <c r="F27" s="19">
        <v>171</v>
      </c>
      <c r="G27" s="19">
        <v>0</v>
      </c>
      <c r="H27" s="19">
        <v>0</v>
      </c>
      <c r="I27" s="18">
        <f t="shared" si="13"/>
        <v>171</v>
      </c>
      <c r="J27" s="19">
        <v>6040</v>
      </c>
      <c r="K27" s="19">
        <v>26020</v>
      </c>
      <c r="L27" s="19">
        <v>26020</v>
      </c>
      <c r="M27" s="18">
        <f t="shared" ref="M27:M35" si="16">K27*0.845</f>
        <v>21986.899999999998</v>
      </c>
      <c r="N27" s="21">
        <f t="shared" si="15"/>
        <v>21986.899999999998</v>
      </c>
      <c r="O27" s="18">
        <f t="shared" si="2"/>
        <v>69258.734999999986</v>
      </c>
      <c r="P27" s="18">
        <f t="shared" si="3"/>
        <v>69258.734999999986</v>
      </c>
      <c r="Q27" s="18">
        <f t="shared" si="4"/>
        <v>1146.6677980132451</v>
      </c>
      <c r="R27" s="18">
        <f t="shared" si="5"/>
        <v>1146.6677980132451</v>
      </c>
      <c r="S27" s="19">
        <v>70000</v>
      </c>
      <c r="T27" s="41">
        <v>16500</v>
      </c>
      <c r="U27" s="23">
        <v>84.543750000000003</v>
      </c>
      <c r="V27" s="18">
        <f t="shared" si="14"/>
        <v>13949.71875</v>
      </c>
      <c r="W27" s="18">
        <f t="shared" si="6"/>
        <v>67449.71875</v>
      </c>
      <c r="X27" s="18">
        <f t="shared" si="7"/>
        <v>3.6432589285714272</v>
      </c>
      <c r="Y27" s="18">
        <f t="shared" si="8"/>
        <v>1104.8917210810744</v>
      </c>
      <c r="Z27" s="18">
        <f t="shared" si="9"/>
        <v>1104.8917210810744</v>
      </c>
      <c r="AA27" s="18">
        <f t="shared" si="10"/>
        <v>6.4613550940413704</v>
      </c>
      <c r="AB27" s="18">
        <f t="shared" si="11"/>
        <v>6.4613550940413704</v>
      </c>
      <c r="AC27" s="24"/>
      <c r="AD27" s="24"/>
    </row>
    <row r="28" spans="1:30" ht="12.75" customHeight="1">
      <c r="A28" s="16"/>
      <c r="B28" s="17">
        <v>26</v>
      </c>
      <c r="C28" s="19" t="s">
        <v>65</v>
      </c>
      <c r="D28" s="63"/>
      <c r="E28" s="20" t="s">
        <v>32</v>
      </c>
      <c r="F28" s="19">
        <v>140</v>
      </c>
      <c r="G28" s="19">
        <v>0</v>
      </c>
      <c r="H28" s="19">
        <v>6</v>
      </c>
      <c r="I28" s="18">
        <f t="shared" si="13"/>
        <v>146</v>
      </c>
      <c r="J28" s="19">
        <v>6040</v>
      </c>
      <c r="K28" s="19">
        <v>26020</v>
      </c>
      <c r="L28" s="19">
        <v>26020</v>
      </c>
      <c r="M28" s="18">
        <f t="shared" si="16"/>
        <v>21986.899999999998</v>
      </c>
      <c r="N28" s="21">
        <f t="shared" si="15"/>
        <v>21986.899999999998</v>
      </c>
      <c r="O28" s="18">
        <f t="shared" si="2"/>
        <v>69258.734999999986</v>
      </c>
      <c r="P28" s="18">
        <f t="shared" si="3"/>
        <v>69258.734999999986</v>
      </c>
      <c r="Q28" s="18">
        <f t="shared" si="4"/>
        <v>1146.6677980132451</v>
      </c>
      <c r="R28" s="18">
        <f t="shared" si="5"/>
        <v>1146.6677980132451</v>
      </c>
      <c r="S28" s="19">
        <v>70000</v>
      </c>
      <c r="T28" s="41">
        <v>16500</v>
      </c>
      <c r="U28" s="23">
        <v>84.543750000000003</v>
      </c>
      <c r="V28" s="18">
        <f t="shared" si="14"/>
        <v>13949.71875</v>
      </c>
      <c r="W28" s="18">
        <f t="shared" si="6"/>
        <v>67449.71875</v>
      </c>
      <c r="X28" s="18">
        <f t="shared" si="7"/>
        <v>3.6432589285714272</v>
      </c>
      <c r="Y28" s="18">
        <f t="shared" si="8"/>
        <v>1104.8917210810744</v>
      </c>
      <c r="Z28" s="18">
        <f t="shared" si="9"/>
        <v>1104.8917210810744</v>
      </c>
      <c r="AA28" s="18">
        <f t="shared" si="10"/>
        <v>7.567751514253934</v>
      </c>
      <c r="AB28" s="18">
        <f t="shared" si="11"/>
        <v>7.567751514253934</v>
      </c>
      <c r="AC28" s="24"/>
      <c r="AD28" s="24"/>
    </row>
    <row r="29" spans="1:30" ht="12.75" customHeight="1">
      <c r="A29" s="16"/>
      <c r="B29" s="17">
        <v>27</v>
      </c>
      <c r="C29" s="31" t="s">
        <v>66</v>
      </c>
      <c r="D29" s="19"/>
      <c r="E29" s="20" t="s">
        <v>35</v>
      </c>
      <c r="F29" s="19">
        <v>171</v>
      </c>
      <c r="G29" s="19">
        <v>0</v>
      </c>
      <c r="H29" s="19">
        <v>0</v>
      </c>
      <c r="I29" s="18">
        <f t="shared" si="13"/>
        <v>171</v>
      </c>
      <c r="J29" s="19">
        <v>3500</v>
      </c>
      <c r="K29" s="19">
        <v>23830</v>
      </c>
      <c r="L29" s="19">
        <v>23830</v>
      </c>
      <c r="M29" s="18">
        <f t="shared" si="16"/>
        <v>20136.349999999999</v>
      </c>
      <c r="N29" s="21">
        <f t="shared" si="15"/>
        <v>20136.349999999999</v>
      </c>
      <c r="O29" s="18">
        <f t="shared" si="2"/>
        <v>63429.502499999995</v>
      </c>
      <c r="P29" s="18">
        <f t="shared" si="3"/>
        <v>63429.502499999995</v>
      </c>
      <c r="Q29" s="18">
        <f t="shared" si="4"/>
        <v>1812.2714999999998</v>
      </c>
      <c r="R29" s="18">
        <f t="shared" si="5"/>
        <v>1812.2714999999998</v>
      </c>
      <c r="S29" s="25">
        <v>68100</v>
      </c>
      <c r="T29" s="19">
        <v>18260</v>
      </c>
      <c r="U29" s="23">
        <v>84.543750000000003</v>
      </c>
      <c r="V29" s="18">
        <f t="shared" si="14"/>
        <v>15437.688749999999</v>
      </c>
      <c r="W29" s="18">
        <f t="shared" si="6"/>
        <v>65277.688750000001</v>
      </c>
      <c r="X29" s="18">
        <f t="shared" si="7"/>
        <v>4.1443630690161513</v>
      </c>
      <c r="Y29" s="18">
        <f t="shared" si="8"/>
        <v>1737.1643892436948</v>
      </c>
      <c r="Z29" s="18">
        <f t="shared" si="9"/>
        <v>1737.1643892436948</v>
      </c>
      <c r="AA29" s="18">
        <f t="shared" si="10"/>
        <v>10.158856077448508</v>
      </c>
      <c r="AB29" s="18">
        <f t="shared" si="11"/>
        <v>10.158856077448508</v>
      </c>
      <c r="AC29" s="24"/>
      <c r="AD29" s="24"/>
    </row>
    <row r="30" spans="1:30" ht="12.75" customHeight="1">
      <c r="A30" s="16"/>
      <c r="B30" s="17">
        <v>28</v>
      </c>
      <c r="C30" s="31" t="s">
        <v>66</v>
      </c>
      <c r="D30" s="19"/>
      <c r="E30" s="20" t="s">
        <v>32</v>
      </c>
      <c r="F30" s="19">
        <v>138</v>
      </c>
      <c r="G30" s="19">
        <v>0</v>
      </c>
      <c r="H30" s="19">
        <v>8</v>
      </c>
      <c r="I30" s="18">
        <f t="shared" si="13"/>
        <v>146</v>
      </c>
      <c r="J30" s="19">
        <v>3500</v>
      </c>
      <c r="K30" s="19">
        <v>23830</v>
      </c>
      <c r="L30" s="19">
        <v>23830</v>
      </c>
      <c r="M30" s="18">
        <f t="shared" si="16"/>
        <v>20136.349999999999</v>
      </c>
      <c r="N30" s="21">
        <f t="shared" si="15"/>
        <v>20136.349999999999</v>
      </c>
      <c r="O30" s="18">
        <f t="shared" si="2"/>
        <v>63429.502499999995</v>
      </c>
      <c r="P30" s="18">
        <f t="shared" si="3"/>
        <v>63429.502499999995</v>
      </c>
      <c r="Q30" s="18">
        <f t="shared" si="4"/>
        <v>1812.2714999999998</v>
      </c>
      <c r="R30" s="18">
        <f t="shared" si="5"/>
        <v>1812.2714999999998</v>
      </c>
      <c r="S30" s="25">
        <v>68100</v>
      </c>
      <c r="T30" s="19">
        <v>18260</v>
      </c>
      <c r="U30" s="23">
        <v>84.543750000000003</v>
      </c>
      <c r="V30" s="18">
        <f t="shared" si="14"/>
        <v>15437.688749999999</v>
      </c>
      <c r="W30" s="18">
        <f t="shared" si="6"/>
        <v>65277.688750000001</v>
      </c>
      <c r="X30" s="18">
        <f t="shared" si="7"/>
        <v>4.1443630690161513</v>
      </c>
      <c r="Y30" s="18">
        <f t="shared" si="8"/>
        <v>1737.1643892436948</v>
      </c>
      <c r="Z30" s="18">
        <f t="shared" si="9"/>
        <v>1737.1643892436948</v>
      </c>
      <c r="AA30" s="18">
        <f t="shared" si="10"/>
        <v>11.898386227696539</v>
      </c>
      <c r="AB30" s="18">
        <f t="shared" si="11"/>
        <v>11.898386227696539</v>
      </c>
      <c r="AC30" s="24"/>
      <c r="AD30" s="24"/>
    </row>
    <row r="31" spans="1:30" ht="12.75" customHeight="1">
      <c r="A31" s="16"/>
      <c r="B31" s="17">
        <v>29</v>
      </c>
      <c r="C31" s="19" t="s">
        <v>67</v>
      </c>
      <c r="D31" s="18"/>
      <c r="E31" s="20" t="s">
        <v>35</v>
      </c>
      <c r="F31" s="19">
        <v>189</v>
      </c>
      <c r="G31" s="19">
        <v>0</v>
      </c>
      <c r="H31" s="19">
        <v>0</v>
      </c>
      <c r="I31" s="18">
        <f t="shared" si="13"/>
        <v>189</v>
      </c>
      <c r="J31" s="19">
        <v>5080</v>
      </c>
      <c r="K31" s="19">
        <v>26030</v>
      </c>
      <c r="L31" s="19">
        <v>26030</v>
      </c>
      <c r="M31" s="18">
        <f t="shared" si="16"/>
        <v>21995.35</v>
      </c>
      <c r="N31" s="21">
        <f t="shared" si="15"/>
        <v>21995.35</v>
      </c>
      <c r="O31" s="18">
        <f t="shared" si="2"/>
        <v>69285.352499999994</v>
      </c>
      <c r="P31" s="18">
        <f t="shared" si="3"/>
        <v>69285.352499999994</v>
      </c>
      <c r="Q31" s="18">
        <f t="shared" si="4"/>
        <v>1363.8848917322834</v>
      </c>
      <c r="R31" s="18">
        <f t="shared" si="5"/>
        <v>1363.8848917322834</v>
      </c>
      <c r="S31" s="25">
        <v>79000</v>
      </c>
      <c r="T31" s="41">
        <v>20240</v>
      </c>
      <c r="U31" s="23">
        <v>84.543750000000003</v>
      </c>
      <c r="V31" s="18">
        <f t="shared" si="14"/>
        <v>17111.655000000002</v>
      </c>
      <c r="W31" s="18">
        <f t="shared" si="6"/>
        <v>75871.654999999999</v>
      </c>
      <c r="X31" s="18">
        <f t="shared" si="7"/>
        <v>3.9599303797468366</v>
      </c>
      <c r="Y31" s="18">
        <f t="shared" si="8"/>
        <v>1309.8759995597995</v>
      </c>
      <c r="Z31" s="18">
        <f t="shared" si="9"/>
        <v>1309.8759995597995</v>
      </c>
      <c r="AA31" s="18">
        <f t="shared" si="10"/>
        <v>6.9305608442317439</v>
      </c>
      <c r="AB31" s="18">
        <f t="shared" si="11"/>
        <v>6.9305608442317439</v>
      </c>
      <c r="AC31" s="24"/>
      <c r="AD31" s="24"/>
    </row>
    <row r="32" spans="1:30" ht="12.75" customHeight="1">
      <c r="A32" s="16"/>
      <c r="B32" s="17">
        <v>30</v>
      </c>
      <c r="C32" s="19" t="s">
        <v>67</v>
      </c>
      <c r="D32" s="18"/>
      <c r="E32" s="20" t="s">
        <v>32</v>
      </c>
      <c r="F32" s="19">
        <v>157</v>
      </c>
      <c r="G32" s="19">
        <v>0</v>
      </c>
      <c r="H32" s="19">
        <v>20</v>
      </c>
      <c r="I32" s="18">
        <f t="shared" si="13"/>
        <v>177</v>
      </c>
      <c r="J32" s="19">
        <v>5080</v>
      </c>
      <c r="K32" s="19">
        <v>26030</v>
      </c>
      <c r="L32" s="19">
        <v>26030</v>
      </c>
      <c r="M32" s="18">
        <f t="shared" si="16"/>
        <v>21995.35</v>
      </c>
      <c r="N32" s="21">
        <f t="shared" si="15"/>
        <v>21995.35</v>
      </c>
      <c r="O32" s="18">
        <f t="shared" si="2"/>
        <v>69285.352499999994</v>
      </c>
      <c r="P32" s="18">
        <f t="shared" si="3"/>
        <v>69285.352499999994</v>
      </c>
      <c r="Q32" s="18">
        <f t="shared" si="4"/>
        <v>1363.8848917322834</v>
      </c>
      <c r="R32" s="18">
        <f t="shared" si="5"/>
        <v>1363.8848917322834</v>
      </c>
      <c r="S32" s="25">
        <v>79000</v>
      </c>
      <c r="T32" s="41">
        <v>20240</v>
      </c>
      <c r="U32" s="23">
        <v>84.543750000000003</v>
      </c>
      <c r="V32" s="18">
        <f t="shared" si="14"/>
        <v>17111.655000000002</v>
      </c>
      <c r="W32" s="18">
        <f t="shared" si="6"/>
        <v>75871.654999999999</v>
      </c>
      <c r="X32" s="18">
        <f t="shared" si="7"/>
        <v>3.9599303797468366</v>
      </c>
      <c r="Y32" s="18">
        <f t="shared" si="8"/>
        <v>1309.8759995597995</v>
      </c>
      <c r="Z32" s="18">
        <f t="shared" si="9"/>
        <v>1309.8759995597995</v>
      </c>
      <c r="AA32" s="18">
        <f t="shared" si="10"/>
        <v>7.4004293760440651</v>
      </c>
      <c r="AB32" s="18">
        <f t="shared" si="11"/>
        <v>7.4004293760440651</v>
      </c>
      <c r="AC32" s="24"/>
      <c r="AD32" s="24"/>
    </row>
    <row r="33" spans="1:30" ht="12.75" customHeight="1">
      <c r="A33" s="16"/>
      <c r="B33" s="17">
        <v>31</v>
      </c>
      <c r="C33" s="19" t="s">
        <v>68</v>
      </c>
      <c r="D33" s="18"/>
      <c r="E33" s="20" t="s">
        <v>35</v>
      </c>
      <c r="F33" s="19">
        <v>215</v>
      </c>
      <c r="G33" s="19">
        <v>0</v>
      </c>
      <c r="H33" s="19">
        <v>0</v>
      </c>
      <c r="I33" s="18">
        <f t="shared" si="13"/>
        <v>215</v>
      </c>
      <c r="J33" s="19">
        <v>5900</v>
      </c>
      <c r="K33" s="19">
        <v>26700</v>
      </c>
      <c r="L33" s="19">
        <v>26700</v>
      </c>
      <c r="M33" s="18">
        <f t="shared" si="16"/>
        <v>22561.5</v>
      </c>
      <c r="N33" s="21">
        <f t="shared" si="15"/>
        <v>22561.5</v>
      </c>
      <c r="O33" s="18">
        <f t="shared" si="2"/>
        <v>71068.724999999991</v>
      </c>
      <c r="P33" s="18">
        <f t="shared" si="3"/>
        <v>71068.724999999991</v>
      </c>
      <c r="Q33" s="18">
        <f t="shared" si="4"/>
        <v>1204.554661016949</v>
      </c>
      <c r="R33" s="18">
        <f t="shared" si="5"/>
        <v>1204.554661016949</v>
      </c>
      <c r="S33" s="25">
        <v>85200</v>
      </c>
      <c r="T33" s="41">
        <v>20240</v>
      </c>
      <c r="U33" s="23">
        <v>84.543750000000003</v>
      </c>
      <c r="V33" s="18">
        <f t="shared" si="14"/>
        <v>17111.655000000002</v>
      </c>
      <c r="W33" s="18">
        <f t="shared" si="6"/>
        <v>82071.654999999999</v>
      </c>
      <c r="X33" s="18">
        <f t="shared" si="7"/>
        <v>3.6717664319248797</v>
      </c>
      <c r="Y33" s="18">
        <f t="shared" si="8"/>
        <v>1160.3262273195421</v>
      </c>
      <c r="Z33" s="18">
        <f t="shared" si="9"/>
        <v>1160.3262273195421</v>
      </c>
      <c r="AA33" s="18">
        <f t="shared" si="10"/>
        <v>5.3968661735792658</v>
      </c>
      <c r="AB33" s="18">
        <f t="shared" si="11"/>
        <v>5.3968661735792658</v>
      </c>
      <c r="AC33" s="24"/>
      <c r="AD33" s="24"/>
    </row>
    <row r="34" spans="1:30" ht="12.75" customHeight="1">
      <c r="A34" s="16"/>
      <c r="B34" s="17">
        <v>32</v>
      </c>
      <c r="C34" s="19" t="s">
        <v>68</v>
      </c>
      <c r="D34" s="18"/>
      <c r="E34" s="20" t="s">
        <v>32</v>
      </c>
      <c r="F34" s="19">
        <v>169</v>
      </c>
      <c r="G34" s="19">
        <v>0</v>
      </c>
      <c r="H34" s="19">
        <v>20</v>
      </c>
      <c r="I34" s="18">
        <f t="shared" si="13"/>
        <v>189</v>
      </c>
      <c r="J34" s="19">
        <v>5900</v>
      </c>
      <c r="K34" s="19">
        <v>26700</v>
      </c>
      <c r="L34" s="19">
        <v>26700</v>
      </c>
      <c r="M34" s="18">
        <f t="shared" si="16"/>
        <v>22561.5</v>
      </c>
      <c r="N34" s="21">
        <f t="shared" si="15"/>
        <v>22561.5</v>
      </c>
      <c r="O34" s="18">
        <f t="shared" si="2"/>
        <v>71068.724999999991</v>
      </c>
      <c r="P34" s="18">
        <f t="shared" si="3"/>
        <v>71068.724999999991</v>
      </c>
      <c r="Q34" s="18">
        <f t="shared" si="4"/>
        <v>1204.554661016949</v>
      </c>
      <c r="R34" s="18">
        <f t="shared" si="5"/>
        <v>1204.554661016949</v>
      </c>
      <c r="S34" s="25">
        <v>85200</v>
      </c>
      <c r="T34" s="41">
        <v>20240</v>
      </c>
      <c r="U34" s="23">
        <v>84.543750000000003</v>
      </c>
      <c r="V34" s="18">
        <f t="shared" si="14"/>
        <v>17111.655000000002</v>
      </c>
      <c r="W34" s="18">
        <f t="shared" si="6"/>
        <v>82071.654999999999</v>
      </c>
      <c r="X34" s="18">
        <f t="shared" si="7"/>
        <v>3.6717664319248797</v>
      </c>
      <c r="Y34" s="18">
        <f t="shared" si="8"/>
        <v>1160.3262273195421</v>
      </c>
      <c r="Z34" s="18">
        <f t="shared" si="9"/>
        <v>1160.3262273195421</v>
      </c>
      <c r="AA34" s="18">
        <f t="shared" si="10"/>
        <v>6.1392922080399055</v>
      </c>
      <c r="AB34" s="18">
        <f t="shared" si="11"/>
        <v>6.1392922080399055</v>
      </c>
      <c r="AC34" s="24"/>
      <c r="AD34" s="24"/>
    </row>
    <row r="35" spans="1:30" ht="12.75" customHeight="1">
      <c r="A35" s="16"/>
      <c r="B35" s="17">
        <v>33</v>
      </c>
      <c r="C35" s="42" t="s">
        <v>69</v>
      </c>
      <c r="D35" s="50"/>
      <c r="E35" s="32" t="s">
        <v>35</v>
      </c>
      <c r="F35" s="33">
        <v>660</v>
      </c>
      <c r="G35" s="33"/>
      <c r="H35" s="33"/>
      <c r="I35" s="33">
        <f t="shared" si="13"/>
        <v>660</v>
      </c>
      <c r="J35" s="33">
        <v>13430</v>
      </c>
      <c r="K35" s="33">
        <v>216840</v>
      </c>
      <c r="L35" s="33">
        <v>216840</v>
      </c>
      <c r="M35" s="18">
        <f t="shared" si="16"/>
        <v>183229.8</v>
      </c>
      <c r="N35" s="21">
        <f t="shared" si="15"/>
        <v>183229.8</v>
      </c>
      <c r="O35" s="18">
        <f t="shared" ref="O35:O66" si="17">M35*3.15</f>
        <v>577173.87</v>
      </c>
      <c r="P35" s="18">
        <f t="shared" ref="P35:P66" si="18">N35*3.15</f>
        <v>577173.87</v>
      </c>
      <c r="Q35" s="18">
        <f t="shared" ref="Q35:Q66" si="19">((100*M35)/J35)*3.15</f>
        <v>4297.6460908413992</v>
      </c>
      <c r="R35" s="18">
        <f t="shared" ref="R35:R66" si="20">((100*N35)/J35)*3.15</f>
        <v>4297.6460908413992</v>
      </c>
      <c r="S35" s="35">
        <v>396900</v>
      </c>
      <c r="T35" s="33">
        <v>70620</v>
      </c>
      <c r="U35" s="23">
        <v>84.543750000000003</v>
      </c>
      <c r="V35" s="18">
        <f t="shared" si="14"/>
        <v>59704.796250000007</v>
      </c>
      <c r="W35" s="18">
        <f t="shared" ref="W35:W66" si="21">S35-T35+V35</f>
        <v>385984.79625000001</v>
      </c>
      <c r="X35" s="18">
        <f t="shared" ref="X35:X66" si="22">100-(W35/S35*100)</f>
        <v>2.7501143235071766</v>
      </c>
      <c r="Y35" s="18">
        <f t="shared" ref="Y35:Y66" si="23">(Q35/100)*(100-X35)</f>
        <v>4179.4559101235236</v>
      </c>
      <c r="Z35" s="18">
        <f t="shared" ref="Z35:Z66" si="24">(R35/100)*(100-X35)</f>
        <v>4179.4559101235236</v>
      </c>
      <c r="AA35" s="18">
        <f t="shared" ref="AA35:AA66" si="25">Y35/I35</f>
        <v>6.3325089547326119</v>
      </c>
      <c r="AB35" s="18">
        <f t="shared" ref="AB35:AB66" si="26">Z35/I35</f>
        <v>6.3325089547326119</v>
      </c>
      <c r="AC35" s="24"/>
      <c r="AD35" s="24"/>
    </row>
    <row r="36" spans="1:30" ht="12.75" customHeight="1">
      <c r="A36" s="16"/>
      <c r="B36" s="17">
        <v>34</v>
      </c>
      <c r="C36" s="42" t="s">
        <v>69</v>
      </c>
      <c r="D36" s="19" t="s">
        <v>70</v>
      </c>
      <c r="E36" s="32" t="s">
        <v>35</v>
      </c>
      <c r="F36" s="33">
        <v>660</v>
      </c>
      <c r="G36" s="33"/>
      <c r="H36" s="33"/>
      <c r="I36" s="33">
        <f t="shared" si="13"/>
        <v>660</v>
      </c>
      <c r="J36" s="33">
        <v>14200</v>
      </c>
      <c r="K36" s="33">
        <v>241140</v>
      </c>
      <c r="L36" s="33">
        <v>241140</v>
      </c>
      <c r="M36" s="33">
        <v>241140</v>
      </c>
      <c r="N36" s="21">
        <f t="shared" si="15"/>
        <v>203763.3</v>
      </c>
      <c r="O36" s="18">
        <f t="shared" si="17"/>
        <v>759591</v>
      </c>
      <c r="P36" s="18">
        <f t="shared" si="18"/>
        <v>641854.3949999999</v>
      </c>
      <c r="Q36" s="18">
        <f t="shared" si="19"/>
        <v>5349.2323943661977</v>
      </c>
      <c r="R36" s="18">
        <f t="shared" si="20"/>
        <v>4520.1013732394358</v>
      </c>
      <c r="S36" s="35">
        <v>412780</v>
      </c>
      <c r="T36" s="33">
        <v>67900</v>
      </c>
      <c r="U36" s="23">
        <v>84.543750000000003</v>
      </c>
      <c r="V36" s="18">
        <f t="shared" si="14"/>
        <v>57405.206250000003</v>
      </c>
      <c r="W36" s="18">
        <f t="shared" si="21"/>
        <v>402285.20624999999</v>
      </c>
      <c r="X36" s="18">
        <f t="shared" si="22"/>
        <v>2.5424666287126314</v>
      </c>
      <c r="Y36" s="18">
        <f t="shared" si="23"/>
        <v>5213.2299458471516</v>
      </c>
      <c r="Z36" s="18">
        <f t="shared" si="24"/>
        <v>4405.1793042408417</v>
      </c>
      <c r="AA36" s="18">
        <f t="shared" si="25"/>
        <v>7.8988332512835626</v>
      </c>
      <c r="AB36" s="18">
        <f t="shared" si="26"/>
        <v>6.6745140973346082</v>
      </c>
      <c r="AC36" s="24"/>
      <c r="AD36" s="24"/>
    </row>
    <row r="37" spans="1:30" ht="12.75" customHeight="1">
      <c r="A37" s="16"/>
      <c r="B37" s="17">
        <v>35</v>
      </c>
      <c r="C37" s="42" t="s">
        <v>69</v>
      </c>
      <c r="D37" s="50"/>
      <c r="E37" s="32" t="s">
        <v>32</v>
      </c>
      <c r="F37" s="33">
        <v>409</v>
      </c>
      <c r="G37" s="33"/>
      <c r="H37" s="33">
        <v>38</v>
      </c>
      <c r="I37" s="33">
        <f t="shared" ref="I37:I68" si="27">F37+G37+H37</f>
        <v>447</v>
      </c>
      <c r="J37" s="33">
        <v>13430</v>
      </c>
      <c r="K37" s="33">
        <v>216840</v>
      </c>
      <c r="L37" s="33">
        <v>216840</v>
      </c>
      <c r="M37" s="18">
        <f>K37*0.845</f>
        <v>183229.8</v>
      </c>
      <c r="N37" s="21">
        <f t="shared" si="15"/>
        <v>183229.8</v>
      </c>
      <c r="O37" s="18">
        <f t="shared" si="17"/>
        <v>577173.87</v>
      </c>
      <c r="P37" s="18">
        <f t="shared" si="18"/>
        <v>577173.87</v>
      </c>
      <c r="Q37" s="18">
        <f t="shared" si="19"/>
        <v>4297.6460908413992</v>
      </c>
      <c r="R37" s="18">
        <f t="shared" si="20"/>
        <v>4297.6460908413992</v>
      </c>
      <c r="S37" s="35">
        <v>396900</v>
      </c>
      <c r="T37" s="33">
        <v>70620</v>
      </c>
      <c r="U37" s="23">
        <v>84.543750000000003</v>
      </c>
      <c r="V37" s="18">
        <f t="shared" ref="V37:V68" si="28">(T37/100)*U37</f>
        <v>59704.796250000007</v>
      </c>
      <c r="W37" s="18">
        <f t="shared" si="21"/>
        <v>385984.79625000001</v>
      </c>
      <c r="X37" s="18">
        <f t="shared" si="22"/>
        <v>2.7501143235071766</v>
      </c>
      <c r="Y37" s="18">
        <f t="shared" si="23"/>
        <v>4179.4559101235236</v>
      </c>
      <c r="Z37" s="18">
        <f t="shared" si="24"/>
        <v>4179.4559101235236</v>
      </c>
      <c r="AA37" s="18">
        <f t="shared" si="25"/>
        <v>9.3500132217528495</v>
      </c>
      <c r="AB37" s="18">
        <f t="shared" si="26"/>
        <v>9.3500132217528495</v>
      </c>
      <c r="AC37" s="24"/>
      <c r="AD37" s="24"/>
    </row>
    <row r="38" spans="1:30" ht="12.75" customHeight="1">
      <c r="A38" s="16"/>
      <c r="B38" s="17">
        <v>36</v>
      </c>
      <c r="C38" s="42" t="s">
        <v>69</v>
      </c>
      <c r="D38" s="19" t="s">
        <v>70</v>
      </c>
      <c r="E38" s="32" t="s">
        <v>32</v>
      </c>
      <c r="F38" s="33">
        <v>409</v>
      </c>
      <c r="G38" s="33"/>
      <c r="H38" s="33">
        <v>38</v>
      </c>
      <c r="I38" s="33">
        <f t="shared" si="27"/>
        <v>447</v>
      </c>
      <c r="J38" s="33">
        <v>14200</v>
      </c>
      <c r="K38" s="33">
        <v>241140</v>
      </c>
      <c r="L38" s="33">
        <v>241140</v>
      </c>
      <c r="M38" s="33">
        <v>241140</v>
      </c>
      <c r="N38" s="21">
        <f t="shared" si="15"/>
        <v>203763.3</v>
      </c>
      <c r="O38" s="18">
        <f t="shared" si="17"/>
        <v>759591</v>
      </c>
      <c r="P38" s="18">
        <f t="shared" si="18"/>
        <v>641854.3949999999</v>
      </c>
      <c r="Q38" s="18">
        <f t="shared" si="19"/>
        <v>5349.2323943661977</v>
      </c>
      <c r="R38" s="18">
        <f t="shared" si="20"/>
        <v>4520.1013732394358</v>
      </c>
      <c r="S38" s="35">
        <v>412780</v>
      </c>
      <c r="T38" s="33">
        <v>67900</v>
      </c>
      <c r="U38" s="23">
        <v>84.543750000000003</v>
      </c>
      <c r="V38" s="18">
        <f t="shared" si="28"/>
        <v>57405.206250000003</v>
      </c>
      <c r="W38" s="18">
        <f t="shared" si="21"/>
        <v>402285.20624999999</v>
      </c>
      <c r="X38" s="18">
        <f t="shared" si="22"/>
        <v>2.5424666287126314</v>
      </c>
      <c r="Y38" s="18">
        <f t="shared" si="23"/>
        <v>5213.2299458471516</v>
      </c>
      <c r="Z38" s="18">
        <f t="shared" si="24"/>
        <v>4405.1793042408417</v>
      </c>
      <c r="AA38" s="18">
        <f t="shared" si="25"/>
        <v>11.662706813975731</v>
      </c>
      <c r="AB38" s="18">
        <f t="shared" si="26"/>
        <v>9.8549872578094888</v>
      </c>
      <c r="AC38" s="24"/>
      <c r="AD38" s="24"/>
    </row>
    <row r="39" spans="1:30" ht="12.75" customHeight="1">
      <c r="A39" s="16"/>
      <c r="B39" s="17">
        <v>37</v>
      </c>
      <c r="C39" s="31" t="s">
        <v>71</v>
      </c>
      <c r="D39" s="19"/>
      <c r="E39" s="32" t="s">
        <v>35</v>
      </c>
      <c r="F39" s="33">
        <v>224</v>
      </c>
      <c r="G39" s="33">
        <v>0</v>
      </c>
      <c r="H39" s="33">
        <v>0</v>
      </c>
      <c r="I39" s="33">
        <f t="shared" si="27"/>
        <v>224</v>
      </c>
      <c r="J39" s="33">
        <v>5550</v>
      </c>
      <c r="K39" s="33">
        <v>43490</v>
      </c>
      <c r="L39" s="33">
        <v>43490</v>
      </c>
      <c r="M39" s="33">
        <f t="shared" ref="M39:M70" si="29">K39*0.845</f>
        <v>36749.049999999996</v>
      </c>
      <c r="N39" s="34">
        <f t="shared" si="15"/>
        <v>36749.049999999996</v>
      </c>
      <c r="O39" s="33">
        <f t="shared" si="17"/>
        <v>115759.50749999998</v>
      </c>
      <c r="P39" s="33">
        <f t="shared" si="18"/>
        <v>115759.50749999998</v>
      </c>
      <c r="Q39" s="33">
        <f t="shared" si="19"/>
        <v>2085.7568918918914</v>
      </c>
      <c r="R39" s="33">
        <f t="shared" si="20"/>
        <v>2085.7568918918914</v>
      </c>
      <c r="S39" s="35">
        <v>98880</v>
      </c>
      <c r="T39" s="33">
        <v>25970</v>
      </c>
      <c r="U39" s="23">
        <v>84.543750000000003</v>
      </c>
      <c r="V39" s="33">
        <f t="shared" si="28"/>
        <v>21956.011875</v>
      </c>
      <c r="W39" s="33">
        <f t="shared" si="21"/>
        <v>94866.011874999997</v>
      </c>
      <c r="X39" s="33">
        <f t="shared" si="22"/>
        <v>4.0594540099110077</v>
      </c>
      <c r="Y39" s="33">
        <f t="shared" si="23"/>
        <v>2001.0865501069909</v>
      </c>
      <c r="Z39" s="33">
        <f t="shared" si="24"/>
        <v>2001.0865501069909</v>
      </c>
      <c r="AA39" s="33">
        <f t="shared" si="25"/>
        <v>8.9334220986919242</v>
      </c>
      <c r="AB39" s="33">
        <f t="shared" si="26"/>
        <v>8.9334220986919242</v>
      </c>
      <c r="AC39" s="24"/>
      <c r="AD39" s="24"/>
    </row>
    <row r="40" spans="1:30" ht="12.75" customHeight="1">
      <c r="A40" s="16"/>
      <c r="B40" s="17">
        <v>38</v>
      </c>
      <c r="C40" s="31" t="s">
        <v>71</v>
      </c>
      <c r="D40" s="19"/>
      <c r="E40" s="32" t="s">
        <v>32</v>
      </c>
      <c r="F40" s="33">
        <v>193</v>
      </c>
      <c r="G40" s="33">
        <v>0</v>
      </c>
      <c r="H40" s="33">
        <v>8</v>
      </c>
      <c r="I40" s="33">
        <f t="shared" si="27"/>
        <v>201</v>
      </c>
      <c r="J40" s="33">
        <v>5550</v>
      </c>
      <c r="K40" s="33">
        <v>43490</v>
      </c>
      <c r="L40" s="33">
        <v>43490</v>
      </c>
      <c r="M40" s="33">
        <f t="shared" si="29"/>
        <v>36749.049999999996</v>
      </c>
      <c r="N40" s="34">
        <f t="shared" si="15"/>
        <v>36749.049999999996</v>
      </c>
      <c r="O40" s="33">
        <f t="shared" si="17"/>
        <v>115759.50749999998</v>
      </c>
      <c r="P40" s="33">
        <f t="shared" si="18"/>
        <v>115759.50749999998</v>
      </c>
      <c r="Q40" s="33">
        <f t="shared" si="19"/>
        <v>2085.7568918918914</v>
      </c>
      <c r="R40" s="33">
        <f t="shared" si="20"/>
        <v>2085.7568918918914</v>
      </c>
      <c r="S40" s="35">
        <v>98880</v>
      </c>
      <c r="T40" s="33">
        <v>25970</v>
      </c>
      <c r="U40" s="23">
        <v>84.543750000000003</v>
      </c>
      <c r="V40" s="33">
        <f t="shared" si="28"/>
        <v>21956.011875</v>
      </c>
      <c r="W40" s="33">
        <f t="shared" si="21"/>
        <v>94866.011874999997</v>
      </c>
      <c r="X40" s="33">
        <f t="shared" si="22"/>
        <v>4.0594540099110077</v>
      </c>
      <c r="Y40" s="33">
        <f t="shared" si="23"/>
        <v>2001.0865501069909</v>
      </c>
      <c r="Z40" s="33">
        <f t="shared" si="24"/>
        <v>2001.0865501069909</v>
      </c>
      <c r="AA40" s="33">
        <f t="shared" si="25"/>
        <v>9.9556544781442327</v>
      </c>
      <c r="AB40" s="33">
        <f t="shared" si="26"/>
        <v>9.9556544781442327</v>
      </c>
      <c r="AC40" s="24"/>
      <c r="AD40" s="24"/>
    </row>
    <row r="41" spans="1:30" ht="12.75" customHeight="1">
      <c r="A41" s="16"/>
      <c r="B41" s="17">
        <v>39</v>
      </c>
      <c r="C41" s="19" t="s">
        <v>72</v>
      </c>
      <c r="D41" s="69"/>
      <c r="E41" s="20" t="s">
        <v>35</v>
      </c>
      <c r="F41" s="19">
        <v>255</v>
      </c>
      <c r="G41" s="19">
        <v>0</v>
      </c>
      <c r="H41" s="19">
        <v>0</v>
      </c>
      <c r="I41" s="18">
        <f t="shared" si="27"/>
        <v>255</v>
      </c>
      <c r="J41" s="19">
        <v>9400</v>
      </c>
      <c r="K41" s="19">
        <v>63220</v>
      </c>
      <c r="L41" s="19">
        <v>63220</v>
      </c>
      <c r="M41" s="18">
        <f t="shared" si="29"/>
        <v>53420.9</v>
      </c>
      <c r="N41" s="21">
        <f t="shared" si="15"/>
        <v>53420.9</v>
      </c>
      <c r="O41" s="18">
        <f t="shared" si="17"/>
        <v>168275.83499999999</v>
      </c>
      <c r="P41" s="18">
        <f t="shared" si="18"/>
        <v>168275.83499999999</v>
      </c>
      <c r="Q41" s="18">
        <f t="shared" si="19"/>
        <v>1790.1684574468086</v>
      </c>
      <c r="R41" s="18">
        <f t="shared" si="20"/>
        <v>1790.1684574468086</v>
      </c>
      <c r="S41" s="25">
        <v>142880</v>
      </c>
      <c r="T41" s="19">
        <v>33270</v>
      </c>
      <c r="U41" s="23">
        <v>84.543750000000003</v>
      </c>
      <c r="V41" s="18">
        <f t="shared" si="28"/>
        <v>28127.705624999999</v>
      </c>
      <c r="W41" s="18">
        <f t="shared" si="21"/>
        <v>137737.705625</v>
      </c>
      <c r="X41" s="18">
        <f t="shared" si="22"/>
        <v>3.5990302176651596</v>
      </c>
      <c r="Y41" s="18">
        <f t="shared" si="23"/>
        <v>1725.7397537161876</v>
      </c>
      <c r="Z41" s="18">
        <f t="shared" si="24"/>
        <v>1725.7397537161876</v>
      </c>
      <c r="AA41" s="18">
        <f t="shared" si="25"/>
        <v>6.7676068773183831</v>
      </c>
      <c r="AB41" s="18">
        <f t="shared" si="26"/>
        <v>6.7676068773183831</v>
      </c>
      <c r="AC41" s="24"/>
      <c r="AD41" s="24"/>
    </row>
    <row r="42" spans="1:30" ht="12.75" customHeight="1">
      <c r="A42" s="16"/>
      <c r="B42" s="17">
        <v>40</v>
      </c>
      <c r="C42" s="19" t="s">
        <v>72</v>
      </c>
      <c r="D42" s="40" t="s">
        <v>70</v>
      </c>
      <c r="E42" s="20" t="s">
        <v>35</v>
      </c>
      <c r="F42" s="19">
        <v>255</v>
      </c>
      <c r="G42" s="19">
        <v>0</v>
      </c>
      <c r="H42" s="19">
        <v>0</v>
      </c>
      <c r="I42" s="18">
        <f t="shared" si="27"/>
        <v>255</v>
      </c>
      <c r="J42" s="19">
        <v>12200</v>
      </c>
      <c r="K42" s="19">
        <v>91380</v>
      </c>
      <c r="L42" s="19">
        <v>91380</v>
      </c>
      <c r="M42" s="18">
        <f t="shared" si="29"/>
        <v>77216.099999999991</v>
      </c>
      <c r="N42" s="21">
        <f t="shared" si="15"/>
        <v>77216.099999999991</v>
      </c>
      <c r="O42" s="18">
        <f t="shared" si="17"/>
        <v>243230.71499999997</v>
      </c>
      <c r="P42" s="18">
        <f t="shared" si="18"/>
        <v>243230.71499999997</v>
      </c>
      <c r="Q42" s="18">
        <f t="shared" si="19"/>
        <v>1993.6943852459012</v>
      </c>
      <c r="R42" s="18">
        <f t="shared" si="20"/>
        <v>1993.6943852459012</v>
      </c>
      <c r="S42" s="25">
        <v>179170</v>
      </c>
      <c r="T42" s="19">
        <v>35560</v>
      </c>
      <c r="U42" s="23">
        <v>84.543750000000003</v>
      </c>
      <c r="V42" s="18">
        <f t="shared" si="28"/>
        <v>30063.757500000003</v>
      </c>
      <c r="W42" s="18">
        <f t="shared" si="21"/>
        <v>173673.75750000001</v>
      </c>
      <c r="X42" s="18">
        <f t="shared" si="22"/>
        <v>3.0676131606853829</v>
      </c>
      <c r="Y42" s="18">
        <f t="shared" si="23"/>
        <v>1932.5355539002526</v>
      </c>
      <c r="Z42" s="18">
        <f t="shared" si="24"/>
        <v>1932.5355539002526</v>
      </c>
      <c r="AA42" s="18">
        <f t="shared" si="25"/>
        <v>7.5785707996088334</v>
      </c>
      <c r="AB42" s="18">
        <f t="shared" si="26"/>
        <v>7.5785707996088334</v>
      </c>
      <c r="AC42" s="24"/>
      <c r="AD42" s="24"/>
    </row>
    <row r="43" spans="1:30" ht="12.75" customHeight="1">
      <c r="A43" s="16"/>
      <c r="B43" s="17">
        <v>41</v>
      </c>
      <c r="C43" s="19" t="s">
        <v>72</v>
      </c>
      <c r="D43" s="18"/>
      <c r="E43" s="20" t="s">
        <v>32</v>
      </c>
      <c r="F43" s="19">
        <v>194</v>
      </c>
      <c r="G43" s="19">
        <v>30</v>
      </c>
      <c r="H43" s="19">
        <v>0</v>
      </c>
      <c r="I43" s="18">
        <f t="shared" si="27"/>
        <v>224</v>
      </c>
      <c r="J43" s="19">
        <v>9400</v>
      </c>
      <c r="K43" s="19">
        <v>63220</v>
      </c>
      <c r="L43" s="19">
        <v>63220</v>
      </c>
      <c r="M43" s="18">
        <f t="shared" si="29"/>
        <v>53420.9</v>
      </c>
      <c r="N43" s="21">
        <f t="shared" si="15"/>
        <v>53420.9</v>
      </c>
      <c r="O43" s="18">
        <f t="shared" si="17"/>
        <v>168275.83499999999</v>
      </c>
      <c r="P43" s="18">
        <f t="shared" si="18"/>
        <v>168275.83499999999</v>
      </c>
      <c r="Q43" s="18">
        <f t="shared" si="19"/>
        <v>1790.1684574468086</v>
      </c>
      <c r="R43" s="18">
        <f t="shared" si="20"/>
        <v>1790.1684574468086</v>
      </c>
      <c r="S43" s="25">
        <v>142880</v>
      </c>
      <c r="T43" s="19">
        <v>33270</v>
      </c>
      <c r="U43" s="23">
        <v>84.543750000000003</v>
      </c>
      <c r="V43" s="18">
        <f t="shared" si="28"/>
        <v>28127.705624999999</v>
      </c>
      <c r="W43" s="18">
        <f t="shared" si="21"/>
        <v>137737.705625</v>
      </c>
      <c r="X43" s="18">
        <f t="shared" si="22"/>
        <v>3.5990302176651596</v>
      </c>
      <c r="Y43" s="18">
        <f t="shared" si="23"/>
        <v>1725.7397537161876</v>
      </c>
      <c r="Z43" s="18">
        <f t="shared" si="24"/>
        <v>1725.7397537161876</v>
      </c>
      <c r="AA43" s="18">
        <f t="shared" si="25"/>
        <v>7.7041953290901235</v>
      </c>
      <c r="AB43" s="18">
        <f t="shared" si="26"/>
        <v>7.7041953290901235</v>
      </c>
      <c r="AC43" s="24"/>
      <c r="AD43" s="24"/>
    </row>
    <row r="44" spans="1:30" ht="12.75" customHeight="1">
      <c r="A44" s="16"/>
      <c r="B44" s="17">
        <v>42</v>
      </c>
      <c r="C44" s="19" t="s">
        <v>72</v>
      </c>
      <c r="D44" s="19" t="s">
        <v>70</v>
      </c>
      <c r="E44" s="20" t="s">
        <v>32</v>
      </c>
      <c r="F44" s="19">
        <v>194</v>
      </c>
      <c r="G44" s="19">
        <v>30</v>
      </c>
      <c r="H44" s="19">
        <v>0</v>
      </c>
      <c r="I44" s="18">
        <f t="shared" si="27"/>
        <v>224</v>
      </c>
      <c r="J44" s="19">
        <v>12200</v>
      </c>
      <c r="K44" s="19">
        <v>91380</v>
      </c>
      <c r="L44" s="19">
        <v>91380</v>
      </c>
      <c r="M44" s="18">
        <f t="shared" si="29"/>
        <v>77216.099999999991</v>
      </c>
      <c r="N44" s="21">
        <f t="shared" si="15"/>
        <v>77216.099999999991</v>
      </c>
      <c r="O44" s="18">
        <f t="shared" si="17"/>
        <v>243230.71499999997</v>
      </c>
      <c r="P44" s="18">
        <f t="shared" si="18"/>
        <v>243230.71499999997</v>
      </c>
      <c r="Q44" s="18">
        <f t="shared" si="19"/>
        <v>1993.6943852459012</v>
      </c>
      <c r="R44" s="18">
        <f t="shared" si="20"/>
        <v>1993.6943852459012</v>
      </c>
      <c r="S44" s="25">
        <v>179170</v>
      </c>
      <c r="T44" s="19">
        <v>35560</v>
      </c>
      <c r="U44" s="23">
        <v>84.543750000000003</v>
      </c>
      <c r="V44" s="18">
        <f t="shared" si="28"/>
        <v>30063.757500000003</v>
      </c>
      <c r="W44" s="18">
        <f t="shared" si="21"/>
        <v>173673.75750000001</v>
      </c>
      <c r="X44" s="18">
        <f t="shared" si="22"/>
        <v>3.0676131606853829</v>
      </c>
      <c r="Y44" s="18">
        <f t="shared" si="23"/>
        <v>1932.5355539002526</v>
      </c>
      <c r="Z44" s="18">
        <f t="shared" si="24"/>
        <v>1932.5355539002526</v>
      </c>
      <c r="AA44" s="18">
        <f t="shared" si="25"/>
        <v>8.6273908656261273</v>
      </c>
      <c r="AB44" s="18">
        <f t="shared" si="26"/>
        <v>8.6273908656261273</v>
      </c>
      <c r="AC44" s="24"/>
      <c r="AD44" s="24"/>
    </row>
    <row r="45" spans="1:30" ht="12.75" customHeight="1">
      <c r="A45" s="16"/>
      <c r="B45" s="17">
        <v>43</v>
      </c>
      <c r="C45" s="19" t="s">
        <v>72</v>
      </c>
      <c r="D45" s="18"/>
      <c r="E45" s="20" t="s">
        <v>59</v>
      </c>
      <c r="F45" s="19">
        <v>126</v>
      </c>
      <c r="G45" s="19">
        <v>30</v>
      </c>
      <c r="H45" s="19">
        <v>25</v>
      </c>
      <c r="I45" s="18">
        <f t="shared" si="27"/>
        <v>181</v>
      </c>
      <c r="J45" s="19">
        <v>9400</v>
      </c>
      <c r="K45" s="19">
        <v>63220</v>
      </c>
      <c r="L45" s="19">
        <v>63220</v>
      </c>
      <c r="M45" s="18">
        <f t="shared" si="29"/>
        <v>53420.9</v>
      </c>
      <c r="N45" s="21">
        <f t="shared" si="15"/>
        <v>53420.9</v>
      </c>
      <c r="O45" s="18">
        <f t="shared" si="17"/>
        <v>168275.83499999999</v>
      </c>
      <c r="P45" s="18">
        <f t="shared" si="18"/>
        <v>168275.83499999999</v>
      </c>
      <c r="Q45" s="18">
        <f t="shared" si="19"/>
        <v>1790.1684574468086</v>
      </c>
      <c r="R45" s="18">
        <f t="shared" si="20"/>
        <v>1790.1684574468086</v>
      </c>
      <c r="S45" s="25">
        <v>142880</v>
      </c>
      <c r="T45" s="19">
        <v>33270</v>
      </c>
      <c r="U45" s="23">
        <v>84.543750000000003</v>
      </c>
      <c r="V45" s="18">
        <f t="shared" si="28"/>
        <v>28127.705624999999</v>
      </c>
      <c r="W45" s="18">
        <f t="shared" si="21"/>
        <v>137737.705625</v>
      </c>
      <c r="X45" s="18">
        <f t="shared" si="22"/>
        <v>3.5990302176651596</v>
      </c>
      <c r="Y45" s="18">
        <f t="shared" si="23"/>
        <v>1725.7397537161876</v>
      </c>
      <c r="Z45" s="18">
        <f t="shared" si="24"/>
        <v>1725.7397537161876</v>
      </c>
      <c r="AA45" s="18">
        <f t="shared" si="25"/>
        <v>9.5344737774375012</v>
      </c>
      <c r="AB45" s="18">
        <f t="shared" si="26"/>
        <v>9.5344737774375012</v>
      </c>
      <c r="AC45" s="24"/>
      <c r="AD45" s="24"/>
    </row>
    <row r="46" spans="1:30" ht="12.75" customHeight="1">
      <c r="A46" s="16"/>
      <c r="B46" s="17">
        <v>44</v>
      </c>
      <c r="C46" s="19" t="s">
        <v>72</v>
      </c>
      <c r="D46" s="19" t="s">
        <v>70</v>
      </c>
      <c r="E46" s="20" t="s">
        <v>59</v>
      </c>
      <c r="F46" s="19">
        <v>126</v>
      </c>
      <c r="G46" s="19">
        <v>30</v>
      </c>
      <c r="H46" s="19">
        <v>25</v>
      </c>
      <c r="I46" s="18">
        <f t="shared" si="27"/>
        <v>181</v>
      </c>
      <c r="J46" s="19">
        <v>12200</v>
      </c>
      <c r="K46" s="19">
        <v>91380</v>
      </c>
      <c r="L46" s="19">
        <v>91380</v>
      </c>
      <c r="M46" s="18">
        <f t="shared" si="29"/>
        <v>77216.099999999991</v>
      </c>
      <c r="N46" s="21">
        <f t="shared" si="15"/>
        <v>77216.099999999991</v>
      </c>
      <c r="O46" s="18">
        <f t="shared" si="17"/>
        <v>243230.71499999997</v>
      </c>
      <c r="P46" s="18">
        <f t="shared" si="18"/>
        <v>243230.71499999997</v>
      </c>
      <c r="Q46" s="18">
        <f t="shared" si="19"/>
        <v>1993.6943852459012</v>
      </c>
      <c r="R46" s="18">
        <f t="shared" si="20"/>
        <v>1993.6943852459012</v>
      </c>
      <c r="S46" s="25">
        <v>179170</v>
      </c>
      <c r="T46" s="19">
        <v>35560</v>
      </c>
      <c r="U46" s="23">
        <v>84.543750000000003</v>
      </c>
      <c r="V46" s="18">
        <f t="shared" si="28"/>
        <v>30063.757500000003</v>
      </c>
      <c r="W46" s="18">
        <f t="shared" si="21"/>
        <v>173673.75750000001</v>
      </c>
      <c r="X46" s="18">
        <f t="shared" si="22"/>
        <v>3.0676131606853829</v>
      </c>
      <c r="Y46" s="18">
        <f t="shared" si="23"/>
        <v>1932.5355539002526</v>
      </c>
      <c r="Z46" s="18">
        <f t="shared" si="24"/>
        <v>1932.5355539002526</v>
      </c>
      <c r="AA46" s="18">
        <f t="shared" si="25"/>
        <v>10.676992010498633</v>
      </c>
      <c r="AB46" s="18">
        <f t="shared" si="26"/>
        <v>10.676992010498633</v>
      </c>
      <c r="AC46" s="24"/>
      <c r="AD46" s="24"/>
    </row>
    <row r="47" spans="1:30" ht="12.75" customHeight="1">
      <c r="A47" s="16"/>
      <c r="B47" s="17">
        <v>45</v>
      </c>
      <c r="C47" s="19" t="s">
        <v>73</v>
      </c>
      <c r="D47" s="18"/>
      <c r="E47" s="20" t="s">
        <v>35</v>
      </c>
      <c r="F47" s="19">
        <v>328</v>
      </c>
      <c r="G47" s="19">
        <v>0</v>
      </c>
      <c r="H47" s="19">
        <v>0</v>
      </c>
      <c r="I47" s="18">
        <f t="shared" si="27"/>
        <v>328</v>
      </c>
      <c r="J47" s="62">
        <v>9700</v>
      </c>
      <c r="K47" s="62">
        <v>63200</v>
      </c>
      <c r="L47" s="62">
        <v>63200</v>
      </c>
      <c r="M47" s="18">
        <f t="shared" si="29"/>
        <v>53404</v>
      </c>
      <c r="N47" s="21">
        <f t="shared" si="15"/>
        <v>53404</v>
      </c>
      <c r="O47" s="18">
        <f t="shared" si="17"/>
        <v>168222.6</v>
      </c>
      <c r="P47" s="18">
        <f t="shared" si="18"/>
        <v>168222.6</v>
      </c>
      <c r="Q47" s="18">
        <f t="shared" si="19"/>
        <v>1734.2536082474226</v>
      </c>
      <c r="R47" s="18">
        <f t="shared" si="20"/>
        <v>1734.2536082474226</v>
      </c>
      <c r="S47" s="25">
        <v>158760</v>
      </c>
      <c r="T47" s="19">
        <v>40230</v>
      </c>
      <c r="U47" s="23">
        <v>84.543750000000003</v>
      </c>
      <c r="V47" s="18">
        <f t="shared" si="28"/>
        <v>34011.950625000005</v>
      </c>
      <c r="W47" s="18">
        <f t="shared" si="21"/>
        <v>152541.950625</v>
      </c>
      <c r="X47" s="18">
        <f t="shared" si="22"/>
        <v>3.9166347789115719</v>
      </c>
      <c r="Y47" s="18">
        <f t="shared" si="23"/>
        <v>1666.3292282722753</v>
      </c>
      <c r="Z47" s="18">
        <f t="shared" si="24"/>
        <v>1666.3292282722753</v>
      </c>
      <c r="AA47" s="18">
        <f t="shared" si="25"/>
        <v>5.0802720374154733</v>
      </c>
      <c r="AB47" s="18">
        <f t="shared" si="26"/>
        <v>5.0802720374154733</v>
      </c>
      <c r="AC47" s="24"/>
      <c r="AD47" s="24"/>
    </row>
    <row r="48" spans="1:30" ht="12.75" customHeight="1">
      <c r="A48" s="16"/>
      <c r="B48" s="17">
        <v>46</v>
      </c>
      <c r="C48" s="19" t="s">
        <v>73</v>
      </c>
      <c r="D48" s="18"/>
      <c r="E48" s="20" t="s">
        <v>32</v>
      </c>
      <c r="F48" s="19">
        <v>247</v>
      </c>
      <c r="G48" s="19">
        <v>22</v>
      </c>
      <c r="H48" s="19">
        <v>0</v>
      </c>
      <c r="I48" s="18">
        <f t="shared" si="27"/>
        <v>269</v>
      </c>
      <c r="J48" s="19">
        <v>9700</v>
      </c>
      <c r="K48" s="19">
        <v>63200</v>
      </c>
      <c r="L48" s="19">
        <v>63200</v>
      </c>
      <c r="M48" s="18">
        <f t="shared" si="29"/>
        <v>53404</v>
      </c>
      <c r="N48" s="21">
        <f t="shared" si="15"/>
        <v>53404</v>
      </c>
      <c r="O48" s="18">
        <f t="shared" si="17"/>
        <v>168222.6</v>
      </c>
      <c r="P48" s="18">
        <f t="shared" si="18"/>
        <v>168222.6</v>
      </c>
      <c r="Q48" s="18">
        <f t="shared" si="19"/>
        <v>1734.2536082474226</v>
      </c>
      <c r="R48" s="18">
        <f t="shared" si="20"/>
        <v>1734.2536082474226</v>
      </c>
      <c r="S48" s="25">
        <v>158760</v>
      </c>
      <c r="T48" s="19">
        <v>40230</v>
      </c>
      <c r="U48" s="23">
        <v>84.543750000000003</v>
      </c>
      <c r="V48" s="18">
        <f t="shared" si="28"/>
        <v>34011.950625000005</v>
      </c>
      <c r="W48" s="18">
        <f t="shared" si="21"/>
        <v>152541.950625</v>
      </c>
      <c r="X48" s="18">
        <f t="shared" si="22"/>
        <v>3.9166347789115719</v>
      </c>
      <c r="Y48" s="18">
        <f t="shared" si="23"/>
        <v>1666.3292282722753</v>
      </c>
      <c r="Z48" s="18">
        <f t="shared" si="24"/>
        <v>1666.3292282722753</v>
      </c>
      <c r="AA48" s="18">
        <f t="shared" si="25"/>
        <v>6.1945324471088297</v>
      </c>
      <c r="AB48" s="18">
        <f t="shared" si="26"/>
        <v>6.1945324471088297</v>
      </c>
      <c r="AC48" s="24"/>
      <c r="AD48" s="24"/>
    </row>
    <row r="49" spans="1:30" ht="12.75" customHeight="1">
      <c r="A49" s="16"/>
      <c r="B49" s="17">
        <v>47</v>
      </c>
      <c r="C49" s="19" t="s">
        <v>73</v>
      </c>
      <c r="D49" s="18"/>
      <c r="E49" s="20" t="s">
        <v>59</v>
      </c>
      <c r="F49" s="19">
        <v>118</v>
      </c>
      <c r="G49" s="19">
        <v>70</v>
      </c>
      <c r="H49" s="19">
        <v>30</v>
      </c>
      <c r="I49" s="18">
        <f t="shared" si="27"/>
        <v>218</v>
      </c>
      <c r="J49" s="19">
        <v>9700</v>
      </c>
      <c r="K49" s="19">
        <v>63200</v>
      </c>
      <c r="L49" s="19">
        <v>63200</v>
      </c>
      <c r="M49" s="18">
        <f t="shared" si="29"/>
        <v>53404</v>
      </c>
      <c r="N49" s="21">
        <f t="shared" si="15"/>
        <v>53404</v>
      </c>
      <c r="O49" s="18">
        <f t="shared" si="17"/>
        <v>168222.6</v>
      </c>
      <c r="P49" s="18">
        <f t="shared" si="18"/>
        <v>168222.6</v>
      </c>
      <c r="Q49" s="18">
        <f t="shared" si="19"/>
        <v>1734.2536082474226</v>
      </c>
      <c r="R49" s="18">
        <f t="shared" si="20"/>
        <v>1734.2536082474226</v>
      </c>
      <c r="S49" s="25">
        <v>158760</v>
      </c>
      <c r="T49" s="19">
        <v>40230</v>
      </c>
      <c r="U49" s="23">
        <v>84.543750000000003</v>
      </c>
      <c r="V49" s="18">
        <f t="shared" si="28"/>
        <v>34011.950625000005</v>
      </c>
      <c r="W49" s="18">
        <f t="shared" si="21"/>
        <v>152541.950625</v>
      </c>
      <c r="X49" s="18">
        <f t="shared" si="22"/>
        <v>3.9166347789115719</v>
      </c>
      <c r="Y49" s="18">
        <f t="shared" si="23"/>
        <v>1666.3292282722753</v>
      </c>
      <c r="Z49" s="18">
        <f t="shared" si="24"/>
        <v>1666.3292282722753</v>
      </c>
      <c r="AA49" s="18">
        <f t="shared" si="25"/>
        <v>7.6437120562948406</v>
      </c>
      <c r="AB49" s="18">
        <f t="shared" si="26"/>
        <v>7.6437120562948406</v>
      </c>
      <c r="AC49" s="24"/>
      <c r="AD49" s="24"/>
    </row>
    <row r="50" spans="1:30" ht="12.75" customHeight="1">
      <c r="A50" s="16"/>
      <c r="B50" s="17">
        <v>48</v>
      </c>
      <c r="C50" s="19" t="s">
        <v>74</v>
      </c>
      <c r="D50" s="18"/>
      <c r="E50" s="20" t="s">
        <v>35</v>
      </c>
      <c r="F50" s="19">
        <v>328</v>
      </c>
      <c r="G50" s="19">
        <v>0</v>
      </c>
      <c r="H50" s="19">
        <v>0</v>
      </c>
      <c r="I50" s="18">
        <f t="shared" si="27"/>
        <v>328</v>
      </c>
      <c r="J50" s="19">
        <v>11000</v>
      </c>
      <c r="K50" s="19">
        <v>91380</v>
      </c>
      <c r="L50" s="19">
        <v>91380</v>
      </c>
      <c r="M50" s="18">
        <f t="shared" si="29"/>
        <v>77216.099999999991</v>
      </c>
      <c r="N50" s="21">
        <f t="shared" si="15"/>
        <v>77216.099999999991</v>
      </c>
      <c r="O50" s="18">
        <f t="shared" si="17"/>
        <v>243230.71499999997</v>
      </c>
      <c r="P50" s="18">
        <f t="shared" si="18"/>
        <v>243230.71499999997</v>
      </c>
      <c r="Q50" s="18">
        <f t="shared" si="19"/>
        <v>2211.188318181818</v>
      </c>
      <c r="R50" s="18">
        <f t="shared" si="20"/>
        <v>2211.188318181818</v>
      </c>
      <c r="S50" s="25">
        <v>186880</v>
      </c>
      <c r="T50" s="19">
        <v>43800</v>
      </c>
      <c r="U50" s="23">
        <v>84.543750000000003</v>
      </c>
      <c r="V50" s="18">
        <f t="shared" si="28"/>
        <v>37030.162499999999</v>
      </c>
      <c r="W50" s="18">
        <f t="shared" si="21"/>
        <v>180110.16250000001</v>
      </c>
      <c r="X50" s="18">
        <f t="shared" si="22"/>
        <v>3.6225585937499858</v>
      </c>
      <c r="Y50" s="18">
        <f t="shared" si="23"/>
        <v>2131.0867257375266</v>
      </c>
      <c r="Z50" s="18">
        <f t="shared" si="24"/>
        <v>2131.0867257375266</v>
      </c>
      <c r="AA50" s="18">
        <f t="shared" si="25"/>
        <v>6.4972156272485568</v>
      </c>
      <c r="AB50" s="18">
        <f t="shared" si="26"/>
        <v>6.4972156272485568</v>
      </c>
      <c r="AC50" s="24"/>
      <c r="AD50" s="24"/>
    </row>
    <row r="51" spans="1:30" ht="12.75" customHeight="1">
      <c r="A51" s="16"/>
      <c r="B51" s="17">
        <v>49</v>
      </c>
      <c r="C51" s="19" t="s">
        <v>74</v>
      </c>
      <c r="D51" s="18"/>
      <c r="E51" s="20" t="s">
        <v>32</v>
      </c>
      <c r="F51" s="19">
        <v>247</v>
      </c>
      <c r="G51" s="19">
        <v>22</v>
      </c>
      <c r="H51" s="19">
        <v>0</v>
      </c>
      <c r="I51" s="18">
        <f t="shared" si="27"/>
        <v>269</v>
      </c>
      <c r="J51" s="19">
        <v>11000</v>
      </c>
      <c r="K51" s="19">
        <v>91380</v>
      </c>
      <c r="L51" s="19">
        <v>91380</v>
      </c>
      <c r="M51" s="18">
        <f t="shared" si="29"/>
        <v>77216.099999999991</v>
      </c>
      <c r="N51" s="21">
        <f t="shared" si="15"/>
        <v>77216.099999999991</v>
      </c>
      <c r="O51" s="18">
        <f t="shared" si="17"/>
        <v>243230.71499999997</v>
      </c>
      <c r="P51" s="18">
        <f t="shared" si="18"/>
        <v>243230.71499999997</v>
      </c>
      <c r="Q51" s="18">
        <f t="shared" si="19"/>
        <v>2211.188318181818</v>
      </c>
      <c r="R51" s="18">
        <f t="shared" si="20"/>
        <v>2211.188318181818</v>
      </c>
      <c r="S51" s="25">
        <v>186880</v>
      </c>
      <c r="T51" s="19">
        <v>43800</v>
      </c>
      <c r="U51" s="23">
        <v>84.543750000000003</v>
      </c>
      <c r="V51" s="18">
        <f t="shared" si="28"/>
        <v>37030.162499999999</v>
      </c>
      <c r="W51" s="18">
        <f t="shared" si="21"/>
        <v>180110.16250000001</v>
      </c>
      <c r="X51" s="18">
        <f t="shared" si="22"/>
        <v>3.6225585937499858</v>
      </c>
      <c r="Y51" s="18">
        <f t="shared" si="23"/>
        <v>2131.0867257375266</v>
      </c>
      <c r="Z51" s="18">
        <f t="shared" si="24"/>
        <v>2131.0867257375266</v>
      </c>
      <c r="AA51" s="18">
        <f t="shared" si="25"/>
        <v>7.9222554860131105</v>
      </c>
      <c r="AB51" s="18">
        <f t="shared" si="26"/>
        <v>7.9222554860131105</v>
      </c>
      <c r="AC51" s="24"/>
      <c r="AD51" s="24"/>
    </row>
    <row r="52" spans="1:30" ht="12.75" customHeight="1">
      <c r="A52" s="16"/>
      <c r="B52" s="17">
        <v>50</v>
      </c>
      <c r="C52" s="19" t="s">
        <v>74</v>
      </c>
      <c r="D52" s="18"/>
      <c r="E52" s="20" t="s">
        <v>59</v>
      </c>
      <c r="F52" s="19">
        <v>118</v>
      </c>
      <c r="G52" s="19">
        <v>70</v>
      </c>
      <c r="H52" s="19">
        <v>30</v>
      </c>
      <c r="I52" s="18">
        <f t="shared" si="27"/>
        <v>218</v>
      </c>
      <c r="J52" s="19">
        <v>11000</v>
      </c>
      <c r="K52" s="19">
        <v>91380</v>
      </c>
      <c r="L52" s="19">
        <v>91380</v>
      </c>
      <c r="M52" s="18">
        <f t="shared" si="29"/>
        <v>77216.099999999991</v>
      </c>
      <c r="N52" s="21">
        <f t="shared" si="15"/>
        <v>77216.099999999991</v>
      </c>
      <c r="O52" s="18">
        <f t="shared" si="17"/>
        <v>243230.71499999997</v>
      </c>
      <c r="P52" s="18">
        <f t="shared" si="18"/>
        <v>243230.71499999997</v>
      </c>
      <c r="Q52" s="18">
        <f t="shared" si="19"/>
        <v>2211.188318181818</v>
      </c>
      <c r="R52" s="18">
        <f t="shared" si="20"/>
        <v>2211.188318181818</v>
      </c>
      <c r="S52" s="25">
        <v>186880</v>
      </c>
      <c r="T52" s="19">
        <v>43800</v>
      </c>
      <c r="U52" s="23">
        <v>84.543750000000003</v>
      </c>
      <c r="V52" s="18">
        <f t="shared" si="28"/>
        <v>37030.162499999999</v>
      </c>
      <c r="W52" s="18">
        <f t="shared" si="21"/>
        <v>180110.16250000001</v>
      </c>
      <c r="X52" s="18">
        <f t="shared" si="22"/>
        <v>3.6225585937499858</v>
      </c>
      <c r="Y52" s="18">
        <f t="shared" si="23"/>
        <v>2131.0867257375266</v>
      </c>
      <c r="Z52" s="18">
        <f t="shared" si="24"/>
        <v>2131.0867257375266</v>
      </c>
      <c r="AA52" s="18">
        <f t="shared" si="25"/>
        <v>9.775627182282232</v>
      </c>
      <c r="AB52" s="18">
        <f t="shared" si="26"/>
        <v>9.775627182282232</v>
      </c>
      <c r="AC52" s="24"/>
      <c r="AD52" s="24"/>
    </row>
    <row r="53" spans="1:30" ht="12.75" customHeight="1">
      <c r="A53" s="45"/>
      <c r="B53" s="17">
        <v>51</v>
      </c>
      <c r="C53" s="42" t="s">
        <v>75</v>
      </c>
      <c r="D53" s="19" t="s">
        <v>76</v>
      </c>
      <c r="E53" s="32" t="s">
        <v>35</v>
      </c>
      <c r="F53" s="33">
        <v>440</v>
      </c>
      <c r="G53" s="33">
        <v>0</v>
      </c>
      <c r="H53" s="33">
        <v>0</v>
      </c>
      <c r="I53" s="33">
        <f t="shared" si="27"/>
        <v>440</v>
      </c>
      <c r="J53" s="33">
        <v>17450</v>
      </c>
      <c r="K53" s="33">
        <v>202500</v>
      </c>
      <c r="L53" s="33">
        <v>202500</v>
      </c>
      <c r="M53" s="18">
        <f t="shared" si="29"/>
        <v>171112.5</v>
      </c>
      <c r="N53" s="21">
        <f t="shared" si="15"/>
        <v>171112.5</v>
      </c>
      <c r="O53" s="18">
        <f t="shared" si="17"/>
        <v>539004.375</v>
      </c>
      <c r="P53" s="18">
        <f t="shared" si="18"/>
        <v>539004.375</v>
      </c>
      <c r="Q53" s="18">
        <f t="shared" si="19"/>
        <v>3088.850286532951</v>
      </c>
      <c r="R53" s="18">
        <f t="shared" si="20"/>
        <v>3088.850286532951</v>
      </c>
      <c r="S53" s="35">
        <v>347800</v>
      </c>
      <c r="T53" s="33">
        <v>50850</v>
      </c>
      <c r="U53" s="23">
        <v>84.543750000000003</v>
      </c>
      <c r="V53" s="18">
        <f t="shared" si="28"/>
        <v>42990.496875000004</v>
      </c>
      <c r="W53" s="18">
        <f t="shared" si="21"/>
        <v>339940.49687500001</v>
      </c>
      <c r="X53" s="18">
        <f t="shared" si="22"/>
        <v>2.259776631684872</v>
      </c>
      <c r="Y53" s="18">
        <f t="shared" si="23"/>
        <v>3019.049169570148</v>
      </c>
      <c r="Z53" s="18">
        <f t="shared" si="24"/>
        <v>3019.049169570148</v>
      </c>
      <c r="AA53" s="18">
        <f t="shared" si="25"/>
        <v>6.8614753853866999</v>
      </c>
      <c r="AB53" s="18">
        <f t="shared" si="26"/>
        <v>6.8614753853866999</v>
      </c>
      <c r="AC53" s="24"/>
      <c r="AD53" s="24"/>
    </row>
    <row r="54" spans="1:30" ht="12.75" customHeight="1">
      <c r="A54" s="16"/>
      <c r="B54" s="17">
        <v>52</v>
      </c>
      <c r="C54" s="42" t="s">
        <v>75</v>
      </c>
      <c r="D54" s="19" t="s">
        <v>70</v>
      </c>
      <c r="E54" s="32" t="s">
        <v>35</v>
      </c>
      <c r="F54" s="33">
        <v>440</v>
      </c>
      <c r="G54" s="33">
        <v>0</v>
      </c>
      <c r="H54" s="33">
        <v>0</v>
      </c>
      <c r="I54" s="33">
        <f t="shared" si="27"/>
        <v>440</v>
      </c>
      <c r="J54" s="33">
        <v>14300</v>
      </c>
      <c r="K54" s="33">
        <v>171170</v>
      </c>
      <c r="L54" s="33">
        <v>171170</v>
      </c>
      <c r="M54" s="18">
        <f t="shared" si="29"/>
        <v>144638.65</v>
      </c>
      <c r="N54" s="21">
        <f t="shared" si="15"/>
        <v>144638.65</v>
      </c>
      <c r="O54" s="18">
        <f t="shared" si="17"/>
        <v>455611.7475</v>
      </c>
      <c r="P54" s="18">
        <f t="shared" si="18"/>
        <v>455611.7475</v>
      </c>
      <c r="Q54" s="18">
        <f t="shared" si="19"/>
        <v>3186.0961363636366</v>
      </c>
      <c r="R54" s="18">
        <f t="shared" si="20"/>
        <v>3186.0961363636366</v>
      </c>
      <c r="S54" s="35">
        <v>297560</v>
      </c>
      <c r="T54" s="33">
        <v>51250</v>
      </c>
      <c r="U54" s="23">
        <v>84.543750000000003</v>
      </c>
      <c r="V54" s="18">
        <f t="shared" si="28"/>
        <v>43328.671875</v>
      </c>
      <c r="W54" s="18">
        <f t="shared" si="21"/>
        <v>289638.671875</v>
      </c>
      <c r="X54" s="18">
        <f t="shared" si="22"/>
        <v>2.6620944095308516</v>
      </c>
      <c r="Y54" s="18">
        <f t="shared" si="23"/>
        <v>3101.2792492352219</v>
      </c>
      <c r="Z54" s="18">
        <f t="shared" si="24"/>
        <v>3101.2792492352219</v>
      </c>
      <c r="AA54" s="18">
        <f t="shared" si="25"/>
        <v>7.0483619300800493</v>
      </c>
      <c r="AB54" s="18">
        <f t="shared" si="26"/>
        <v>7.0483619300800493</v>
      </c>
      <c r="AC54" s="24"/>
      <c r="AD54" s="24"/>
    </row>
    <row r="55" spans="1:30" ht="12.75" customHeight="1">
      <c r="A55" s="16"/>
      <c r="B55" s="17">
        <v>53</v>
      </c>
      <c r="C55" s="42" t="s">
        <v>75</v>
      </c>
      <c r="D55" s="19" t="s">
        <v>70</v>
      </c>
      <c r="E55" s="32" t="s">
        <v>32</v>
      </c>
      <c r="F55" s="33">
        <v>324</v>
      </c>
      <c r="G55" s="33">
        <v>16</v>
      </c>
      <c r="H55" s="33">
        <v>21</v>
      </c>
      <c r="I55" s="33">
        <f t="shared" si="27"/>
        <v>361</v>
      </c>
      <c r="J55" s="33">
        <v>14300</v>
      </c>
      <c r="K55" s="33">
        <v>171170</v>
      </c>
      <c r="L55" s="33">
        <v>171170</v>
      </c>
      <c r="M55" s="18">
        <f t="shared" si="29"/>
        <v>144638.65</v>
      </c>
      <c r="N55" s="21">
        <f t="shared" ref="N55:N86" si="30">L55*0.845</f>
        <v>144638.65</v>
      </c>
      <c r="O55" s="18">
        <f t="shared" si="17"/>
        <v>455611.7475</v>
      </c>
      <c r="P55" s="18">
        <f t="shared" si="18"/>
        <v>455611.7475</v>
      </c>
      <c r="Q55" s="18">
        <f t="shared" si="19"/>
        <v>3186.0961363636366</v>
      </c>
      <c r="R55" s="18">
        <f t="shared" si="20"/>
        <v>3186.0961363636366</v>
      </c>
      <c r="S55" s="35">
        <v>297560</v>
      </c>
      <c r="T55" s="33">
        <v>51250</v>
      </c>
      <c r="U55" s="23">
        <v>84.543750000000003</v>
      </c>
      <c r="V55" s="18">
        <f t="shared" si="28"/>
        <v>43328.671875</v>
      </c>
      <c r="W55" s="18">
        <f t="shared" si="21"/>
        <v>289638.671875</v>
      </c>
      <c r="X55" s="18">
        <f t="shared" si="22"/>
        <v>2.6620944095308516</v>
      </c>
      <c r="Y55" s="18">
        <f t="shared" si="23"/>
        <v>3101.2792492352219</v>
      </c>
      <c r="Z55" s="18">
        <f t="shared" si="24"/>
        <v>3101.2792492352219</v>
      </c>
      <c r="AA55" s="18">
        <f t="shared" si="25"/>
        <v>8.5908012444188966</v>
      </c>
      <c r="AB55" s="18">
        <f t="shared" si="26"/>
        <v>8.5908012444188966</v>
      </c>
      <c r="AC55" s="24"/>
      <c r="AD55" s="24"/>
    </row>
    <row r="56" spans="1:30" ht="12.75" customHeight="1">
      <c r="A56" s="16"/>
      <c r="B56" s="17">
        <v>54</v>
      </c>
      <c r="C56" s="42" t="s">
        <v>75</v>
      </c>
      <c r="D56" s="19" t="s">
        <v>76</v>
      </c>
      <c r="E56" s="32" t="s">
        <v>32</v>
      </c>
      <c r="F56" s="33">
        <v>271</v>
      </c>
      <c r="G56" s="33">
        <v>0</v>
      </c>
      <c r="H56" s="33">
        <v>24</v>
      </c>
      <c r="I56" s="33">
        <f t="shared" si="27"/>
        <v>295</v>
      </c>
      <c r="J56" s="33">
        <v>17450</v>
      </c>
      <c r="K56" s="33">
        <v>202500</v>
      </c>
      <c r="L56" s="33">
        <v>202500</v>
      </c>
      <c r="M56" s="18">
        <f t="shared" si="29"/>
        <v>171112.5</v>
      </c>
      <c r="N56" s="21">
        <f t="shared" si="30"/>
        <v>171112.5</v>
      </c>
      <c r="O56" s="18">
        <f t="shared" si="17"/>
        <v>539004.375</v>
      </c>
      <c r="P56" s="18">
        <f t="shared" si="18"/>
        <v>539004.375</v>
      </c>
      <c r="Q56" s="18">
        <f t="shared" si="19"/>
        <v>3088.850286532951</v>
      </c>
      <c r="R56" s="18">
        <f t="shared" si="20"/>
        <v>3088.850286532951</v>
      </c>
      <c r="S56" s="35">
        <v>347800</v>
      </c>
      <c r="T56" s="33">
        <v>50850</v>
      </c>
      <c r="U56" s="23">
        <v>84.543750000000003</v>
      </c>
      <c r="V56" s="18">
        <f t="shared" si="28"/>
        <v>42990.496875000004</v>
      </c>
      <c r="W56" s="18">
        <f t="shared" si="21"/>
        <v>339940.49687500001</v>
      </c>
      <c r="X56" s="18">
        <f t="shared" si="22"/>
        <v>2.259776631684872</v>
      </c>
      <c r="Y56" s="18">
        <f t="shared" si="23"/>
        <v>3019.049169570148</v>
      </c>
      <c r="Z56" s="18">
        <f t="shared" si="24"/>
        <v>3019.049169570148</v>
      </c>
      <c r="AA56" s="18">
        <f t="shared" si="25"/>
        <v>10.234064981593722</v>
      </c>
      <c r="AB56" s="18">
        <f t="shared" si="26"/>
        <v>10.234064981593722</v>
      </c>
      <c r="AC56" s="24"/>
      <c r="AD56" s="24"/>
    </row>
    <row r="57" spans="1:30" ht="12.75" customHeight="1">
      <c r="A57" s="16"/>
      <c r="B57" s="17">
        <v>55</v>
      </c>
      <c r="C57" s="19" t="s">
        <v>77</v>
      </c>
      <c r="D57" s="18"/>
      <c r="E57" s="20" t="s">
        <v>35</v>
      </c>
      <c r="F57" s="19">
        <v>149</v>
      </c>
      <c r="G57" s="19">
        <v>0</v>
      </c>
      <c r="H57" s="19">
        <v>0</v>
      </c>
      <c r="I57" s="18">
        <f t="shared" si="27"/>
        <v>149</v>
      </c>
      <c r="J57" s="19">
        <v>2900</v>
      </c>
      <c r="K57" s="19">
        <v>47620</v>
      </c>
      <c r="L57" s="19">
        <v>47620</v>
      </c>
      <c r="M57" s="18">
        <f t="shared" si="29"/>
        <v>40238.9</v>
      </c>
      <c r="N57" s="21">
        <f t="shared" si="30"/>
        <v>40238.9</v>
      </c>
      <c r="O57" s="18">
        <f t="shared" si="17"/>
        <v>126752.535</v>
      </c>
      <c r="P57" s="18">
        <f t="shared" si="18"/>
        <v>126752.535</v>
      </c>
      <c r="Q57" s="18">
        <f t="shared" si="19"/>
        <v>4370.7770689655172</v>
      </c>
      <c r="R57" s="18">
        <f t="shared" si="20"/>
        <v>4370.7770689655172</v>
      </c>
      <c r="S57" s="25">
        <v>63300</v>
      </c>
      <c r="T57" s="19">
        <v>15000</v>
      </c>
      <c r="U57" s="23">
        <v>84.543750000000003</v>
      </c>
      <c r="V57" s="18">
        <f t="shared" si="28"/>
        <v>12681.5625</v>
      </c>
      <c r="W57" s="18">
        <f t="shared" si="21"/>
        <v>60981.5625</v>
      </c>
      <c r="X57" s="18">
        <f t="shared" si="22"/>
        <v>3.6626184834123308</v>
      </c>
      <c r="Y57" s="18">
        <f t="shared" si="23"/>
        <v>4210.6921801688386</v>
      </c>
      <c r="Z57" s="18">
        <f t="shared" si="24"/>
        <v>4210.6921801688386</v>
      </c>
      <c r="AA57" s="18">
        <f t="shared" si="25"/>
        <v>28.259679061535831</v>
      </c>
      <c r="AB57" s="18">
        <f t="shared" si="26"/>
        <v>28.259679061535831</v>
      </c>
      <c r="AC57" s="24"/>
      <c r="AD57" s="24"/>
    </row>
    <row r="58" spans="1:30" ht="12.75" customHeight="1">
      <c r="A58" s="16"/>
      <c r="B58" s="17">
        <v>56</v>
      </c>
      <c r="C58" s="19" t="s">
        <v>77</v>
      </c>
      <c r="D58" s="18"/>
      <c r="E58" s="20" t="s">
        <v>32</v>
      </c>
      <c r="F58" s="19">
        <v>89</v>
      </c>
      <c r="G58" s="19">
        <v>39</v>
      </c>
      <c r="H58" s="19">
        <v>0</v>
      </c>
      <c r="I58" s="18">
        <f t="shared" si="27"/>
        <v>128</v>
      </c>
      <c r="J58" s="19">
        <v>2900</v>
      </c>
      <c r="K58" s="19">
        <v>47620</v>
      </c>
      <c r="L58" s="19">
        <v>47620</v>
      </c>
      <c r="M58" s="18">
        <f t="shared" si="29"/>
        <v>40238.9</v>
      </c>
      <c r="N58" s="21">
        <f t="shared" si="30"/>
        <v>40238.9</v>
      </c>
      <c r="O58" s="18">
        <f t="shared" si="17"/>
        <v>126752.535</v>
      </c>
      <c r="P58" s="18">
        <f t="shared" si="18"/>
        <v>126752.535</v>
      </c>
      <c r="Q58" s="18">
        <f t="shared" si="19"/>
        <v>4370.7770689655172</v>
      </c>
      <c r="R58" s="18">
        <f t="shared" si="20"/>
        <v>4370.7770689655172</v>
      </c>
      <c r="S58" s="25">
        <v>63300</v>
      </c>
      <c r="T58" s="19">
        <v>15000</v>
      </c>
      <c r="U58" s="23">
        <v>84.543750000000003</v>
      </c>
      <c r="V58" s="18">
        <f t="shared" si="28"/>
        <v>12681.5625</v>
      </c>
      <c r="W58" s="18">
        <f t="shared" si="21"/>
        <v>60981.5625</v>
      </c>
      <c r="X58" s="18">
        <f t="shared" si="22"/>
        <v>3.6626184834123308</v>
      </c>
      <c r="Y58" s="18">
        <f t="shared" si="23"/>
        <v>4210.6921801688386</v>
      </c>
      <c r="Z58" s="18">
        <f t="shared" si="24"/>
        <v>4210.6921801688386</v>
      </c>
      <c r="AA58" s="18">
        <f t="shared" si="25"/>
        <v>32.896032657569052</v>
      </c>
      <c r="AB58" s="18">
        <f t="shared" si="26"/>
        <v>32.896032657569052</v>
      </c>
      <c r="AC58" s="24"/>
      <c r="AD58" s="24"/>
    </row>
    <row r="59" spans="1:30" ht="12.75" customHeight="1">
      <c r="A59" s="16"/>
      <c r="B59" s="17">
        <v>57</v>
      </c>
      <c r="C59" s="19" t="s">
        <v>78</v>
      </c>
      <c r="D59" s="19"/>
      <c r="E59" s="20"/>
      <c r="F59" s="33">
        <v>0</v>
      </c>
      <c r="G59" s="33">
        <v>0</v>
      </c>
      <c r="H59" s="33">
        <v>19</v>
      </c>
      <c r="I59" s="33">
        <f t="shared" si="27"/>
        <v>19</v>
      </c>
      <c r="J59" s="33">
        <v>6236</v>
      </c>
      <c r="K59" s="19">
        <v>8445</v>
      </c>
      <c r="L59" s="19">
        <v>8445</v>
      </c>
      <c r="M59" s="33">
        <f t="shared" si="29"/>
        <v>7136.0249999999996</v>
      </c>
      <c r="N59" s="34">
        <f t="shared" si="30"/>
        <v>7136.0249999999996</v>
      </c>
      <c r="O59" s="33">
        <f t="shared" si="17"/>
        <v>22478.478749999998</v>
      </c>
      <c r="P59" s="33">
        <f t="shared" si="18"/>
        <v>22478.478749999998</v>
      </c>
      <c r="Q59" s="33">
        <f t="shared" si="19"/>
        <v>360.46309733803719</v>
      </c>
      <c r="R59" s="33">
        <f t="shared" si="20"/>
        <v>360.46309733803719</v>
      </c>
      <c r="S59" s="25">
        <v>19550</v>
      </c>
      <c r="T59" s="33">
        <v>1814</v>
      </c>
      <c r="U59" s="23">
        <v>84.543750000000003</v>
      </c>
      <c r="V59" s="33">
        <f t="shared" si="28"/>
        <v>1533.6236250000002</v>
      </c>
      <c r="W59" s="33">
        <f t="shared" si="21"/>
        <v>19269.623625</v>
      </c>
      <c r="X59" s="33">
        <f t="shared" si="22"/>
        <v>1.4341502557544743</v>
      </c>
      <c r="Y59" s="33">
        <f t="shared" si="23"/>
        <v>355.29351490566324</v>
      </c>
      <c r="Z59" s="33">
        <f t="shared" si="24"/>
        <v>355.29351490566324</v>
      </c>
      <c r="AA59" s="33">
        <f t="shared" si="25"/>
        <v>18.699658679245434</v>
      </c>
      <c r="AB59" s="33">
        <f t="shared" si="26"/>
        <v>18.699658679245434</v>
      </c>
      <c r="AC59" s="24"/>
      <c r="AD59" s="24"/>
    </row>
    <row r="60" spans="1:30" ht="12.75" customHeight="1">
      <c r="A60" s="16"/>
      <c r="B60" s="17">
        <v>58</v>
      </c>
      <c r="C60" s="19" t="s">
        <v>79</v>
      </c>
      <c r="D60" s="19" t="s">
        <v>82</v>
      </c>
      <c r="E60" s="20"/>
      <c r="F60" s="33">
        <v>50</v>
      </c>
      <c r="G60" s="33">
        <v>0</v>
      </c>
      <c r="H60" s="33">
        <v>0</v>
      </c>
      <c r="I60" s="33">
        <f t="shared" si="27"/>
        <v>50</v>
      </c>
      <c r="J60" s="33">
        <v>3150</v>
      </c>
      <c r="K60" s="19">
        <v>8080</v>
      </c>
      <c r="L60" s="19">
        <v>8080</v>
      </c>
      <c r="M60" s="33">
        <f t="shared" si="29"/>
        <v>6827.5999999999995</v>
      </c>
      <c r="N60" s="34">
        <f t="shared" si="30"/>
        <v>6827.5999999999995</v>
      </c>
      <c r="O60" s="33">
        <f t="shared" si="17"/>
        <v>21506.94</v>
      </c>
      <c r="P60" s="33">
        <f t="shared" si="18"/>
        <v>21506.94</v>
      </c>
      <c r="Q60" s="33">
        <f t="shared" si="19"/>
        <v>682.76</v>
      </c>
      <c r="R60" s="33">
        <f t="shared" si="20"/>
        <v>682.76</v>
      </c>
      <c r="S60" s="25">
        <v>24040</v>
      </c>
      <c r="T60" s="33">
        <v>6210</v>
      </c>
      <c r="U60" s="23">
        <v>84.543750000000003</v>
      </c>
      <c r="V60" s="33">
        <f t="shared" si="28"/>
        <v>5250.1668749999999</v>
      </c>
      <c r="W60" s="33">
        <f t="shared" si="21"/>
        <v>23080.166874999999</v>
      </c>
      <c r="X60" s="33">
        <f t="shared" si="22"/>
        <v>3.9926502703826969</v>
      </c>
      <c r="Y60" s="33">
        <f t="shared" si="23"/>
        <v>655.49978101393515</v>
      </c>
      <c r="Z60" s="33">
        <f t="shared" si="24"/>
        <v>655.49978101393515</v>
      </c>
      <c r="AA60" s="33">
        <f t="shared" si="25"/>
        <v>13.109995620278703</v>
      </c>
      <c r="AB60" s="33">
        <f t="shared" si="26"/>
        <v>13.109995620278703</v>
      </c>
      <c r="AC60" s="24"/>
      <c r="AD60" s="24"/>
    </row>
    <row r="61" spans="1:30" ht="12.75" customHeight="1">
      <c r="A61" s="16"/>
      <c r="B61" s="17">
        <v>59</v>
      </c>
      <c r="C61" s="19" t="s">
        <v>79</v>
      </c>
      <c r="D61" s="19" t="s">
        <v>80</v>
      </c>
      <c r="E61" s="20"/>
      <c r="F61" s="33">
        <v>50</v>
      </c>
      <c r="G61" s="33">
        <v>0</v>
      </c>
      <c r="H61" s="33">
        <v>0</v>
      </c>
      <c r="I61" s="33">
        <f t="shared" si="27"/>
        <v>50</v>
      </c>
      <c r="J61" s="33">
        <v>1800</v>
      </c>
      <c r="K61" s="19">
        <v>5300</v>
      </c>
      <c r="L61" s="19">
        <v>5300</v>
      </c>
      <c r="M61" s="33">
        <f t="shared" si="29"/>
        <v>4478.5</v>
      </c>
      <c r="N61" s="34">
        <f t="shared" si="30"/>
        <v>4478.5</v>
      </c>
      <c r="O61" s="33">
        <f t="shared" si="17"/>
        <v>14107.275</v>
      </c>
      <c r="P61" s="33">
        <f t="shared" si="18"/>
        <v>14107.275</v>
      </c>
      <c r="Q61" s="33">
        <f t="shared" si="19"/>
        <v>783.73749999999995</v>
      </c>
      <c r="R61" s="33">
        <f t="shared" si="20"/>
        <v>783.73749999999995</v>
      </c>
      <c r="S61" s="25">
        <v>21520</v>
      </c>
      <c r="T61" s="33">
        <v>4540</v>
      </c>
      <c r="U61" s="23">
        <v>84.543750000000003</v>
      </c>
      <c r="V61" s="33">
        <f t="shared" si="28"/>
        <v>3838.2862500000001</v>
      </c>
      <c r="W61" s="33">
        <f t="shared" si="21"/>
        <v>20818.286250000001</v>
      </c>
      <c r="X61" s="33">
        <f t="shared" si="22"/>
        <v>3.2607516263940397</v>
      </c>
      <c r="Y61" s="33">
        <f t="shared" si="23"/>
        <v>758.18176672208995</v>
      </c>
      <c r="Z61" s="33">
        <f t="shared" si="24"/>
        <v>758.18176672208995</v>
      </c>
      <c r="AA61" s="33">
        <f t="shared" si="25"/>
        <v>15.1636353344418</v>
      </c>
      <c r="AB61" s="33">
        <f t="shared" si="26"/>
        <v>15.1636353344418</v>
      </c>
      <c r="AC61" s="24"/>
      <c r="AD61" s="24"/>
    </row>
    <row r="62" spans="1:30" ht="12.75" customHeight="1">
      <c r="A62" s="16"/>
      <c r="B62" s="17">
        <v>60</v>
      </c>
      <c r="C62" s="19" t="s">
        <v>79</v>
      </c>
      <c r="D62" s="19" t="s">
        <v>81</v>
      </c>
      <c r="E62" s="20"/>
      <c r="F62" s="33">
        <v>50</v>
      </c>
      <c r="G62" s="33">
        <v>0</v>
      </c>
      <c r="H62" s="33">
        <v>0</v>
      </c>
      <c r="I62" s="33">
        <f t="shared" si="27"/>
        <v>50</v>
      </c>
      <c r="J62" s="33">
        <v>2500</v>
      </c>
      <c r="K62" s="19">
        <v>8080</v>
      </c>
      <c r="L62" s="19">
        <v>8080</v>
      </c>
      <c r="M62" s="33">
        <f t="shared" si="29"/>
        <v>6827.5999999999995</v>
      </c>
      <c r="N62" s="34">
        <f t="shared" si="30"/>
        <v>6827.5999999999995</v>
      </c>
      <c r="O62" s="33">
        <f t="shared" si="17"/>
        <v>21506.94</v>
      </c>
      <c r="P62" s="33">
        <f t="shared" si="18"/>
        <v>21506.94</v>
      </c>
      <c r="Q62" s="33">
        <f t="shared" si="19"/>
        <v>860.27759999999989</v>
      </c>
      <c r="R62" s="33">
        <f t="shared" si="20"/>
        <v>860.27759999999989</v>
      </c>
      <c r="S62" s="25">
        <v>23130</v>
      </c>
      <c r="T62" s="33">
        <v>6120</v>
      </c>
      <c r="U62" s="23">
        <v>84.543750000000003</v>
      </c>
      <c r="V62" s="33">
        <f t="shared" si="28"/>
        <v>5174.0775000000003</v>
      </c>
      <c r="W62" s="33">
        <f t="shared" si="21"/>
        <v>22184.077499999999</v>
      </c>
      <c r="X62" s="33">
        <f t="shared" si="22"/>
        <v>4.0895914396887179</v>
      </c>
      <c r="Y62" s="33">
        <f t="shared" si="23"/>
        <v>825.09576091284032</v>
      </c>
      <c r="Z62" s="33">
        <f t="shared" si="24"/>
        <v>825.09576091284032</v>
      </c>
      <c r="AA62" s="33">
        <f t="shared" si="25"/>
        <v>16.501915218256805</v>
      </c>
      <c r="AB62" s="33">
        <f t="shared" si="26"/>
        <v>16.501915218256805</v>
      </c>
      <c r="AC62" s="24"/>
      <c r="AD62" s="24"/>
    </row>
    <row r="63" spans="1:30" ht="12.75" customHeight="1">
      <c r="A63" s="51"/>
      <c r="B63" s="17">
        <v>61</v>
      </c>
      <c r="C63" s="25" t="s">
        <v>83</v>
      </c>
      <c r="D63" s="58" t="s">
        <v>86</v>
      </c>
      <c r="E63" s="20" t="s">
        <v>32</v>
      </c>
      <c r="F63" s="25">
        <v>56</v>
      </c>
      <c r="G63" s="25">
        <v>0</v>
      </c>
      <c r="H63" s="25">
        <v>0</v>
      </c>
      <c r="I63" s="36">
        <f t="shared" si="27"/>
        <v>56</v>
      </c>
      <c r="J63" s="25">
        <v>1820</v>
      </c>
      <c r="K63" s="19">
        <v>3160</v>
      </c>
      <c r="L63" s="19">
        <v>3160</v>
      </c>
      <c r="M63" s="36">
        <f t="shared" si="29"/>
        <v>2670.2</v>
      </c>
      <c r="N63" s="36">
        <f t="shared" si="30"/>
        <v>2670.2</v>
      </c>
      <c r="O63" s="36">
        <f t="shared" si="17"/>
        <v>8411.1299999999992</v>
      </c>
      <c r="P63" s="36">
        <f t="shared" si="18"/>
        <v>8411.1299999999992</v>
      </c>
      <c r="Q63" s="36">
        <f t="shared" si="19"/>
        <v>462.15000000000003</v>
      </c>
      <c r="R63" s="36">
        <f t="shared" si="20"/>
        <v>462.15000000000003</v>
      </c>
      <c r="S63" s="25">
        <v>19500</v>
      </c>
      <c r="T63" s="25">
        <v>6120</v>
      </c>
      <c r="U63" s="38">
        <v>84.543750000000003</v>
      </c>
      <c r="V63" s="36">
        <f t="shared" si="28"/>
        <v>5174.0775000000003</v>
      </c>
      <c r="W63" s="36">
        <f t="shared" si="21"/>
        <v>18554.077499999999</v>
      </c>
      <c r="X63" s="36">
        <f t="shared" si="22"/>
        <v>4.850884615384615</v>
      </c>
      <c r="Y63" s="36">
        <f t="shared" si="23"/>
        <v>439.73163675000001</v>
      </c>
      <c r="Z63" s="36">
        <f t="shared" si="24"/>
        <v>439.73163675000001</v>
      </c>
      <c r="AA63" s="36">
        <f t="shared" si="25"/>
        <v>7.8523506562500005</v>
      </c>
      <c r="AB63" s="36">
        <f t="shared" si="26"/>
        <v>7.8523506562500005</v>
      </c>
      <c r="AC63" s="24"/>
      <c r="AD63" s="24"/>
    </row>
    <row r="64" spans="1:30" ht="12.75" customHeight="1">
      <c r="A64" s="51"/>
      <c r="B64" s="17">
        <v>62</v>
      </c>
      <c r="C64" s="55" t="s">
        <v>83</v>
      </c>
      <c r="D64" s="56" t="s">
        <v>86</v>
      </c>
      <c r="E64" s="20" t="s">
        <v>35</v>
      </c>
      <c r="F64" s="55">
        <v>50</v>
      </c>
      <c r="G64" s="55">
        <v>0</v>
      </c>
      <c r="H64" s="55">
        <v>0</v>
      </c>
      <c r="I64" s="53">
        <f t="shared" si="27"/>
        <v>50</v>
      </c>
      <c r="J64" s="55">
        <v>1820</v>
      </c>
      <c r="K64" s="19">
        <v>3160</v>
      </c>
      <c r="L64" s="19">
        <v>3160</v>
      </c>
      <c r="M64" s="53">
        <f t="shared" si="29"/>
        <v>2670.2</v>
      </c>
      <c r="N64" s="53">
        <f t="shared" si="30"/>
        <v>2670.2</v>
      </c>
      <c r="O64" s="53">
        <f t="shared" si="17"/>
        <v>8411.1299999999992</v>
      </c>
      <c r="P64" s="53">
        <f t="shared" si="18"/>
        <v>8411.1299999999992</v>
      </c>
      <c r="Q64" s="53">
        <f t="shared" si="19"/>
        <v>462.15000000000003</v>
      </c>
      <c r="R64" s="53">
        <f t="shared" si="20"/>
        <v>462.15000000000003</v>
      </c>
      <c r="S64" s="25">
        <v>19500</v>
      </c>
      <c r="T64" s="55">
        <v>6120</v>
      </c>
      <c r="U64" s="54">
        <v>84.543750000000003</v>
      </c>
      <c r="V64" s="36">
        <f t="shared" si="28"/>
        <v>5174.0775000000003</v>
      </c>
      <c r="W64" s="53">
        <f t="shared" si="21"/>
        <v>18554.077499999999</v>
      </c>
      <c r="X64" s="53">
        <f t="shared" si="22"/>
        <v>4.850884615384615</v>
      </c>
      <c r="Y64" s="53">
        <f t="shared" si="23"/>
        <v>439.73163675000001</v>
      </c>
      <c r="Z64" s="53">
        <f t="shared" si="24"/>
        <v>439.73163675000001</v>
      </c>
      <c r="AA64" s="53">
        <f t="shared" si="25"/>
        <v>8.7946327350000004</v>
      </c>
      <c r="AB64" s="53">
        <f t="shared" si="26"/>
        <v>8.7946327350000004</v>
      </c>
      <c r="AC64" s="24"/>
      <c r="AD64" s="24"/>
    </row>
    <row r="65" spans="1:30" ht="12.75" customHeight="1">
      <c r="A65" s="51"/>
      <c r="B65" s="17">
        <v>63</v>
      </c>
      <c r="C65" s="55" t="s">
        <v>83</v>
      </c>
      <c r="D65" s="56" t="s">
        <v>85</v>
      </c>
      <c r="E65" s="20" t="s">
        <v>32</v>
      </c>
      <c r="F65" s="55">
        <v>56</v>
      </c>
      <c r="G65" s="55">
        <v>0</v>
      </c>
      <c r="H65" s="55">
        <v>0</v>
      </c>
      <c r="I65" s="53">
        <f t="shared" si="27"/>
        <v>56</v>
      </c>
      <c r="J65" s="55">
        <v>1500</v>
      </c>
      <c r="K65" s="19">
        <v>3160</v>
      </c>
      <c r="L65" s="19">
        <v>3160</v>
      </c>
      <c r="M65" s="53">
        <f t="shared" si="29"/>
        <v>2670.2</v>
      </c>
      <c r="N65" s="53">
        <f t="shared" si="30"/>
        <v>2670.2</v>
      </c>
      <c r="O65" s="53">
        <f t="shared" si="17"/>
        <v>8411.1299999999992</v>
      </c>
      <c r="P65" s="53">
        <f t="shared" si="18"/>
        <v>8411.1299999999992</v>
      </c>
      <c r="Q65" s="53">
        <f t="shared" si="19"/>
        <v>560.74199999999996</v>
      </c>
      <c r="R65" s="53">
        <f t="shared" si="20"/>
        <v>560.74199999999996</v>
      </c>
      <c r="S65" s="25">
        <v>19000</v>
      </c>
      <c r="T65" s="55">
        <v>5670</v>
      </c>
      <c r="U65" s="54">
        <v>84.543750000000003</v>
      </c>
      <c r="V65" s="36">
        <f t="shared" si="28"/>
        <v>4793.6306250000007</v>
      </c>
      <c r="W65" s="53">
        <f t="shared" si="21"/>
        <v>18123.630625000002</v>
      </c>
      <c r="X65" s="53">
        <f t="shared" si="22"/>
        <v>4.6124703947368317</v>
      </c>
      <c r="Y65" s="53">
        <f t="shared" si="23"/>
        <v>534.87794125914479</v>
      </c>
      <c r="Z65" s="53">
        <f t="shared" si="24"/>
        <v>534.87794125914479</v>
      </c>
      <c r="AA65" s="53">
        <f t="shared" si="25"/>
        <v>9.5513918081990141</v>
      </c>
      <c r="AB65" s="53">
        <f t="shared" si="26"/>
        <v>9.5513918081990141</v>
      </c>
      <c r="AC65" s="24"/>
      <c r="AD65" s="24"/>
    </row>
    <row r="66" spans="1:30" ht="12.75" customHeight="1">
      <c r="A66" s="51"/>
      <c r="B66" s="17">
        <v>64</v>
      </c>
      <c r="C66" s="55" t="s">
        <v>83</v>
      </c>
      <c r="D66" s="56" t="s">
        <v>84</v>
      </c>
      <c r="E66" s="20" t="s">
        <v>32</v>
      </c>
      <c r="F66" s="55">
        <v>56</v>
      </c>
      <c r="G66" s="55">
        <v>0</v>
      </c>
      <c r="H66" s="55">
        <v>0</v>
      </c>
      <c r="I66" s="53">
        <f t="shared" si="27"/>
        <v>56</v>
      </c>
      <c r="J66" s="55">
        <v>1180</v>
      </c>
      <c r="K66" s="19">
        <v>3160</v>
      </c>
      <c r="L66" s="19">
        <v>3160</v>
      </c>
      <c r="M66" s="53">
        <f t="shared" si="29"/>
        <v>2670.2</v>
      </c>
      <c r="N66" s="53">
        <f t="shared" si="30"/>
        <v>2670.2</v>
      </c>
      <c r="O66" s="53">
        <f t="shared" si="17"/>
        <v>8411.1299999999992</v>
      </c>
      <c r="P66" s="53">
        <f t="shared" si="18"/>
        <v>8411.1299999999992</v>
      </c>
      <c r="Q66" s="53">
        <f t="shared" si="19"/>
        <v>712.80762711864406</v>
      </c>
      <c r="R66" s="53">
        <f t="shared" si="20"/>
        <v>712.80762711864406</v>
      </c>
      <c r="S66" s="25">
        <v>18640</v>
      </c>
      <c r="T66" s="55">
        <v>5090</v>
      </c>
      <c r="U66" s="54">
        <v>84.543750000000003</v>
      </c>
      <c r="V66" s="36">
        <f t="shared" si="28"/>
        <v>4303.2768750000005</v>
      </c>
      <c r="W66" s="53">
        <f t="shared" si="21"/>
        <v>17853.276875</v>
      </c>
      <c r="X66" s="53">
        <f t="shared" si="22"/>
        <v>4.2206176233905666</v>
      </c>
      <c r="Y66" s="53">
        <f t="shared" si="23"/>
        <v>682.72274278760244</v>
      </c>
      <c r="Z66" s="53">
        <f t="shared" si="24"/>
        <v>682.72274278760244</v>
      </c>
      <c r="AA66" s="53">
        <f t="shared" si="25"/>
        <v>12.191477549778615</v>
      </c>
      <c r="AB66" s="53">
        <f t="shared" si="26"/>
        <v>12.191477549778615</v>
      </c>
      <c r="AC66" s="24"/>
      <c r="AD66" s="24"/>
    </row>
    <row r="67" spans="1:30" ht="12.75" customHeight="1">
      <c r="A67" s="51"/>
      <c r="B67" s="17">
        <v>65</v>
      </c>
      <c r="C67" s="55" t="s">
        <v>83</v>
      </c>
      <c r="D67" s="56" t="s">
        <v>84</v>
      </c>
      <c r="E67" s="20" t="s">
        <v>35</v>
      </c>
      <c r="F67" s="55">
        <v>50</v>
      </c>
      <c r="G67" s="55">
        <v>0</v>
      </c>
      <c r="H67" s="55">
        <v>0</v>
      </c>
      <c r="I67" s="53">
        <f t="shared" si="27"/>
        <v>50</v>
      </c>
      <c r="J67" s="55">
        <v>1180</v>
      </c>
      <c r="K67" s="19">
        <v>3160</v>
      </c>
      <c r="L67" s="19">
        <v>3160</v>
      </c>
      <c r="M67" s="53">
        <f t="shared" si="29"/>
        <v>2670.2</v>
      </c>
      <c r="N67" s="53">
        <f t="shared" si="30"/>
        <v>2670.2</v>
      </c>
      <c r="O67" s="53">
        <f t="shared" ref="O67:O98" si="31">M67*3.15</f>
        <v>8411.1299999999992</v>
      </c>
      <c r="P67" s="53">
        <f t="shared" ref="P67:P98" si="32">N67*3.15</f>
        <v>8411.1299999999992</v>
      </c>
      <c r="Q67" s="53">
        <f t="shared" ref="Q67:Q98" si="33">((100*M67)/J67)*3.15</f>
        <v>712.80762711864406</v>
      </c>
      <c r="R67" s="53">
        <f t="shared" ref="R67:R98" si="34">((100*N67)/J67)*3.15</f>
        <v>712.80762711864406</v>
      </c>
      <c r="S67" s="25">
        <v>18640</v>
      </c>
      <c r="T67" s="55">
        <v>5090</v>
      </c>
      <c r="U67" s="54">
        <v>84.543750000000003</v>
      </c>
      <c r="V67" s="36">
        <f t="shared" si="28"/>
        <v>4303.2768750000005</v>
      </c>
      <c r="W67" s="53">
        <f t="shared" ref="W67:W98" si="35">S67-T67+V67</f>
        <v>17853.276875</v>
      </c>
      <c r="X67" s="53">
        <f t="shared" ref="X67:X98" si="36">100-(W67/S67*100)</f>
        <v>4.2206176233905666</v>
      </c>
      <c r="Y67" s="53">
        <f t="shared" ref="Y67:Y98" si="37">(Q67/100)*(100-X67)</f>
        <v>682.72274278760244</v>
      </c>
      <c r="Z67" s="53">
        <f t="shared" ref="Z67:Z98" si="38">(R67/100)*(100-X67)</f>
        <v>682.72274278760244</v>
      </c>
      <c r="AA67" s="53">
        <f t="shared" ref="AA67:AA98" si="39">Y67/I67</f>
        <v>13.654454855752048</v>
      </c>
      <c r="AB67" s="53">
        <f t="shared" ref="AB67:AB98" si="40">Z67/I67</f>
        <v>13.654454855752048</v>
      </c>
      <c r="AC67" s="24"/>
      <c r="AD67" s="24"/>
    </row>
    <row r="68" spans="1:30" ht="12.75" customHeight="1">
      <c r="A68" s="51"/>
      <c r="B68" s="17">
        <v>66</v>
      </c>
      <c r="C68" s="55" t="s">
        <v>87</v>
      </c>
      <c r="D68" s="56" t="s">
        <v>85</v>
      </c>
      <c r="E68" s="20" t="s">
        <v>35</v>
      </c>
      <c r="F68" s="55">
        <v>50</v>
      </c>
      <c r="G68" s="55">
        <v>0</v>
      </c>
      <c r="H68" s="55">
        <v>0</v>
      </c>
      <c r="I68" s="53">
        <f t="shared" si="27"/>
        <v>50</v>
      </c>
      <c r="J68" s="55">
        <v>1500</v>
      </c>
      <c r="K68" s="19">
        <v>3160</v>
      </c>
      <c r="L68" s="19">
        <v>3160</v>
      </c>
      <c r="M68" s="53">
        <f t="shared" si="29"/>
        <v>2670.2</v>
      </c>
      <c r="N68" s="53">
        <f t="shared" si="30"/>
        <v>2670.2</v>
      </c>
      <c r="O68" s="53">
        <f t="shared" si="31"/>
        <v>8411.1299999999992</v>
      </c>
      <c r="P68" s="53">
        <f t="shared" si="32"/>
        <v>8411.1299999999992</v>
      </c>
      <c r="Q68" s="53">
        <f t="shared" si="33"/>
        <v>560.74199999999996</v>
      </c>
      <c r="R68" s="53">
        <f t="shared" si="34"/>
        <v>560.74199999999996</v>
      </c>
      <c r="S68" s="25">
        <v>19000</v>
      </c>
      <c r="T68" s="55">
        <v>5670</v>
      </c>
      <c r="U68" s="54">
        <v>84.543750000000003</v>
      </c>
      <c r="V68" s="36">
        <f t="shared" si="28"/>
        <v>4793.6306250000007</v>
      </c>
      <c r="W68" s="53">
        <f t="shared" si="35"/>
        <v>18123.630625000002</v>
      </c>
      <c r="X68" s="53">
        <f t="shared" si="36"/>
        <v>4.6124703947368317</v>
      </c>
      <c r="Y68" s="53">
        <f t="shared" si="37"/>
        <v>534.87794125914479</v>
      </c>
      <c r="Z68" s="53">
        <f t="shared" si="38"/>
        <v>534.87794125914479</v>
      </c>
      <c r="AA68" s="53">
        <f t="shared" si="39"/>
        <v>10.697558825182895</v>
      </c>
      <c r="AB68" s="53">
        <f t="shared" si="40"/>
        <v>10.697558825182895</v>
      </c>
      <c r="AC68" s="24"/>
      <c r="AD68" s="24"/>
    </row>
    <row r="69" spans="1:30" ht="12.75" customHeight="1">
      <c r="A69" s="16"/>
      <c r="B69" s="17">
        <v>67</v>
      </c>
      <c r="C69" s="19" t="s">
        <v>88</v>
      </c>
      <c r="D69" s="31"/>
      <c r="E69" s="20" t="s">
        <v>32</v>
      </c>
      <c r="F69" s="19">
        <v>78</v>
      </c>
      <c r="G69" s="19">
        <v>0</v>
      </c>
      <c r="H69" s="19">
        <v>0</v>
      </c>
      <c r="I69" s="18">
        <f t="shared" ref="I69:I100" si="41">F69+G69+H69</f>
        <v>78</v>
      </c>
      <c r="J69" s="19">
        <v>2500</v>
      </c>
      <c r="K69" s="19">
        <v>6530</v>
      </c>
      <c r="L69" s="19">
        <v>6530</v>
      </c>
      <c r="M69" s="53">
        <f t="shared" si="29"/>
        <v>5517.8499999999995</v>
      </c>
      <c r="N69" s="53">
        <f t="shared" si="30"/>
        <v>5517.8499999999995</v>
      </c>
      <c r="O69" s="18">
        <f t="shared" si="31"/>
        <v>17381.227499999997</v>
      </c>
      <c r="P69" s="18">
        <f t="shared" si="32"/>
        <v>17381.227499999997</v>
      </c>
      <c r="Q69" s="18">
        <f t="shared" si="33"/>
        <v>695.2491</v>
      </c>
      <c r="R69" s="18">
        <f t="shared" si="34"/>
        <v>695.2491</v>
      </c>
      <c r="S69" s="25">
        <v>29260</v>
      </c>
      <c r="T69" s="19">
        <v>8750</v>
      </c>
      <c r="U69" s="54">
        <v>84.543750000000003</v>
      </c>
      <c r="V69" s="36">
        <f t="shared" ref="V69:V100" si="42">(T69/100)*U69</f>
        <v>7397.578125</v>
      </c>
      <c r="W69" s="18">
        <f t="shared" si="35"/>
        <v>27907.578125</v>
      </c>
      <c r="X69" s="18">
        <f t="shared" si="36"/>
        <v>4.6220843301435366</v>
      </c>
      <c r="Y69" s="18">
        <f t="shared" si="37"/>
        <v>663.11410029343608</v>
      </c>
      <c r="Z69" s="18">
        <f t="shared" si="38"/>
        <v>663.11410029343608</v>
      </c>
      <c r="AA69" s="18">
        <f t="shared" si="39"/>
        <v>8.5014628242748209</v>
      </c>
      <c r="AB69" s="18">
        <f t="shared" si="40"/>
        <v>8.5014628242748209</v>
      </c>
      <c r="AC69" s="24"/>
      <c r="AD69" s="24"/>
    </row>
    <row r="70" spans="1:30" ht="12.75" customHeight="1">
      <c r="A70" s="57"/>
      <c r="B70" s="17">
        <v>68</v>
      </c>
      <c r="C70" s="25" t="s">
        <v>88</v>
      </c>
      <c r="D70" s="58"/>
      <c r="E70" s="30" t="s">
        <v>35</v>
      </c>
      <c r="F70" s="25">
        <v>70</v>
      </c>
      <c r="G70" s="25">
        <v>0</v>
      </c>
      <c r="H70" s="25">
        <v>0</v>
      </c>
      <c r="I70" s="36">
        <f t="shared" si="41"/>
        <v>70</v>
      </c>
      <c r="J70" s="25">
        <v>2500</v>
      </c>
      <c r="K70" s="19">
        <v>6530</v>
      </c>
      <c r="L70" s="19">
        <v>6530</v>
      </c>
      <c r="M70" s="36">
        <f t="shared" si="29"/>
        <v>5517.8499999999995</v>
      </c>
      <c r="N70" s="36">
        <f t="shared" si="30"/>
        <v>5517.8499999999995</v>
      </c>
      <c r="O70" s="36">
        <f t="shared" si="31"/>
        <v>17381.227499999997</v>
      </c>
      <c r="P70" s="36">
        <f t="shared" si="32"/>
        <v>17381.227499999997</v>
      </c>
      <c r="Q70" s="36">
        <f t="shared" si="33"/>
        <v>695.2491</v>
      </c>
      <c r="R70" s="36">
        <f t="shared" si="34"/>
        <v>695.2491</v>
      </c>
      <c r="S70" s="25">
        <v>29260</v>
      </c>
      <c r="T70" s="25">
        <v>8750</v>
      </c>
      <c r="U70" s="38">
        <v>84.543750000000003</v>
      </c>
      <c r="V70" s="36">
        <f t="shared" si="42"/>
        <v>7397.578125</v>
      </c>
      <c r="W70" s="36">
        <f t="shared" si="35"/>
        <v>27907.578125</v>
      </c>
      <c r="X70" s="36">
        <f t="shared" si="36"/>
        <v>4.6220843301435366</v>
      </c>
      <c r="Y70" s="36">
        <f t="shared" si="37"/>
        <v>663.11410029343608</v>
      </c>
      <c r="Z70" s="36">
        <f t="shared" si="38"/>
        <v>663.11410029343608</v>
      </c>
      <c r="AA70" s="36">
        <f t="shared" si="39"/>
        <v>9.4730585756205148</v>
      </c>
      <c r="AB70" s="36">
        <f t="shared" si="40"/>
        <v>9.4730585756205148</v>
      </c>
      <c r="AC70" s="24"/>
      <c r="AD70" s="24"/>
    </row>
    <row r="71" spans="1:30" ht="12.75" customHeight="1">
      <c r="A71" s="16"/>
      <c r="B71" s="17">
        <v>69</v>
      </c>
      <c r="C71" s="19" t="s">
        <v>89</v>
      </c>
      <c r="D71" s="31"/>
      <c r="E71" s="20" t="s">
        <v>32</v>
      </c>
      <c r="F71" s="19">
        <v>39</v>
      </c>
      <c r="G71" s="19">
        <v>0</v>
      </c>
      <c r="H71" s="19">
        <v>0</v>
      </c>
      <c r="I71" s="18">
        <f t="shared" si="41"/>
        <v>39</v>
      </c>
      <c r="J71" s="19">
        <v>1900</v>
      </c>
      <c r="K71" s="19">
        <v>3160</v>
      </c>
      <c r="L71" s="19">
        <v>3160</v>
      </c>
      <c r="M71" s="53">
        <f t="shared" ref="M71:M102" si="43">K71*0.845</f>
        <v>2670.2</v>
      </c>
      <c r="N71" s="53">
        <f t="shared" si="30"/>
        <v>2670.2</v>
      </c>
      <c r="O71" s="18">
        <f t="shared" si="31"/>
        <v>8411.1299999999992</v>
      </c>
      <c r="P71" s="18">
        <f t="shared" si="32"/>
        <v>8411.1299999999992</v>
      </c>
      <c r="Q71" s="18">
        <f t="shared" si="33"/>
        <v>442.69105263157894</v>
      </c>
      <c r="R71" s="18">
        <f t="shared" si="34"/>
        <v>442.69105263157894</v>
      </c>
      <c r="S71" s="25">
        <v>16465</v>
      </c>
      <c r="T71" s="19">
        <v>4100</v>
      </c>
      <c r="U71" s="54">
        <v>84.543750000000003</v>
      </c>
      <c r="V71" s="36">
        <f t="shared" si="42"/>
        <v>3466.2937500000003</v>
      </c>
      <c r="W71" s="18">
        <f t="shared" si="35"/>
        <v>15831.293750000001</v>
      </c>
      <c r="X71" s="18">
        <f t="shared" si="36"/>
        <v>3.8488080777406566</v>
      </c>
      <c r="Y71" s="18">
        <f t="shared" si="37"/>
        <v>425.65272363845958</v>
      </c>
      <c r="Z71" s="18">
        <f t="shared" si="38"/>
        <v>425.65272363845958</v>
      </c>
      <c r="AA71" s="18">
        <f t="shared" si="39"/>
        <v>10.914172400986143</v>
      </c>
      <c r="AB71" s="18">
        <f t="shared" si="40"/>
        <v>10.914172400986143</v>
      </c>
      <c r="AC71" s="24"/>
      <c r="AD71" s="24"/>
    </row>
    <row r="72" spans="1:30" ht="12.75" customHeight="1">
      <c r="A72" s="16"/>
      <c r="B72" s="17">
        <v>70</v>
      </c>
      <c r="C72" s="19" t="s">
        <v>89</v>
      </c>
      <c r="D72" s="31"/>
      <c r="E72" s="20" t="s">
        <v>35</v>
      </c>
      <c r="F72" s="19">
        <v>37</v>
      </c>
      <c r="G72" s="19">
        <v>0</v>
      </c>
      <c r="H72" s="19">
        <v>0</v>
      </c>
      <c r="I72" s="18">
        <f t="shared" si="41"/>
        <v>37</v>
      </c>
      <c r="J72" s="19">
        <v>1900</v>
      </c>
      <c r="K72" s="19">
        <v>3160</v>
      </c>
      <c r="L72" s="19">
        <v>3160</v>
      </c>
      <c r="M72" s="53">
        <f t="shared" si="43"/>
        <v>2670.2</v>
      </c>
      <c r="N72" s="53">
        <f t="shared" si="30"/>
        <v>2670.2</v>
      </c>
      <c r="O72" s="18">
        <f t="shared" si="31"/>
        <v>8411.1299999999992</v>
      </c>
      <c r="P72" s="18">
        <f t="shared" si="32"/>
        <v>8411.1299999999992</v>
      </c>
      <c r="Q72" s="18">
        <f t="shared" si="33"/>
        <v>442.69105263157894</v>
      </c>
      <c r="R72" s="18">
        <f t="shared" si="34"/>
        <v>442.69105263157894</v>
      </c>
      <c r="S72" s="25">
        <v>16465</v>
      </c>
      <c r="T72" s="19">
        <v>4100</v>
      </c>
      <c r="U72" s="54">
        <v>84.543750000000003</v>
      </c>
      <c r="V72" s="36">
        <f t="shared" si="42"/>
        <v>3466.2937500000003</v>
      </c>
      <c r="W72" s="18">
        <f t="shared" si="35"/>
        <v>15831.293750000001</v>
      </c>
      <c r="X72" s="18">
        <f t="shared" si="36"/>
        <v>3.8488080777406566</v>
      </c>
      <c r="Y72" s="18">
        <f t="shared" si="37"/>
        <v>425.65272363845958</v>
      </c>
      <c r="Z72" s="18">
        <f t="shared" si="38"/>
        <v>425.65272363845958</v>
      </c>
      <c r="AA72" s="18">
        <f t="shared" si="39"/>
        <v>11.504127665904313</v>
      </c>
      <c r="AB72" s="18">
        <f t="shared" si="40"/>
        <v>11.504127665904313</v>
      </c>
      <c r="AC72" s="24"/>
      <c r="AD72" s="24"/>
    </row>
    <row r="73" spans="1:30" ht="12.75" customHeight="1">
      <c r="A73" s="16"/>
      <c r="B73" s="17">
        <v>71</v>
      </c>
      <c r="C73" s="19" t="s">
        <v>90</v>
      </c>
      <c r="D73" s="19"/>
      <c r="E73" s="20" t="s">
        <v>32</v>
      </c>
      <c r="F73" s="33">
        <v>39</v>
      </c>
      <c r="G73" s="33">
        <v>0</v>
      </c>
      <c r="H73" s="33">
        <v>0</v>
      </c>
      <c r="I73" s="33">
        <f t="shared" si="41"/>
        <v>39</v>
      </c>
      <c r="J73" s="33">
        <v>1700</v>
      </c>
      <c r="K73" s="19">
        <v>3160</v>
      </c>
      <c r="L73" s="19">
        <v>3160</v>
      </c>
      <c r="M73" s="52">
        <f t="shared" si="43"/>
        <v>2670.2</v>
      </c>
      <c r="N73" s="52">
        <f t="shared" si="30"/>
        <v>2670.2</v>
      </c>
      <c r="O73" s="33">
        <f t="shared" si="31"/>
        <v>8411.1299999999992</v>
      </c>
      <c r="P73" s="33">
        <f t="shared" si="32"/>
        <v>8411.1299999999992</v>
      </c>
      <c r="Q73" s="33">
        <f t="shared" si="33"/>
        <v>494.77235294117645</v>
      </c>
      <c r="R73" s="33">
        <f t="shared" si="34"/>
        <v>494.77235294117645</v>
      </c>
      <c r="S73" s="25">
        <v>16465</v>
      </c>
      <c r="T73" s="33">
        <v>4200</v>
      </c>
      <c r="U73" s="54">
        <v>84.543750000000003</v>
      </c>
      <c r="V73" s="35">
        <f t="shared" si="42"/>
        <v>3550.8375000000001</v>
      </c>
      <c r="W73" s="33">
        <f t="shared" si="35"/>
        <v>15815.8375</v>
      </c>
      <c r="X73" s="33">
        <f t="shared" si="36"/>
        <v>3.942681445490436</v>
      </c>
      <c r="Y73" s="33">
        <f t="shared" si="37"/>
        <v>475.26505518434817</v>
      </c>
      <c r="Z73" s="33">
        <f t="shared" si="38"/>
        <v>475.26505518434817</v>
      </c>
      <c r="AA73" s="33">
        <f t="shared" si="39"/>
        <v>12.186283466265337</v>
      </c>
      <c r="AB73" s="33">
        <f t="shared" si="40"/>
        <v>12.186283466265337</v>
      </c>
      <c r="AC73" s="24"/>
      <c r="AD73" s="24"/>
    </row>
    <row r="74" spans="1:30" ht="12.75" customHeight="1">
      <c r="A74" s="16"/>
      <c r="B74" s="17">
        <v>72</v>
      </c>
      <c r="C74" s="19" t="s">
        <v>90</v>
      </c>
      <c r="D74" s="19"/>
      <c r="E74" s="20" t="s">
        <v>35</v>
      </c>
      <c r="F74" s="33">
        <v>37</v>
      </c>
      <c r="G74" s="33">
        <v>0</v>
      </c>
      <c r="H74" s="33">
        <v>0</v>
      </c>
      <c r="I74" s="33">
        <f t="shared" si="41"/>
        <v>37</v>
      </c>
      <c r="J74" s="33">
        <v>1700</v>
      </c>
      <c r="K74" s="19">
        <v>3160</v>
      </c>
      <c r="L74" s="19">
        <v>3160</v>
      </c>
      <c r="M74" s="52">
        <f t="shared" si="43"/>
        <v>2670.2</v>
      </c>
      <c r="N74" s="52">
        <f t="shared" si="30"/>
        <v>2670.2</v>
      </c>
      <c r="O74" s="33">
        <f t="shared" si="31"/>
        <v>8411.1299999999992</v>
      </c>
      <c r="P74" s="33">
        <f t="shared" si="32"/>
        <v>8411.1299999999992</v>
      </c>
      <c r="Q74" s="33">
        <f t="shared" si="33"/>
        <v>494.77235294117645</v>
      </c>
      <c r="R74" s="33">
        <f t="shared" si="34"/>
        <v>494.77235294117645</v>
      </c>
      <c r="S74" s="25">
        <v>16465</v>
      </c>
      <c r="T74" s="33">
        <v>4200</v>
      </c>
      <c r="U74" s="54">
        <v>84.543750000000003</v>
      </c>
      <c r="V74" s="35">
        <f t="shared" si="42"/>
        <v>3550.8375000000001</v>
      </c>
      <c r="W74" s="33">
        <f t="shared" si="35"/>
        <v>15815.8375</v>
      </c>
      <c r="X74" s="33">
        <f t="shared" si="36"/>
        <v>3.942681445490436</v>
      </c>
      <c r="Y74" s="33">
        <f t="shared" si="37"/>
        <v>475.26505518434817</v>
      </c>
      <c r="Z74" s="33">
        <f t="shared" si="38"/>
        <v>475.26505518434817</v>
      </c>
      <c r="AA74" s="33">
        <f t="shared" si="39"/>
        <v>12.845001491468869</v>
      </c>
      <c r="AB74" s="33">
        <f t="shared" si="40"/>
        <v>12.845001491468869</v>
      </c>
      <c r="AC74" s="24"/>
      <c r="AD74" s="24"/>
    </row>
    <row r="75" spans="1:30" ht="12.75" customHeight="1">
      <c r="A75" s="16"/>
      <c r="B75" s="17">
        <v>73</v>
      </c>
      <c r="C75" s="31" t="s">
        <v>91</v>
      </c>
      <c r="D75" s="19"/>
      <c r="E75" s="32"/>
      <c r="F75" s="33">
        <v>0</v>
      </c>
      <c r="G75" s="33">
        <v>0</v>
      </c>
      <c r="H75" s="33">
        <v>8</v>
      </c>
      <c r="I75" s="33">
        <f t="shared" si="41"/>
        <v>8</v>
      </c>
      <c r="J75" s="33">
        <v>2500</v>
      </c>
      <c r="K75" s="33">
        <v>4660</v>
      </c>
      <c r="L75" s="33">
        <v>4660</v>
      </c>
      <c r="M75" s="52">
        <f t="shared" si="43"/>
        <v>3937.7</v>
      </c>
      <c r="N75" s="52">
        <f t="shared" si="30"/>
        <v>3937.7</v>
      </c>
      <c r="O75" s="33">
        <f t="shared" si="31"/>
        <v>12403.754999999999</v>
      </c>
      <c r="P75" s="33">
        <f t="shared" si="32"/>
        <v>12403.754999999999</v>
      </c>
      <c r="Q75" s="33">
        <f t="shared" si="33"/>
        <v>496.15020000000004</v>
      </c>
      <c r="R75" s="33">
        <f t="shared" si="34"/>
        <v>496.15020000000004</v>
      </c>
      <c r="S75" s="35">
        <v>12429</v>
      </c>
      <c r="T75" s="33">
        <v>1500</v>
      </c>
      <c r="U75" s="54">
        <v>84.543750000000003</v>
      </c>
      <c r="V75" s="35">
        <f t="shared" si="42"/>
        <v>1268.15625</v>
      </c>
      <c r="W75" s="33">
        <f t="shared" si="35"/>
        <v>12197.15625</v>
      </c>
      <c r="X75" s="33">
        <f t="shared" si="36"/>
        <v>1.8653451605117084</v>
      </c>
      <c r="Y75" s="33">
        <f t="shared" si="37"/>
        <v>486.89528625543085</v>
      </c>
      <c r="Z75" s="33">
        <f t="shared" si="38"/>
        <v>486.89528625543085</v>
      </c>
      <c r="AA75" s="33">
        <f t="shared" si="39"/>
        <v>60.861910781928856</v>
      </c>
      <c r="AB75" s="33">
        <f t="shared" si="40"/>
        <v>60.861910781928856</v>
      </c>
      <c r="AC75" s="24"/>
      <c r="AD75" s="24"/>
    </row>
    <row r="76" spans="1:30" ht="12.75" customHeight="1">
      <c r="A76" s="16"/>
      <c r="B76" s="17">
        <v>74</v>
      </c>
      <c r="C76" s="31" t="s">
        <v>92</v>
      </c>
      <c r="D76" s="19"/>
      <c r="E76" s="32"/>
      <c r="F76" s="33">
        <v>3</v>
      </c>
      <c r="G76" s="33">
        <v>0</v>
      </c>
      <c r="H76" s="33">
        <v>0</v>
      </c>
      <c r="I76" s="33">
        <f t="shared" si="41"/>
        <v>3</v>
      </c>
      <c r="J76" s="33">
        <v>1272</v>
      </c>
      <c r="K76" s="33">
        <v>211</v>
      </c>
      <c r="L76" s="33">
        <v>211</v>
      </c>
      <c r="M76" s="52">
        <f t="shared" si="43"/>
        <v>178.29499999999999</v>
      </c>
      <c r="N76" s="52">
        <f t="shared" si="30"/>
        <v>178.29499999999999</v>
      </c>
      <c r="O76" s="33">
        <f t="shared" si="31"/>
        <v>561.62924999999996</v>
      </c>
      <c r="P76" s="33">
        <f t="shared" si="32"/>
        <v>561.62924999999996</v>
      </c>
      <c r="Q76" s="33">
        <f t="shared" si="33"/>
        <v>44.1532429245283</v>
      </c>
      <c r="R76" s="33">
        <f t="shared" si="34"/>
        <v>44.1532429245283</v>
      </c>
      <c r="S76" s="35">
        <v>1159</v>
      </c>
      <c r="T76" s="33">
        <v>376</v>
      </c>
      <c r="U76" s="54">
        <v>84.543750000000003</v>
      </c>
      <c r="V76" s="35">
        <f t="shared" si="42"/>
        <v>317.8845</v>
      </c>
      <c r="W76" s="33">
        <f t="shared" si="35"/>
        <v>1100.8845000000001</v>
      </c>
      <c r="X76" s="33">
        <f t="shared" si="36"/>
        <v>5.0142795513373528</v>
      </c>
      <c r="Y76" s="33">
        <f t="shared" si="37"/>
        <v>41.939275893311375</v>
      </c>
      <c r="Z76" s="33">
        <f t="shared" si="38"/>
        <v>41.939275893311375</v>
      </c>
      <c r="AA76" s="33">
        <f t="shared" si="39"/>
        <v>13.979758631103792</v>
      </c>
      <c r="AB76" s="33">
        <f t="shared" si="40"/>
        <v>13.979758631103792</v>
      </c>
      <c r="AC76" s="24"/>
      <c r="AD76" s="24"/>
    </row>
    <row r="77" spans="1:30" ht="12.75" customHeight="1">
      <c r="A77" s="16"/>
      <c r="B77" s="17">
        <v>75</v>
      </c>
      <c r="C77" s="19" t="s">
        <v>93</v>
      </c>
      <c r="D77" s="19" t="s">
        <v>94</v>
      </c>
      <c r="E77" s="20" t="s">
        <v>32</v>
      </c>
      <c r="F77" s="19">
        <v>13</v>
      </c>
      <c r="G77" s="19">
        <v>0</v>
      </c>
      <c r="H77" s="19">
        <v>0</v>
      </c>
      <c r="I77" s="18">
        <f t="shared" si="41"/>
        <v>13</v>
      </c>
      <c r="J77" s="19">
        <v>1726</v>
      </c>
      <c r="K77" s="19">
        <v>2249</v>
      </c>
      <c r="L77" s="19">
        <v>2249</v>
      </c>
      <c r="M77" s="53">
        <f t="shared" si="43"/>
        <v>1900.405</v>
      </c>
      <c r="N77" s="53">
        <f t="shared" si="30"/>
        <v>1900.405</v>
      </c>
      <c r="O77" s="18">
        <f t="shared" si="31"/>
        <v>5986.2757499999998</v>
      </c>
      <c r="P77" s="18">
        <f t="shared" si="32"/>
        <v>5986.2757499999998</v>
      </c>
      <c r="Q77" s="18">
        <f t="shared" si="33"/>
        <v>346.82941772885283</v>
      </c>
      <c r="R77" s="18">
        <f t="shared" si="34"/>
        <v>346.82941772885283</v>
      </c>
      <c r="S77" s="25">
        <v>3629</v>
      </c>
      <c r="T77" s="19">
        <v>1842</v>
      </c>
      <c r="U77" s="54">
        <v>84.543750000000003</v>
      </c>
      <c r="V77" s="36">
        <f t="shared" si="42"/>
        <v>1557.2958750000003</v>
      </c>
      <c r="W77" s="18">
        <f t="shared" si="35"/>
        <v>3344.2958750000003</v>
      </c>
      <c r="X77" s="18">
        <f t="shared" si="36"/>
        <v>7.8452500688894986</v>
      </c>
      <c r="Y77" s="18">
        <f t="shared" si="37"/>
        <v>319.61978259555099</v>
      </c>
      <c r="Z77" s="18">
        <f t="shared" si="38"/>
        <v>319.61978259555099</v>
      </c>
      <c r="AA77" s="18">
        <f t="shared" si="39"/>
        <v>24.586137122734691</v>
      </c>
      <c r="AB77" s="18">
        <f t="shared" si="40"/>
        <v>24.586137122734691</v>
      </c>
      <c r="AC77" s="24"/>
      <c r="AD77" s="24"/>
    </row>
    <row r="78" spans="1:30" ht="12.75" customHeight="1">
      <c r="A78" s="16"/>
      <c r="B78" s="17">
        <v>76</v>
      </c>
      <c r="C78" s="19" t="s">
        <v>93</v>
      </c>
      <c r="D78" s="19" t="s">
        <v>95</v>
      </c>
      <c r="E78" s="20" t="s">
        <v>32</v>
      </c>
      <c r="F78" s="19">
        <v>13</v>
      </c>
      <c r="G78" s="19">
        <v>0</v>
      </c>
      <c r="H78" s="19">
        <v>0</v>
      </c>
      <c r="I78" s="18">
        <f t="shared" si="41"/>
        <v>13</v>
      </c>
      <c r="J78" s="19">
        <v>1680</v>
      </c>
      <c r="K78" s="19">
        <v>2249</v>
      </c>
      <c r="L78" s="19">
        <v>2249</v>
      </c>
      <c r="M78" s="53">
        <f t="shared" si="43"/>
        <v>1900.405</v>
      </c>
      <c r="N78" s="53">
        <f t="shared" si="30"/>
        <v>1900.405</v>
      </c>
      <c r="O78" s="18">
        <f t="shared" si="31"/>
        <v>5986.2757499999998</v>
      </c>
      <c r="P78" s="18">
        <f t="shared" si="32"/>
        <v>5986.2757499999998</v>
      </c>
      <c r="Q78" s="18">
        <f t="shared" si="33"/>
        <v>356.32593749999995</v>
      </c>
      <c r="R78" s="18">
        <f t="shared" si="34"/>
        <v>356.32593749999995</v>
      </c>
      <c r="S78" s="25">
        <v>3969</v>
      </c>
      <c r="T78" s="19">
        <v>2041</v>
      </c>
      <c r="U78" s="54">
        <v>84.543750000000003</v>
      </c>
      <c r="V78" s="36">
        <f t="shared" si="42"/>
        <v>1725.5379375</v>
      </c>
      <c r="W78" s="18">
        <f t="shared" si="35"/>
        <v>3653.5379375000002</v>
      </c>
      <c r="X78" s="18">
        <f t="shared" si="36"/>
        <v>7.9481497228520936</v>
      </c>
      <c r="Y78" s="18">
        <f t="shared" si="37"/>
        <v>328.00461848614356</v>
      </c>
      <c r="Z78" s="18">
        <f t="shared" si="38"/>
        <v>328.00461848614356</v>
      </c>
      <c r="AA78" s="18">
        <f t="shared" si="39"/>
        <v>25.231124498934118</v>
      </c>
      <c r="AB78" s="18">
        <f t="shared" si="40"/>
        <v>25.231124498934118</v>
      </c>
      <c r="AC78" s="24"/>
      <c r="AD78" s="24"/>
    </row>
    <row r="79" spans="1:30" ht="12.75" customHeight="1">
      <c r="A79" s="16"/>
      <c r="B79" s="17">
        <v>77</v>
      </c>
      <c r="C79" s="19" t="s">
        <v>93</v>
      </c>
      <c r="D79" s="19" t="s">
        <v>94</v>
      </c>
      <c r="E79" s="20" t="s">
        <v>35</v>
      </c>
      <c r="F79" s="19">
        <v>9</v>
      </c>
      <c r="G79" s="19">
        <v>0</v>
      </c>
      <c r="H79" s="19">
        <v>0</v>
      </c>
      <c r="I79" s="18">
        <f t="shared" si="41"/>
        <v>9</v>
      </c>
      <c r="J79" s="19">
        <v>1726</v>
      </c>
      <c r="K79" s="19">
        <v>2249</v>
      </c>
      <c r="L79" s="19">
        <v>2249</v>
      </c>
      <c r="M79" s="53">
        <f t="shared" si="43"/>
        <v>1900.405</v>
      </c>
      <c r="N79" s="53">
        <f t="shared" si="30"/>
        <v>1900.405</v>
      </c>
      <c r="O79" s="18">
        <f t="shared" si="31"/>
        <v>5986.2757499999998</v>
      </c>
      <c r="P79" s="18">
        <f t="shared" si="32"/>
        <v>5986.2757499999998</v>
      </c>
      <c r="Q79" s="18">
        <f t="shared" si="33"/>
        <v>346.82941772885283</v>
      </c>
      <c r="R79" s="18">
        <f t="shared" si="34"/>
        <v>346.82941772885283</v>
      </c>
      <c r="S79" s="25">
        <v>3629</v>
      </c>
      <c r="T79" s="19">
        <v>1842</v>
      </c>
      <c r="U79" s="54">
        <v>84.543750000000003</v>
      </c>
      <c r="V79" s="36">
        <f t="shared" si="42"/>
        <v>1557.2958750000003</v>
      </c>
      <c r="W79" s="18">
        <f t="shared" si="35"/>
        <v>3344.2958750000003</v>
      </c>
      <c r="X79" s="18">
        <f t="shared" si="36"/>
        <v>7.8452500688894986</v>
      </c>
      <c r="Y79" s="18">
        <f t="shared" si="37"/>
        <v>319.61978259555099</v>
      </c>
      <c r="Z79" s="18">
        <f t="shared" si="38"/>
        <v>319.61978259555099</v>
      </c>
      <c r="AA79" s="18">
        <f t="shared" si="39"/>
        <v>35.513309177283446</v>
      </c>
      <c r="AB79" s="18">
        <f t="shared" si="40"/>
        <v>35.513309177283446</v>
      </c>
      <c r="AC79" s="24"/>
      <c r="AD79" s="24"/>
    </row>
    <row r="80" spans="1:30" ht="12.75" customHeight="1">
      <c r="A80" s="16"/>
      <c r="B80" s="17">
        <v>78</v>
      </c>
      <c r="C80" s="19" t="s">
        <v>93</v>
      </c>
      <c r="D80" s="19" t="s">
        <v>95</v>
      </c>
      <c r="E80" s="20" t="s">
        <v>35</v>
      </c>
      <c r="F80" s="19">
        <v>9</v>
      </c>
      <c r="G80" s="19">
        <v>0</v>
      </c>
      <c r="H80" s="19">
        <v>0</v>
      </c>
      <c r="I80" s="18">
        <f t="shared" si="41"/>
        <v>9</v>
      </c>
      <c r="J80" s="19">
        <v>1680</v>
      </c>
      <c r="K80" s="19">
        <v>2249</v>
      </c>
      <c r="L80" s="19">
        <v>2249</v>
      </c>
      <c r="M80" s="53">
        <f t="shared" si="43"/>
        <v>1900.405</v>
      </c>
      <c r="N80" s="53">
        <f t="shared" si="30"/>
        <v>1900.405</v>
      </c>
      <c r="O80" s="18">
        <f t="shared" si="31"/>
        <v>5986.2757499999998</v>
      </c>
      <c r="P80" s="18">
        <f t="shared" si="32"/>
        <v>5986.2757499999998</v>
      </c>
      <c r="Q80" s="18">
        <f t="shared" si="33"/>
        <v>356.32593749999995</v>
      </c>
      <c r="R80" s="18">
        <f t="shared" si="34"/>
        <v>356.32593749999995</v>
      </c>
      <c r="S80" s="25">
        <v>3969</v>
      </c>
      <c r="T80" s="19">
        <v>2041</v>
      </c>
      <c r="U80" s="54">
        <v>84.543750000000003</v>
      </c>
      <c r="V80" s="36">
        <f t="shared" si="42"/>
        <v>1725.5379375</v>
      </c>
      <c r="W80" s="18">
        <f t="shared" si="35"/>
        <v>3653.5379375000002</v>
      </c>
      <c r="X80" s="18">
        <f t="shared" si="36"/>
        <v>7.9481497228520936</v>
      </c>
      <c r="Y80" s="18">
        <f t="shared" si="37"/>
        <v>328.00461848614356</v>
      </c>
      <c r="Z80" s="18">
        <f t="shared" si="38"/>
        <v>328.00461848614356</v>
      </c>
      <c r="AA80" s="18">
        <f t="shared" si="39"/>
        <v>36.444957609571503</v>
      </c>
      <c r="AB80" s="18">
        <f t="shared" si="40"/>
        <v>36.444957609571503</v>
      </c>
      <c r="AC80" s="24"/>
      <c r="AD80" s="24"/>
    </row>
    <row r="81" spans="1:30" ht="12.75" customHeight="1">
      <c r="A81" s="16"/>
      <c r="B81" s="17">
        <v>79</v>
      </c>
      <c r="C81" s="19" t="s">
        <v>96</v>
      </c>
      <c r="D81" s="19" t="s">
        <v>98</v>
      </c>
      <c r="E81" s="20" t="s">
        <v>35</v>
      </c>
      <c r="F81" s="19">
        <v>0</v>
      </c>
      <c r="G81" s="19">
        <v>0</v>
      </c>
      <c r="H81" s="19">
        <v>0</v>
      </c>
      <c r="I81" s="31">
        <v>19</v>
      </c>
      <c r="J81" s="19">
        <v>6020</v>
      </c>
      <c r="K81" s="19">
        <v>6865</v>
      </c>
      <c r="L81" s="19">
        <v>6865</v>
      </c>
      <c r="M81" s="53">
        <f t="shared" si="43"/>
        <v>5800.9250000000002</v>
      </c>
      <c r="N81" s="53">
        <f t="shared" si="30"/>
        <v>5800.9250000000002</v>
      </c>
      <c r="O81" s="18">
        <f t="shared" si="31"/>
        <v>18272.91375</v>
      </c>
      <c r="P81" s="18">
        <f t="shared" si="32"/>
        <v>18272.91375</v>
      </c>
      <c r="Q81" s="18">
        <f t="shared" si="33"/>
        <v>303.53677325581396</v>
      </c>
      <c r="R81" s="18">
        <f t="shared" si="34"/>
        <v>303.53677325581396</v>
      </c>
      <c r="S81" s="25">
        <v>23650</v>
      </c>
      <c r="T81" s="19">
        <v>3350</v>
      </c>
      <c r="U81" s="54">
        <v>84.543750000000003</v>
      </c>
      <c r="V81" s="36">
        <f t="shared" si="42"/>
        <v>2832.2156250000003</v>
      </c>
      <c r="W81" s="18">
        <f t="shared" si="35"/>
        <v>23132.215625000001</v>
      </c>
      <c r="X81" s="18">
        <f t="shared" si="36"/>
        <v>2.1893631078224018</v>
      </c>
      <c r="Y81" s="18">
        <f t="shared" si="37"/>
        <v>296.89125112347659</v>
      </c>
      <c r="Z81" s="18">
        <f t="shared" si="38"/>
        <v>296.89125112347659</v>
      </c>
      <c r="AA81" s="18">
        <f t="shared" si="39"/>
        <v>15.625855322288242</v>
      </c>
      <c r="AB81" s="18">
        <f t="shared" si="40"/>
        <v>15.625855322288242</v>
      </c>
      <c r="AC81" s="24"/>
      <c r="AD81" s="24"/>
    </row>
    <row r="82" spans="1:30" ht="12.75" customHeight="1">
      <c r="A82" s="16"/>
      <c r="B82" s="17">
        <v>80</v>
      </c>
      <c r="C82" s="19" t="s">
        <v>96</v>
      </c>
      <c r="D82" s="19" t="s">
        <v>99</v>
      </c>
      <c r="E82" s="20" t="s">
        <v>35</v>
      </c>
      <c r="F82" s="19">
        <v>0</v>
      </c>
      <c r="G82" s="19">
        <v>0</v>
      </c>
      <c r="H82" s="19">
        <v>0</v>
      </c>
      <c r="I82" s="31">
        <v>19</v>
      </c>
      <c r="J82" s="19">
        <v>11019</v>
      </c>
      <c r="K82" s="19">
        <v>14488</v>
      </c>
      <c r="L82" s="19">
        <v>14488</v>
      </c>
      <c r="M82" s="53">
        <f t="shared" si="43"/>
        <v>12242.359999999999</v>
      </c>
      <c r="N82" s="53">
        <f t="shared" si="30"/>
        <v>12242.359999999999</v>
      </c>
      <c r="O82" s="18">
        <f t="shared" si="31"/>
        <v>38563.433999999994</v>
      </c>
      <c r="P82" s="18">
        <f t="shared" si="32"/>
        <v>38563.433999999994</v>
      </c>
      <c r="Q82" s="18">
        <f t="shared" si="33"/>
        <v>349.97217533351477</v>
      </c>
      <c r="R82" s="18">
        <f t="shared" si="34"/>
        <v>349.97217533351477</v>
      </c>
      <c r="S82" s="25">
        <v>31751</v>
      </c>
      <c r="T82" s="19">
        <v>4050</v>
      </c>
      <c r="U82" s="54">
        <v>84.543750000000003</v>
      </c>
      <c r="V82" s="36">
        <f t="shared" si="42"/>
        <v>3424.0218749999999</v>
      </c>
      <c r="W82" s="18">
        <f t="shared" si="35"/>
        <v>31125.021874999999</v>
      </c>
      <c r="X82" s="18">
        <f t="shared" si="36"/>
        <v>1.9715225504708656</v>
      </c>
      <c r="Y82" s="18">
        <f t="shared" si="37"/>
        <v>343.0723949764411</v>
      </c>
      <c r="Z82" s="18">
        <f t="shared" si="38"/>
        <v>343.0723949764411</v>
      </c>
      <c r="AA82" s="18">
        <f t="shared" si="39"/>
        <v>18.056441840865322</v>
      </c>
      <c r="AB82" s="18">
        <f t="shared" si="40"/>
        <v>18.056441840865322</v>
      </c>
      <c r="AC82" s="24"/>
      <c r="AD82" s="24"/>
    </row>
    <row r="83" spans="1:30" ht="12.75" customHeight="1">
      <c r="A83" s="16"/>
      <c r="B83" s="17">
        <v>81</v>
      </c>
      <c r="C83" s="19" t="s">
        <v>96</v>
      </c>
      <c r="D83" s="19" t="s">
        <v>97</v>
      </c>
      <c r="E83" s="20" t="s">
        <v>35</v>
      </c>
      <c r="F83" s="19">
        <v>0</v>
      </c>
      <c r="G83" s="19">
        <v>0</v>
      </c>
      <c r="H83" s="19">
        <v>19</v>
      </c>
      <c r="I83" s="18">
        <f t="shared" ref="I83:I114" si="44">F83+G83+H83</f>
        <v>19</v>
      </c>
      <c r="J83" s="19">
        <v>7400</v>
      </c>
      <c r="K83" s="19">
        <v>10284</v>
      </c>
      <c r="L83" s="19">
        <v>10284</v>
      </c>
      <c r="M83" s="53">
        <f t="shared" si="43"/>
        <v>8689.98</v>
      </c>
      <c r="N83" s="53">
        <f t="shared" si="30"/>
        <v>8689.98</v>
      </c>
      <c r="O83" s="18">
        <f t="shared" si="31"/>
        <v>27373.436999999998</v>
      </c>
      <c r="P83" s="18">
        <f t="shared" si="32"/>
        <v>27373.436999999998</v>
      </c>
      <c r="Q83" s="18">
        <f t="shared" si="33"/>
        <v>369.91131081081079</v>
      </c>
      <c r="R83" s="18">
        <f t="shared" si="34"/>
        <v>369.91131081081079</v>
      </c>
      <c r="S83" s="25">
        <v>20640</v>
      </c>
      <c r="T83" s="19">
        <v>2850</v>
      </c>
      <c r="U83" s="54">
        <v>84.543750000000003</v>
      </c>
      <c r="V83" s="36">
        <f t="shared" si="42"/>
        <v>2409.4968750000003</v>
      </c>
      <c r="W83" s="18">
        <f t="shared" si="35"/>
        <v>20199.496875000001</v>
      </c>
      <c r="X83" s="18">
        <f t="shared" si="36"/>
        <v>2.1342205668604493</v>
      </c>
      <c r="Y83" s="18">
        <f t="shared" si="37"/>
        <v>362.01658753634337</v>
      </c>
      <c r="Z83" s="18">
        <f t="shared" si="38"/>
        <v>362.01658753634337</v>
      </c>
      <c r="AA83" s="18">
        <f t="shared" si="39"/>
        <v>19.053504607175967</v>
      </c>
      <c r="AB83" s="18">
        <f t="shared" si="40"/>
        <v>19.053504607175967</v>
      </c>
      <c r="AC83" s="24"/>
      <c r="AD83" s="24"/>
    </row>
    <row r="84" spans="1:30" ht="12.75" customHeight="1">
      <c r="A84" s="16"/>
      <c r="B84" s="17">
        <v>82</v>
      </c>
      <c r="C84" s="19" t="s">
        <v>96</v>
      </c>
      <c r="D84" s="19" t="s">
        <v>100</v>
      </c>
      <c r="E84" s="20" t="s">
        <v>35</v>
      </c>
      <c r="F84" s="19">
        <v>0</v>
      </c>
      <c r="G84" s="19">
        <v>0</v>
      </c>
      <c r="H84" s="31">
        <v>14</v>
      </c>
      <c r="I84" s="18">
        <f t="shared" si="44"/>
        <v>14</v>
      </c>
      <c r="J84" s="19">
        <v>3350</v>
      </c>
      <c r="K84" s="19">
        <v>5200</v>
      </c>
      <c r="L84" s="19">
        <v>5200</v>
      </c>
      <c r="M84" s="53">
        <f t="shared" si="43"/>
        <v>4394</v>
      </c>
      <c r="N84" s="53">
        <f t="shared" si="30"/>
        <v>4394</v>
      </c>
      <c r="O84" s="18">
        <f t="shared" si="31"/>
        <v>13841.1</v>
      </c>
      <c r="P84" s="18">
        <f t="shared" si="32"/>
        <v>13841.1</v>
      </c>
      <c r="Q84" s="18">
        <f t="shared" si="33"/>
        <v>413.16716417910453</v>
      </c>
      <c r="R84" s="18">
        <f t="shared" si="34"/>
        <v>413.16716417910453</v>
      </c>
      <c r="S84" s="25">
        <v>13000</v>
      </c>
      <c r="T84" s="19">
        <v>2100</v>
      </c>
      <c r="U84" s="54">
        <v>84.543750000000003</v>
      </c>
      <c r="V84" s="36">
        <f t="shared" si="42"/>
        <v>1775.41875</v>
      </c>
      <c r="W84" s="18">
        <f t="shared" si="35"/>
        <v>12675.418750000001</v>
      </c>
      <c r="X84" s="18">
        <f t="shared" si="36"/>
        <v>2.4967788461538305</v>
      </c>
      <c r="Y84" s="18">
        <f t="shared" si="37"/>
        <v>402.85129382462696</v>
      </c>
      <c r="Z84" s="18">
        <f t="shared" si="38"/>
        <v>402.85129382462696</v>
      </c>
      <c r="AA84" s="18">
        <f t="shared" si="39"/>
        <v>28.775092416044782</v>
      </c>
      <c r="AB84" s="18">
        <f t="shared" si="40"/>
        <v>28.775092416044782</v>
      </c>
      <c r="AC84" s="24"/>
      <c r="AD84" s="24"/>
    </row>
    <row r="85" spans="1:30" ht="12.75" customHeight="1">
      <c r="A85" s="16"/>
      <c r="B85" s="17">
        <v>83</v>
      </c>
      <c r="C85" s="19" t="s">
        <v>96</v>
      </c>
      <c r="D85" s="19" t="s">
        <v>102</v>
      </c>
      <c r="E85" s="20" t="s">
        <v>35</v>
      </c>
      <c r="F85" s="19">
        <v>0</v>
      </c>
      <c r="G85" s="19">
        <v>0</v>
      </c>
      <c r="H85" s="19">
        <v>8</v>
      </c>
      <c r="I85" s="18">
        <f t="shared" si="44"/>
        <v>8</v>
      </c>
      <c r="J85" s="43">
        <v>3560</v>
      </c>
      <c r="K85" s="43">
        <v>3340</v>
      </c>
      <c r="L85" s="43">
        <v>3340</v>
      </c>
      <c r="M85" s="53">
        <f t="shared" si="43"/>
        <v>2822.2999999999997</v>
      </c>
      <c r="N85" s="53">
        <f t="shared" si="30"/>
        <v>2822.2999999999997</v>
      </c>
      <c r="O85" s="18">
        <f t="shared" si="31"/>
        <v>8890.244999999999</v>
      </c>
      <c r="P85" s="18">
        <f t="shared" si="32"/>
        <v>8890.244999999999</v>
      </c>
      <c r="Q85" s="18">
        <f t="shared" si="33"/>
        <v>249.72598314606739</v>
      </c>
      <c r="R85" s="18">
        <f t="shared" si="34"/>
        <v>249.72598314606739</v>
      </c>
      <c r="S85" s="25">
        <v>8500</v>
      </c>
      <c r="T85" s="19">
        <v>1200</v>
      </c>
      <c r="U85" s="54">
        <v>84.543750000000003</v>
      </c>
      <c r="V85" s="36">
        <f t="shared" si="42"/>
        <v>1014.5250000000001</v>
      </c>
      <c r="W85" s="18">
        <f t="shared" si="35"/>
        <v>8314.5249999999996</v>
      </c>
      <c r="X85" s="18">
        <f t="shared" si="36"/>
        <v>2.1820588235294167</v>
      </c>
      <c r="Y85" s="18">
        <f t="shared" si="37"/>
        <v>244.27681529618303</v>
      </c>
      <c r="Z85" s="18">
        <f t="shared" si="38"/>
        <v>244.27681529618303</v>
      </c>
      <c r="AA85" s="18">
        <f t="shared" si="39"/>
        <v>30.534601912022879</v>
      </c>
      <c r="AB85" s="18">
        <f t="shared" si="40"/>
        <v>30.534601912022879</v>
      </c>
      <c r="AC85" s="24"/>
      <c r="AD85" s="24"/>
    </row>
    <row r="86" spans="1:30" ht="12.75" customHeight="1">
      <c r="A86" s="16"/>
      <c r="B86" s="17">
        <v>84</v>
      </c>
      <c r="C86" s="19" t="s">
        <v>96</v>
      </c>
      <c r="D86" s="19" t="s">
        <v>101</v>
      </c>
      <c r="E86" s="20" t="s">
        <v>35</v>
      </c>
      <c r="F86" s="19">
        <v>0</v>
      </c>
      <c r="G86" s="19">
        <v>0</v>
      </c>
      <c r="H86" s="19">
        <v>9</v>
      </c>
      <c r="I86" s="18">
        <f t="shared" si="44"/>
        <v>9</v>
      </c>
      <c r="J86" s="19">
        <v>5695</v>
      </c>
      <c r="K86" s="19">
        <v>8763</v>
      </c>
      <c r="L86" s="19">
        <v>8763</v>
      </c>
      <c r="M86" s="53">
        <f t="shared" si="43"/>
        <v>7404.7349999999997</v>
      </c>
      <c r="N86" s="53">
        <f t="shared" si="30"/>
        <v>7404.7349999999997</v>
      </c>
      <c r="O86" s="18">
        <f t="shared" si="31"/>
        <v>23324.915249999998</v>
      </c>
      <c r="P86" s="18">
        <f t="shared" si="32"/>
        <v>23324.915249999998</v>
      </c>
      <c r="Q86" s="18">
        <f t="shared" si="33"/>
        <v>409.56830992098332</v>
      </c>
      <c r="R86" s="18">
        <f t="shared" si="34"/>
        <v>409.56830992098332</v>
      </c>
      <c r="S86" s="25">
        <v>17600</v>
      </c>
      <c r="T86" s="19">
        <v>1350</v>
      </c>
      <c r="U86" s="54">
        <v>84.543750000000003</v>
      </c>
      <c r="V86" s="36">
        <f t="shared" si="42"/>
        <v>1141.340625</v>
      </c>
      <c r="W86" s="18">
        <f t="shared" si="35"/>
        <v>17391.340625000001</v>
      </c>
      <c r="X86" s="18">
        <f t="shared" si="36"/>
        <v>1.1855646306818102</v>
      </c>
      <c r="Y86" s="18">
        <f t="shared" si="37"/>
        <v>404.71261290007891</v>
      </c>
      <c r="Z86" s="18">
        <f t="shared" si="38"/>
        <v>404.71261290007891</v>
      </c>
      <c r="AA86" s="18">
        <f t="shared" si="39"/>
        <v>44.968068100008765</v>
      </c>
      <c r="AB86" s="18">
        <f t="shared" si="40"/>
        <v>44.968068100008765</v>
      </c>
      <c r="AC86" s="24"/>
      <c r="AD86" s="24"/>
    </row>
    <row r="87" spans="1:30" ht="12.75" customHeight="1">
      <c r="A87" s="16"/>
      <c r="B87" s="17">
        <v>85</v>
      </c>
      <c r="C87" s="19" t="s">
        <v>103</v>
      </c>
      <c r="D87" s="18"/>
      <c r="E87" s="20" t="s">
        <v>32</v>
      </c>
      <c r="F87" s="19">
        <v>20</v>
      </c>
      <c r="G87" s="19">
        <v>0</v>
      </c>
      <c r="H87" s="19">
        <v>0</v>
      </c>
      <c r="I87" s="18">
        <f t="shared" si="44"/>
        <v>20</v>
      </c>
      <c r="J87" s="19">
        <v>1700</v>
      </c>
      <c r="K87" s="19">
        <v>1170</v>
      </c>
      <c r="L87" s="19">
        <v>1170</v>
      </c>
      <c r="M87" s="52">
        <f t="shared" si="43"/>
        <v>988.65</v>
      </c>
      <c r="N87" s="52">
        <f t="shared" ref="N87:N118" si="45">L87*0.845</f>
        <v>988.65</v>
      </c>
      <c r="O87" s="18">
        <f t="shared" si="31"/>
        <v>3114.2474999999999</v>
      </c>
      <c r="P87" s="18">
        <f t="shared" si="32"/>
        <v>3114.2474999999999</v>
      </c>
      <c r="Q87" s="18">
        <f t="shared" si="33"/>
        <v>183.1910294117647</v>
      </c>
      <c r="R87" s="18">
        <f t="shared" si="34"/>
        <v>183.1910294117647</v>
      </c>
      <c r="S87" s="25">
        <v>5670</v>
      </c>
      <c r="T87" s="19">
        <v>1940</v>
      </c>
      <c r="U87" s="54">
        <v>84.543750000000003</v>
      </c>
      <c r="V87" s="35">
        <f t="shared" si="42"/>
        <v>1640.1487499999998</v>
      </c>
      <c r="W87" s="18">
        <f t="shared" si="35"/>
        <v>5370.1487500000003</v>
      </c>
      <c r="X87" s="18">
        <f t="shared" si="36"/>
        <v>5.2883818342151585</v>
      </c>
      <c r="Y87" s="18">
        <f t="shared" si="37"/>
        <v>173.50318829044119</v>
      </c>
      <c r="Z87" s="18">
        <f t="shared" si="38"/>
        <v>173.50318829044119</v>
      </c>
      <c r="AA87" s="18">
        <f t="shared" si="39"/>
        <v>8.6751594145220601</v>
      </c>
      <c r="AB87" s="18">
        <f t="shared" si="40"/>
        <v>8.6751594145220601</v>
      </c>
      <c r="AC87" s="24"/>
      <c r="AD87" s="24"/>
    </row>
    <row r="88" spans="1:30" ht="12.75" customHeight="1">
      <c r="A88" s="16"/>
      <c r="B88" s="17">
        <v>86</v>
      </c>
      <c r="C88" s="19" t="s">
        <v>103</v>
      </c>
      <c r="D88" s="18"/>
      <c r="E88" s="20" t="s">
        <v>35</v>
      </c>
      <c r="F88" s="19">
        <v>19</v>
      </c>
      <c r="G88" s="19">
        <v>0</v>
      </c>
      <c r="H88" s="19">
        <v>0</v>
      </c>
      <c r="I88" s="18">
        <f t="shared" si="44"/>
        <v>19</v>
      </c>
      <c r="J88" s="19">
        <v>1700</v>
      </c>
      <c r="K88" s="19">
        <v>1170</v>
      </c>
      <c r="L88" s="19">
        <v>1170</v>
      </c>
      <c r="M88" s="52">
        <f t="shared" si="43"/>
        <v>988.65</v>
      </c>
      <c r="N88" s="52">
        <f t="shared" si="45"/>
        <v>988.65</v>
      </c>
      <c r="O88" s="18">
        <f t="shared" si="31"/>
        <v>3114.2474999999999</v>
      </c>
      <c r="P88" s="18">
        <f t="shared" si="32"/>
        <v>3114.2474999999999</v>
      </c>
      <c r="Q88" s="18">
        <f t="shared" si="33"/>
        <v>183.1910294117647</v>
      </c>
      <c r="R88" s="18">
        <f t="shared" si="34"/>
        <v>183.1910294117647</v>
      </c>
      <c r="S88" s="25">
        <v>5670</v>
      </c>
      <c r="T88" s="19">
        <v>1940</v>
      </c>
      <c r="U88" s="54">
        <v>84.543750000000003</v>
      </c>
      <c r="V88" s="35">
        <f t="shared" si="42"/>
        <v>1640.1487499999998</v>
      </c>
      <c r="W88" s="18">
        <f t="shared" si="35"/>
        <v>5370.1487500000003</v>
      </c>
      <c r="X88" s="18">
        <f t="shared" si="36"/>
        <v>5.2883818342151585</v>
      </c>
      <c r="Y88" s="18">
        <f t="shared" si="37"/>
        <v>173.50318829044119</v>
      </c>
      <c r="Z88" s="18">
        <f t="shared" si="38"/>
        <v>173.50318829044119</v>
      </c>
      <c r="AA88" s="18">
        <f t="shared" si="39"/>
        <v>9.1317467521284836</v>
      </c>
      <c r="AB88" s="18">
        <f t="shared" si="40"/>
        <v>9.1317467521284836</v>
      </c>
      <c r="AC88" s="24"/>
      <c r="AD88" s="24"/>
    </row>
    <row r="89" spans="1:30" ht="12.75" customHeight="1">
      <c r="A89" s="16"/>
      <c r="B89" s="17">
        <v>87</v>
      </c>
      <c r="C89" s="19" t="s">
        <v>104</v>
      </c>
      <c r="D89" s="19" t="s">
        <v>76</v>
      </c>
      <c r="E89" s="20" t="s">
        <v>32</v>
      </c>
      <c r="F89" s="19">
        <v>78</v>
      </c>
      <c r="G89" s="19">
        <v>0</v>
      </c>
      <c r="H89" s="19">
        <v>0</v>
      </c>
      <c r="I89" s="18">
        <f t="shared" si="44"/>
        <v>78</v>
      </c>
      <c r="J89" s="19">
        <v>3700</v>
      </c>
      <c r="K89" s="19">
        <v>11840</v>
      </c>
      <c r="L89" s="19">
        <v>11840</v>
      </c>
      <c r="M89" s="33">
        <f t="shared" si="43"/>
        <v>10004.799999999999</v>
      </c>
      <c r="N89" s="34">
        <f t="shared" si="45"/>
        <v>10004.799999999999</v>
      </c>
      <c r="O89" s="18">
        <f t="shared" si="31"/>
        <v>31515.119999999995</v>
      </c>
      <c r="P89" s="18">
        <f t="shared" si="32"/>
        <v>31515.119999999995</v>
      </c>
      <c r="Q89" s="18">
        <f t="shared" si="33"/>
        <v>851.75999999999988</v>
      </c>
      <c r="R89" s="18">
        <f t="shared" si="34"/>
        <v>851.75999999999988</v>
      </c>
      <c r="S89" s="25">
        <v>37200</v>
      </c>
      <c r="T89" s="19">
        <v>8900</v>
      </c>
      <c r="U89" s="23">
        <v>84.543750000000003</v>
      </c>
      <c r="V89" s="33">
        <f t="shared" si="42"/>
        <v>7524.3937500000002</v>
      </c>
      <c r="W89" s="18">
        <f t="shared" si="35"/>
        <v>35824.393750000003</v>
      </c>
      <c r="X89" s="18">
        <f t="shared" si="36"/>
        <v>3.6978662634408579</v>
      </c>
      <c r="Y89" s="18">
        <f t="shared" si="37"/>
        <v>820.26305431451601</v>
      </c>
      <c r="Z89" s="18">
        <f t="shared" si="38"/>
        <v>820.26305431451601</v>
      </c>
      <c r="AA89" s="18">
        <f t="shared" si="39"/>
        <v>10.516193004032257</v>
      </c>
      <c r="AB89" s="18">
        <f t="shared" si="40"/>
        <v>10.516193004032257</v>
      </c>
      <c r="AC89" s="24"/>
      <c r="AD89" s="24"/>
    </row>
    <row r="90" spans="1:30" ht="12.75" customHeight="1">
      <c r="A90" s="57"/>
      <c r="B90" s="17">
        <v>88</v>
      </c>
      <c r="C90" s="25" t="s">
        <v>104</v>
      </c>
      <c r="D90" s="25" t="s">
        <v>76</v>
      </c>
      <c r="E90" s="30" t="s">
        <v>105</v>
      </c>
      <c r="F90" s="25">
        <v>68</v>
      </c>
      <c r="G90" s="25">
        <v>0</v>
      </c>
      <c r="H90" s="25">
        <v>4</v>
      </c>
      <c r="I90" s="18">
        <f t="shared" si="44"/>
        <v>72</v>
      </c>
      <c r="J90" s="25">
        <v>3700</v>
      </c>
      <c r="K90" s="25">
        <v>11840</v>
      </c>
      <c r="L90" s="25">
        <v>11840</v>
      </c>
      <c r="M90" s="35">
        <f t="shared" si="43"/>
        <v>10004.799999999999</v>
      </c>
      <c r="N90" s="35">
        <f t="shared" si="45"/>
        <v>10004.799999999999</v>
      </c>
      <c r="O90" s="36">
        <f t="shared" si="31"/>
        <v>31515.119999999995</v>
      </c>
      <c r="P90" s="36">
        <f t="shared" si="32"/>
        <v>31515.119999999995</v>
      </c>
      <c r="Q90" s="36">
        <f t="shared" si="33"/>
        <v>851.75999999999988</v>
      </c>
      <c r="R90" s="36">
        <f t="shared" si="34"/>
        <v>851.75999999999988</v>
      </c>
      <c r="S90" s="25">
        <v>37200</v>
      </c>
      <c r="T90" s="25">
        <v>8900</v>
      </c>
      <c r="U90" s="38">
        <v>84.543750000000003</v>
      </c>
      <c r="V90" s="35">
        <f t="shared" si="42"/>
        <v>7524.3937500000002</v>
      </c>
      <c r="W90" s="36">
        <f t="shared" si="35"/>
        <v>35824.393750000003</v>
      </c>
      <c r="X90" s="36">
        <f t="shared" si="36"/>
        <v>3.6978662634408579</v>
      </c>
      <c r="Y90" s="36">
        <f t="shared" si="37"/>
        <v>820.26305431451601</v>
      </c>
      <c r="Z90" s="36">
        <f t="shared" si="38"/>
        <v>820.26305431451601</v>
      </c>
      <c r="AA90" s="36">
        <f t="shared" si="39"/>
        <v>11.392542421034944</v>
      </c>
      <c r="AB90" s="36">
        <f t="shared" si="40"/>
        <v>11.392542421034944</v>
      </c>
      <c r="AC90" s="24"/>
      <c r="AD90" s="24"/>
    </row>
    <row r="91" spans="1:30" ht="12.75" customHeight="1">
      <c r="A91" s="57"/>
      <c r="B91" s="17">
        <v>89</v>
      </c>
      <c r="C91" s="25" t="s">
        <v>104</v>
      </c>
      <c r="D91" s="25" t="s">
        <v>76</v>
      </c>
      <c r="E91" s="30" t="s">
        <v>35</v>
      </c>
      <c r="F91" s="25">
        <v>70</v>
      </c>
      <c r="G91" s="25">
        <v>0</v>
      </c>
      <c r="H91" s="25">
        <v>0</v>
      </c>
      <c r="I91" s="18">
        <f t="shared" si="44"/>
        <v>70</v>
      </c>
      <c r="J91" s="25">
        <v>3700</v>
      </c>
      <c r="K91" s="25">
        <v>11840</v>
      </c>
      <c r="L91" s="25">
        <v>11840</v>
      </c>
      <c r="M91" s="35">
        <f t="shared" si="43"/>
        <v>10004.799999999999</v>
      </c>
      <c r="N91" s="35">
        <f t="shared" si="45"/>
        <v>10004.799999999999</v>
      </c>
      <c r="O91" s="36">
        <f t="shared" si="31"/>
        <v>31515.119999999995</v>
      </c>
      <c r="P91" s="36">
        <f t="shared" si="32"/>
        <v>31515.119999999995</v>
      </c>
      <c r="Q91" s="36">
        <f t="shared" si="33"/>
        <v>851.75999999999988</v>
      </c>
      <c r="R91" s="36">
        <f t="shared" si="34"/>
        <v>851.75999999999988</v>
      </c>
      <c r="S91" s="25">
        <v>37200</v>
      </c>
      <c r="T91" s="25">
        <v>8900</v>
      </c>
      <c r="U91" s="38">
        <v>84.543750000000003</v>
      </c>
      <c r="V91" s="35">
        <f t="shared" si="42"/>
        <v>7524.3937500000002</v>
      </c>
      <c r="W91" s="36">
        <f t="shared" si="35"/>
        <v>35824.393750000003</v>
      </c>
      <c r="X91" s="36">
        <f t="shared" si="36"/>
        <v>3.6978662634408579</v>
      </c>
      <c r="Y91" s="36">
        <f t="shared" si="37"/>
        <v>820.26305431451601</v>
      </c>
      <c r="Z91" s="36">
        <f t="shared" si="38"/>
        <v>820.26305431451601</v>
      </c>
      <c r="AA91" s="36">
        <f t="shared" si="39"/>
        <v>11.718043633064514</v>
      </c>
      <c r="AB91" s="36">
        <f t="shared" si="40"/>
        <v>11.718043633064514</v>
      </c>
      <c r="AC91" s="24"/>
      <c r="AD91" s="24"/>
    </row>
    <row r="92" spans="1:30" ht="12.75" customHeight="1">
      <c r="A92" s="57"/>
      <c r="B92" s="17">
        <v>90</v>
      </c>
      <c r="C92" s="25" t="s">
        <v>104</v>
      </c>
      <c r="D92" s="25" t="s">
        <v>76</v>
      </c>
      <c r="E92" s="30" t="s">
        <v>59</v>
      </c>
      <c r="F92" s="25">
        <v>66</v>
      </c>
      <c r="G92" s="25">
        <v>0</v>
      </c>
      <c r="H92" s="25">
        <v>4</v>
      </c>
      <c r="I92" s="18">
        <f t="shared" si="44"/>
        <v>70</v>
      </c>
      <c r="J92" s="25">
        <v>3700</v>
      </c>
      <c r="K92" s="25">
        <v>11840</v>
      </c>
      <c r="L92" s="25">
        <v>11840</v>
      </c>
      <c r="M92" s="35">
        <f t="shared" si="43"/>
        <v>10004.799999999999</v>
      </c>
      <c r="N92" s="35">
        <f t="shared" si="45"/>
        <v>10004.799999999999</v>
      </c>
      <c r="O92" s="36">
        <f t="shared" si="31"/>
        <v>31515.119999999995</v>
      </c>
      <c r="P92" s="36">
        <f t="shared" si="32"/>
        <v>31515.119999999995</v>
      </c>
      <c r="Q92" s="36">
        <f t="shared" si="33"/>
        <v>851.75999999999988</v>
      </c>
      <c r="R92" s="36">
        <f t="shared" si="34"/>
        <v>851.75999999999988</v>
      </c>
      <c r="S92" s="25">
        <v>37200</v>
      </c>
      <c r="T92" s="25">
        <v>8900</v>
      </c>
      <c r="U92" s="38">
        <v>84.543750000000003</v>
      </c>
      <c r="V92" s="35">
        <f t="shared" si="42"/>
        <v>7524.3937500000002</v>
      </c>
      <c r="W92" s="36">
        <f t="shared" si="35"/>
        <v>35824.393750000003</v>
      </c>
      <c r="X92" s="36">
        <f t="shared" si="36"/>
        <v>3.6978662634408579</v>
      </c>
      <c r="Y92" s="36">
        <f t="shared" si="37"/>
        <v>820.26305431451601</v>
      </c>
      <c r="Z92" s="36">
        <f t="shared" si="38"/>
        <v>820.26305431451601</v>
      </c>
      <c r="AA92" s="36">
        <f t="shared" si="39"/>
        <v>11.718043633064514</v>
      </c>
      <c r="AB92" s="36">
        <f t="shared" si="40"/>
        <v>11.718043633064514</v>
      </c>
      <c r="AC92" s="24"/>
      <c r="AD92" s="24"/>
    </row>
    <row r="93" spans="1:30" ht="12.75" customHeight="1">
      <c r="A93" s="57"/>
      <c r="B93" s="17">
        <v>91</v>
      </c>
      <c r="C93" s="25" t="s">
        <v>104</v>
      </c>
      <c r="D93" s="36"/>
      <c r="E93" s="30" t="s">
        <v>32</v>
      </c>
      <c r="F93" s="25">
        <v>78</v>
      </c>
      <c r="G93" s="25">
        <v>0</v>
      </c>
      <c r="H93" s="25">
        <v>0</v>
      </c>
      <c r="I93" s="18">
        <f t="shared" si="44"/>
        <v>78</v>
      </c>
      <c r="J93" s="25">
        <v>3100</v>
      </c>
      <c r="K93" s="25">
        <v>11840</v>
      </c>
      <c r="L93" s="25">
        <v>11840</v>
      </c>
      <c r="M93" s="35">
        <f t="shared" si="43"/>
        <v>10004.799999999999</v>
      </c>
      <c r="N93" s="35">
        <f t="shared" si="45"/>
        <v>10004.799999999999</v>
      </c>
      <c r="O93" s="36">
        <f t="shared" si="31"/>
        <v>31515.119999999995</v>
      </c>
      <c r="P93" s="36">
        <f t="shared" si="32"/>
        <v>31515.119999999995</v>
      </c>
      <c r="Q93" s="36">
        <f t="shared" si="33"/>
        <v>1016.6167741935482</v>
      </c>
      <c r="R93" s="36">
        <f t="shared" si="34"/>
        <v>1016.6167741935482</v>
      </c>
      <c r="S93" s="25">
        <v>35990</v>
      </c>
      <c r="T93" s="25">
        <v>8900</v>
      </c>
      <c r="U93" s="38">
        <v>84.543750000000003</v>
      </c>
      <c r="V93" s="35">
        <f t="shared" si="42"/>
        <v>7524.3937500000002</v>
      </c>
      <c r="W93" s="36">
        <f t="shared" si="35"/>
        <v>34614.393750000003</v>
      </c>
      <c r="X93" s="36">
        <f t="shared" si="36"/>
        <v>3.8221901917199119</v>
      </c>
      <c r="Y93" s="36">
        <f t="shared" si="37"/>
        <v>977.75974756294295</v>
      </c>
      <c r="Z93" s="36">
        <f t="shared" si="38"/>
        <v>977.75974756294295</v>
      </c>
      <c r="AA93" s="36">
        <f t="shared" si="39"/>
        <v>12.535381379012088</v>
      </c>
      <c r="AB93" s="36">
        <f t="shared" si="40"/>
        <v>12.535381379012088</v>
      </c>
      <c r="AC93" s="24"/>
      <c r="AD93" s="24"/>
    </row>
    <row r="94" spans="1:30" ht="12.75" customHeight="1">
      <c r="A94" s="57"/>
      <c r="B94" s="17">
        <v>92</v>
      </c>
      <c r="C94" s="25" t="s">
        <v>104</v>
      </c>
      <c r="D94" s="25"/>
      <c r="E94" s="30" t="s">
        <v>105</v>
      </c>
      <c r="F94" s="25">
        <v>68</v>
      </c>
      <c r="G94" s="25">
        <v>0</v>
      </c>
      <c r="H94" s="25">
        <v>4</v>
      </c>
      <c r="I94" s="18">
        <f t="shared" si="44"/>
        <v>72</v>
      </c>
      <c r="J94" s="25">
        <v>3100</v>
      </c>
      <c r="K94" s="25">
        <v>11840</v>
      </c>
      <c r="L94" s="25">
        <v>11840</v>
      </c>
      <c r="M94" s="35">
        <f t="shared" si="43"/>
        <v>10004.799999999999</v>
      </c>
      <c r="N94" s="35">
        <f t="shared" si="45"/>
        <v>10004.799999999999</v>
      </c>
      <c r="O94" s="36">
        <f t="shared" si="31"/>
        <v>31515.119999999995</v>
      </c>
      <c r="P94" s="36">
        <f t="shared" si="32"/>
        <v>31515.119999999995</v>
      </c>
      <c r="Q94" s="36">
        <f t="shared" si="33"/>
        <v>1016.6167741935482</v>
      </c>
      <c r="R94" s="36">
        <f t="shared" si="34"/>
        <v>1016.6167741935482</v>
      </c>
      <c r="S94" s="25">
        <v>35990</v>
      </c>
      <c r="T94" s="25">
        <v>8900</v>
      </c>
      <c r="U94" s="38">
        <v>84.543750000000003</v>
      </c>
      <c r="V94" s="35">
        <f t="shared" si="42"/>
        <v>7524.3937500000002</v>
      </c>
      <c r="W94" s="36">
        <f t="shared" si="35"/>
        <v>34614.393750000003</v>
      </c>
      <c r="X94" s="36">
        <f t="shared" si="36"/>
        <v>3.8221901917199119</v>
      </c>
      <c r="Y94" s="36">
        <f t="shared" si="37"/>
        <v>977.75974756294295</v>
      </c>
      <c r="Z94" s="36">
        <f t="shared" si="38"/>
        <v>977.75974756294295</v>
      </c>
      <c r="AA94" s="36">
        <f t="shared" si="39"/>
        <v>13.579996493929762</v>
      </c>
      <c r="AB94" s="36">
        <f t="shared" si="40"/>
        <v>13.579996493929762</v>
      </c>
      <c r="AC94" s="24"/>
      <c r="AD94" s="24"/>
    </row>
    <row r="95" spans="1:30" ht="12.75" customHeight="1">
      <c r="A95" s="57"/>
      <c r="B95" s="17">
        <v>93</v>
      </c>
      <c r="C95" s="25" t="s">
        <v>104</v>
      </c>
      <c r="D95" s="36"/>
      <c r="E95" s="30" t="s">
        <v>35</v>
      </c>
      <c r="F95" s="25">
        <v>70</v>
      </c>
      <c r="G95" s="25">
        <v>0</v>
      </c>
      <c r="H95" s="25">
        <v>0</v>
      </c>
      <c r="I95" s="18">
        <f t="shared" si="44"/>
        <v>70</v>
      </c>
      <c r="J95" s="25">
        <v>3100</v>
      </c>
      <c r="K95" s="25">
        <v>11840</v>
      </c>
      <c r="L95" s="25">
        <v>11840</v>
      </c>
      <c r="M95" s="35">
        <f t="shared" si="43"/>
        <v>10004.799999999999</v>
      </c>
      <c r="N95" s="35">
        <f t="shared" si="45"/>
        <v>10004.799999999999</v>
      </c>
      <c r="O95" s="36">
        <f t="shared" si="31"/>
        <v>31515.119999999995</v>
      </c>
      <c r="P95" s="36">
        <f t="shared" si="32"/>
        <v>31515.119999999995</v>
      </c>
      <c r="Q95" s="36">
        <f t="shared" si="33"/>
        <v>1016.6167741935482</v>
      </c>
      <c r="R95" s="36">
        <f t="shared" si="34"/>
        <v>1016.6167741935482</v>
      </c>
      <c r="S95" s="25">
        <v>35990</v>
      </c>
      <c r="T95" s="25">
        <v>8900</v>
      </c>
      <c r="U95" s="38">
        <v>84.543750000000003</v>
      </c>
      <c r="V95" s="35">
        <f t="shared" si="42"/>
        <v>7524.3937500000002</v>
      </c>
      <c r="W95" s="36">
        <f t="shared" si="35"/>
        <v>34614.393750000003</v>
      </c>
      <c r="X95" s="36">
        <f t="shared" si="36"/>
        <v>3.8221901917199119</v>
      </c>
      <c r="Y95" s="36">
        <f t="shared" si="37"/>
        <v>977.75974756294295</v>
      </c>
      <c r="Z95" s="36">
        <f t="shared" si="38"/>
        <v>977.75974756294295</v>
      </c>
      <c r="AA95" s="36">
        <f t="shared" si="39"/>
        <v>13.967996393756328</v>
      </c>
      <c r="AB95" s="36">
        <f t="shared" si="40"/>
        <v>13.967996393756328</v>
      </c>
      <c r="AC95" s="24"/>
      <c r="AD95" s="24"/>
    </row>
    <row r="96" spans="1:30" ht="12.75" customHeight="1">
      <c r="A96" s="57"/>
      <c r="B96" s="17">
        <v>94</v>
      </c>
      <c r="C96" s="25" t="s">
        <v>104</v>
      </c>
      <c r="D96" s="25"/>
      <c r="E96" s="30" t="s">
        <v>59</v>
      </c>
      <c r="F96" s="25">
        <v>66</v>
      </c>
      <c r="G96" s="25">
        <v>0</v>
      </c>
      <c r="H96" s="25">
        <v>4</v>
      </c>
      <c r="I96" s="18">
        <f t="shared" si="44"/>
        <v>70</v>
      </c>
      <c r="J96" s="25">
        <v>3100</v>
      </c>
      <c r="K96" s="25">
        <v>11840</v>
      </c>
      <c r="L96" s="25">
        <v>11840</v>
      </c>
      <c r="M96" s="35">
        <f t="shared" si="43"/>
        <v>10004.799999999999</v>
      </c>
      <c r="N96" s="35">
        <f t="shared" si="45"/>
        <v>10004.799999999999</v>
      </c>
      <c r="O96" s="36">
        <f t="shared" si="31"/>
        <v>31515.119999999995</v>
      </c>
      <c r="P96" s="36">
        <f t="shared" si="32"/>
        <v>31515.119999999995</v>
      </c>
      <c r="Q96" s="36">
        <f t="shared" si="33"/>
        <v>1016.6167741935482</v>
      </c>
      <c r="R96" s="36">
        <f t="shared" si="34"/>
        <v>1016.6167741935482</v>
      </c>
      <c r="S96" s="25">
        <v>35990</v>
      </c>
      <c r="T96" s="25">
        <v>8900</v>
      </c>
      <c r="U96" s="38">
        <v>84.543750000000003</v>
      </c>
      <c r="V96" s="35">
        <f t="shared" si="42"/>
        <v>7524.3937500000002</v>
      </c>
      <c r="W96" s="36">
        <f t="shared" si="35"/>
        <v>34614.393750000003</v>
      </c>
      <c r="X96" s="36">
        <f t="shared" si="36"/>
        <v>3.8221901917199119</v>
      </c>
      <c r="Y96" s="36">
        <f t="shared" si="37"/>
        <v>977.75974756294295</v>
      </c>
      <c r="Z96" s="36">
        <f t="shared" si="38"/>
        <v>977.75974756294295</v>
      </c>
      <c r="AA96" s="36">
        <f t="shared" si="39"/>
        <v>13.967996393756328</v>
      </c>
      <c r="AB96" s="36">
        <f t="shared" si="40"/>
        <v>13.967996393756328</v>
      </c>
      <c r="AC96" s="24"/>
      <c r="AD96" s="24"/>
    </row>
    <row r="97" spans="1:30" ht="12.75" customHeight="1">
      <c r="A97" s="16"/>
      <c r="B97" s="17">
        <v>95</v>
      </c>
      <c r="C97" s="19" t="s">
        <v>106</v>
      </c>
      <c r="D97" s="19" t="s">
        <v>76</v>
      </c>
      <c r="E97" s="20" t="s">
        <v>32</v>
      </c>
      <c r="F97" s="19">
        <v>106</v>
      </c>
      <c r="G97" s="19">
        <v>0</v>
      </c>
      <c r="H97" s="19">
        <v>0</v>
      </c>
      <c r="I97" s="18">
        <f t="shared" si="44"/>
        <v>106</v>
      </c>
      <c r="J97" s="19">
        <v>4200</v>
      </c>
      <c r="K97" s="19">
        <v>16250</v>
      </c>
      <c r="L97" s="19">
        <v>16250</v>
      </c>
      <c r="M97" s="33">
        <f t="shared" si="43"/>
        <v>13731.25</v>
      </c>
      <c r="N97" s="34">
        <f t="shared" si="45"/>
        <v>13731.25</v>
      </c>
      <c r="O97" s="18">
        <f t="shared" si="31"/>
        <v>43253.4375</v>
      </c>
      <c r="P97" s="18">
        <f t="shared" si="32"/>
        <v>43253.4375</v>
      </c>
      <c r="Q97" s="18">
        <f t="shared" si="33"/>
        <v>1029.84375</v>
      </c>
      <c r="R97" s="18">
        <f t="shared" si="34"/>
        <v>1029.84375</v>
      </c>
      <c r="S97" s="25">
        <v>50300</v>
      </c>
      <c r="T97" s="19">
        <v>12700</v>
      </c>
      <c r="U97" s="23">
        <v>84.543750000000003</v>
      </c>
      <c r="V97" s="33">
        <f t="shared" si="42"/>
        <v>10737.05625</v>
      </c>
      <c r="W97" s="18">
        <f t="shared" si="35"/>
        <v>48337.056250000001</v>
      </c>
      <c r="X97" s="18">
        <f t="shared" si="36"/>
        <v>3.9024726640159031</v>
      </c>
      <c r="Y97" s="18">
        <f t="shared" si="37"/>
        <v>989.65437917417376</v>
      </c>
      <c r="Z97" s="18">
        <f t="shared" si="38"/>
        <v>989.65437917417376</v>
      </c>
      <c r="AA97" s="18">
        <f t="shared" si="39"/>
        <v>9.3363620676808843</v>
      </c>
      <c r="AB97" s="18">
        <f t="shared" si="40"/>
        <v>9.3363620676808843</v>
      </c>
      <c r="AC97" s="24"/>
      <c r="AD97" s="24"/>
    </row>
    <row r="98" spans="1:30" ht="12.75" customHeight="1">
      <c r="A98" s="16"/>
      <c r="B98" s="17">
        <v>96</v>
      </c>
      <c r="C98" s="19" t="s">
        <v>106</v>
      </c>
      <c r="D98" s="19" t="s">
        <v>76</v>
      </c>
      <c r="E98" s="20" t="s">
        <v>105</v>
      </c>
      <c r="F98" s="19">
        <v>96</v>
      </c>
      <c r="G98" s="19">
        <v>0</v>
      </c>
      <c r="H98" s="19">
        <v>4</v>
      </c>
      <c r="I98" s="18">
        <f t="shared" si="44"/>
        <v>100</v>
      </c>
      <c r="J98" s="19">
        <v>4200</v>
      </c>
      <c r="K98" s="19">
        <v>16250</v>
      </c>
      <c r="L98" s="19">
        <v>16250</v>
      </c>
      <c r="M98" s="33">
        <f t="shared" si="43"/>
        <v>13731.25</v>
      </c>
      <c r="N98" s="34">
        <f t="shared" si="45"/>
        <v>13731.25</v>
      </c>
      <c r="O98" s="18">
        <f t="shared" si="31"/>
        <v>43253.4375</v>
      </c>
      <c r="P98" s="18">
        <f t="shared" si="32"/>
        <v>43253.4375</v>
      </c>
      <c r="Q98" s="18">
        <f t="shared" si="33"/>
        <v>1029.84375</v>
      </c>
      <c r="R98" s="18">
        <f t="shared" si="34"/>
        <v>1029.84375</v>
      </c>
      <c r="S98" s="25">
        <v>50300</v>
      </c>
      <c r="T98" s="19">
        <v>12700</v>
      </c>
      <c r="U98" s="23">
        <v>84.543750000000003</v>
      </c>
      <c r="V98" s="33">
        <f t="shared" si="42"/>
        <v>10737.05625</v>
      </c>
      <c r="W98" s="18">
        <f t="shared" si="35"/>
        <v>48337.056250000001</v>
      </c>
      <c r="X98" s="18">
        <f t="shared" si="36"/>
        <v>3.9024726640159031</v>
      </c>
      <c r="Y98" s="18">
        <f t="shared" si="37"/>
        <v>989.65437917417376</v>
      </c>
      <c r="Z98" s="18">
        <f t="shared" si="38"/>
        <v>989.65437917417376</v>
      </c>
      <c r="AA98" s="18">
        <f t="shared" si="39"/>
        <v>9.8965437917417383</v>
      </c>
      <c r="AB98" s="18">
        <f t="shared" si="40"/>
        <v>9.8965437917417383</v>
      </c>
      <c r="AC98" s="24"/>
      <c r="AD98" s="24"/>
    </row>
    <row r="99" spans="1:30" ht="12.75" customHeight="1">
      <c r="A99" s="16"/>
      <c r="B99" s="17">
        <v>97</v>
      </c>
      <c r="C99" s="19" t="s">
        <v>106</v>
      </c>
      <c r="D99" s="19" t="s">
        <v>76</v>
      </c>
      <c r="E99" s="20" t="s">
        <v>35</v>
      </c>
      <c r="F99" s="19">
        <v>98</v>
      </c>
      <c r="G99" s="19">
        <v>0</v>
      </c>
      <c r="H99" s="19">
        <v>0</v>
      </c>
      <c r="I99" s="18">
        <f t="shared" si="44"/>
        <v>98</v>
      </c>
      <c r="J99" s="19">
        <v>4200</v>
      </c>
      <c r="K99" s="19">
        <v>16250</v>
      </c>
      <c r="L99" s="19">
        <v>16250</v>
      </c>
      <c r="M99" s="33">
        <f t="shared" si="43"/>
        <v>13731.25</v>
      </c>
      <c r="N99" s="34">
        <f t="shared" si="45"/>
        <v>13731.25</v>
      </c>
      <c r="O99" s="18">
        <f t="shared" ref="O99:O141" si="46">M99*3.15</f>
        <v>43253.4375</v>
      </c>
      <c r="P99" s="18">
        <f t="shared" ref="P99:P133" si="47">N99*3.15</f>
        <v>43253.4375</v>
      </c>
      <c r="Q99" s="18">
        <f t="shared" ref="Q99:Q130" si="48">((100*M99)/J99)*3.15</f>
        <v>1029.84375</v>
      </c>
      <c r="R99" s="18">
        <f t="shared" ref="R99:R130" si="49">((100*N99)/J99)*3.15</f>
        <v>1029.84375</v>
      </c>
      <c r="S99" s="25">
        <v>50300</v>
      </c>
      <c r="T99" s="19">
        <v>12700</v>
      </c>
      <c r="U99" s="23">
        <v>84.543750000000003</v>
      </c>
      <c r="V99" s="33">
        <f t="shared" si="42"/>
        <v>10737.05625</v>
      </c>
      <c r="W99" s="18">
        <f t="shared" ref="W99:W130" si="50">S99-T99+V99</f>
        <v>48337.056250000001</v>
      </c>
      <c r="X99" s="18">
        <f t="shared" ref="X99:X130" si="51">100-(W99/S99*100)</f>
        <v>3.9024726640159031</v>
      </c>
      <c r="Y99" s="18">
        <f t="shared" ref="Y99:Y130" si="52">(Q99/100)*(100-X99)</f>
        <v>989.65437917417376</v>
      </c>
      <c r="Z99" s="18">
        <f t="shared" ref="Z99:Z130" si="53">(R99/100)*(100-X99)</f>
        <v>989.65437917417376</v>
      </c>
      <c r="AA99" s="18">
        <f t="shared" ref="AA99:AA130" si="54">Y99/I99</f>
        <v>10.098514073205855</v>
      </c>
      <c r="AB99" s="18">
        <f t="shared" ref="AB99:AB130" si="55">Z99/I99</f>
        <v>10.098514073205855</v>
      </c>
      <c r="AC99" s="24"/>
      <c r="AD99" s="24"/>
    </row>
    <row r="100" spans="1:30" ht="12.75" customHeight="1">
      <c r="A100" s="16"/>
      <c r="B100" s="17">
        <v>98</v>
      </c>
      <c r="C100" s="19" t="s">
        <v>106</v>
      </c>
      <c r="D100" s="19" t="s">
        <v>76</v>
      </c>
      <c r="E100" s="20" t="s">
        <v>59</v>
      </c>
      <c r="F100" s="19">
        <v>90</v>
      </c>
      <c r="G100" s="19">
        <v>0</v>
      </c>
      <c r="H100" s="19">
        <v>4</v>
      </c>
      <c r="I100" s="18">
        <f t="shared" si="44"/>
        <v>94</v>
      </c>
      <c r="J100" s="19">
        <v>4200</v>
      </c>
      <c r="K100" s="19">
        <v>16250</v>
      </c>
      <c r="L100" s="19">
        <v>16250</v>
      </c>
      <c r="M100" s="33">
        <f t="shared" si="43"/>
        <v>13731.25</v>
      </c>
      <c r="N100" s="34">
        <f t="shared" si="45"/>
        <v>13731.25</v>
      </c>
      <c r="O100" s="18">
        <f t="shared" si="46"/>
        <v>43253.4375</v>
      </c>
      <c r="P100" s="18">
        <f t="shared" si="47"/>
        <v>43253.4375</v>
      </c>
      <c r="Q100" s="18">
        <f t="shared" si="48"/>
        <v>1029.84375</v>
      </c>
      <c r="R100" s="18">
        <f t="shared" si="49"/>
        <v>1029.84375</v>
      </c>
      <c r="S100" s="25">
        <v>50300</v>
      </c>
      <c r="T100" s="19">
        <v>12700</v>
      </c>
      <c r="U100" s="23">
        <v>84.543750000000003</v>
      </c>
      <c r="V100" s="33">
        <f t="shared" si="42"/>
        <v>10737.05625</v>
      </c>
      <c r="W100" s="18">
        <f t="shared" si="50"/>
        <v>48337.056250000001</v>
      </c>
      <c r="X100" s="18">
        <f t="shared" si="51"/>
        <v>3.9024726640159031</v>
      </c>
      <c r="Y100" s="18">
        <f t="shared" si="52"/>
        <v>989.65437917417376</v>
      </c>
      <c r="Z100" s="18">
        <f t="shared" si="53"/>
        <v>989.65437917417376</v>
      </c>
      <c r="AA100" s="18">
        <f t="shared" si="54"/>
        <v>10.528238076320998</v>
      </c>
      <c r="AB100" s="18">
        <f t="shared" si="55"/>
        <v>10.528238076320998</v>
      </c>
      <c r="AC100" s="24"/>
      <c r="AD100" s="24"/>
    </row>
    <row r="101" spans="1:30" ht="12.75" customHeight="1">
      <c r="A101" s="16"/>
      <c r="B101" s="17">
        <v>99</v>
      </c>
      <c r="C101" s="19" t="s">
        <v>106</v>
      </c>
      <c r="D101" s="18"/>
      <c r="E101" s="20" t="s">
        <v>32</v>
      </c>
      <c r="F101" s="19">
        <v>106</v>
      </c>
      <c r="G101" s="19">
        <v>0</v>
      </c>
      <c r="H101" s="19">
        <v>0</v>
      </c>
      <c r="I101" s="18">
        <f t="shared" si="44"/>
        <v>106</v>
      </c>
      <c r="J101" s="19">
        <v>3200</v>
      </c>
      <c r="K101" s="19">
        <v>16250</v>
      </c>
      <c r="L101" s="19">
        <v>16250</v>
      </c>
      <c r="M101" s="33">
        <f t="shared" si="43"/>
        <v>13731.25</v>
      </c>
      <c r="N101" s="34">
        <f t="shared" si="45"/>
        <v>13731.25</v>
      </c>
      <c r="O101" s="18">
        <f t="shared" si="46"/>
        <v>43253.4375</v>
      </c>
      <c r="P101" s="18">
        <f t="shared" si="47"/>
        <v>43253.4375</v>
      </c>
      <c r="Q101" s="18">
        <f t="shared" si="48"/>
        <v>1351.669921875</v>
      </c>
      <c r="R101" s="18">
        <f t="shared" si="49"/>
        <v>1351.669921875</v>
      </c>
      <c r="S101" s="25">
        <v>47800</v>
      </c>
      <c r="T101" s="19">
        <v>12700</v>
      </c>
      <c r="U101" s="23">
        <v>84.543750000000003</v>
      </c>
      <c r="V101" s="33">
        <f t="shared" ref="V101:V132" si="56">(T101/100)*U101</f>
        <v>10737.05625</v>
      </c>
      <c r="W101" s="18">
        <f t="shared" si="50"/>
        <v>45837.056250000001</v>
      </c>
      <c r="X101" s="18">
        <f t="shared" si="51"/>
        <v>4.1065768828451752</v>
      </c>
      <c r="Y101" s="18">
        <f t="shared" si="52"/>
        <v>1296.1625573309097</v>
      </c>
      <c r="Z101" s="18">
        <f t="shared" si="53"/>
        <v>1296.1625573309097</v>
      </c>
      <c r="AA101" s="18">
        <f t="shared" si="54"/>
        <v>12.227948654065186</v>
      </c>
      <c r="AB101" s="18">
        <f t="shared" si="55"/>
        <v>12.227948654065186</v>
      </c>
      <c r="AC101" s="24"/>
      <c r="AD101" s="24"/>
    </row>
    <row r="102" spans="1:30" ht="12.75" customHeight="1">
      <c r="A102" s="16"/>
      <c r="B102" s="17">
        <v>100</v>
      </c>
      <c r="C102" s="19" t="s">
        <v>106</v>
      </c>
      <c r="D102" s="19"/>
      <c r="E102" s="20" t="s">
        <v>105</v>
      </c>
      <c r="F102" s="19">
        <v>96</v>
      </c>
      <c r="G102" s="19">
        <v>0</v>
      </c>
      <c r="H102" s="19">
        <v>4</v>
      </c>
      <c r="I102" s="18">
        <f t="shared" si="44"/>
        <v>100</v>
      </c>
      <c r="J102" s="19">
        <v>3200</v>
      </c>
      <c r="K102" s="19">
        <v>16250</v>
      </c>
      <c r="L102" s="19">
        <v>16250</v>
      </c>
      <c r="M102" s="33">
        <f t="shared" si="43"/>
        <v>13731.25</v>
      </c>
      <c r="N102" s="34">
        <f t="shared" si="45"/>
        <v>13731.25</v>
      </c>
      <c r="O102" s="18">
        <f t="shared" si="46"/>
        <v>43253.4375</v>
      </c>
      <c r="P102" s="18">
        <f t="shared" si="47"/>
        <v>43253.4375</v>
      </c>
      <c r="Q102" s="18">
        <f t="shared" si="48"/>
        <v>1351.669921875</v>
      </c>
      <c r="R102" s="18">
        <f t="shared" si="49"/>
        <v>1351.669921875</v>
      </c>
      <c r="S102" s="25">
        <v>47800</v>
      </c>
      <c r="T102" s="19">
        <v>12700</v>
      </c>
      <c r="U102" s="23">
        <v>84.543750000000003</v>
      </c>
      <c r="V102" s="33">
        <f t="shared" si="56"/>
        <v>10737.05625</v>
      </c>
      <c r="W102" s="18">
        <f t="shared" si="50"/>
        <v>45837.056250000001</v>
      </c>
      <c r="X102" s="18">
        <f t="shared" si="51"/>
        <v>4.1065768828451752</v>
      </c>
      <c r="Y102" s="18">
        <f t="shared" si="52"/>
        <v>1296.1625573309097</v>
      </c>
      <c r="Z102" s="18">
        <f t="shared" si="53"/>
        <v>1296.1625573309097</v>
      </c>
      <c r="AA102" s="18">
        <f t="shared" si="54"/>
        <v>12.961625573309098</v>
      </c>
      <c r="AB102" s="18">
        <f t="shared" si="55"/>
        <v>12.961625573309098</v>
      </c>
      <c r="AC102" s="24"/>
      <c r="AD102" s="24"/>
    </row>
    <row r="103" spans="1:30" ht="12.75" customHeight="1">
      <c r="A103" s="16"/>
      <c r="B103" s="17">
        <v>101</v>
      </c>
      <c r="C103" s="19" t="s">
        <v>106</v>
      </c>
      <c r="D103" s="18"/>
      <c r="E103" s="20" t="s">
        <v>35</v>
      </c>
      <c r="F103" s="19">
        <v>98</v>
      </c>
      <c r="G103" s="19">
        <v>0</v>
      </c>
      <c r="H103" s="19">
        <v>0</v>
      </c>
      <c r="I103" s="18">
        <f t="shared" si="44"/>
        <v>98</v>
      </c>
      <c r="J103" s="19">
        <v>3200</v>
      </c>
      <c r="K103" s="19">
        <v>16250</v>
      </c>
      <c r="L103" s="19">
        <v>16250</v>
      </c>
      <c r="M103" s="33">
        <f t="shared" ref="M103:M141" si="57">K103*0.845</f>
        <v>13731.25</v>
      </c>
      <c r="N103" s="34">
        <f t="shared" si="45"/>
        <v>13731.25</v>
      </c>
      <c r="O103" s="18">
        <f t="shared" si="46"/>
        <v>43253.4375</v>
      </c>
      <c r="P103" s="18">
        <f t="shared" si="47"/>
        <v>43253.4375</v>
      </c>
      <c r="Q103" s="18">
        <f t="shared" si="48"/>
        <v>1351.669921875</v>
      </c>
      <c r="R103" s="18">
        <f t="shared" si="49"/>
        <v>1351.669921875</v>
      </c>
      <c r="S103" s="25">
        <v>47800</v>
      </c>
      <c r="T103" s="19">
        <v>12700</v>
      </c>
      <c r="U103" s="23">
        <v>84.543750000000003</v>
      </c>
      <c r="V103" s="33">
        <f t="shared" si="56"/>
        <v>10737.05625</v>
      </c>
      <c r="W103" s="18">
        <f t="shared" si="50"/>
        <v>45837.056250000001</v>
      </c>
      <c r="X103" s="18">
        <f t="shared" si="51"/>
        <v>4.1065768828451752</v>
      </c>
      <c r="Y103" s="18">
        <f t="shared" si="52"/>
        <v>1296.1625573309097</v>
      </c>
      <c r="Z103" s="18">
        <f t="shared" si="53"/>
        <v>1296.1625573309097</v>
      </c>
      <c r="AA103" s="18">
        <f t="shared" si="54"/>
        <v>13.226148544192956</v>
      </c>
      <c r="AB103" s="18">
        <f t="shared" si="55"/>
        <v>13.226148544192956</v>
      </c>
      <c r="AC103" s="24"/>
      <c r="AD103" s="24"/>
    </row>
    <row r="104" spans="1:30" ht="12.75" customHeight="1">
      <c r="A104" s="16"/>
      <c r="B104" s="17">
        <v>102</v>
      </c>
      <c r="C104" s="19" t="s">
        <v>106</v>
      </c>
      <c r="D104" s="19"/>
      <c r="E104" s="20" t="s">
        <v>59</v>
      </c>
      <c r="F104" s="19">
        <v>90</v>
      </c>
      <c r="G104" s="19">
        <v>0</v>
      </c>
      <c r="H104" s="19">
        <v>4</v>
      </c>
      <c r="I104" s="18">
        <f t="shared" si="44"/>
        <v>94</v>
      </c>
      <c r="J104" s="19">
        <v>3200</v>
      </c>
      <c r="K104" s="19">
        <v>16250</v>
      </c>
      <c r="L104" s="19">
        <v>16250</v>
      </c>
      <c r="M104" s="33">
        <f t="shared" si="57"/>
        <v>13731.25</v>
      </c>
      <c r="N104" s="34">
        <f t="shared" si="45"/>
        <v>13731.25</v>
      </c>
      <c r="O104" s="18">
        <f t="shared" si="46"/>
        <v>43253.4375</v>
      </c>
      <c r="P104" s="18">
        <f t="shared" si="47"/>
        <v>43253.4375</v>
      </c>
      <c r="Q104" s="18">
        <f t="shared" si="48"/>
        <v>1351.669921875</v>
      </c>
      <c r="R104" s="18">
        <f t="shared" si="49"/>
        <v>1351.669921875</v>
      </c>
      <c r="S104" s="25">
        <v>47800</v>
      </c>
      <c r="T104" s="19">
        <v>12700</v>
      </c>
      <c r="U104" s="23">
        <v>84.543750000000003</v>
      </c>
      <c r="V104" s="33">
        <f t="shared" si="56"/>
        <v>10737.05625</v>
      </c>
      <c r="W104" s="18">
        <f t="shared" si="50"/>
        <v>45837.056250000001</v>
      </c>
      <c r="X104" s="18">
        <f t="shared" si="51"/>
        <v>4.1065768828451752</v>
      </c>
      <c r="Y104" s="18">
        <f t="shared" si="52"/>
        <v>1296.1625573309097</v>
      </c>
      <c r="Z104" s="18">
        <f t="shared" si="53"/>
        <v>1296.1625573309097</v>
      </c>
      <c r="AA104" s="18">
        <f t="shared" si="54"/>
        <v>13.788963375860742</v>
      </c>
      <c r="AB104" s="18">
        <f t="shared" si="55"/>
        <v>13.788963375860742</v>
      </c>
      <c r="AC104" s="24"/>
      <c r="AD104" s="24"/>
    </row>
    <row r="105" spans="1:30" ht="12.75" customHeight="1">
      <c r="A105" s="16"/>
      <c r="B105" s="17">
        <v>103</v>
      </c>
      <c r="C105" s="19" t="s">
        <v>107</v>
      </c>
      <c r="D105" s="43" t="s">
        <v>76</v>
      </c>
      <c r="E105" s="50"/>
      <c r="F105" s="43">
        <v>50</v>
      </c>
      <c r="G105" s="43"/>
      <c r="H105" s="44"/>
      <c r="I105" s="33">
        <f t="shared" si="44"/>
        <v>50</v>
      </c>
      <c r="J105" s="71">
        <v>2780</v>
      </c>
      <c r="K105" s="33">
        <v>6480</v>
      </c>
      <c r="L105" s="33">
        <v>6480</v>
      </c>
      <c r="M105" s="33">
        <f t="shared" si="57"/>
        <v>5475.5999999999995</v>
      </c>
      <c r="N105" s="34">
        <f t="shared" si="45"/>
        <v>5475.5999999999995</v>
      </c>
      <c r="O105" s="33">
        <f t="shared" si="46"/>
        <v>17248.14</v>
      </c>
      <c r="P105" s="33">
        <f t="shared" si="47"/>
        <v>17248.14</v>
      </c>
      <c r="Q105" s="33">
        <f t="shared" si="48"/>
        <v>620.43669064748201</v>
      </c>
      <c r="R105" s="33">
        <f t="shared" si="49"/>
        <v>620.43669064748201</v>
      </c>
      <c r="S105" s="65">
        <v>22000</v>
      </c>
      <c r="T105" s="44">
        <v>6100</v>
      </c>
      <c r="U105" s="23">
        <v>84.543750000000003</v>
      </c>
      <c r="V105" s="33">
        <f t="shared" si="56"/>
        <v>5157.1687499999998</v>
      </c>
      <c r="W105" s="33">
        <f t="shared" si="50"/>
        <v>21057.168750000001</v>
      </c>
      <c r="X105" s="33">
        <f t="shared" si="51"/>
        <v>4.2855965909090941</v>
      </c>
      <c r="Y105" s="33">
        <f t="shared" si="52"/>
        <v>593.84727698434426</v>
      </c>
      <c r="Z105" s="33">
        <f t="shared" si="53"/>
        <v>593.84727698434426</v>
      </c>
      <c r="AA105" s="33">
        <f t="shared" si="54"/>
        <v>11.876945539686885</v>
      </c>
      <c r="AB105" s="33">
        <f t="shared" si="55"/>
        <v>11.876945539686885</v>
      </c>
      <c r="AC105" s="24"/>
      <c r="AD105" s="24"/>
    </row>
    <row r="106" spans="1:30" ht="12.75" customHeight="1">
      <c r="A106" s="16"/>
      <c r="B106" s="17">
        <v>104</v>
      </c>
      <c r="C106" s="19" t="s">
        <v>107</v>
      </c>
      <c r="D106" s="18"/>
      <c r="E106" s="20"/>
      <c r="F106" s="19">
        <v>50</v>
      </c>
      <c r="G106" s="18"/>
      <c r="H106" s="18"/>
      <c r="I106" s="18">
        <f t="shared" si="44"/>
        <v>50</v>
      </c>
      <c r="J106" s="62">
        <v>2000</v>
      </c>
      <c r="K106" s="19">
        <v>5480</v>
      </c>
      <c r="L106" s="19">
        <v>5480</v>
      </c>
      <c r="M106" s="33">
        <f t="shared" si="57"/>
        <v>4630.5999999999995</v>
      </c>
      <c r="N106" s="34">
        <f t="shared" si="45"/>
        <v>4630.5999999999995</v>
      </c>
      <c r="O106" s="18">
        <f t="shared" si="46"/>
        <v>14586.389999999998</v>
      </c>
      <c r="P106" s="18">
        <f t="shared" si="47"/>
        <v>14586.389999999998</v>
      </c>
      <c r="Q106" s="18">
        <f t="shared" si="48"/>
        <v>729.31949999999995</v>
      </c>
      <c r="R106" s="18">
        <f t="shared" si="49"/>
        <v>729.31949999999995</v>
      </c>
      <c r="S106" s="25">
        <v>20600</v>
      </c>
      <c r="T106" s="19">
        <v>5200</v>
      </c>
      <c r="U106" s="23">
        <v>84.543750000000003</v>
      </c>
      <c r="V106" s="33">
        <f t="shared" si="56"/>
        <v>4396.2750000000005</v>
      </c>
      <c r="W106" s="18">
        <f t="shared" si="50"/>
        <v>19796.275000000001</v>
      </c>
      <c r="X106" s="18">
        <f t="shared" si="51"/>
        <v>3.9015776699029061</v>
      </c>
      <c r="Y106" s="18">
        <f t="shared" si="52"/>
        <v>700.86453324575245</v>
      </c>
      <c r="Z106" s="18">
        <f t="shared" si="53"/>
        <v>700.86453324575245</v>
      </c>
      <c r="AA106" s="18">
        <f t="shared" si="54"/>
        <v>14.017290664915048</v>
      </c>
      <c r="AB106" s="18">
        <f t="shared" si="55"/>
        <v>14.017290664915048</v>
      </c>
      <c r="AC106" s="24"/>
      <c r="AD106" s="24"/>
    </row>
    <row r="107" spans="1:30" ht="12.75" customHeight="1">
      <c r="A107" s="16"/>
      <c r="B107" s="17">
        <v>105</v>
      </c>
      <c r="C107" s="42" t="s">
        <v>108</v>
      </c>
      <c r="D107" s="46"/>
      <c r="E107" s="59" t="s">
        <v>59</v>
      </c>
      <c r="F107" s="48">
        <v>0</v>
      </c>
      <c r="G107" s="48">
        <v>0</v>
      </c>
      <c r="H107" s="48">
        <v>19</v>
      </c>
      <c r="I107" s="33">
        <f t="shared" si="44"/>
        <v>19</v>
      </c>
      <c r="J107" s="70">
        <v>8060</v>
      </c>
      <c r="K107" s="48">
        <v>12545</v>
      </c>
      <c r="L107" s="48">
        <v>12545</v>
      </c>
      <c r="M107" s="18">
        <f t="shared" si="57"/>
        <v>10600.525</v>
      </c>
      <c r="N107" s="21">
        <f t="shared" si="45"/>
        <v>10600.525</v>
      </c>
      <c r="O107" s="18">
        <f t="shared" si="46"/>
        <v>33391.653749999998</v>
      </c>
      <c r="P107" s="18">
        <f t="shared" si="47"/>
        <v>33391.653749999998</v>
      </c>
      <c r="Q107" s="18">
        <f t="shared" si="48"/>
        <v>414.28850806451612</v>
      </c>
      <c r="R107" s="18">
        <f t="shared" si="49"/>
        <v>414.28850806451612</v>
      </c>
      <c r="S107" s="49">
        <v>33800</v>
      </c>
      <c r="T107" s="48">
        <v>3500</v>
      </c>
      <c r="U107" s="23">
        <v>84.543750000000003</v>
      </c>
      <c r="V107" s="18">
        <f t="shared" si="56"/>
        <v>2959.03125</v>
      </c>
      <c r="W107" s="18">
        <f t="shared" si="50"/>
        <v>33259.03125</v>
      </c>
      <c r="X107" s="18">
        <f t="shared" si="51"/>
        <v>1.6004992603550221</v>
      </c>
      <c r="Y107" s="18">
        <f t="shared" si="52"/>
        <v>407.65782355720768</v>
      </c>
      <c r="Z107" s="18">
        <f t="shared" si="53"/>
        <v>407.65782355720768</v>
      </c>
      <c r="AA107" s="18">
        <f t="shared" si="54"/>
        <v>21.455674924063562</v>
      </c>
      <c r="AB107" s="18">
        <f t="shared" si="55"/>
        <v>21.455674924063562</v>
      </c>
      <c r="AC107" s="24"/>
      <c r="AD107" s="24"/>
    </row>
    <row r="108" spans="1:30" ht="12.75" customHeight="1">
      <c r="A108" s="16"/>
      <c r="B108" s="17">
        <v>106</v>
      </c>
      <c r="C108" s="42" t="s">
        <v>108</v>
      </c>
      <c r="D108" s="46"/>
      <c r="E108" s="59" t="s">
        <v>32</v>
      </c>
      <c r="F108" s="48">
        <v>0</v>
      </c>
      <c r="G108" s="48">
        <v>0</v>
      </c>
      <c r="H108" s="48">
        <v>16</v>
      </c>
      <c r="I108" s="33">
        <f t="shared" si="44"/>
        <v>16</v>
      </c>
      <c r="J108" s="48">
        <v>8060</v>
      </c>
      <c r="K108" s="48">
        <v>12545</v>
      </c>
      <c r="L108" s="48">
        <v>12545</v>
      </c>
      <c r="M108" s="18">
        <f t="shared" si="57"/>
        <v>10600.525</v>
      </c>
      <c r="N108" s="21">
        <f t="shared" si="45"/>
        <v>10600.525</v>
      </c>
      <c r="O108" s="18">
        <f t="shared" si="46"/>
        <v>33391.653749999998</v>
      </c>
      <c r="P108" s="18">
        <f t="shared" si="47"/>
        <v>33391.653749999998</v>
      </c>
      <c r="Q108" s="18">
        <f t="shared" si="48"/>
        <v>414.28850806451612</v>
      </c>
      <c r="R108" s="18">
        <f t="shared" si="49"/>
        <v>414.28850806451612</v>
      </c>
      <c r="S108" s="49">
        <v>33800</v>
      </c>
      <c r="T108" s="48">
        <v>3500</v>
      </c>
      <c r="U108" s="23">
        <v>84.543750000000003</v>
      </c>
      <c r="V108" s="18">
        <f t="shared" si="56"/>
        <v>2959.03125</v>
      </c>
      <c r="W108" s="18">
        <f t="shared" si="50"/>
        <v>33259.03125</v>
      </c>
      <c r="X108" s="18">
        <f t="shared" si="51"/>
        <v>1.6004992603550221</v>
      </c>
      <c r="Y108" s="18">
        <f t="shared" si="52"/>
        <v>407.65782355720768</v>
      </c>
      <c r="Z108" s="18">
        <f t="shared" si="53"/>
        <v>407.65782355720768</v>
      </c>
      <c r="AA108" s="18">
        <f t="shared" si="54"/>
        <v>25.47861397232548</v>
      </c>
      <c r="AB108" s="18">
        <f t="shared" si="55"/>
        <v>25.47861397232548</v>
      </c>
      <c r="AC108" s="24"/>
      <c r="AD108" s="24"/>
    </row>
    <row r="109" spans="1:30" ht="12.75" customHeight="1">
      <c r="A109" s="16"/>
      <c r="B109" s="17">
        <v>107</v>
      </c>
      <c r="C109" s="42" t="s">
        <v>108</v>
      </c>
      <c r="D109" s="46"/>
      <c r="E109" s="59" t="s">
        <v>35</v>
      </c>
      <c r="F109" s="48">
        <v>0</v>
      </c>
      <c r="G109" s="48">
        <v>0</v>
      </c>
      <c r="H109" s="48">
        <v>12</v>
      </c>
      <c r="I109" s="33">
        <f t="shared" si="44"/>
        <v>12</v>
      </c>
      <c r="J109" s="48">
        <v>8060</v>
      </c>
      <c r="K109" s="48">
        <v>12545</v>
      </c>
      <c r="L109" s="48">
        <v>12545</v>
      </c>
      <c r="M109" s="18">
        <f t="shared" si="57"/>
        <v>10600.525</v>
      </c>
      <c r="N109" s="21">
        <f t="shared" si="45"/>
        <v>10600.525</v>
      </c>
      <c r="O109" s="18">
        <f t="shared" si="46"/>
        <v>33391.653749999998</v>
      </c>
      <c r="P109" s="18">
        <f t="shared" si="47"/>
        <v>33391.653749999998</v>
      </c>
      <c r="Q109" s="18">
        <f t="shared" si="48"/>
        <v>414.28850806451612</v>
      </c>
      <c r="R109" s="18">
        <f t="shared" si="49"/>
        <v>414.28850806451612</v>
      </c>
      <c r="S109" s="49">
        <v>33800</v>
      </c>
      <c r="T109" s="48">
        <v>3500</v>
      </c>
      <c r="U109" s="23">
        <v>84.543750000000003</v>
      </c>
      <c r="V109" s="18">
        <f t="shared" si="56"/>
        <v>2959.03125</v>
      </c>
      <c r="W109" s="18">
        <f t="shared" si="50"/>
        <v>33259.03125</v>
      </c>
      <c r="X109" s="18">
        <f t="shared" si="51"/>
        <v>1.6004992603550221</v>
      </c>
      <c r="Y109" s="18">
        <f t="shared" si="52"/>
        <v>407.65782355720768</v>
      </c>
      <c r="Z109" s="18">
        <f t="shared" si="53"/>
        <v>407.65782355720768</v>
      </c>
      <c r="AA109" s="18">
        <f t="shared" si="54"/>
        <v>33.971485296433976</v>
      </c>
      <c r="AB109" s="18">
        <f t="shared" si="55"/>
        <v>33.971485296433976</v>
      </c>
      <c r="AC109" s="24"/>
      <c r="AD109" s="24"/>
    </row>
    <row r="110" spans="1:30" ht="12.75" customHeight="1">
      <c r="A110" s="16"/>
      <c r="B110" s="17">
        <v>108</v>
      </c>
      <c r="C110" s="42" t="s">
        <v>109</v>
      </c>
      <c r="D110" s="46"/>
      <c r="E110" s="59" t="s">
        <v>32</v>
      </c>
      <c r="F110" s="48">
        <v>0</v>
      </c>
      <c r="G110" s="48">
        <v>0</v>
      </c>
      <c r="H110" s="48">
        <v>18</v>
      </c>
      <c r="I110" s="33">
        <f t="shared" si="44"/>
        <v>18</v>
      </c>
      <c r="J110" s="48">
        <v>13000</v>
      </c>
      <c r="K110" s="48">
        <v>20700</v>
      </c>
      <c r="L110" s="48">
        <v>20700</v>
      </c>
      <c r="M110" s="18">
        <f t="shared" si="57"/>
        <v>17491.5</v>
      </c>
      <c r="N110" s="21">
        <f t="shared" si="45"/>
        <v>17491.5</v>
      </c>
      <c r="O110" s="18">
        <f t="shared" si="46"/>
        <v>55098.224999999999</v>
      </c>
      <c r="P110" s="18">
        <f t="shared" si="47"/>
        <v>55098.224999999999</v>
      </c>
      <c r="Q110" s="18">
        <f t="shared" si="48"/>
        <v>423.83250000000004</v>
      </c>
      <c r="R110" s="18">
        <f t="shared" si="49"/>
        <v>423.83250000000004</v>
      </c>
      <c r="S110" s="49">
        <v>46992</v>
      </c>
      <c r="T110" s="48">
        <v>5000</v>
      </c>
      <c r="U110" s="23">
        <v>84.543750000000003</v>
      </c>
      <c r="V110" s="18">
        <f t="shared" si="56"/>
        <v>4227.1875</v>
      </c>
      <c r="W110" s="18">
        <f t="shared" si="50"/>
        <v>46219.1875</v>
      </c>
      <c r="X110" s="18">
        <f t="shared" si="51"/>
        <v>1.6445618403132443</v>
      </c>
      <c r="Y110" s="18">
        <f t="shared" si="52"/>
        <v>416.86231243815445</v>
      </c>
      <c r="Z110" s="18">
        <f t="shared" si="53"/>
        <v>416.86231243815445</v>
      </c>
      <c r="AA110" s="18">
        <f t="shared" si="54"/>
        <v>23.159017357675246</v>
      </c>
      <c r="AB110" s="18">
        <f t="shared" si="55"/>
        <v>23.159017357675246</v>
      </c>
      <c r="AC110" s="24"/>
      <c r="AD110" s="24"/>
    </row>
    <row r="111" spans="1:30" ht="12.75" customHeight="1">
      <c r="A111" s="16"/>
      <c r="B111" s="17">
        <v>109</v>
      </c>
      <c r="C111" s="42" t="s">
        <v>109</v>
      </c>
      <c r="D111" s="46"/>
      <c r="E111" s="59" t="s">
        <v>35</v>
      </c>
      <c r="F111" s="48">
        <v>0</v>
      </c>
      <c r="G111" s="48">
        <v>0</v>
      </c>
      <c r="H111" s="48">
        <v>11</v>
      </c>
      <c r="I111" s="33">
        <f t="shared" si="44"/>
        <v>11</v>
      </c>
      <c r="J111" s="48">
        <v>13000</v>
      </c>
      <c r="K111" s="48">
        <v>20700</v>
      </c>
      <c r="L111" s="48">
        <v>20700</v>
      </c>
      <c r="M111" s="18">
        <f t="shared" si="57"/>
        <v>17491.5</v>
      </c>
      <c r="N111" s="21">
        <f t="shared" si="45"/>
        <v>17491.5</v>
      </c>
      <c r="O111" s="18">
        <f t="shared" si="46"/>
        <v>55098.224999999999</v>
      </c>
      <c r="P111" s="18">
        <f t="shared" si="47"/>
        <v>55098.224999999999</v>
      </c>
      <c r="Q111" s="18">
        <f t="shared" si="48"/>
        <v>423.83250000000004</v>
      </c>
      <c r="R111" s="18">
        <f t="shared" si="49"/>
        <v>423.83250000000004</v>
      </c>
      <c r="S111" s="49">
        <v>46992</v>
      </c>
      <c r="T111" s="48">
        <v>5000</v>
      </c>
      <c r="U111" s="23">
        <v>84.543750000000003</v>
      </c>
      <c r="V111" s="18">
        <f t="shared" si="56"/>
        <v>4227.1875</v>
      </c>
      <c r="W111" s="18">
        <f t="shared" si="50"/>
        <v>46219.1875</v>
      </c>
      <c r="X111" s="18">
        <f t="shared" si="51"/>
        <v>1.6445618403132443</v>
      </c>
      <c r="Y111" s="18">
        <f t="shared" si="52"/>
        <v>416.86231243815445</v>
      </c>
      <c r="Z111" s="18">
        <f t="shared" si="53"/>
        <v>416.86231243815445</v>
      </c>
      <c r="AA111" s="18">
        <f t="shared" si="54"/>
        <v>37.896573858014044</v>
      </c>
      <c r="AB111" s="18">
        <f t="shared" si="55"/>
        <v>37.896573858014044</v>
      </c>
      <c r="AC111" s="24"/>
      <c r="AD111" s="24"/>
    </row>
    <row r="112" spans="1:30" ht="12.75" customHeight="1">
      <c r="A112" s="16"/>
      <c r="B112" s="17">
        <v>110</v>
      </c>
      <c r="C112" s="42" t="s">
        <v>110</v>
      </c>
      <c r="D112" s="46"/>
      <c r="E112" s="47"/>
      <c r="F112" s="48">
        <v>0</v>
      </c>
      <c r="G112" s="48">
        <v>0</v>
      </c>
      <c r="H112" s="48">
        <v>24</v>
      </c>
      <c r="I112" s="33">
        <f t="shared" si="44"/>
        <v>24</v>
      </c>
      <c r="J112" s="48">
        <v>4090</v>
      </c>
      <c r="K112" s="48">
        <v>4660</v>
      </c>
      <c r="L112" s="48">
        <v>4660</v>
      </c>
      <c r="M112" s="33">
        <f t="shared" si="57"/>
        <v>3937.7</v>
      </c>
      <c r="N112" s="34">
        <f t="shared" si="45"/>
        <v>3937.7</v>
      </c>
      <c r="O112" s="33">
        <f t="shared" si="46"/>
        <v>12403.754999999999</v>
      </c>
      <c r="P112" s="33">
        <f t="shared" si="47"/>
        <v>12403.754999999999</v>
      </c>
      <c r="Q112" s="33">
        <f t="shared" si="48"/>
        <v>303.270293398533</v>
      </c>
      <c r="R112" s="33">
        <f t="shared" si="49"/>
        <v>303.270293398533</v>
      </c>
      <c r="S112" s="49">
        <v>12429</v>
      </c>
      <c r="T112" s="48">
        <v>1500</v>
      </c>
      <c r="U112" s="23">
        <v>84.543750000000003</v>
      </c>
      <c r="V112" s="33">
        <f t="shared" si="56"/>
        <v>1268.15625</v>
      </c>
      <c r="W112" s="33">
        <f t="shared" si="50"/>
        <v>12197.15625</v>
      </c>
      <c r="X112" s="33">
        <f t="shared" si="51"/>
        <v>1.8653451605117084</v>
      </c>
      <c r="Y112" s="33">
        <f t="shared" si="52"/>
        <v>297.61325565735382</v>
      </c>
      <c r="Z112" s="33">
        <f t="shared" si="53"/>
        <v>297.61325565735382</v>
      </c>
      <c r="AA112" s="33">
        <f t="shared" si="54"/>
        <v>12.400552319056409</v>
      </c>
      <c r="AB112" s="33">
        <f t="shared" si="55"/>
        <v>12.400552319056409</v>
      </c>
      <c r="AC112" s="24"/>
      <c r="AD112" s="24"/>
    </row>
    <row r="113" spans="1:30" ht="12.75" customHeight="1">
      <c r="A113" s="16"/>
      <c r="B113" s="17">
        <v>111</v>
      </c>
      <c r="C113" s="19" t="s">
        <v>111</v>
      </c>
      <c r="D113" s="19" t="s">
        <v>112</v>
      </c>
      <c r="E113" s="32" t="s">
        <v>35</v>
      </c>
      <c r="F113" s="33">
        <v>180</v>
      </c>
      <c r="G113" s="33">
        <v>0</v>
      </c>
      <c r="H113" s="33">
        <v>0</v>
      </c>
      <c r="I113" s="18">
        <f t="shared" si="44"/>
        <v>180</v>
      </c>
      <c r="J113" s="33">
        <v>3597</v>
      </c>
      <c r="K113" s="33">
        <v>24700</v>
      </c>
      <c r="L113" s="33">
        <v>24700</v>
      </c>
      <c r="M113" s="33">
        <f t="shared" si="57"/>
        <v>20871.5</v>
      </c>
      <c r="N113" s="34">
        <f t="shared" si="45"/>
        <v>20871.5</v>
      </c>
      <c r="O113" s="33">
        <f t="shared" si="46"/>
        <v>65745.224999999991</v>
      </c>
      <c r="P113" s="33">
        <f t="shared" si="47"/>
        <v>65745.224999999991</v>
      </c>
      <c r="Q113" s="33">
        <f t="shared" si="48"/>
        <v>1827.779399499583</v>
      </c>
      <c r="R113" s="33">
        <f t="shared" si="49"/>
        <v>1827.779399499583</v>
      </c>
      <c r="S113" s="35">
        <v>68000</v>
      </c>
      <c r="T113" s="33">
        <v>30000</v>
      </c>
      <c r="U113" s="23">
        <v>84.543750000000003</v>
      </c>
      <c r="V113" s="33">
        <f t="shared" si="56"/>
        <v>25363.125</v>
      </c>
      <c r="W113" s="33">
        <f t="shared" si="50"/>
        <v>63363.125</v>
      </c>
      <c r="X113" s="33">
        <f t="shared" si="51"/>
        <v>6.8189338235294201</v>
      </c>
      <c r="Y113" s="33">
        <f t="shared" si="52"/>
        <v>1703.1443318076028</v>
      </c>
      <c r="Z113" s="33">
        <f t="shared" si="53"/>
        <v>1703.1443318076028</v>
      </c>
      <c r="AA113" s="33">
        <f t="shared" si="54"/>
        <v>9.4619129544866816</v>
      </c>
      <c r="AB113" s="33">
        <f t="shared" si="55"/>
        <v>9.4619129544866816</v>
      </c>
      <c r="AC113" s="24"/>
      <c r="AD113" s="24"/>
    </row>
    <row r="114" spans="1:30" ht="12.75" customHeight="1">
      <c r="A114" s="16"/>
      <c r="B114" s="17">
        <v>112</v>
      </c>
      <c r="C114" s="19" t="s">
        <v>111</v>
      </c>
      <c r="D114" s="19" t="s">
        <v>113</v>
      </c>
      <c r="E114" s="32" t="s">
        <v>35</v>
      </c>
      <c r="F114" s="33">
        <v>115</v>
      </c>
      <c r="G114" s="33">
        <v>0</v>
      </c>
      <c r="H114" s="33">
        <v>0</v>
      </c>
      <c r="I114" s="18">
        <f t="shared" si="44"/>
        <v>115</v>
      </c>
      <c r="J114" s="33">
        <v>4300</v>
      </c>
      <c r="K114" s="33">
        <v>26250</v>
      </c>
      <c r="L114" s="33">
        <v>26250</v>
      </c>
      <c r="M114" s="33">
        <f t="shared" si="57"/>
        <v>22181.25</v>
      </c>
      <c r="N114" s="34">
        <f t="shared" si="45"/>
        <v>22181.25</v>
      </c>
      <c r="O114" s="33">
        <f t="shared" si="46"/>
        <v>69870.9375</v>
      </c>
      <c r="P114" s="33">
        <f t="shared" si="47"/>
        <v>69870.9375</v>
      </c>
      <c r="Q114" s="33">
        <f t="shared" si="48"/>
        <v>1624.9055232558139</v>
      </c>
      <c r="R114" s="33">
        <f t="shared" si="49"/>
        <v>1624.9055232558139</v>
      </c>
      <c r="S114" s="35">
        <v>64600</v>
      </c>
      <c r="T114" s="33">
        <v>31400</v>
      </c>
      <c r="U114" s="23">
        <v>84.543750000000003</v>
      </c>
      <c r="V114" s="33">
        <f t="shared" si="56"/>
        <v>26546.737499999999</v>
      </c>
      <c r="W114" s="33">
        <f t="shared" si="50"/>
        <v>59746.737500000003</v>
      </c>
      <c r="X114" s="33">
        <f t="shared" si="51"/>
        <v>7.5127902476780122</v>
      </c>
      <c r="Y114" s="33">
        <f t="shared" si="52"/>
        <v>1502.8297795706696</v>
      </c>
      <c r="Z114" s="33">
        <f t="shared" si="53"/>
        <v>1502.8297795706696</v>
      </c>
      <c r="AA114" s="33">
        <f t="shared" si="54"/>
        <v>13.068085039744954</v>
      </c>
      <c r="AB114" s="33">
        <f t="shared" si="55"/>
        <v>13.068085039744954</v>
      </c>
      <c r="AC114" s="24"/>
      <c r="AD114" s="24"/>
    </row>
    <row r="115" spans="1:30" ht="12.75" customHeight="1">
      <c r="A115" s="16"/>
      <c r="B115" s="17">
        <v>113</v>
      </c>
      <c r="C115" s="19" t="s">
        <v>111</v>
      </c>
      <c r="D115" s="19" t="s">
        <v>114</v>
      </c>
      <c r="E115" s="32" t="s">
        <v>35</v>
      </c>
      <c r="F115" s="33">
        <v>108</v>
      </c>
      <c r="G115" s="33">
        <v>0</v>
      </c>
      <c r="H115" s="33">
        <v>0</v>
      </c>
      <c r="I115" s="18">
        <f t="shared" ref="I115:I146" si="58">F115+G115+H115</f>
        <v>108</v>
      </c>
      <c r="J115" s="33">
        <v>3500</v>
      </c>
      <c r="K115" s="33">
        <v>24700</v>
      </c>
      <c r="L115" s="33">
        <v>24700</v>
      </c>
      <c r="M115" s="33">
        <f t="shared" si="57"/>
        <v>20871.5</v>
      </c>
      <c r="N115" s="34">
        <f t="shared" si="45"/>
        <v>20871.5</v>
      </c>
      <c r="O115" s="33">
        <f t="shared" si="46"/>
        <v>65745.224999999991</v>
      </c>
      <c r="P115" s="33">
        <f t="shared" si="47"/>
        <v>65745.224999999991</v>
      </c>
      <c r="Q115" s="33">
        <f t="shared" si="48"/>
        <v>1878.4349999999999</v>
      </c>
      <c r="R115" s="33">
        <f t="shared" si="49"/>
        <v>1878.4349999999999</v>
      </c>
      <c r="S115" s="35">
        <v>58000</v>
      </c>
      <c r="T115" s="33">
        <v>26000</v>
      </c>
      <c r="U115" s="23">
        <v>84.543750000000003</v>
      </c>
      <c r="V115" s="33">
        <f t="shared" si="56"/>
        <v>21981.375</v>
      </c>
      <c r="W115" s="33">
        <f t="shared" si="50"/>
        <v>53981.375</v>
      </c>
      <c r="X115" s="33">
        <f t="shared" si="51"/>
        <v>6.9286637931034534</v>
      </c>
      <c r="Y115" s="33">
        <f t="shared" si="52"/>
        <v>1748.2845542780171</v>
      </c>
      <c r="Z115" s="33">
        <f t="shared" si="53"/>
        <v>1748.2845542780171</v>
      </c>
      <c r="AA115" s="33">
        <f t="shared" si="54"/>
        <v>16.187819947018678</v>
      </c>
      <c r="AB115" s="33">
        <f t="shared" si="55"/>
        <v>16.187819947018678</v>
      </c>
      <c r="AC115" s="24"/>
      <c r="AD115" s="24"/>
    </row>
    <row r="116" spans="1:30" ht="12.75" customHeight="1">
      <c r="A116" s="16"/>
      <c r="B116" s="17">
        <v>114</v>
      </c>
      <c r="C116" s="19" t="s">
        <v>111</v>
      </c>
      <c r="D116" s="19" t="s">
        <v>115</v>
      </c>
      <c r="E116" s="32" t="s">
        <v>35</v>
      </c>
      <c r="F116" s="33">
        <v>101</v>
      </c>
      <c r="G116" s="33">
        <v>0</v>
      </c>
      <c r="H116" s="33">
        <v>0</v>
      </c>
      <c r="I116" s="18">
        <f t="shared" si="58"/>
        <v>101</v>
      </c>
      <c r="J116" s="33">
        <v>3259</v>
      </c>
      <c r="K116" s="33">
        <v>22000</v>
      </c>
      <c r="L116" s="33">
        <v>22000</v>
      </c>
      <c r="M116" s="33">
        <f t="shared" si="57"/>
        <v>18590</v>
      </c>
      <c r="N116" s="34">
        <f t="shared" si="45"/>
        <v>18590</v>
      </c>
      <c r="O116" s="33">
        <f t="shared" si="46"/>
        <v>58558.5</v>
      </c>
      <c r="P116" s="33">
        <f t="shared" si="47"/>
        <v>58558.5</v>
      </c>
      <c r="Q116" s="33">
        <f t="shared" si="48"/>
        <v>1796.8241791960725</v>
      </c>
      <c r="R116" s="33">
        <f t="shared" si="49"/>
        <v>1796.8241791960725</v>
      </c>
      <c r="S116" s="35">
        <v>52000</v>
      </c>
      <c r="T116" s="33">
        <v>21500</v>
      </c>
      <c r="U116" s="23">
        <v>84.543750000000003</v>
      </c>
      <c r="V116" s="33">
        <f t="shared" si="56"/>
        <v>18176.90625</v>
      </c>
      <c r="W116" s="33">
        <f t="shared" si="50"/>
        <v>48676.90625</v>
      </c>
      <c r="X116" s="33">
        <f t="shared" si="51"/>
        <v>6.3905649038461547</v>
      </c>
      <c r="Y116" s="33">
        <f t="shared" si="52"/>
        <v>1681.9969638165467</v>
      </c>
      <c r="Z116" s="33">
        <f t="shared" si="53"/>
        <v>1681.9969638165467</v>
      </c>
      <c r="AA116" s="33">
        <f t="shared" si="54"/>
        <v>16.653435285312344</v>
      </c>
      <c r="AB116" s="33">
        <f t="shared" si="55"/>
        <v>16.653435285312344</v>
      </c>
      <c r="AC116" s="24"/>
      <c r="AD116" s="24"/>
    </row>
    <row r="117" spans="1:30" ht="12.75" customHeight="1">
      <c r="A117" s="16"/>
      <c r="B117" s="17">
        <v>115</v>
      </c>
      <c r="C117" s="19" t="s">
        <v>116</v>
      </c>
      <c r="D117" s="19"/>
      <c r="E117" s="20" t="s">
        <v>35</v>
      </c>
      <c r="F117" s="19">
        <v>19</v>
      </c>
      <c r="G117" s="19">
        <v>0</v>
      </c>
      <c r="H117" s="19">
        <v>0</v>
      </c>
      <c r="I117" s="18">
        <f t="shared" si="58"/>
        <v>19</v>
      </c>
      <c r="J117" s="19">
        <v>1040</v>
      </c>
      <c r="K117" s="19">
        <v>1675</v>
      </c>
      <c r="L117" s="19">
        <v>1675</v>
      </c>
      <c r="M117" s="18">
        <f t="shared" si="57"/>
        <v>1415.375</v>
      </c>
      <c r="N117" s="21">
        <f t="shared" si="45"/>
        <v>1415.375</v>
      </c>
      <c r="O117" s="18">
        <f t="shared" si="46"/>
        <v>4458.4312499999996</v>
      </c>
      <c r="P117" s="18">
        <f t="shared" si="47"/>
        <v>4458.4312499999996</v>
      </c>
      <c r="Q117" s="18">
        <f t="shared" si="48"/>
        <v>428.6953125</v>
      </c>
      <c r="R117" s="18">
        <f t="shared" si="49"/>
        <v>428.6953125</v>
      </c>
      <c r="S117" s="25">
        <v>6600</v>
      </c>
      <c r="T117" s="19">
        <v>1710</v>
      </c>
      <c r="U117" s="23">
        <v>84.543750000000003</v>
      </c>
      <c r="V117" s="18">
        <f t="shared" si="56"/>
        <v>1445.6981250000001</v>
      </c>
      <c r="W117" s="18">
        <f t="shared" si="50"/>
        <v>6335.6981249999999</v>
      </c>
      <c r="X117" s="18">
        <f t="shared" si="51"/>
        <v>4.0045738636363666</v>
      </c>
      <c r="Y117" s="18">
        <f t="shared" si="52"/>
        <v>411.52789206099078</v>
      </c>
      <c r="Z117" s="18">
        <f t="shared" si="53"/>
        <v>411.52789206099078</v>
      </c>
      <c r="AA117" s="18">
        <f t="shared" si="54"/>
        <v>21.659362740052146</v>
      </c>
      <c r="AB117" s="18">
        <f t="shared" si="55"/>
        <v>21.659362740052146</v>
      </c>
      <c r="AC117" s="24"/>
      <c r="AD117" s="24"/>
    </row>
    <row r="118" spans="1:30" ht="12.75" customHeight="1">
      <c r="A118" s="16"/>
      <c r="B118" s="17">
        <v>116</v>
      </c>
      <c r="C118" s="19" t="s">
        <v>117</v>
      </c>
      <c r="D118" s="19"/>
      <c r="E118" s="32" t="s">
        <v>35</v>
      </c>
      <c r="F118" s="33">
        <v>9</v>
      </c>
      <c r="G118" s="33">
        <v>0</v>
      </c>
      <c r="H118" s="33">
        <v>0</v>
      </c>
      <c r="I118" s="18">
        <f t="shared" si="58"/>
        <v>9</v>
      </c>
      <c r="J118" s="33">
        <v>2500</v>
      </c>
      <c r="K118" s="33">
        <v>1520</v>
      </c>
      <c r="L118" s="33">
        <v>1520</v>
      </c>
      <c r="M118" s="34">
        <f t="shared" si="57"/>
        <v>1284.3999999999999</v>
      </c>
      <c r="N118" s="34">
        <f t="shared" si="45"/>
        <v>1284.3999999999999</v>
      </c>
      <c r="O118" s="33">
        <f t="shared" si="46"/>
        <v>4045.8599999999997</v>
      </c>
      <c r="P118" s="33">
        <f t="shared" si="47"/>
        <v>4045.8599999999997</v>
      </c>
      <c r="Q118" s="33">
        <f t="shared" si="48"/>
        <v>161.83439999999999</v>
      </c>
      <c r="R118" s="33">
        <f t="shared" si="49"/>
        <v>161.83439999999999</v>
      </c>
      <c r="S118" s="35">
        <v>4500</v>
      </c>
      <c r="T118" s="33">
        <v>1400</v>
      </c>
      <c r="U118" s="23">
        <v>84.543750000000003</v>
      </c>
      <c r="V118" s="33">
        <f t="shared" si="56"/>
        <v>1183.6125</v>
      </c>
      <c r="W118" s="33">
        <f t="shared" si="50"/>
        <v>4283.6125000000002</v>
      </c>
      <c r="X118" s="33">
        <f t="shared" si="51"/>
        <v>4.8086111111111052</v>
      </c>
      <c r="Y118" s="33">
        <f t="shared" si="52"/>
        <v>154.05241305999999</v>
      </c>
      <c r="Z118" s="33">
        <f t="shared" si="53"/>
        <v>154.05241305999999</v>
      </c>
      <c r="AA118" s="33">
        <f t="shared" si="54"/>
        <v>17.116934784444442</v>
      </c>
      <c r="AB118" s="33">
        <f t="shared" si="55"/>
        <v>17.116934784444442</v>
      </c>
      <c r="AC118" s="24"/>
      <c r="AD118" s="24"/>
    </row>
    <row r="119" spans="1:30" ht="12.75" customHeight="1">
      <c r="A119" s="16"/>
      <c r="B119" s="17">
        <v>117</v>
      </c>
      <c r="C119" s="19" t="s">
        <v>118</v>
      </c>
      <c r="D119" s="19"/>
      <c r="E119" s="32" t="s">
        <v>32</v>
      </c>
      <c r="F119" s="33">
        <v>10</v>
      </c>
      <c r="G119" s="33">
        <v>0</v>
      </c>
      <c r="H119" s="33">
        <v>0</v>
      </c>
      <c r="I119" s="18">
        <f t="shared" si="58"/>
        <v>10</v>
      </c>
      <c r="J119" s="33">
        <v>1600</v>
      </c>
      <c r="K119" s="33">
        <v>473</v>
      </c>
      <c r="L119" s="33">
        <v>473</v>
      </c>
      <c r="M119" s="34">
        <f t="shared" si="57"/>
        <v>399.685</v>
      </c>
      <c r="N119" s="34">
        <f t="shared" ref="N119:N147" si="59">L119*0.845</f>
        <v>399.685</v>
      </c>
      <c r="O119" s="33">
        <f t="shared" si="46"/>
        <v>1259.00775</v>
      </c>
      <c r="P119" s="33">
        <f t="shared" si="47"/>
        <v>1259.00775</v>
      </c>
      <c r="Q119" s="33">
        <f t="shared" si="48"/>
        <v>78.687984374999999</v>
      </c>
      <c r="R119" s="33">
        <f t="shared" si="49"/>
        <v>78.687984374999999</v>
      </c>
      <c r="S119" s="35">
        <v>2800</v>
      </c>
      <c r="T119" s="33">
        <v>1130</v>
      </c>
      <c r="U119" s="23">
        <v>84.543750000000003</v>
      </c>
      <c r="V119" s="33">
        <f t="shared" si="56"/>
        <v>955.34437500000013</v>
      </c>
      <c r="W119" s="33">
        <f t="shared" si="50"/>
        <v>2625.3443750000001</v>
      </c>
      <c r="X119" s="33">
        <f t="shared" si="51"/>
        <v>6.2377008928571342</v>
      </c>
      <c r="Y119" s="33">
        <f t="shared" si="52"/>
        <v>73.779663271069339</v>
      </c>
      <c r="Z119" s="33">
        <f t="shared" si="53"/>
        <v>73.779663271069339</v>
      </c>
      <c r="AA119" s="33">
        <f t="shared" si="54"/>
        <v>7.3779663271069342</v>
      </c>
      <c r="AB119" s="33">
        <f t="shared" si="55"/>
        <v>7.3779663271069342</v>
      </c>
      <c r="AC119" s="24"/>
      <c r="AD119" s="24"/>
    </row>
    <row r="120" spans="1:30" ht="12.75" customHeight="1">
      <c r="A120" s="16"/>
      <c r="B120" s="17">
        <v>118</v>
      </c>
      <c r="C120" s="19" t="s">
        <v>118</v>
      </c>
      <c r="D120" s="19"/>
      <c r="E120" s="32" t="s">
        <v>35</v>
      </c>
      <c r="F120" s="33">
        <v>7</v>
      </c>
      <c r="G120" s="33">
        <v>0</v>
      </c>
      <c r="H120" s="33">
        <v>0</v>
      </c>
      <c r="I120" s="18">
        <f t="shared" si="58"/>
        <v>7</v>
      </c>
      <c r="J120" s="33">
        <v>1600</v>
      </c>
      <c r="K120" s="33">
        <v>473</v>
      </c>
      <c r="L120" s="33">
        <v>473</v>
      </c>
      <c r="M120" s="34">
        <f t="shared" si="57"/>
        <v>399.685</v>
      </c>
      <c r="N120" s="34">
        <f t="shared" si="59"/>
        <v>399.685</v>
      </c>
      <c r="O120" s="33">
        <f t="shared" si="46"/>
        <v>1259.00775</v>
      </c>
      <c r="P120" s="33">
        <f t="shared" si="47"/>
        <v>1259.00775</v>
      </c>
      <c r="Q120" s="33">
        <f t="shared" si="48"/>
        <v>78.687984374999999</v>
      </c>
      <c r="R120" s="33">
        <f t="shared" si="49"/>
        <v>78.687984374999999</v>
      </c>
      <c r="S120" s="35">
        <v>2800</v>
      </c>
      <c r="T120" s="33">
        <v>1130</v>
      </c>
      <c r="U120" s="23">
        <v>84.543750000000003</v>
      </c>
      <c r="V120" s="33">
        <f t="shared" si="56"/>
        <v>955.34437500000013</v>
      </c>
      <c r="W120" s="33">
        <f t="shared" si="50"/>
        <v>2625.3443750000001</v>
      </c>
      <c r="X120" s="33">
        <f t="shared" si="51"/>
        <v>6.2377008928571342</v>
      </c>
      <c r="Y120" s="33">
        <f t="shared" si="52"/>
        <v>73.779663271069339</v>
      </c>
      <c r="Z120" s="33">
        <f t="shared" si="53"/>
        <v>73.779663271069339</v>
      </c>
      <c r="AA120" s="33">
        <f t="shared" si="54"/>
        <v>10.539951895867048</v>
      </c>
      <c r="AB120" s="33">
        <f t="shared" si="55"/>
        <v>10.539951895867048</v>
      </c>
      <c r="AC120" s="24"/>
      <c r="AD120" s="24"/>
    </row>
    <row r="121" spans="1:30" ht="12.75" customHeight="1">
      <c r="A121" s="16"/>
      <c r="B121" s="17">
        <v>119</v>
      </c>
      <c r="C121" s="18" t="s">
        <v>30</v>
      </c>
      <c r="D121" s="19" t="s">
        <v>34</v>
      </c>
      <c r="E121" s="20" t="s">
        <v>32</v>
      </c>
      <c r="F121" s="19">
        <v>80</v>
      </c>
      <c r="G121" s="19">
        <v>0</v>
      </c>
      <c r="H121" s="19">
        <v>0</v>
      </c>
      <c r="I121" s="18">
        <f t="shared" si="58"/>
        <v>80</v>
      </c>
      <c r="J121" s="19">
        <v>4400</v>
      </c>
      <c r="K121" s="19">
        <v>12050</v>
      </c>
      <c r="L121" s="19">
        <v>12050</v>
      </c>
      <c r="M121" s="21">
        <f t="shared" si="57"/>
        <v>10182.25</v>
      </c>
      <c r="N121" s="21">
        <f t="shared" si="59"/>
        <v>10182.25</v>
      </c>
      <c r="O121" s="18">
        <f t="shared" si="46"/>
        <v>32074.087499999998</v>
      </c>
      <c r="P121" s="18">
        <f t="shared" si="47"/>
        <v>32074.087499999998</v>
      </c>
      <c r="Q121" s="18">
        <f t="shared" si="48"/>
        <v>728.95653409090903</v>
      </c>
      <c r="R121" s="18">
        <f t="shared" si="49"/>
        <v>728.95653409090903</v>
      </c>
      <c r="S121" s="25">
        <v>43700</v>
      </c>
      <c r="T121" s="19">
        <v>9000</v>
      </c>
      <c r="U121" s="23">
        <v>84.543750000000003</v>
      </c>
      <c r="V121" s="18">
        <f t="shared" si="56"/>
        <v>7608.9375</v>
      </c>
      <c r="W121" s="18">
        <f t="shared" si="50"/>
        <v>42308.9375</v>
      </c>
      <c r="X121" s="18">
        <f t="shared" si="51"/>
        <v>3.1832093821510341</v>
      </c>
      <c r="Y121" s="18">
        <f t="shared" si="52"/>
        <v>705.75232130592417</v>
      </c>
      <c r="Z121" s="18">
        <f t="shared" si="53"/>
        <v>705.75232130592417</v>
      </c>
      <c r="AA121" s="18">
        <f t="shared" si="54"/>
        <v>8.8219040163240514</v>
      </c>
      <c r="AB121" s="18">
        <f t="shared" si="55"/>
        <v>8.8219040163240514</v>
      </c>
      <c r="AC121" s="24"/>
      <c r="AD121" s="24"/>
    </row>
    <row r="122" spans="1:30" ht="12.75" customHeight="1">
      <c r="A122" s="22"/>
      <c r="B122" s="17">
        <v>120</v>
      </c>
      <c r="C122" s="18" t="s">
        <v>30</v>
      </c>
      <c r="D122" s="19" t="s">
        <v>34</v>
      </c>
      <c r="E122" s="20" t="s">
        <v>35</v>
      </c>
      <c r="F122" s="19">
        <v>75</v>
      </c>
      <c r="G122" s="19">
        <v>0</v>
      </c>
      <c r="H122" s="19">
        <v>0</v>
      </c>
      <c r="I122" s="18">
        <f t="shared" si="58"/>
        <v>75</v>
      </c>
      <c r="J122" s="19">
        <v>4400</v>
      </c>
      <c r="K122" s="19">
        <v>12050</v>
      </c>
      <c r="L122" s="19">
        <v>12050</v>
      </c>
      <c r="M122" s="18">
        <f t="shared" si="57"/>
        <v>10182.25</v>
      </c>
      <c r="N122" s="18">
        <f t="shared" si="59"/>
        <v>10182.25</v>
      </c>
      <c r="O122" s="18">
        <f t="shared" si="46"/>
        <v>32074.087499999998</v>
      </c>
      <c r="P122" s="18">
        <f t="shared" si="47"/>
        <v>32074.087499999998</v>
      </c>
      <c r="Q122" s="18">
        <f t="shared" si="48"/>
        <v>728.95653409090903</v>
      </c>
      <c r="R122" s="18">
        <f t="shared" si="49"/>
        <v>728.95653409090903</v>
      </c>
      <c r="S122" s="19">
        <v>43700</v>
      </c>
      <c r="T122" s="19">
        <v>9000</v>
      </c>
      <c r="U122" s="41">
        <v>84.543750000000003</v>
      </c>
      <c r="V122" s="18">
        <f t="shared" si="56"/>
        <v>7608.9375</v>
      </c>
      <c r="W122" s="18">
        <f t="shared" si="50"/>
        <v>42308.9375</v>
      </c>
      <c r="X122" s="18">
        <f t="shared" si="51"/>
        <v>3.1832093821510341</v>
      </c>
      <c r="Y122" s="18">
        <f t="shared" si="52"/>
        <v>705.75232130592417</v>
      </c>
      <c r="Z122" s="18">
        <f t="shared" si="53"/>
        <v>705.75232130592417</v>
      </c>
      <c r="AA122" s="18">
        <f t="shared" si="54"/>
        <v>9.4100309507456554</v>
      </c>
      <c r="AB122" s="18">
        <f t="shared" si="55"/>
        <v>9.4100309507456554</v>
      </c>
      <c r="AC122" s="24"/>
      <c r="AD122" s="24"/>
    </row>
    <row r="123" spans="1:30" ht="12.75" customHeight="1">
      <c r="A123" s="22"/>
      <c r="B123" s="17">
        <v>121</v>
      </c>
      <c r="C123" s="18" t="s">
        <v>30</v>
      </c>
      <c r="D123" s="19" t="s">
        <v>33</v>
      </c>
      <c r="E123" s="20" t="s">
        <v>32</v>
      </c>
      <c r="F123" s="19">
        <v>80</v>
      </c>
      <c r="G123" s="19">
        <v>0</v>
      </c>
      <c r="H123" s="19">
        <v>0</v>
      </c>
      <c r="I123" s="18">
        <f t="shared" si="58"/>
        <v>80</v>
      </c>
      <c r="J123" s="19">
        <v>3600</v>
      </c>
      <c r="K123" s="19">
        <v>12050</v>
      </c>
      <c r="L123" s="19">
        <v>12050</v>
      </c>
      <c r="M123" s="18">
        <f t="shared" si="57"/>
        <v>10182.25</v>
      </c>
      <c r="N123" s="18">
        <f t="shared" si="59"/>
        <v>10182.25</v>
      </c>
      <c r="O123" s="18">
        <f t="shared" si="46"/>
        <v>32074.087499999998</v>
      </c>
      <c r="P123" s="18">
        <f t="shared" si="47"/>
        <v>32074.087499999998</v>
      </c>
      <c r="Q123" s="18">
        <f t="shared" si="48"/>
        <v>890.94687499999998</v>
      </c>
      <c r="R123" s="18">
        <f t="shared" si="49"/>
        <v>890.94687499999998</v>
      </c>
      <c r="S123" s="19">
        <v>41950</v>
      </c>
      <c r="T123" s="19">
        <v>9000</v>
      </c>
      <c r="U123" s="41">
        <v>84.543750000000003</v>
      </c>
      <c r="V123" s="18">
        <f t="shared" si="56"/>
        <v>7608.9375</v>
      </c>
      <c r="W123" s="18">
        <f t="shared" si="50"/>
        <v>40558.9375</v>
      </c>
      <c r="X123" s="18">
        <f t="shared" si="51"/>
        <v>3.3160011918951113</v>
      </c>
      <c r="Y123" s="18">
        <f t="shared" si="52"/>
        <v>861.40306600584779</v>
      </c>
      <c r="Z123" s="18">
        <f t="shared" si="53"/>
        <v>861.40306600584779</v>
      </c>
      <c r="AA123" s="18">
        <f t="shared" si="54"/>
        <v>10.767538325073097</v>
      </c>
      <c r="AB123" s="18">
        <f t="shared" si="55"/>
        <v>10.767538325073097</v>
      </c>
      <c r="AC123" s="24"/>
      <c r="AD123" s="24"/>
    </row>
    <row r="124" spans="1:30" ht="12.75" customHeight="1">
      <c r="A124" s="22"/>
      <c r="B124" s="17">
        <v>122</v>
      </c>
      <c r="C124" s="18" t="s">
        <v>30</v>
      </c>
      <c r="D124" s="19" t="s">
        <v>33</v>
      </c>
      <c r="E124" s="20" t="s">
        <v>35</v>
      </c>
      <c r="F124" s="19">
        <v>75</v>
      </c>
      <c r="G124" s="19">
        <v>0</v>
      </c>
      <c r="H124" s="19">
        <v>0</v>
      </c>
      <c r="I124" s="18">
        <f t="shared" si="58"/>
        <v>75</v>
      </c>
      <c r="J124" s="19">
        <v>3600</v>
      </c>
      <c r="K124" s="19">
        <v>12050</v>
      </c>
      <c r="L124" s="19">
        <v>12050</v>
      </c>
      <c r="M124" s="18">
        <f t="shared" si="57"/>
        <v>10182.25</v>
      </c>
      <c r="N124" s="18">
        <f t="shared" si="59"/>
        <v>10182.25</v>
      </c>
      <c r="O124" s="18">
        <f t="shared" si="46"/>
        <v>32074.087499999998</v>
      </c>
      <c r="P124" s="18">
        <f t="shared" si="47"/>
        <v>32074.087499999998</v>
      </c>
      <c r="Q124" s="18">
        <f t="shared" si="48"/>
        <v>890.94687499999998</v>
      </c>
      <c r="R124" s="18">
        <f t="shared" si="49"/>
        <v>890.94687499999998</v>
      </c>
      <c r="S124" s="19">
        <v>41950</v>
      </c>
      <c r="T124" s="19">
        <v>9000</v>
      </c>
      <c r="U124" s="41">
        <v>84.543750000000003</v>
      </c>
      <c r="V124" s="18">
        <f t="shared" si="56"/>
        <v>7608.9375</v>
      </c>
      <c r="W124" s="18">
        <f t="shared" si="50"/>
        <v>40558.9375</v>
      </c>
      <c r="X124" s="18">
        <f t="shared" si="51"/>
        <v>3.3160011918951113</v>
      </c>
      <c r="Y124" s="18">
        <f t="shared" si="52"/>
        <v>861.40306600584779</v>
      </c>
      <c r="Z124" s="18">
        <f t="shared" si="53"/>
        <v>861.40306600584779</v>
      </c>
      <c r="AA124" s="18">
        <f t="shared" si="54"/>
        <v>11.485374213411303</v>
      </c>
      <c r="AB124" s="18">
        <f t="shared" si="55"/>
        <v>11.485374213411303</v>
      </c>
      <c r="AC124" s="24"/>
      <c r="AD124" s="24"/>
    </row>
    <row r="125" spans="1:30" ht="12.75" customHeight="1">
      <c r="A125" s="22"/>
      <c r="B125" s="17">
        <v>123</v>
      </c>
      <c r="C125" s="18" t="s">
        <v>30</v>
      </c>
      <c r="D125" s="19" t="s">
        <v>31</v>
      </c>
      <c r="E125" s="20" t="s">
        <v>32</v>
      </c>
      <c r="F125" s="19">
        <v>80</v>
      </c>
      <c r="G125" s="19">
        <v>0</v>
      </c>
      <c r="H125" s="19">
        <v>0</v>
      </c>
      <c r="I125" s="18">
        <f t="shared" si="58"/>
        <v>80</v>
      </c>
      <c r="J125" s="19">
        <v>2100</v>
      </c>
      <c r="K125" s="19">
        <v>12050</v>
      </c>
      <c r="L125" s="19">
        <v>12050</v>
      </c>
      <c r="M125" s="18">
        <f t="shared" si="57"/>
        <v>10182.25</v>
      </c>
      <c r="N125" s="18">
        <f t="shared" si="59"/>
        <v>10182.25</v>
      </c>
      <c r="O125" s="18">
        <f t="shared" si="46"/>
        <v>32074.087499999998</v>
      </c>
      <c r="P125" s="18">
        <f t="shared" si="47"/>
        <v>32074.087499999998</v>
      </c>
      <c r="Q125" s="18">
        <f t="shared" si="48"/>
        <v>1527.3374999999999</v>
      </c>
      <c r="R125" s="18">
        <f t="shared" si="49"/>
        <v>1527.3374999999999</v>
      </c>
      <c r="S125" s="19">
        <v>38550</v>
      </c>
      <c r="T125" s="19">
        <v>9000</v>
      </c>
      <c r="U125" s="41">
        <v>84.543750000000003</v>
      </c>
      <c r="V125" s="18">
        <f t="shared" si="56"/>
        <v>7608.9375</v>
      </c>
      <c r="W125" s="18">
        <f t="shared" si="50"/>
        <v>37158.9375</v>
      </c>
      <c r="X125" s="18">
        <f t="shared" si="51"/>
        <v>3.6084630350194544</v>
      </c>
      <c r="Y125" s="18">
        <f t="shared" si="52"/>
        <v>1472.2240908925096</v>
      </c>
      <c r="Z125" s="18">
        <f t="shared" si="53"/>
        <v>1472.2240908925096</v>
      </c>
      <c r="AA125" s="18">
        <f t="shared" si="54"/>
        <v>18.40280113615637</v>
      </c>
      <c r="AB125" s="18">
        <f t="shared" si="55"/>
        <v>18.40280113615637</v>
      </c>
      <c r="AC125" s="24"/>
      <c r="AD125" s="24"/>
    </row>
    <row r="126" spans="1:30" ht="12.75" customHeight="1">
      <c r="A126" s="22"/>
      <c r="B126" s="17">
        <v>124</v>
      </c>
      <c r="C126" s="18" t="s">
        <v>30</v>
      </c>
      <c r="D126" s="19" t="s">
        <v>31</v>
      </c>
      <c r="E126" s="20" t="s">
        <v>35</v>
      </c>
      <c r="F126" s="19">
        <v>75</v>
      </c>
      <c r="G126" s="19">
        <v>0</v>
      </c>
      <c r="H126" s="19">
        <v>0</v>
      </c>
      <c r="I126" s="18">
        <f t="shared" si="58"/>
        <v>75</v>
      </c>
      <c r="J126" s="19">
        <v>2100</v>
      </c>
      <c r="K126" s="19">
        <v>12050</v>
      </c>
      <c r="L126" s="19">
        <v>12050</v>
      </c>
      <c r="M126" s="18">
        <f t="shared" si="57"/>
        <v>10182.25</v>
      </c>
      <c r="N126" s="18">
        <f t="shared" si="59"/>
        <v>10182.25</v>
      </c>
      <c r="O126" s="18">
        <f t="shared" si="46"/>
        <v>32074.087499999998</v>
      </c>
      <c r="P126" s="18">
        <f t="shared" si="47"/>
        <v>32074.087499999998</v>
      </c>
      <c r="Q126" s="18">
        <f t="shared" si="48"/>
        <v>1527.3374999999999</v>
      </c>
      <c r="R126" s="18">
        <f t="shared" si="49"/>
        <v>1527.3374999999999</v>
      </c>
      <c r="S126" s="19">
        <v>38550</v>
      </c>
      <c r="T126" s="19">
        <v>9000</v>
      </c>
      <c r="U126" s="41">
        <v>84.543750000000003</v>
      </c>
      <c r="V126" s="18">
        <f t="shared" si="56"/>
        <v>7608.9375</v>
      </c>
      <c r="W126" s="18">
        <f t="shared" si="50"/>
        <v>37158.9375</v>
      </c>
      <c r="X126" s="18">
        <f t="shared" si="51"/>
        <v>3.6084630350194544</v>
      </c>
      <c r="Y126" s="18">
        <f t="shared" si="52"/>
        <v>1472.2240908925096</v>
      </c>
      <c r="Z126" s="18">
        <f t="shared" si="53"/>
        <v>1472.2240908925096</v>
      </c>
      <c r="AA126" s="18">
        <f t="shared" si="54"/>
        <v>19.629654545233461</v>
      </c>
      <c r="AB126" s="18">
        <f t="shared" si="55"/>
        <v>19.629654545233461</v>
      </c>
      <c r="AC126" s="24"/>
      <c r="AD126" s="24"/>
    </row>
    <row r="127" spans="1:30" ht="12.75" customHeight="1">
      <c r="A127" s="22"/>
      <c r="B127" s="17">
        <v>125</v>
      </c>
      <c r="C127" s="31" t="s">
        <v>36</v>
      </c>
      <c r="D127" s="19"/>
      <c r="E127" s="32"/>
      <c r="F127" s="33">
        <v>48</v>
      </c>
      <c r="G127" s="33">
        <v>0</v>
      </c>
      <c r="H127" s="33">
        <v>0</v>
      </c>
      <c r="I127" s="33">
        <f t="shared" si="58"/>
        <v>48</v>
      </c>
      <c r="J127" s="33">
        <v>2000</v>
      </c>
      <c r="K127" s="33">
        <v>5100</v>
      </c>
      <c r="L127" s="33">
        <v>5100</v>
      </c>
      <c r="M127" s="33">
        <f t="shared" si="57"/>
        <v>4309.5</v>
      </c>
      <c r="N127" s="33">
        <f t="shared" si="59"/>
        <v>4309.5</v>
      </c>
      <c r="O127" s="33">
        <f t="shared" si="46"/>
        <v>13574.924999999999</v>
      </c>
      <c r="P127" s="33">
        <f t="shared" si="47"/>
        <v>13574.924999999999</v>
      </c>
      <c r="Q127" s="33">
        <f t="shared" si="48"/>
        <v>678.74624999999992</v>
      </c>
      <c r="R127" s="33">
        <f t="shared" si="49"/>
        <v>678.74624999999992</v>
      </c>
      <c r="S127" s="33">
        <v>21800</v>
      </c>
      <c r="T127" s="33">
        <v>5300</v>
      </c>
      <c r="U127" s="41">
        <v>84.543750000000003</v>
      </c>
      <c r="V127" s="33">
        <f t="shared" si="56"/>
        <v>4480.8187500000004</v>
      </c>
      <c r="W127" s="33">
        <f t="shared" si="50"/>
        <v>20980.818749999999</v>
      </c>
      <c r="X127" s="33">
        <f t="shared" si="51"/>
        <v>3.7577121559633042</v>
      </c>
      <c r="Y127" s="33">
        <f t="shared" si="52"/>
        <v>653.2409196556049</v>
      </c>
      <c r="Z127" s="33">
        <f t="shared" si="53"/>
        <v>653.2409196556049</v>
      </c>
      <c r="AA127" s="33">
        <f t="shared" si="54"/>
        <v>13.609185826158436</v>
      </c>
      <c r="AB127" s="33">
        <f t="shared" si="55"/>
        <v>13.609185826158436</v>
      </c>
      <c r="AC127" s="24"/>
      <c r="AD127" s="24"/>
    </row>
    <row r="128" spans="1:30" ht="12.75" customHeight="1">
      <c r="A128" s="22"/>
      <c r="B128" s="17">
        <v>126</v>
      </c>
      <c r="C128" s="19" t="s">
        <v>37</v>
      </c>
      <c r="D128" s="18"/>
      <c r="E128" s="20" t="s">
        <v>32</v>
      </c>
      <c r="F128" s="19">
        <v>43</v>
      </c>
      <c r="G128" s="19">
        <v>0</v>
      </c>
      <c r="H128" s="19">
        <v>0</v>
      </c>
      <c r="I128" s="18">
        <f t="shared" si="58"/>
        <v>43</v>
      </c>
      <c r="J128" s="19">
        <v>2550</v>
      </c>
      <c r="K128" s="19">
        <v>5500</v>
      </c>
      <c r="L128" s="19">
        <v>5500</v>
      </c>
      <c r="M128" s="18">
        <f t="shared" si="57"/>
        <v>4647.5</v>
      </c>
      <c r="N128" s="33">
        <f t="shared" si="59"/>
        <v>4647.5</v>
      </c>
      <c r="O128" s="18">
        <f t="shared" si="46"/>
        <v>14639.625</v>
      </c>
      <c r="P128" s="18">
        <f t="shared" si="47"/>
        <v>14639.625</v>
      </c>
      <c r="Q128" s="18">
        <f t="shared" si="48"/>
        <v>574.10294117647061</v>
      </c>
      <c r="R128" s="18">
        <f t="shared" si="49"/>
        <v>574.10294117647061</v>
      </c>
      <c r="S128" s="19">
        <v>24000</v>
      </c>
      <c r="T128" s="19">
        <v>6500</v>
      </c>
      <c r="U128" s="41">
        <v>84.543750000000003</v>
      </c>
      <c r="V128" s="18">
        <f t="shared" si="56"/>
        <v>5495.34375</v>
      </c>
      <c r="W128" s="18">
        <f t="shared" si="50"/>
        <v>22995.34375</v>
      </c>
      <c r="X128" s="18">
        <f t="shared" si="51"/>
        <v>4.1860677083333258</v>
      </c>
      <c r="Y128" s="18">
        <f t="shared" si="52"/>
        <v>550.07060334329049</v>
      </c>
      <c r="Z128" s="18">
        <f t="shared" si="53"/>
        <v>550.07060334329049</v>
      </c>
      <c r="AA128" s="18">
        <f t="shared" si="54"/>
        <v>12.792339612634663</v>
      </c>
      <c r="AB128" s="18">
        <f t="shared" si="55"/>
        <v>12.792339612634663</v>
      </c>
      <c r="AC128" s="24"/>
      <c r="AD128" s="24"/>
    </row>
    <row r="129" spans="1:30" ht="12.75" customHeight="1">
      <c r="A129" s="22"/>
      <c r="B129" s="17">
        <v>127</v>
      </c>
      <c r="C129" s="19" t="s">
        <v>37</v>
      </c>
      <c r="D129" s="18"/>
      <c r="E129" s="20" t="s">
        <v>35</v>
      </c>
      <c r="F129" s="19">
        <v>35</v>
      </c>
      <c r="G129" s="19">
        <v>0</v>
      </c>
      <c r="H129" s="19">
        <v>0</v>
      </c>
      <c r="I129" s="18">
        <f t="shared" si="58"/>
        <v>35</v>
      </c>
      <c r="J129" s="19">
        <v>2550</v>
      </c>
      <c r="K129" s="19">
        <v>5500</v>
      </c>
      <c r="L129" s="19">
        <v>5500</v>
      </c>
      <c r="M129" s="18">
        <f t="shared" si="57"/>
        <v>4647.5</v>
      </c>
      <c r="N129" s="33">
        <f t="shared" si="59"/>
        <v>4647.5</v>
      </c>
      <c r="O129" s="18">
        <f t="shared" si="46"/>
        <v>14639.625</v>
      </c>
      <c r="P129" s="18">
        <f t="shared" si="47"/>
        <v>14639.625</v>
      </c>
      <c r="Q129" s="18">
        <f t="shared" si="48"/>
        <v>574.10294117647061</v>
      </c>
      <c r="R129" s="18">
        <f t="shared" si="49"/>
        <v>574.10294117647061</v>
      </c>
      <c r="S129" s="19">
        <v>24000</v>
      </c>
      <c r="T129" s="19">
        <v>6500</v>
      </c>
      <c r="U129" s="41">
        <v>84.543750000000003</v>
      </c>
      <c r="V129" s="18">
        <f t="shared" si="56"/>
        <v>5495.34375</v>
      </c>
      <c r="W129" s="18">
        <f t="shared" si="50"/>
        <v>22995.34375</v>
      </c>
      <c r="X129" s="18">
        <f t="shared" si="51"/>
        <v>4.1860677083333258</v>
      </c>
      <c r="Y129" s="18">
        <f t="shared" si="52"/>
        <v>550.07060334329049</v>
      </c>
      <c r="Z129" s="18">
        <f t="shared" si="53"/>
        <v>550.07060334329049</v>
      </c>
      <c r="AA129" s="18">
        <f t="shared" si="54"/>
        <v>15.716302952665442</v>
      </c>
      <c r="AB129" s="18">
        <f t="shared" si="55"/>
        <v>15.716302952665442</v>
      </c>
      <c r="AC129" s="24"/>
      <c r="AD129" s="24"/>
    </row>
    <row r="130" spans="1:30" ht="12.75" customHeight="1">
      <c r="A130" s="22"/>
      <c r="B130" s="17">
        <v>128</v>
      </c>
      <c r="C130" s="19" t="s">
        <v>38</v>
      </c>
      <c r="D130" s="18"/>
      <c r="E130" s="20"/>
      <c r="F130" s="19">
        <v>17</v>
      </c>
      <c r="G130" s="19">
        <v>0</v>
      </c>
      <c r="H130" s="19">
        <v>0</v>
      </c>
      <c r="I130" s="18">
        <f t="shared" si="58"/>
        <v>17</v>
      </c>
      <c r="J130" s="19">
        <v>1250</v>
      </c>
      <c r="K130" s="19">
        <v>1530</v>
      </c>
      <c r="L130" s="19">
        <v>1530</v>
      </c>
      <c r="M130" s="18">
        <f t="shared" si="57"/>
        <v>1292.8499999999999</v>
      </c>
      <c r="N130" s="33">
        <f t="shared" si="59"/>
        <v>1292.8499999999999</v>
      </c>
      <c r="O130" s="18">
        <f t="shared" si="46"/>
        <v>4072.4774999999995</v>
      </c>
      <c r="P130" s="18">
        <f t="shared" si="47"/>
        <v>4072.4774999999995</v>
      </c>
      <c r="Q130" s="18">
        <f t="shared" si="48"/>
        <v>325.79819999999995</v>
      </c>
      <c r="R130" s="18">
        <f t="shared" si="49"/>
        <v>325.79819999999995</v>
      </c>
      <c r="S130" s="19">
        <v>6500</v>
      </c>
      <c r="T130" s="19">
        <v>1750</v>
      </c>
      <c r="U130" s="41">
        <v>84.543750000000003</v>
      </c>
      <c r="V130" s="18">
        <f t="shared" si="56"/>
        <v>1479.515625</v>
      </c>
      <c r="W130" s="18">
        <f t="shared" si="50"/>
        <v>6229.515625</v>
      </c>
      <c r="X130" s="18">
        <f t="shared" si="51"/>
        <v>4.1612980769230745</v>
      </c>
      <c r="Y130" s="18">
        <f t="shared" si="52"/>
        <v>312.24076576874995</v>
      </c>
      <c r="Z130" s="18">
        <f t="shared" si="53"/>
        <v>312.24076576874995</v>
      </c>
      <c r="AA130" s="18">
        <f t="shared" si="54"/>
        <v>18.367103868749997</v>
      </c>
      <c r="AB130" s="18">
        <f t="shared" si="55"/>
        <v>18.367103868749997</v>
      </c>
      <c r="AC130" s="24"/>
      <c r="AD130" s="24"/>
    </row>
    <row r="131" spans="1:30" ht="12.75" customHeight="1">
      <c r="A131" s="22"/>
      <c r="B131" s="17">
        <v>129</v>
      </c>
      <c r="C131" s="19" t="s">
        <v>39</v>
      </c>
      <c r="D131" s="19"/>
      <c r="E131" s="20" t="s">
        <v>35</v>
      </c>
      <c r="F131" s="19">
        <v>12</v>
      </c>
      <c r="G131" s="19">
        <v>0</v>
      </c>
      <c r="H131" s="19">
        <v>0</v>
      </c>
      <c r="I131" s="18">
        <f t="shared" si="58"/>
        <v>12</v>
      </c>
      <c r="J131" s="19">
        <v>900</v>
      </c>
      <c r="K131" s="19">
        <v>900</v>
      </c>
      <c r="L131" s="19">
        <v>900</v>
      </c>
      <c r="M131" s="18">
        <f t="shared" si="57"/>
        <v>760.5</v>
      </c>
      <c r="N131" s="33">
        <f t="shared" si="59"/>
        <v>760.5</v>
      </c>
      <c r="O131" s="18">
        <f t="shared" si="46"/>
        <v>2395.5749999999998</v>
      </c>
      <c r="P131" s="18">
        <f t="shared" si="47"/>
        <v>2395.5749999999998</v>
      </c>
      <c r="Q131" s="18">
        <f t="shared" ref="Q131:Q147" si="60">((100*M131)/J131)*3.15</f>
        <v>266.17500000000001</v>
      </c>
      <c r="R131" s="18">
        <f t="shared" ref="R131:R147" si="61">((100*N131)/J131)*3.15</f>
        <v>266.17500000000001</v>
      </c>
      <c r="S131" s="19">
        <v>5500</v>
      </c>
      <c r="T131" s="19">
        <v>1500</v>
      </c>
      <c r="U131" s="41">
        <v>84.543750000000003</v>
      </c>
      <c r="V131" s="18">
        <f t="shared" si="56"/>
        <v>1268.15625</v>
      </c>
      <c r="W131" s="18">
        <f t="shared" ref="W131:W162" si="62">S131-T131+V131</f>
        <v>5268.15625</v>
      </c>
      <c r="X131" s="18">
        <f t="shared" ref="X131:X162" si="63">100-(W131/S131*100)</f>
        <v>4.2153409090909122</v>
      </c>
      <c r="Y131" s="18">
        <f t="shared" ref="Y131:Y162" si="64">(Q131/100)*(100-X131)</f>
        <v>254.95481633522726</v>
      </c>
      <c r="Z131" s="18">
        <f t="shared" ref="Z131:Z147" si="65">(R131/100)*(100-X131)</f>
        <v>254.95481633522726</v>
      </c>
      <c r="AA131" s="18">
        <f t="shared" ref="AA131:AA147" si="66">Y131/I131</f>
        <v>21.246234694602272</v>
      </c>
      <c r="AB131" s="18">
        <f t="shared" ref="AB131:AB147" si="67">Z131/I131</f>
        <v>21.246234694602272</v>
      </c>
      <c r="AC131" s="24"/>
      <c r="AD131" s="24"/>
    </row>
    <row r="132" spans="1:30" ht="12.75" customHeight="1">
      <c r="A132" s="22"/>
      <c r="B132" s="17">
        <v>130</v>
      </c>
      <c r="C132" s="19" t="s">
        <v>40</v>
      </c>
      <c r="D132" s="19"/>
      <c r="E132" s="20" t="s">
        <v>35</v>
      </c>
      <c r="F132" s="19">
        <v>12</v>
      </c>
      <c r="G132" s="19">
        <v>0</v>
      </c>
      <c r="H132" s="19">
        <v>0</v>
      </c>
      <c r="I132" s="18">
        <f t="shared" si="58"/>
        <v>12</v>
      </c>
      <c r="J132" s="19">
        <v>1200</v>
      </c>
      <c r="K132" s="19">
        <v>1270</v>
      </c>
      <c r="L132" s="19">
        <v>1270</v>
      </c>
      <c r="M132" s="18">
        <f t="shared" si="57"/>
        <v>1073.1499999999999</v>
      </c>
      <c r="N132" s="33">
        <f t="shared" si="59"/>
        <v>1073.1499999999999</v>
      </c>
      <c r="O132" s="18">
        <f t="shared" si="46"/>
        <v>3380.4224999999997</v>
      </c>
      <c r="P132" s="18">
        <f t="shared" si="47"/>
        <v>3380.4224999999997</v>
      </c>
      <c r="Q132" s="18">
        <f t="shared" si="60"/>
        <v>281.70187499999997</v>
      </c>
      <c r="R132" s="18">
        <f t="shared" si="61"/>
        <v>281.70187499999997</v>
      </c>
      <c r="S132" s="19">
        <v>5800</v>
      </c>
      <c r="T132" s="19">
        <v>1800</v>
      </c>
      <c r="U132" s="41">
        <v>84.543750000000003</v>
      </c>
      <c r="V132" s="18">
        <f t="shared" si="56"/>
        <v>1521.7875000000001</v>
      </c>
      <c r="W132" s="18">
        <f t="shared" si="62"/>
        <v>5521.7875000000004</v>
      </c>
      <c r="X132" s="18">
        <f t="shared" si="63"/>
        <v>4.7967672413793139</v>
      </c>
      <c r="Y132" s="18">
        <f t="shared" si="64"/>
        <v>268.18929174164867</v>
      </c>
      <c r="Z132" s="18">
        <f t="shared" si="65"/>
        <v>268.18929174164867</v>
      </c>
      <c r="AA132" s="18">
        <f t="shared" si="66"/>
        <v>22.349107645137391</v>
      </c>
      <c r="AB132" s="18">
        <f t="shared" si="67"/>
        <v>22.349107645137391</v>
      </c>
      <c r="AC132" s="24"/>
      <c r="AD132" s="24"/>
    </row>
    <row r="133" spans="1:30" ht="12.75" customHeight="1">
      <c r="A133" s="16"/>
      <c r="B133" s="17">
        <v>131</v>
      </c>
      <c r="C133" s="19" t="s">
        <v>41</v>
      </c>
      <c r="D133" s="19" t="s">
        <v>42</v>
      </c>
      <c r="E133" s="20"/>
      <c r="F133" s="19">
        <v>52</v>
      </c>
      <c r="G133" s="19">
        <v>0</v>
      </c>
      <c r="H133" s="19">
        <v>0</v>
      </c>
      <c r="I133" s="18">
        <f t="shared" si="58"/>
        <v>52</v>
      </c>
      <c r="J133" s="19">
        <v>3300</v>
      </c>
      <c r="K133" s="19">
        <v>16250</v>
      </c>
      <c r="L133" s="19">
        <v>16250</v>
      </c>
      <c r="M133" s="18">
        <f t="shared" si="57"/>
        <v>13731.25</v>
      </c>
      <c r="N133" s="33">
        <f t="shared" si="59"/>
        <v>13731.25</v>
      </c>
      <c r="O133" s="18">
        <f t="shared" si="46"/>
        <v>43253.4375</v>
      </c>
      <c r="P133" s="18">
        <f t="shared" si="47"/>
        <v>43253.4375</v>
      </c>
      <c r="Q133" s="18">
        <f t="shared" si="60"/>
        <v>1310.7102272727273</v>
      </c>
      <c r="R133" s="18">
        <f t="shared" si="61"/>
        <v>1310.7102272727273</v>
      </c>
      <c r="S133" s="19">
        <v>36500</v>
      </c>
      <c r="T133" s="19">
        <v>10000</v>
      </c>
      <c r="U133" s="23">
        <v>84.543750000000003</v>
      </c>
      <c r="V133" s="18">
        <f t="shared" ref="V133:V164" si="68">(T133/100)*U133</f>
        <v>8454.375</v>
      </c>
      <c r="W133" s="18">
        <f t="shared" si="62"/>
        <v>34954.375</v>
      </c>
      <c r="X133" s="18">
        <f t="shared" si="63"/>
        <v>4.2345890410958873</v>
      </c>
      <c r="Y133" s="18">
        <f t="shared" si="64"/>
        <v>1255.2070356281133</v>
      </c>
      <c r="Z133" s="18">
        <f t="shared" si="65"/>
        <v>1255.2070356281133</v>
      </c>
      <c r="AA133" s="18">
        <f t="shared" si="66"/>
        <v>24.138596839002179</v>
      </c>
      <c r="AB133" s="18">
        <f t="shared" si="67"/>
        <v>24.138596839002179</v>
      </c>
      <c r="AC133" s="24"/>
      <c r="AD133" s="24"/>
    </row>
    <row r="134" spans="1:30" ht="12.75" customHeight="1">
      <c r="A134" s="45"/>
      <c r="B134" s="17">
        <v>132</v>
      </c>
      <c r="C134" s="19" t="s">
        <v>43</v>
      </c>
      <c r="D134" s="19" t="s">
        <v>45</v>
      </c>
      <c r="E134" s="20" t="s">
        <v>32</v>
      </c>
      <c r="F134" s="19">
        <v>98</v>
      </c>
      <c r="G134" s="19">
        <v>0</v>
      </c>
      <c r="H134" s="19">
        <v>0</v>
      </c>
      <c r="I134" s="18">
        <f t="shared" si="58"/>
        <v>98</v>
      </c>
      <c r="J134" s="18">
        <v>4420</v>
      </c>
      <c r="K134" s="18">
        <v>15805</v>
      </c>
      <c r="L134" s="18">
        <v>15805</v>
      </c>
      <c r="M134" s="18">
        <f t="shared" si="57"/>
        <v>13355.225</v>
      </c>
      <c r="N134" s="33">
        <f t="shared" si="59"/>
        <v>13355.225</v>
      </c>
      <c r="O134" s="18">
        <f t="shared" si="46"/>
        <v>42068.958749999998</v>
      </c>
      <c r="P134" s="18">
        <f t="shared" ref="P134:P147" si="69">N134*3.15</f>
        <v>42068.958749999998</v>
      </c>
      <c r="Q134" s="18">
        <f t="shared" si="60"/>
        <v>951.78639705882347</v>
      </c>
      <c r="R134" s="18">
        <f t="shared" si="61"/>
        <v>951.78639705882347</v>
      </c>
      <c r="S134" s="19">
        <v>45900</v>
      </c>
      <c r="T134" s="19">
        <v>12250</v>
      </c>
      <c r="U134" s="23">
        <v>84.543750000000003</v>
      </c>
      <c r="V134" s="18">
        <f t="shared" si="68"/>
        <v>10356.609375</v>
      </c>
      <c r="W134" s="18">
        <f t="shared" si="62"/>
        <v>44006.609375</v>
      </c>
      <c r="X134" s="18">
        <f t="shared" si="63"/>
        <v>4.1250340413943434</v>
      </c>
      <c r="Y134" s="18">
        <f t="shared" si="64"/>
        <v>912.52488417878624</v>
      </c>
      <c r="Z134" s="18">
        <f t="shared" si="65"/>
        <v>912.52488417878624</v>
      </c>
      <c r="AA134" s="18">
        <f t="shared" si="66"/>
        <v>9.3114784099876147</v>
      </c>
      <c r="AB134" s="18">
        <f t="shared" si="67"/>
        <v>9.3114784099876147</v>
      </c>
      <c r="AC134" s="24"/>
      <c r="AD134" s="24"/>
    </row>
    <row r="135" spans="1:30" ht="12.75" customHeight="1">
      <c r="A135" s="45"/>
      <c r="B135" s="17">
        <v>132</v>
      </c>
      <c r="C135" s="19" t="s">
        <v>43</v>
      </c>
      <c r="D135" s="19" t="s">
        <v>45</v>
      </c>
      <c r="E135" s="20" t="s">
        <v>35</v>
      </c>
      <c r="F135" s="19">
        <v>95</v>
      </c>
      <c r="G135" s="18">
        <v>0</v>
      </c>
      <c r="H135" s="18">
        <v>0</v>
      </c>
      <c r="I135" s="18">
        <f t="shared" si="58"/>
        <v>95</v>
      </c>
      <c r="J135" s="18">
        <v>4420</v>
      </c>
      <c r="K135" s="18">
        <v>15805</v>
      </c>
      <c r="L135" s="18">
        <v>15805</v>
      </c>
      <c r="M135" s="18">
        <f t="shared" si="57"/>
        <v>13355.225</v>
      </c>
      <c r="N135" s="33">
        <f t="shared" si="59"/>
        <v>13355.225</v>
      </c>
      <c r="O135" s="18">
        <f t="shared" si="46"/>
        <v>42068.958749999998</v>
      </c>
      <c r="P135" s="18">
        <f t="shared" si="69"/>
        <v>42068.958749999998</v>
      </c>
      <c r="Q135" s="18">
        <f t="shared" si="60"/>
        <v>951.78639705882347</v>
      </c>
      <c r="R135" s="18">
        <f t="shared" si="61"/>
        <v>951.78639705882347</v>
      </c>
      <c r="S135" s="19">
        <v>45900</v>
      </c>
      <c r="T135" s="19">
        <v>12250</v>
      </c>
      <c r="U135" s="23">
        <v>84.543750000000003</v>
      </c>
      <c r="V135" s="18">
        <f t="shared" si="68"/>
        <v>10356.609375</v>
      </c>
      <c r="W135" s="18">
        <f t="shared" si="62"/>
        <v>44006.609375</v>
      </c>
      <c r="X135" s="18">
        <f t="shared" si="63"/>
        <v>4.1250340413943434</v>
      </c>
      <c r="Y135" s="18">
        <f t="shared" si="64"/>
        <v>912.52488417878624</v>
      </c>
      <c r="Z135" s="18">
        <f t="shared" si="65"/>
        <v>912.52488417878624</v>
      </c>
      <c r="AA135" s="18">
        <f t="shared" si="66"/>
        <v>9.6055250966188019</v>
      </c>
      <c r="AB135" s="18">
        <f t="shared" si="67"/>
        <v>9.6055250966188019</v>
      </c>
      <c r="AC135" s="24"/>
      <c r="AD135" s="24"/>
    </row>
    <row r="136" spans="1:30" ht="12.75" customHeight="1">
      <c r="A136" s="45"/>
      <c r="B136" s="17">
        <v>132</v>
      </c>
      <c r="C136" s="19" t="s">
        <v>43</v>
      </c>
      <c r="D136" s="31" t="s">
        <v>44</v>
      </c>
      <c r="E136" s="20" t="s">
        <v>32</v>
      </c>
      <c r="F136" s="19">
        <v>98</v>
      </c>
      <c r="G136" s="19">
        <v>0</v>
      </c>
      <c r="H136" s="19">
        <v>0</v>
      </c>
      <c r="I136" s="18">
        <f t="shared" si="58"/>
        <v>98</v>
      </c>
      <c r="J136" s="19">
        <v>3050</v>
      </c>
      <c r="K136" s="18">
        <v>15805</v>
      </c>
      <c r="L136" s="18">
        <v>15805</v>
      </c>
      <c r="M136" s="18">
        <f t="shared" si="57"/>
        <v>13355.225</v>
      </c>
      <c r="N136" s="33">
        <f t="shared" si="59"/>
        <v>13355.225</v>
      </c>
      <c r="O136" s="18">
        <f t="shared" si="46"/>
        <v>42068.958749999998</v>
      </c>
      <c r="P136" s="18">
        <f t="shared" si="69"/>
        <v>42068.958749999998</v>
      </c>
      <c r="Q136" s="18">
        <f t="shared" si="60"/>
        <v>1379.3101229508197</v>
      </c>
      <c r="R136" s="18">
        <f t="shared" si="61"/>
        <v>1379.3101229508197</v>
      </c>
      <c r="S136" s="19">
        <v>42500</v>
      </c>
      <c r="T136" s="19">
        <v>12250</v>
      </c>
      <c r="U136" s="23">
        <v>84.543750000000003</v>
      </c>
      <c r="V136" s="18">
        <f t="shared" si="68"/>
        <v>10356.609375</v>
      </c>
      <c r="W136" s="18">
        <f t="shared" si="62"/>
        <v>40606.609375</v>
      </c>
      <c r="X136" s="18">
        <f t="shared" si="63"/>
        <v>4.4550367647058806</v>
      </c>
      <c r="Y136" s="18">
        <f t="shared" si="64"/>
        <v>1317.8613498740508</v>
      </c>
      <c r="Z136" s="18">
        <f t="shared" si="65"/>
        <v>1317.8613498740508</v>
      </c>
      <c r="AA136" s="18">
        <f t="shared" si="66"/>
        <v>13.447564794633172</v>
      </c>
      <c r="AB136" s="18">
        <f t="shared" si="67"/>
        <v>13.447564794633172</v>
      </c>
      <c r="AC136" s="24"/>
      <c r="AD136" s="24"/>
    </row>
    <row r="137" spans="1:30" ht="12.75" customHeight="1">
      <c r="A137" s="45"/>
      <c r="B137" s="17">
        <v>136</v>
      </c>
      <c r="C137" s="19" t="s">
        <v>43</v>
      </c>
      <c r="D137" s="31" t="s">
        <v>46</v>
      </c>
      <c r="E137" s="20" t="s">
        <v>35</v>
      </c>
      <c r="F137" s="19">
        <v>95</v>
      </c>
      <c r="G137" s="19">
        <v>0</v>
      </c>
      <c r="H137" s="19">
        <v>0</v>
      </c>
      <c r="I137" s="18">
        <f t="shared" si="58"/>
        <v>95</v>
      </c>
      <c r="J137" s="19">
        <v>3050</v>
      </c>
      <c r="K137" s="18">
        <v>15805</v>
      </c>
      <c r="L137" s="18">
        <v>15805</v>
      </c>
      <c r="M137" s="18">
        <f t="shared" si="57"/>
        <v>13355.225</v>
      </c>
      <c r="N137" s="33">
        <f t="shared" si="59"/>
        <v>13355.225</v>
      </c>
      <c r="O137" s="18">
        <f t="shared" si="46"/>
        <v>42068.958749999998</v>
      </c>
      <c r="P137" s="18">
        <f t="shared" si="69"/>
        <v>42068.958749999998</v>
      </c>
      <c r="Q137" s="18">
        <f t="shared" si="60"/>
        <v>1379.3101229508197</v>
      </c>
      <c r="R137" s="18">
        <f t="shared" si="61"/>
        <v>1379.3101229508197</v>
      </c>
      <c r="S137" s="19">
        <v>42500</v>
      </c>
      <c r="T137" s="19">
        <v>12250</v>
      </c>
      <c r="U137" s="23">
        <v>84.543750000000003</v>
      </c>
      <c r="V137" s="18">
        <f t="shared" si="68"/>
        <v>10356.609375</v>
      </c>
      <c r="W137" s="18">
        <f t="shared" si="62"/>
        <v>40606.609375</v>
      </c>
      <c r="X137" s="18">
        <f t="shared" si="63"/>
        <v>4.4550367647058806</v>
      </c>
      <c r="Y137" s="18">
        <f t="shared" si="64"/>
        <v>1317.8613498740508</v>
      </c>
      <c r="Z137" s="18">
        <f t="shared" si="65"/>
        <v>1317.8613498740508</v>
      </c>
      <c r="AA137" s="18">
        <f t="shared" si="66"/>
        <v>13.872224735516324</v>
      </c>
      <c r="AB137" s="18">
        <f t="shared" si="67"/>
        <v>13.872224735516324</v>
      </c>
      <c r="AC137" s="24"/>
      <c r="AD137" s="24"/>
    </row>
    <row r="138" spans="1:30" ht="12.75" customHeight="1">
      <c r="A138" s="45"/>
      <c r="B138" s="17">
        <v>136</v>
      </c>
      <c r="C138" s="19" t="s">
        <v>47</v>
      </c>
      <c r="D138" s="19" t="s">
        <v>31</v>
      </c>
      <c r="E138" s="20"/>
      <c r="F138" s="19">
        <v>76</v>
      </c>
      <c r="G138" s="19">
        <v>0</v>
      </c>
      <c r="H138" s="19">
        <v>0</v>
      </c>
      <c r="I138" s="18">
        <f t="shared" si="58"/>
        <v>76</v>
      </c>
      <c r="J138" s="19">
        <v>2100</v>
      </c>
      <c r="K138" s="19">
        <v>13200</v>
      </c>
      <c r="L138" s="19">
        <v>13200</v>
      </c>
      <c r="M138" s="18">
        <f t="shared" si="57"/>
        <v>11154</v>
      </c>
      <c r="N138" s="33">
        <f t="shared" si="59"/>
        <v>11154</v>
      </c>
      <c r="O138" s="18">
        <f t="shared" si="46"/>
        <v>35135.1</v>
      </c>
      <c r="P138" s="18">
        <f t="shared" si="69"/>
        <v>35135.1</v>
      </c>
      <c r="Q138" s="18">
        <f t="shared" si="60"/>
        <v>1673.1</v>
      </c>
      <c r="R138" s="18">
        <f t="shared" si="61"/>
        <v>1673.1</v>
      </c>
      <c r="S138" s="19">
        <v>47000</v>
      </c>
      <c r="T138" s="19">
        <v>8200</v>
      </c>
      <c r="U138" s="23">
        <v>84.543750000000003</v>
      </c>
      <c r="V138" s="18">
        <f t="shared" si="68"/>
        <v>6932.5875000000005</v>
      </c>
      <c r="W138" s="18">
        <f t="shared" si="62"/>
        <v>45732.587500000001</v>
      </c>
      <c r="X138" s="18">
        <f t="shared" si="63"/>
        <v>2.6966223404255203</v>
      </c>
      <c r="Y138" s="18">
        <f t="shared" si="64"/>
        <v>1627.9828116223405</v>
      </c>
      <c r="Z138" s="18">
        <f t="shared" si="65"/>
        <v>1627.9828116223405</v>
      </c>
      <c r="AA138" s="18">
        <f t="shared" si="66"/>
        <v>21.420826468715006</v>
      </c>
      <c r="AB138" s="18">
        <f t="shared" si="67"/>
        <v>21.420826468715006</v>
      </c>
      <c r="AC138" s="24"/>
      <c r="AD138" s="24"/>
    </row>
    <row r="139" spans="1:30" ht="12.75" customHeight="1">
      <c r="A139" s="45"/>
      <c r="B139" s="17">
        <v>137</v>
      </c>
      <c r="C139" s="19" t="s">
        <v>47</v>
      </c>
      <c r="D139" s="19" t="s">
        <v>48</v>
      </c>
      <c r="E139" s="20"/>
      <c r="F139" s="19">
        <v>80</v>
      </c>
      <c r="G139" s="19">
        <v>0</v>
      </c>
      <c r="H139" s="19">
        <v>0</v>
      </c>
      <c r="I139" s="18">
        <f t="shared" si="58"/>
        <v>80</v>
      </c>
      <c r="J139" s="19">
        <v>2020</v>
      </c>
      <c r="K139" s="19">
        <v>14400</v>
      </c>
      <c r="L139" s="19">
        <v>14400</v>
      </c>
      <c r="M139" s="18">
        <f t="shared" si="57"/>
        <v>12168</v>
      </c>
      <c r="N139" s="33">
        <f t="shared" si="59"/>
        <v>12168</v>
      </c>
      <c r="O139" s="18">
        <f t="shared" si="46"/>
        <v>38329.199999999997</v>
      </c>
      <c r="P139" s="18">
        <f t="shared" si="69"/>
        <v>38329.199999999997</v>
      </c>
      <c r="Q139" s="18">
        <f t="shared" si="60"/>
        <v>1897.4851485148513</v>
      </c>
      <c r="R139" s="18">
        <f t="shared" si="61"/>
        <v>1897.4851485148513</v>
      </c>
      <c r="S139" s="19">
        <v>47600</v>
      </c>
      <c r="T139" s="19">
        <v>9000</v>
      </c>
      <c r="U139" s="23">
        <v>84.543750000000003</v>
      </c>
      <c r="V139" s="18">
        <f t="shared" si="68"/>
        <v>7608.9375</v>
      </c>
      <c r="W139" s="18">
        <f t="shared" si="62"/>
        <v>46208.9375</v>
      </c>
      <c r="X139" s="18">
        <f t="shared" si="63"/>
        <v>2.9224002100840352</v>
      </c>
      <c r="Y139" s="18">
        <f t="shared" si="64"/>
        <v>1842.0330385483398</v>
      </c>
      <c r="Z139" s="18">
        <f t="shared" si="65"/>
        <v>1842.0330385483398</v>
      </c>
      <c r="AA139" s="18">
        <f t="shared" si="66"/>
        <v>23.025412981854249</v>
      </c>
      <c r="AB139" s="18">
        <f t="shared" si="67"/>
        <v>23.025412981854249</v>
      </c>
      <c r="AC139" s="24"/>
      <c r="AD139" s="24"/>
    </row>
    <row r="140" spans="1:30" ht="12.75" customHeight="1">
      <c r="A140" s="16"/>
      <c r="B140" s="17">
        <v>142</v>
      </c>
      <c r="C140" s="19" t="s">
        <v>49</v>
      </c>
      <c r="D140" s="19" t="s">
        <v>51</v>
      </c>
      <c r="E140" s="20" t="s">
        <v>32</v>
      </c>
      <c r="F140" s="19">
        <v>180</v>
      </c>
      <c r="G140" s="19">
        <v>0</v>
      </c>
      <c r="H140" s="19">
        <v>0</v>
      </c>
      <c r="I140" s="18">
        <f t="shared" si="58"/>
        <v>180</v>
      </c>
      <c r="J140" s="19">
        <v>3900</v>
      </c>
      <c r="K140" s="19">
        <v>39750</v>
      </c>
      <c r="L140" s="19">
        <v>39750</v>
      </c>
      <c r="M140" s="18">
        <f t="shared" si="57"/>
        <v>33588.75</v>
      </c>
      <c r="N140" s="33">
        <f t="shared" si="59"/>
        <v>33588.75</v>
      </c>
      <c r="O140" s="18">
        <f t="shared" si="46"/>
        <v>105804.5625</v>
      </c>
      <c r="P140" s="18">
        <f t="shared" si="69"/>
        <v>105804.5625</v>
      </c>
      <c r="Q140" s="18">
        <f t="shared" si="60"/>
        <v>2712.9375</v>
      </c>
      <c r="R140" s="18">
        <f t="shared" si="61"/>
        <v>2712.9375</v>
      </c>
      <c r="S140" s="19">
        <v>104000</v>
      </c>
      <c r="T140" s="19">
        <v>18000</v>
      </c>
      <c r="U140" s="23">
        <v>84.543750000000003</v>
      </c>
      <c r="V140" s="18">
        <f t="shared" si="68"/>
        <v>15217.875</v>
      </c>
      <c r="W140" s="18">
        <f t="shared" si="62"/>
        <v>101217.875</v>
      </c>
      <c r="X140" s="18">
        <f t="shared" si="63"/>
        <v>2.6751201923076877</v>
      </c>
      <c r="Y140" s="18">
        <f t="shared" si="64"/>
        <v>2640.3631611328124</v>
      </c>
      <c r="Z140" s="18">
        <f t="shared" si="65"/>
        <v>2640.3631611328124</v>
      </c>
      <c r="AA140" s="18">
        <f t="shared" si="66"/>
        <v>14.668684228515625</v>
      </c>
      <c r="AB140" s="18">
        <f t="shared" si="67"/>
        <v>14.668684228515625</v>
      </c>
      <c r="AC140" s="24"/>
      <c r="AD140" s="24"/>
    </row>
    <row r="141" spans="1:30" ht="12.75" customHeight="1">
      <c r="A141" s="16"/>
      <c r="B141" s="17">
        <v>143</v>
      </c>
      <c r="C141" s="19" t="s">
        <v>49</v>
      </c>
      <c r="D141" s="19" t="s">
        <v>51</v>
      </c>
      <c r="E141" s="20" t="s">
        <v>35</v>
      </c>
      <c r="F141" s="19">
        <v>164</v>
      </c>
      <c r="G141" s="19">
        <v>0</v>
      </c>
      <c r="H141" s="19">
        <v>0</v>
      </c>
      <c r="I141" s="18">
        <f t="shared" si="58"/>
        <v>164</v>
      </c>
      <c r="J141" s="19">
        <v>3900</v>
      </c>
      <c r="K141" s="19">
        <v>39750</v>
      </c>
      <c r="L141" s="19">
        <v>39750</v>
      </c>
      <c r="M141" s="18">
        <f t="shared" si="57"/>
        <v>33588.75</v>
      </c>
      <c r="N141" s="33">
        <f t="shared" si="59"/>
        <v>33588.75</v>
      </c>
      <c r="O141" s="18">
        <f t="shared" si="46"/>
        <v>105804.5625</v>
      </c>
      <c r="P141" s="18">
        <f t="shared" si="69"/>
        <v>105804.5625</v>
      </c>
      <c r="Q141" s="18">
        <f t="shared" si="60"/>
        <v>2712.9375</v>
      </c>
      <c r="R141" s="18">
        <f t="shared" si="61"/>
        <v>2712.9375</v>
      </c>
      <c r="S141" s="19">
        <v>104000</v>
      </c>
      <c r="T141" s="19">
        <v>18000</v>
      </c>
      <c r="U141" s="23">
        <v>84.543750000000003</v>
      </c>
      <c r="V141" s="18">
        <f t="shared" si="68"/>
        <v>15217.875</v>
      </c>
      <c r="W141" s="18">
        <f t="shared" si="62"/>
        <v>101217.875</v>
      </c>
      <c r="X141" s="18">
        <f t="shared" si="63"/>
        <v>2.6751201923076877</v>
      </c>
      <c r="Y141" s="18">
        <f t="shared" si="64"/>
        <v>2640.3631611328124</v>
      </c>
      <c r="Z141" s="18">
        <f t="shared" si="65"/>
        <v>2640.3631611328124</v>
      </c>
      <c r="AA141" s="18">
        <f t="shared" si="66"/>
        <v>16.099775372761052</v>
      </c>
      <c r="AB141" s="18">
        <f t="shared" si="67"/>
        <v>16.099775372761052</v>
      </c>
      <c r="AC141" s="24"/>
      <c r="AD141" s="24"/>
    </row>
    <row r="142" spans="1:30" ht="12.75" customHeight="1">
      <c r="A142" s="16"/>
      <c r="B142" s="17">
        <v>144</v>
      </c>
      <c r="C142" s="19" t="s">
        <v>49</v>
      </c>
      <c r="D142" s="19" t="s">
        <v>50</v>
      </c>
      <c r="E142" s="20" t="s">
        <v>32</v>
      </c>
      <c r="F142" s="19">
        <v>180</v>
      </c>
      <c r="G142" s="19">
        <v>0</v>
      </c>
      <c r="H142" s="19">
        <v>0</v>
      </c>
      <c r="I142" s="18">
        <f t="shared" si="58"/>
        <v>180</v>
      </c>
      <c r="J142" s="19">
        <v>2650</v>
      </c>
      <c r="K142" s="19">
        <v>39750</v>
      </c>
      <c r="L142" s="19">
        <v>39750</v>
      </c>
      <c r="M142" s="18">
        <f t="shared" ref="M135:M147" si="70">K142*0.845</f>
        <v>33588.75</v>
      </c>
      <c r="N142" s="33">
        <f t="shared" si="59"/>
        <v>33588.75</v>
      </c>
      <c r="O142" s="18">
        <f t="shared" ref="O140:O147" si="71">M142*3.15</f>
        <v>105804.5625</v>
      </c>
      <c r="P142" s="18">
        <f t="shared" si="69"/>
        <v>105804.5625</v>
      </c>
      <c r="Q142" s="18">
        <f t="shared" si="60"/>
        <v>3992.625</v>
      </c>
      <c r="R142" s="18">
        <f t="shared" si="61"/>
        <v>3992.625</v>
      </c>
      <c r="S142" s="19">
        <v>102000</v>
      </c>
      <c r="T142" s="19">
        <v>18000</v>
      </c>
      <c r="U142" s="23">
        <v>84.543750000000003</v>
      </c>
      <c r="V142" s="18">
        <f t="shared" si="68"/>
        <v>15217.875</v>
      </c>
      <c r="W142" s="18">
        <f t="shared" si="62"/>
        <v>99217.875</v>
      </c>
      <c r="X142" s="18">
        <f t="shared" si="63"/>
        <v>2.7275735294117709</v>
      </c>
      <c r="Y142" s="18">
        <f t="shared" si="64"/>
        <v>3883.7232173713237</v>
      </c>
      <c r="Z142" s="18">
        <f t="shared" si="65"/>
        <v>3883.7232173713237</v>
      </c>
      <c r="AA142" s="18">
        <f t="shared" si="66"/>
        <v>21.576240096507355</v>
      </c>
      <c r="AB142" s="18">
        <f t="shared" si="67"/>
        <v>21.576240096507355</v>
      </c>
      <c r="AC142" s="24"/>
      <c r="AD142" s="24"/>
    </row>
    <row r="143" spans="1:30" ht="12.75" customHeight="1">
      <c r="A143" s="16"/>
      <c r="B143" s="17">
        <v>145</v>
      </c>
      <c r="C143" s="19" t="s">
        <v>49</v>
      </c>
      <c r="D143" s="19" t="s">
        <v>50</v>
      </c>
      <c r="E143" s="20" t="s">
        <v>35</v>
      </c>
      <c r="F143" s="19">
        <v>152</v>
      </c>
      <c r="G143" s="19">
        <v>0</v>
      </c>
      <c r="H143" s="19">
        <v>0</v>
      </c>
      <c r="I143" s="18">
        <f t="shared" si="58"/>
        <v>152</v>
      </c>
      <c r="J143" s="19">
        <v>2650</v>
      </c>
      <c r="K143" s="19">
        <v>39750</v>
      </c>
      <c r="L143" s="19">
        <v>39750</v>
      </c>
      <c r="M143" s="18">
        <f t="shared" si="70"/>
        <v>33588.75</v>
      </c>
      <c r="N143" s="21">
        <f t="shared" si="59"/>
        <v>33588.75</v>
      </c>
      <c r="O143" s="18">
        <f t="shared" si="71"/>
        <v>105804.5625</v>
      </c>
      <c r="P143" s="18">
        <f t="shared" si="69"/>
        <v>105804.5625</v>
      </c>
      <c r="Q143" s="18">
        <f t="shared" si="60"/>
        <v>3992.625</v>
      </c>
      <c r="R143" s="18">
        <f t="shared" si="61"/>
        <v>3992.625</v>
      </c>
      <c r="S143" s="19">
        <v>102000</v>
      </c>
      <c r="T143" s="19">
        <v>18000</v>
      </c>
      <c r="U143" s="23">
        <v>84.543750000000003</v>
      </c>
      <c r="V143" s="18">
        <f t="shared" si="68"/>
        <v>15217.875</v>
      </c>
      <c r="W143" s="18">
        <f t="shared" si="62"/>
        <v>99217.875</v>
      </c>
      <c r="X143" s="18">
        <f t="shared" si="63"/>
        <v>2.7275735294117709</v>
      </c>
      <c r="Y143" s="18">
        <f t="shared" si="64"/>
        <v>3883.7232173713237</v>
      </c>
      <c r="Z143" s="18">
        <f t="shared" si="65"/>
        <v>3883.7232173713237</v>
      </c>
      <c r="AA143" s="18">
        <f t="shared" si="66"/>
        <v>25.550810640600815</v>
      </c>
      <c r="AB143" s="18">
        <f t="shared" si="67"/>
        <v>25.550810640600815</v>
      </c>
      <c r="AC143" s="24"/>
      <c r="AD143" s="24"/>
    </row>
    <row r="144" spans="1:30" ht="12.75" customHeight="1">
      <c r="A144" s="16"/>
      <c r="B144" s="17">
        <v>146</v>
      </c>
      <c r="C144" s="62" t="s">
        <v>52</v>
      </c>
      <c r="D144" s="19"/>
      <c r="E144" s="20"/>
      <c r="F144" s="19">
        <v>210</v>
      </c>
      <c r="G144" s="19">
        <v>0</v>
      </c>
      <c r="H144" s="19">
        <v>0</v>
      </c>
      <c r="I144" s="18">
        <f t="shared" si="58"/>
        <v>210</v>
      </c>
      <c r="J144" s="19">
        <v>4020</v>
      </c>
      <c r="K144" s="19">
        <v>32800</v>
      </c>
      <c r="L144" s="19">
        <v>32800</v>
      </c>
      <c r="M144" s="18">
        <f t="shared" si="70"/>
        <v>27716</v>
      </c>
      <c r="N144" s="21">
        <f t="shared" si="59"/>
        <v>27716</v>
      </c>
      <c r="O144" s="18">
        <f t="shared" si="71"/>
        <v>87305.4</v>
      </c>
      <c r="P144" s="18">
        <f t="shared" si="69"/>
        <v>87305.4</v>
      </c>
      <c r="Q144" s="18">
        <f t="shared" si="60"/>
        <v>2171.7761194029849</v>
      </c>
      <c r="R144" s="18">
        <f t="shared" si="61"/>
        <v>2171.7761194029849</v>
      </c>
      <c r="S144" s="19">
        <v>103000</v>
      </c>
      <c r="T144" s="19">
        <v>21000</v>
      </c>
      <c r="U144" s="23">
        <v>84.543750000000003</v>
      </c>
      <c r="V144" s="18">
        <f t="shared" si="68"/>
        <v>17754.1875</v>
      </c>
      <c r="W144" s="18">
        <f t="shared" si="62"/>
        <v>99754.1875</v>
      </c>
      <c r="X144" s="18">
        <f t="shared" si="63"/>
        <v>3.151274271844656</v>
      </c>
      <c r="Y144" s="18">
        <f t="shared" si="64"/>
        <v>2103.3374973101722</v>
      </c>
      <c r="Z144" s="18">
        <f t="shared" si="65"/>
        <v>2103.3374973101722</v>
      </c>
      <c r="AA144" s="18">
        <f t="shared" si="66"/>
        <v>10.015892844334154</v>
      </c>
      <c r="AB144" s="18">
        <f t="shared" si="67"/>
        <v>10.015892844334154</v>
      </c>
      <c r="AC144" s="24"/>
      <c r="AD144" s="24"/>
    </row>
    <row r="145" spans="1:30" ht="12.75" customHeight="1">
      <c r="A145" s="45"/>
      <c r="B145" s="17">
        <v>147</v>
      </c>
      <c r="C145" s="66" t="s">
        <v>53</v>
      </c>
      <c r="D145" s="19"/>
      <c r="E145" s="32" t="s">
        <v>32</v>
      </c>
      <c r="F145" s="33">
        <v>36</v>
      </c>
      <c r="G145" s="33">
        <v>0</v>
      </c>
      <c r="H145" s="33">
        <v>0</v>
      </c>
      <c r="I145" s="33">
        <f t="shared" si="58"/>
        <v>36</v>
      </c>
      <c r="J145" s="33">
        <v>1800</v>
      </c>
      <c r="K145" s="33">
        <v>4430</v>
      </c>
      <c r="L145" s="33">
        <v>4430</v>
      </c>
      <c r="M145" s="33">
        <f t="shared" si="70"/>
        <v>3743.35</v>
      </c>
      <c r="N145" s="34">
        <f t="shared" si="59"/>
        <v>3743.35</v>
      </c>
      <c r="O145" s="33">
        <f t="shared" si="71"/>
        <v>11791.5525</v>
      </c>
      <c r="P145" s="33">
        <f t="shared" si="69"/>
        <v>11791.5525</v>
      </c>
      <c r="Q145" s="33">
        <f t="shared" si="60"/>
        <v>655.08625000000006</v>
      </c>
      <c r="R145" s="33">
        <f t="shared" si="61"/>
        <v>655.08625000000006</v>
      </c>
      <c r="S145" s="33">
        <v>16100</v>
      </c>
      <c r="T145" s="33">
        <v>2700</v>
      </c>
      <c r="U145" s="23">
        <v>84.543750000000003</v>
      </c>
      <c r="V145" s="33">
        <f t="shared" si="68"/>
        <v>2282.6812500000001</v>
      </c>
      <c r="W145" s="33">
        <f t="shared" si="62"/>
        <v>15682.68125</v>
      </c>
      <c r="X145" s="33">
        <f t="shared" si="63"/>
        <v>2.5920419254658356</v>
      </c>
      <c r="Y145" s="33">
        <f t="shared" si="64"/>
        <v>638.10613975203819</v>
      </c>
      <c r="Z145" s="33">
        <f t="shared" si="65"/>
        <v>638.10613975203819</v>
      </c>
      <c r="AA145" s="33">
        <f t="shared" si="66"/>
        <v>17.725170548667727</v>
      </c>
      <c r="AB145" s="33">
        <f t="shared" si="67"/>
        <v>17.725170548667727</v>
      </c>
      <c r="AC145" s="24"/>
      <c r="AD145" s="24"/>
    </row>
    <row r="146" spans="1:30" ht="12.75" customHeight="1">
      <c r="A146" s="57"/>
      <c r="B146" s="17">
        <v>148</v>
      </c>
      <c r="C146" s="31" t="s">
        <v>53</v>
      </c>
      <c r="D146" s="25"/>
      <c r="E146" s="60" t="s">
        <v>35</v>
      </c>
      <c r="F146" s="35">
        <v>27</v>
      </c>
      <c r="G146" s="35">
        <v>0</v>
      </c>
      <c r="H146" s="35">
        <v>0</v>
      </c>
      <c r="I146" s="35">
        <f t="shared" si="58"/>
        <v>27</v>
      </c>
      <c r="J146" s="35">
        <v>1800</v>
      </c>
      <c r="K146" s="35">
        <v>4430</v>
      </c>
      <c r="L146" s="35">
        <v>4430</v>
      </c>
      <c r="M146" s="35">
        <f t="shared" si="70"/>
        <v>3743.35</v>
      </c>
      <c r="N146" s="35">
        <f t="shared" si="59"/>
        <v>3743.35</v>
      </c>
      <c r="O146" s="35">
        <f t="shared" si="71"/>
        <v>11791.5525</v>
      </c>
      <c r="P146" s="35">
        <f t="shared" si="69"/>
        <v>11791.5525</v>
      </c>
      <c r="Q146" s="35">
        <f t="shared" si="60"/>
        <v>655.08625000000006</v>
      </c>
      <c r="R146" s="35">
        <f t="shared" si="61"/>
        <v>655.08625000000006</v>
      </c>
      <c r="S146" s="35">
        <v>16100</v>
      </c>
      <c r="T146" s="35">
        <v>2700</v>
      </c>
      <c r="U146" s="38">
        <v>84.543750000000003</v>
      </c>
      <c r="V146" s="35">
        <f t="shared" si="68"/>
        <v>2282.6812500000001</v>
      </c>
      <c r="W146" s="35">
        <f t="shared" si="62"/>
        <v>15682.68125</v>
      </c>
      <c r="X146" s="35">
        <f t="shared" si="63"/>
        <v>2.5920419254658356</v>
      </c>
      <c r="Y146" s="35">
        <f t="shared" si="64"/>
        <v>638.10613975203819</v>
      </c>
      <c r="Z146" s="35">
        <f t="shared" si="65"/>
        <v>638.10613975203819</v>
      </c>
      <c r="AA146" s="35">
        <f t="shared" si="66"/>
        <v>23.633560731556969</v>
      </c>
      <c r="AB146" s="35">
        <f t="shared" si="67"/>
        <v>23.633560731556969</v>
      </c>
      <c r="AC146" s="24"/>
      <c r="AD146" s="24"/>
    </row>
    <row r="147" spans="1:30" ht="12.75" customHeight="1">
      <c r="A147" s="57"/>
      <c r="B147" s="17">
        <v>149</v>
      </c>
      <c r="C147" s="31" t="s">
        <v>54</v>
      </c>
      <c r="D147" s="55"/>
      <c r="E147" s="61"/>
      <c r="F147" s="52">
        <v>120</v>
      </c>
      <c r="G147" s="52">
        <v>0</v>
      </c>
      <c r="H147" s="52">
        <v>0</v>
      </c>
      <c r="I147" s="52">
        <f t="shared" ref="I147:I178" si="72">F147+G147+H147</f>
        <v>120</v>
      </c>
      <c r="J147" s="52">
        <v>2900</v>
      </c>
      <c r="K147" s="35">
        <v>18500</v>
      </c>
      <c r="L147" s="35">
        <v>18500</v>
      </c>
      <c r="M147" s="52">
        <f t="shared" si="70"/>
        <v>15632.5</v>
      </c>
      <c r="N147" s="52">
        <f t="shared" si="59"/>
        <v>15632.5</v>
      </c>
      <c r="O147" s="52">
        <f t="shared" si="71"/>
        <v>49242.375</v>
      </c>
      <c r="P147" s="52">
        <f t="shared" si="69"/>
        <v>49242.375</v>
      </c>
      <c r="Q147" s="52">
        <f t="shared" si="60"/>
        <v>1698.0129310344828</v>
      </c>
      <c r="R147" s="52">
        <f t="shared" si="61"/>
        <v>1698.0129310344828</v>
      </c>
      <c r="S147" s="52">
        <v>56500</v>
      </c>
      <c r="T147" s="52">
        <v>21920</v>
      </c>
      <c r="U147" s="54">
        <v>84.543750000000003</v>
      </c>
      <c r="V147" s="52">
        <f t="shared" si="68"/>
        <v>18531.989999999998</v>
      </c>
      <c r="W147" s="52">
        <f t="shared" si="62"/>
        <v>53111.99</v>
      </c>
      <c r="X147" s="52">
        <f t="shared" si="63"/>
        <v>5.9964778761061979</v>
      </c>
      <c r="Y147" s="52">
        <f t="shared" si="64"/>
        <v>1596.1919612915776</v>
      </c>
      <c r="Z147" s="52">
        <f t="shared" si="65"/>
        <v>1596.1919612915776</v>
      </c>
      <c r="AA147" s="52">
        <f t="shared" si="66"/>
        <v>13.301599677429813</v>
      </c>
      <c r="AB147" s="52">
        <f t="shared" si="67"/>
        <v>13.301599677429813</v>
      </c>
      <c r="AC147" s="24"/>
      <c r="AD147" s="24"/>
    </row>
    <row r="148" spans="1:30" ht="12.75" customHeight="1">
      <c r="A148" s="16"/>
      <c r="B148" s="16"/>
      <c r="C148" s="16"/>
      <c r="D148" s="16"/>
      <c r="E148" s="16"/>
      <c r="F148" s="16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</row>
    <row r="149" spans="1:30" ht="12.75" customHeight="1">
      <c r="A149" s="16"/>
      <c r="B149" s="16"/>
      <c r="C149" s="16"/>
      <c r="D149" s="16"/>
      <c r="E149" s="16"/>
      <c r="F149" s="16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</row>
    <row r="150" spans="1:30" ht="12.75" customHeight="1">
      <c r="A150" s="16"/>
      <c r="B150" s="16"/>
      <c r="C150" s="16"/>
      <c r="D150" s="16"/>
      <c r="E150" s="16"/>
      <c r="F150" s="16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</row>
    <row r="151" spans="1:30" ht="12.75" customHeight="1">
      <c r="A151" s="16"/>
      <c r="B151" s="16"/>
      <c r="C151" s="16"/>
      <c r="D151" s="16"/>
      <c r="E151" s="16"/>
      <c r="F151" s="16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</row>
    <row r="152" spans="1:30" ht="12.75" customHeight="1">
      <c r="A152" s="16"/>
      <c r="B152" s="16"/>
      <c r="C152" s="16"/>
      <c r="D152" s="16"/>
      <c r="E152" s="16"/>
      <c r="F152" s="16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</row>
    <row r="153" spans="1:30" ht="12.75" customHeight="1">
      <c r="A153" s="16"/>
      <c r="B153" s="16"/>
      <c r="C153" s="16"/>
      <c r="D153" s="16"/>
      <c r="E153" s="16"/>
      <c r="F153" s="16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</row>
    <row r="154" spans="1:30" ht="12.75" customHeight="1">
      <c r="A154" s="16"/>
      <c r="B154" s="16"/>
      <c r="C154" s="16"/>
      <c r="D154" s="16"/>
      <c r="E154" s="16"/>
      <c r="F154" s="16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</row>
    <row r="155" spans="1:30" ht="12.75" customHeight="1">
      <c r="A155" s="16"/>
      <c r="B155" s="16"/>
      <c r="C155" s="16"/>
      <c r="D155" s="16"/>
      <c r="E155" s="16"/>
      <c r="F155" s="16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</row>
    <row r="156" spans="1:30" ht="12.75" customHeight="1">
      <c r="A156" s="16"/>
      <c r="B156" s="16"/>
      <c r="C156" s="16"/>
      <c r="D156" s="16"/>
      <c r="E156" s="16"/>
      <c r="F156" s="16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</row>
    <row r="157" spans="1:30" ht="12.75" customHeight="1">
      <c r="A157" s="16"/>
      <c r="B157" s="16"/>
      <c r="C157" s="16"/>
      <c r="D157" s="16"/>
      <c r="E157" s="16"/>
      <c r="F157" s="16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</row>
    <row r="158" spans="1:30" ht="12.75" customHeight="1">
      <c r="A158" s="16"/>
      <c r="B158" s="16"/>
      <c r="C158" s="16"/>
      <c r="D158" s="16"/>
      <c r="E158" s="16"/>
      <c r="F158" s="16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</row>
    <row r="159" spans="1:30" ht="12.75" customHeight="1">
      <c r="A159" s="16"/>
      <c r="B159" s="16"/>
      <c r="C159" s="16"/>
      <c r="D159" s="16"/>
      <c r="E159" s="16"/>
      <c r="F159" s="16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</row>
    <row r="160" spans="1:30" ht="12.75" customHeight="1">
      <c r="A160" s="16"/>
      <c r="B160" s="16"/>
      <c r="C160" s="16"/>
      <c r="D160" s="16"/>
      <c r="E160" s="16"/>
      <c r="F160" s="16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</row>
    <row r="161" spans="1:30" ht="12.75" customHeight="1">
      <c r="A161" s="16"/>
      <c r="B161" s="16"/>
      <c r="C161" s="16"/>
      <c r="D161" s="16"/>
      <c r="E161" s="16"/>
      <c r="F161" s="16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</row>
    <row r="162" spans="1:30" ht="12.75" customHeight="1">
      <c r="A162" s="16"/>
      <c r="B162" s="16"/>
      <c r="C162" s="16"/>
      <c r="D162" s="16"/>
      <c r="E162" s="16"/>
      <c r="F162" s="16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</row>
    <row r="163" spans="1:30" ht="12.75" customHeight="1">
      <c r="A163" s="16"/>
      <c r="B163" s="16"/>
      <c r="C163" s="16"/>
      <c r="D163" s="16"/>
      <c r="E163" s="16"/>
      <c r="F163" s="16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</row>
    <row r="164" spans="1:30" ht="12.75" customHeight="1">
      <c r="A164" s="16"/>
      <c r="B164" s="16"/>
      <c r="C164" s="16"/>
      <c r="D164" s="16"/>
      <c r="E164" s="16"/>
      <c r="F164" s="16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</row>
    <row r="165" spans="1:30" ht="12.75" customHeight="1">
      <c r="A165" s="16"/>
      <c r="B165" s="16"/>
      <c r="C165" s="16"/>
      <c r="D165" s="16"/>
      <c r="E165" s="16"/>
      <c r="F165" s="16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</row>
    <row r="166" spans="1:30" ht="12.75" customHeight="1">
      <c r="A166" s="16"/>
      <c r="B166" s="16"/>
      <c r="C166" s="16"/>
      <c r="D166" s="16"/>
      <c r="E166" s="16"/>
      <c r="F166" s="16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</row>
    <row r="167" spans="1:30" ht="12.75" customHeight="1">
      <c r="A167" s="16"/>
      <c r="B167" s="16"/>
      <c r="C167" s="16"/>
      <c r="D167" s="16"/>
      <c r="E167" s="16"/>
      <c r="F167" s="16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</row>
    <row r="168" spans="1:30" ht="12.75" customHeight="1">
      <c r="A168" s="16"/>
      <c r="B168" s="16"/>
      <c r="C168" s="16"/>
      <c r="D168" s="16"/>
      <c r="E168" s="16"/>
      <c r="F168" s="16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</row>
    <row r="169" spans="1:30" ht="12.75" customHeight="1">
      <c r="A169" s="16"/>
      <c r="B169" s="16"/>
      <c r="C169" s="16"/>
      <c r="D169" s="16"/>
      <c r="E169" s="16"/>
      <c r="F169" s="16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</row>
    <row r="170" spans="1:30" ht="12.75" customHeight="1">
      <c r="A170" s="16"/>
      <c r="B170" s="16"/>
      <c r="C170" s="16"/>
      <c r="D170" s="16"/>
      <c r="E170" s="16"/>
      <c r="F170" s="16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</row>
    <row r="171" spans="1:30" ht="12.75" customHeight="1">
      <c r="A171" s="16"/>
      <c r="B171" s="16"/>
      <c r="C171" s="16"/>
      <c r="D171" s="16"/>
      <c r="E171" s="16"/>
      <c r="F171" s="16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</row>
    <row r="172" spans="1:30" ht="12.75" customHeight="1">
      <c r="A172" s="16"/>
      <c r="B172" s="16"/>
      <c r="C172" s="16"/>
      <c r="D172" s="16"/>
      <c r="E172" s="16"/>
      <c r="F172" s="16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</row>
    <row r="173" spans="1:30" ht="12.75" customHeight="1">
      <c r="A173" s="16"/>
      <c r="B173" s="16"/>
      <c r="C173" s="16"/>
      <c r="D173" s="16"/>
      <c r="E173" s="16"/>
      <c r="F173" s="16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</row>
    <row r="174" spans="1:30" ht="12.75" customHeight="1">
      <c r="A174" s="16"/>
      <c r="B174" s="16"/>
      <c r="C174" s="16"/>
      <c r="D174" s="16"/>
      <c r="E174" s="16"/>
      <c r="F174" s="16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</row>
    <row r="175" spans="1:30" ht="12.75" customHeight="1">
      <c r="A175" s="16"/>
      <c r="B175" s="16"/>
      <c r="C175" s="16"/>
      <c r="D175" s="16"/>
      <c r="E175" s="16"/>
      <c r="F175" s="16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</row>
    <row r="176" spans="1:30" ht="12.75" customHeight="1">
      <c r="A176" s="16"/>
      <c r="B176" s="16"/>
      <c r="C176" s="16"/>
      <c r="D176" s="16"/>
      <c r="E176" s="16"/>
      <c r="F176" s="16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</row>
    <row r="177" spans="1:30" ht="12.75" customHeight="1">
      <c r="A177" s="16"/>
      <c r="B177" s="16"/>
      <c r="C177" s="16"/>
      <c r="D177" s="16"/>
      <c r="E177" s="16"/>
      <c r="F177" s="16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</row>
    <row r="178" spans="1:30" ht="12.75" customHeight="1">
      <c r="A178" s="16"/>
      <c r="B178" s="16"/>
      <c r="C178" s="16"/>
      <c r="D178" s="16"/>
      <c r="E178" s="16"/>
      <c r="F178" s="16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</row>
    <row r="179" spans="1:30" ht="12.75" customHeight="1">
      <c r="A179" s="16"/>
      <c r="B179" s="16"/>
      <c r="C179" s="16"/>
      <c r="D179" s="16"/>
      <c r="E179" s="16"/>
      <c r="F179" s="16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</row>
    <row r="180" spans="1:30" ht="12.75" customHeight="1">
      <c r="A180" s="16"/>
      <c r="B180" s="16"/>
      <c r="C180" s="16"/>
      <c r="D180" s="16"/>
      <c r="E180" s="16"/>
      <c r="F180" s="16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</row>
    <row r="181" spans="1:30" ht="12.75" customHeight="1">
      <c r="A181" s="16"/>
      <c r="B181" s="16"/>
      <c r="C181" s="16"/>
      <c r="D181" s="16"/>
      <c r="E181" s="16"/>
      <c r="F181" s="16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</row>
    <row r="182" spans="1:30" ht="12.75" customHeight="1">
      <c r="A182" s="16"/>
      <c r="B182" s="16"/>
      <c r="C182" s="16"/>
      <c r="D182" s="16"/>
      <c r="E182" s="16"/>
      <c r="F182" s="16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</row>
    <row r="183" spans="1:30" ht="12.75" customHeight="1">
      <c r="A183" s="16"/>
      <c r="B183" s="16"/>
      <c r="C183" s="16"/>
      <c r="D183" s="16"/>
      <c r="E183" s="16"/>
      <c r="F183" s="16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</row>
    <row r="184" spans="1:30" ht="12.75" customHeight="1">
      <c r="A184" s="16"/>
      <c r="B184" s="16"/>
      <c r="C184" s="16"/>
      <c r="D184" s="16"/>
      <c r="E184" s="16"/>
      <c r="F184" s="16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</row>
    <row r="185" spans="1:30" ht="12.75" customHeight="1">
      <c r="A185" s="16"/>
      <c r="B185" s="16"/>
      <c r="C185" s="16"/>
      <c r="D185" s="16"/>
      <c r="E185" s="16"/>
      <c r="F185" s="16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</row>
    <row r="186" spans="1:30" ht="12.75" customHeight="1">
      <c r="A186" s="16"/>
      <c r="B186" s="16"/>
      <c r="C186" s="16"/>
      <c r="D186" s="16"/>
      <c r="E186" s="16"/>
      <c r="F186" s="16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</row>
    <row r="187" spans="1:30" ht="12.75" customHeight="1">
      <c r="A187" s="16"/>
      <c r="B187" s="16"/>
      <c r="C187" s="16"/>
      <c r="D187" s="16"/>
      <c r="E187" s="16"/>
      <c r="F187" s="16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</row>
    <row r="188" spans="1:30" ht="12.75" customHeight="1">
      <c r="A188" s="16"/>
      <c r="B188" s="16"/>
      <c r="C188" s="16"/>
      <c r="D188" s="16"/>
      <c r="E188" s="16"/>
      <c r="F188" s="16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</row>
    <row r="189" spans="1:30" ht="12.75" customHeight="1">
      <c r="A189" s="16"/>
      <c r="B189" s="16"/>
      <c r="C189" s="16"/>
      <c r="D189" s="16"/>
      <c r="E189" s="16"/>
      <c r="F189" s="16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</row>
    <row r="190" spans="1:30" ht="12.75" customHeight="1">
      <c r="A190" s="16"/>
      <c r="B190" s="16"/>
      <c r="C190" s="16"/>
      <c r="D190" s="16"/>
      <c r="E190" s="16"/>
      <c r="F190" s="16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</row>
    <row r="191" spans="1:30" ht="12.75" customHeight="1">
      <c r="A191" s="16"/>
      <c r="B191" s="16"/>
      <c r="C191" s="16"/>
      <c r="D191" s="16"/>
      <c r="E191" s="16"/>
      <c r="F191" s="16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</row>
    <row r="192" spans="1:30" ht="12.75" customHeight="1">
      <c r="A192" s="16"/>
      <c r="B192" s="16"/>
      <c r="C192" s="16"/>
      <c r="D192" s="16"/>
      <c r="E192" s="16"/>
      <c r="F192" s="16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</row>
    <row r="193" spans="1:30" ht="12.75" customHeight="1">
      <c r="A193" s="16"/>
      <c r="B193" s="16"/>
      <c r="C193" s="16"/>
      <c r="D193" s="16"/>
      <c r="E193" s="16"/>
      <c r="F193" s="16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</row>
    <row r="194" spans="1:30" ht="12.75" customHeight="1">
      <c r="A194" s="16"/>
      <c r="B194" s="16"/>
      <c r="C194" s="16"/>
      <c r="D194" s="16"/>
      <c r="E194" s="16"/>
      <c r="F194" s="16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</row>
    <row r="195" spans="1:30" ht="12.75" customHeight="1">
      <c r="A195" s="16"/>
      <c r="B195" s="16"/>
      <c r="C195" s="16"/>
      <c r="D195" s="16"/>
      <c r="E195" s="16"/>
      <c r="F195" s="16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</row>
    <row r="196" spans="1:30" ht="12.75" customHeight="1">
      <c r="A196" s="16"/>
      <c r="B196" s="16"/>
      <c r="C196" s="16"/>
      <c r="D196" s="16"/>
      <c r="E196" s="16"/>
      <c r="F196" s="16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</row>
    <row r="197" spans="1:30" ht="12.7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</row>
    <row r="198" spans="1:30" ht="12.7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</row>
    <row r="199" spans="1:30" ht="12.7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</row>
    <row r="200" spans="1:30" ht="12.7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</row>
    <row r="201" spans="1:30" ht="12.7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</row>
    <row r="202" spans="1:30" ht="12.7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</row>
    <row r="203" spans="1:30" ht="12.7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</row>
    <row r="204" spans="1:30" ht="12.7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</row>
    <row r="205" spans="1:30" ht="12.7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</row>
    <row r="206" spans="1:30" ht="12.7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</row>
    <row r="207" spans="1:30" ht="12.7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</row>
    <row r="208" spans="1:30" ht="12.7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</row>
    <row r="209" spans="1:30" ht="12.7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</row>
    <row r="210" spans="1:30" ht="12.7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</row>
    <row r="211" spans="1:30" ht="12.7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</row>
    <row r="212" spans="1:30" ht="12.7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</row>
    <row r="213" spans="1:30" ht="12.7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</row>
    <row r="214" spans="1:30" ht="12.7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</row>
    <row r="215" spans="1:30" ht="12.7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</row>
    <row r="216" spans="1:30" ht="12.7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</row>
    <row r="217" spans="1:30" ht="12.7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</row>
    <row r="218" spans="1:30" ht="12.7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</row>
    <row r="219" spans="1:30" ht="12.7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</row>
    <row r="220" spans="1:30" ht="12.7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</row>
    <row r="221" spans="1:30" ht="12.7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</row>
    <row r="222" spans="1:30" ht="12.7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</row>
    <row r="223" spans="1:30" ht="12.7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</row>
    <row r="224" spans="1:30" ht="12.7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</row>
    <row r="225" spans="1:30" ht="12.7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</row>
    <row r="226" spans="1:30" ht="12.75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</row>
    <row r="227" spans="1:30" ht="12.75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</row>
    <row r="228" spans="1:30" ht="12.75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</row>
    <row r="229" spans="1:30" ht="12.75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</row>
    <row r="230" spans="1:30" ht="12.7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</row>
    <row r="231" spans="1:30" ht="12.7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</row>
    <row r="232" spans="1:30" ht="12.7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</row>
    <row r="233" spans="1:30" ht="12.7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</row>
    <row r="234" spans="1:30" ht="12.7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</row>
    <row r="235" spans="1:30" ht="12.7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</row>
    <row r="236" spans="1:30" ht="12.7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</row>
    <row r="237" spans="1:30" ht="12.7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</row>
    <row r="238" spans="1:30" ht="12.7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</row>
    <row r="239" spans="1:30" ht="12.75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</row>
    <row r="240" spans="1:30" ht="12.75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</row>
    <row r="241" spans="1:30" ht="12.75" customHeight="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</row>
    <row r="242" spans="1:30" ht="12.75" customHeight="1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</row>
    <row r="243" spans="1:30" ht="12.75" customHeight="1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</row>
    <row r="244" spans="1:30" ht="12.75" customHeight="1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</row>
    <row r="245" spans="1:30" ht="12.75" customHeight="1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</row>
    <row r="246" spans="1:30" ht="12.75" customHeight="1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</row>
    <row r="247" spans="1:30" ht="12.75" customHeight="1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</row>
    <row r="248" spans="1:30" ht="12.75" customHeight="1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</row>
    <row r="249" spans="1:30" ht="12.75" customHeight="1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</row>
    <row r="250" spans="1:30" ht="12.75" customHeight="1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</row>
    <row r="251" spans="1:30" ht="12.75" customHeight="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</row>
    <row r="252" spans="1:30" ht="12.75" customHeight="1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</row>
    <row r="253" spans="1:30" ht="12.75" customHeight="1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</row>
    <row r="254" spans="1:30" ht="12.75" customHeight="1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</row>
    <row r="255" spans="1:30" ht="12.75" customHeight="1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</row>
    <row r="256" spans="1:30" ht="12.75" customHeight="1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</row>
    <row r="257" spans="1:30" ht="12.75" customHeight="1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</row>
    <row r="258" spans="1:30" ht="12.75" customHeight="1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</row>
    <row r="259" spans="1:30" ht="12.75" customHeight="1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</row>
    <row r="260" spans="1:30" ht="12.75" customHeight="1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</row>
    <row r="261" spans="1:30" ht="12.75" customHeight="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</row>
    <row r="262" spans="1:30" ht="12.75" customHeight="1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</row>
    <row r="263" spans="1:30" ht="12.75" customHeight="1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</row>
    <row r="264" spans="1:30" ht="12.75" customHeight="1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</row>
    <row r="265" spans="1:30" ht="12.75" customHeight="1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</row>
    <row r="266" spans="1:30" ht="12.75" customHeight="1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</row>
    <row r="267" spans="1:30" ht="12.75" customHeight="1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</row>
    <row r="268" spans="1:30" ht="12.75" customHeight="1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</row>
    <row r="269" spans="1:30" ht="12.75" customHeight="1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</row>
    <row r="270" spans="1:30" ht="12.75" customHeight="1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</row>
    <row r="271" spans="1:30" ht="12.75" customHeight="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</row>
    <row r="272" spans="1:30" ht="12.75" customHeight="1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</row>
    <row r="273" spans="1:30" ht="12.75" customHeight="1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</row>
    <row r="274" spans="1:30" ht="12.75" customHeight="1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</row>
    <row r="275" spans="1:30" ht="12.75" customHeight="1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</row>
    <row r="276" spans="1:30" ht="12.75" customHeight="1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</row>
    <row r="277" spans="1:30" ht="12.75" customHeight="1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</row>
    <row r="278" spans="1:30" ht="12.75" customHeight="1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</row>
    <row r="279" spans="1:30" ht="12.75" customHeight="1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</row>
    <row r="280" spans="1:30" ht="12.75" customHeight="1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</row>
    <row r="281" spans="1:30" ht="12.75" customHeight="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</row>
    <row r="282" spans="1:30" ht="12.75" customHeight="1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</row>
    <row r="283" spans="1:30" ht="12.75" customHeight="1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</row>
    <row r="284" spans="1:30" ht="12.75" customHeight="1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</row>
    <row r="285" spans="1:30" ht="12.75" customHeight="1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</row>
    <row r="286" spans="1:30" ht="12.75" customHeight="1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</row>
    <row r="287" spans="1:30" ht="12.75" customHeight="1"/>
    <row r="288" spans="1:30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  <row r="1007" ht="12.75" customHeight="1"/>
    <row r="1008" ht="12.75" customHeight="1"/>
    <row r="1009" ht="12.75" customHeight="1"/>
    <row r="1010" ht="12.75" customHeight="1"/>
    <row r="1011" ht="12.75" customHeight="1"/>
    <row r="1012" ht="12.75" customHeight="1"/>
    <row r="1013" ht="12.75" customHeight="1"/>
    <row r="1014" ht="12.75" customHeight="1"/>
    <row r="1015" ht="12.75" customHeight="1"/>
    <row r="1016" ht="12.75" customHeight="1"/>
    <row r="1017" ht="12.75" customHeight="1"/>
    <row r="1018" ht="12.75" customHeight="1"/>
    <row r="1019" ht="12.75" customHeight="1"/>
    <row r="1020" ht="12.75" customHeight="1"/>
    <row r="1021" ht="12.75" customHeight="1"/>
    <row r="1022" ht="12.75" customHeight="1"/>
    <row r="1023" ht="12.75" customHeight="1"/>
    <row r="1024" ht="12.75" customHeight="1"/>
    <row r="1025" ht="12.75" customHeight="1"/>
    <row r="1026" ht="12.75" customHeight="1"/>
    <row r="1027" ht="12.75" customHeight="1"/>
    <row r="1028" ht="12.75" customHeight="1"/>
    <row r="1029" ht="12.75" customHeight="1"/>
    <row r="1030" ht="12.75" customHeight="1"/>
    <row r="1031" ht="12.75" customHeight="1"/>
    <row r="1032" ht="12.75" customHeight="1"/>
    <row r="1033" ht="12.75" customHeight="1"/>
    <row r="1034" ht="12.75" customHeight="1"/>
    <row r="1035" ht="12.75" customHeight="1"/>
    <row r="1036" ht="12.75" customHeight="1"/>
    <row r="1037" ht="12.75" customHeight="1"/>
    <row r="1038" ht="12.75" customHeight="1"/>
    <row r="1039" ht="12.75" customHeight="1"/>
    <row r="1040" ht="12.75" customHeight="1"/>
    <row r="1041" ht="12.75" customHeight="1"/>
    <row r="1042" ht="12.75" customHeight="1"/>
    <row r="1043" ht="12.75" customHeight="1"/>
    <row r="1044" ht="12.75" customHeight="1"/>
    <row r="1045" ht="12.75" customHeight="1"/>
    <row r="1046" ht="12.75" customHeight="1"/>
    <row r="1047" ht="12.75" customHeight="1"/>
    <row r="1048" ht="12.75" customHeight="1"/>
    <row r="1049" ht="12.75" customHeight="1"/>
    <row r="1050" ht="12.75" customHeight="1"/>
    <row r="1051" ht="12.75" customHeight="1"/>
    <row r="1052" ht="12.75" customHeight="1"/>
    <row r="1053" ht="12.75" customHeight="1"/>
    <row r="1054" ht="12.75" customHeight="1"/>
    <row r="1055" ht="12.75" customHeight="1"/>
    <row r="1056" ht="12.75" customHeight="1"/>
    <row r="1057" ht="12.75" customHeight="1"/>
    <row r="1058" ht="12.75" customHeight="1"/>
    <row r="1059" ht="12.75" customHeight="1"/>
    <row r="1060" ht="12.75" customHeight="1"/>
    <row r="1061" ht="12.75" customHeight="1"/>
    <row r="1062" ht="12.75" customHeight="1"/>
  </sheetData>
  <autoFilter ref="C2:AB209">
    <sortState ref="C3:AB209">
      <sortCondition ref="C2:C209"/>
    </sortState>
  </autoFilter>
  <customSheetViews>
    <customSheetView guid="{08C93A4B-B78B-4B6A-BF1B-D68E0521FF3B}" filter="1" showAutoFilter="1">
      <pageMargins left="0.7" right="0.7" top="0.75" bottom="0.75" header="0.3" footer="0.3"/>
      <autoFilter ref="C2:AB96"/>
      <extLst>
        <ext uri="GoogleSheetsCustomDataVersion1">
          <go:sheetsCustomData xmlns:go="http://customooxmlschemas.google.com/" filterViewId="1648289604"/>
        </ext>
      </extLst>
    </customSheetView>
  </customSheetViews>
  <mergeCells count="7">
    <mergeCell ref="Y1:Z1"/>
    <mergeCell ref="AA1:AB1"/>
    <mergeCell ref="F1:H1"/>
    <mergeCell ref="K1:L1"/>
    <mergeCell ref="M1:N1"/>
    <mergeCell ref="O1:P1"/>
    <mergeCell ref="Q1:R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Hlib Nekrasov</dc:creator>
  <cp:lastModifiedBy>Hlib Nekrasov</cp:lastModifiedBy>
  <dcterms:created xsi:type="dcterms:W3CDTF">2020-01-17T17:47:02Z</dcterms:created>
  <dcterms:modified xsi:type="dcterms:W3CDTF">2020-03-23T09:48:28Z</dcterms:modified>
</cp:coreProperties>
</file>