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924" windowHeight="92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5" i="1" l="1"/>
  <c r="AJ17" i="1"/>
  <c r="AJ18" i="1"/>
  <c r="AJ16" i="1"/>
  <c r="Z7" i="1"/>
  <c r="Z8" i="1"/>
  <c r="Z9" i="1"/>
  <c r="Z6" i="1"/>
  <c r="X16" i="1" l="1"/>
  <c r="X17" i="1"/>
  <c r="X18" i="1"/>
  <c r="X15" i="1"/>
  <c r="W16" i="1"/>
  <c r="W17" i="1"/>
  <c r="W18" i="1"/>
  <c r="W15" i="1"/>
  <c r="V16" i="1"/>
  <c r="V17" i="1"/>
  <c r="V18" i="1"/>
  <c r="V15" i="1"/>
  <c r="U16" i="1"/>
  <c r="U17" i="1"/>
  <c r="U18" i="1"/>
  <c r="U15" i="1"/>
  <c r="O19" i="1"/>
  <c r="P19" i="1"/>
  <c r="Q19" i="1"/>
  <c r="N19" i="1"/>
  <c r="J8" i="1"/>
  <c r="J7" i="1"/>
  <c r="I7" i="1"/>
  <c r="I6" i="1"/>
  <c r="J6" i="1"/>
  <c r="H6" i="1"/>
  <c r="G6" i="1"/>
  <c r="R9" i="1" l="1"/>
  <c r="Y16" i="1" l="1"/>
  <c r="Y18" i="1"/>
  <c r="Y17" i="1"/>
  <c r="AH16" i="1"/>
  <c r="AH17" i="1"/>
  <c r="AH18" i="1"/>
  <c r="AH15" i="1"/>
  <c r="AI16" i="1"/>
  <c r="AI17" i="1"/>
  <c r="AI18" i="1"/>
  <c r="AI15" i="1"/>
  <c r="N6" i="1"/>
  <c r="O6" i="1"/>
  <c r="P6" i="1"/>
  <c r="Q6" i="1"/>
  <c r="Q7" i="1"/>
  <c r="Q8" i="1"/>
  <c r="R8" i="1" s="1"/>
  <c r="Q9" i="1"/>
  <c r="P7" i="1"/>
  <c r="R7" i="1" s="1"/>
  <c r="P8" i="1"/>
  <c r="P9" i="1"/>
  <c r="O7" i="1"/>
  <c r="O8" i="1"/>
  <c r="O9" i="1"/>
  <c r="N7" i="1"/>
  <c r="N8" i="1"/>
  <c r="N9" i="1"/>
  <c r="C4" i="1"/>
  <c r="I9" i="1" s="1"/>
  <c r="Y15" i="1" l="1"/>
  <c r="R6" i="1"/>
  <c r="G9" i="1"/>
  <c r="I8" i="1"/>
  <c r="H7" i="1"/>
  <c r="H9" i="1"/>
  <c r="J9" i="1"/>
  <c r="H8" i="1"/>
  <c r="G7" i="1"/>
  <c r="G8" i="1"/>
</calcChain>
</file>

<file path=xl/sharedStrings.xml><?xml version="1.0" encoding="utf-8"?>
<sst xmlns="http://schemas.openxmlformats.org/spreadsheetml/2006/main" count="66" uniqueCount="25">
  <si>
    <t>Производимых
упаковок:</t>
  </si>
  <si>
    <t>Прибыль с одной
упаковки:</t>
  </si>
  <si>
    <t>Производство 
одной упаковки:</t>
  </si>
  <si>
    <t>Вероятность их
продажи</t>
  </si>
  <si>
    <t>Количество
 упаковок</t>
  </si>
  <si>
    <t>S2(14)</t>
  </si>
  <si>
    <t>S1(13)</t>
  </si>
  <si>
    <t>S3(15)</t>
  </si>
  <si>
    <t>S4(16)</t>
  </si>
  <si>
    <t>A1(13)</t>
  </si>
  <si>
    <t>A2(14)</t>
  </si>
  <si>
    <t>A3(15)</t>
  </si>
  <si>
    <t>A4(16)</t>
  </si>
  <si>
    <t>Доход:</t>
  </si>
  <si>
    <t>pj</t>
  </si>
  <si>
    <t>Критерий Лапласа с использованием заданных
вероятностей</t>
  </si>
  <si>
    <t xml:space="preserve">Критерий Сэвиджа </t>
  </si>
  <si>
    <t>max
строк</t>
  </si>
  <si>
    <t>Критерий Гурвица</t>
  </si>
  <si>
    <t>a=</t>
  </si>
  <si>
    <t>min</t>
  </si>
  <si>
    <t>max</t>
  </si>
  <si>
    <t>Критерий Максмин</t>
  </si>
  <si>
    <t>min(aij)</t>
  </si>
  <si>
    <t>max{v(ak, sj)}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</si>
</sst>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0" xfId="0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/>
    <xf numFmtId="0" fontId="0" fillId="0" borderId="28" xfId="0" applyBorder="1"/>
    <xf numFmtId="0" fontId="0" fillId="0" borderId="13" xfId="0" applyBorder="1"/>
    <xf numFmtId="0" fontId="0" fillId="0" borderId="16" xfId="0" applyBorder="1"/>
    <xf numFmtId="0" fontId="0" fillId="0" borderId="26" xfId="0" applyBorder="1"/>
    <xf numFmtId="0" fontId="0" fillId="0" borderId="0" xfId="0" applyAlignment="1">
      <alignment horizontal="right"/>
    </xf>
    <xf numFmtId="0" fontId="0" fillId="0" borderId="32" xfId="0" applyBorder="1"/>
    <xf numFmtId="0" fontId="0" fillId="0" borderId="1" xfId="0" applyBorder="1" applyAlignment="1">
      <alignment horizontal="center" vertical="center"/>
    </xf>
    <xf numFmtId="0" fontId="0" fillId="0" borderId="33" xfId="0" applyBorder="1"/>
    <xf numFmtId="0" fontId="0" fillId="2" borderId="27" xfId="0" applyFill="1" applyBorder="1"/>
    <xf numFmtId="0" fontId="0" fillId="3" borderId="27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2" borderId="1" xfId="0" applyFill="1" applyBorder="1"/>
    <xf numFmtId="0" fontId="0" fillId="3" borderId="35" xfId="0" applyFill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2" borderId="35" xfId="0" applyFill="1" applyBorder="1"/>
    <xf numFmtId="0" fontId="0" fillId="0" borderId="26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1121</xdr:colOff>
      <xdr:row>3</xdr:row>
      <xdr:rowOff>401171</xdr:rowOff>
    </xdr:from>
    <xdr:ext cx="895350" cy="51771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10646709" y="1600200"/>
              <a:ext cx="895350" cy="5177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n-US" sz="1100" b="0" i="1">
                        <a:latin typeface="Cambria Math" panose="02040503050406030204" pitchFamily="18" charset="0"/>
                      </a:rPr>
                      <m:t>m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𝑎𝑥</m:t>
                    </m:r>
                    <m:nary>
                      <m:naryPr>
                        <m:chr m:val="∑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e>
                    </m:nary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0646709" y="1600200"/>
              <a:ext cx="895350" cy="51771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m𝑎𝑥</a:t>
              </a:r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en-US" sz="1100" b="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𝑘=0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^𝑛▒〖𝑎(𝑖𝑗)〗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18</xdr:col>
      <xdr:colOff>19050</xdr:colOff>
      <xdr:row>5</xdr:row>
      <xdr:rowOff>0</xdr:rowOff>
    </xdr:from>
    <xdr:ext cx="65" cy="172227"/>
    <xdr:sp macro="" textlink="">
      <xdr:nvSpPr>
        <xdr:cNvPr id="3" name="TextBox 2"/>
        <xdr:cNvSpPr txBox="1"/>
      </xdr:nvSpPr>
      <xdr:spPr>
        <a:xfrm>
          <a:off x="10734675" y="2057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19050</xdr:colOff>
      <xdr:row>6</xdr:row>
      <xdr:rowOff>0</xdr:rowOff>
    </xdr:from>
    <xdr:ext cx="65" cy="172227"/>
    <xdr:sp macro="" textlink="">
      <xdr:nvSpPr>
        <xdr:cNvPr id="4" name="TextBox 3"/>
        <xdr:cNvSpPr txBox="1"/>
      </xdr:nvSpPr>
      <xdr:spPr>
        <a:xfrm>
          <a:off x="10734675" y="23526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19050</xdr:colOff>
      <xdr:row>7</xdr:row>
      <xdr:rowOff>0</xdr:rowOff>
    </xdr:from>
    <xdr:ext cx="65" cy="172227"/>
    <xdr:sp macro="" textlink="">
      <xdr:nvSpPr>
        <xdr:cNvPr id="5" name="TextBox 4"/>
        <xdr:cNvSpPr txBox="1"/>
      </xdr:nvSpPr>
      <xdr:spPr>
        <a:xfrm>
          <a:off x="10734675" y="2638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19050</xdr:colOff>
      <xdr:row>7</xdr:row>
      <xdr:rowOff>0</xdr:rowOff>
    </xdr:from>
    <xdr:ext cx="65" cy="172227"/>
    <xdr:sp macro="" textlink="">
      <xdr:nvSpPr>
        <xdr:cNvPr id="6" name="TextBox 5"/>
        <xdr:cNvSpPr txBox="1"/>
      </xdr:nvSpPr>
      <xdr:spPr>
        <a:xfrm>
          <a:off x="10734675" y="26384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18</xdr:col>
      <xdr:colOff>19050</xdr:colOff>
      <xdr:row>8</xdr:row>
      <xdr:rowOff>0</xdr:rowOff>
    </xdr:from>
    <xdr:ext cx="65" cy="172227"/>
    <xdr:sp macro="" textlink="">
      <xdr:nvSpPr>
        <xdr:cNvPr id="7" name="TextBox 6"/>
        <xdr:cNvSpPr txBox="1"/>
      </xdr:nvSpPr>
      <xdr:spPr>
        <a:xfrm>
          <a:off x="10734675" y="289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34</xdr:col>
      <xdr:colOff>323851</xdr:colOff>
      <xdr:row>13</xdr:row>
      <xdr:rowOff>47625</xdr:rowOff>
    </xdr:from>
    <xdr:ext cx="1905000" cy="3781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21256439" y="4339478"/>
              <a:ext cx="1905000" cy="3781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𝑎𝑥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𝑎𝑖</m:t>
                        </m:r>
                      </m:sub>
                    </m:sSub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{</m:t>
                    </m:r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𝑎</m:t>
                    </m:r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𝑎𝑥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𝑠𝑗</m:t>
                        </m:r>
                      </m:sub>
                    </m:sSub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</m:t>
                    </m:r>
                    <m:d>
                      <m:d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 </m:t>
                        </m:r>
                        <m:sSub>
                          <m:sSubPr>
                            <m:ctrlP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e>
                          <m:sub>
                            <m:r>
                              <a:rPr lang="ru-RU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d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d>
                      <m:d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1−</m:t>
                        </m:r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</m:d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∗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𝑖𝑛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𝑠𝑗</m:t>
                        </m:r>
                      </m:sub>
                    </m:sSub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𝑣</m:t>
                    </m:r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</m:t>
                        </m:r>
                      </m:sub>
                    </m:sSub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, 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e>
                      <m:sub>
                        <m: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𝑗</m:t>
                        </m:r>
                      </m:sub>
                    </m:sSub>
                    <m:r>
                      <a:rPr lang="ru-RU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)}</m:t>
                    </m:r>
                  </m:oMath>
                </m:oMathPara>
              </a14:m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21256439" y="4339478"/>
              <a:ext cx="1905000" cy="3781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𝑎𝑖 {𝑎∗〖𝑚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𝑎𝑥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𝑠𝑗 𝑣(𝑎_𝑖, 𝑠_𝑗 )+(1−𝑎)∗〖𝑚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𝑖𝑛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ru-RU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𝑠𝑗 𝑣(𝑎_𝑖, 𝑠_𝑗)}</a:t>
              </a:r>
              <a:endParaRPr lang="ru-RU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topLeftCell="L1" zoomScale="78" zoomScaleNormal="85" workbookViewId="0">
      <selection activeCell="AE5" sqref="AE5"/>
    </sheetView>
  </sheetViews>
  <sheetFormatPr defaultRowHeight="14.4" x14ac:dyDescent="0.3"/>
  <cols>
    <col min="3" max="3" width="11.44140625" customWidth="1"/>
    <col min="12" max="12" width="8.109375" customWidth="1"/>
    <col min="13" max="13" width="13.109375" customWidth="1"/>
    <col min="36" max="36" width="15.6640625" customWidth="1"/>
  </cols>
  <sheetData>
    <row r="1" spans="1:36" ht="28.5" customHeight="1" x14ac:dyDescent="0.3">
      <c r="A1" s="49" t="s">
        <v>0</v>
      </c>
      <c r="B1" s="50"/>
      <c r="C1" s="2">
        <v>13</v>
      </c>
      <c r="D1" s="2">
        <v>14</v>
      </c>
      <c r="E1" s="2">
        <v>15</v>
      </c>
      <c r="F1" s="2">
        <v>16</v>
      </c>
    </row>
    <row r="2" spans="1:36" ht="32.25" customHeight="1" x14ac:dyDescent="0.3">
      <c r="A2" s="49" t="s">
        <v>1</v>
      </c>
      <c r="B2" s="50"/>
      <c r="C2" s="2">
        <v>75</v>
      </c>
      <c r="D2" s="3"/>
      <c r="E2" s="3"/>
      <c r="F2" s="3"/>
    </row>
    <row r="3" spans="1:36" ht="33.75" customHeight="1" thickBot="1" x14ac:dyDescent="0.35">
      <c r="A3" s="51" t="s">
        <v>2</v>
      </c>
      <c r="B3" s="52"/>
      <c r="C3" s="2">
        <v>115</v>
      </c>
    </row>
    <row r="4" spans="1:36" ht="33" customHeight="1" thickBot="1" x14ac:dyDescent="0.35">
      <c r="A4" s="52" t="s">
        <v>13</v>
      </c>
      <c r="B4" s="52"/>
      <c r="C4" s="2">
        <f>SUM(C2,C3)</f>
        <v>190</v>
      </c>
      <c r="M4" s="62" t="s">
        <v>15</v>
      </c>
      <c r="N4" s="63"/>
      <c r="O4" s="63"/>
      <c r="P4" s="63"/>
      <c r="Q4" s="64"/>
      <c r="U4" s="53" t="s">
        <v>22</v>
      </c>
      <c r="V4" s="54"/>
      <c r="W4" s="54"/>
      <c r="X4" s="54"/>
      <c r="Y4" s="55"/>
    </row>
    <row r="5" spans="1:36" ht="34.5" customHeight="1" thickBot="1" x14ac:dyDescent="0.35">
      <c r="A5" s="49" t="s">
        <v>3</v>
      </c>
      <c r="B5" s="50"/>
      <c r="C5" s="5" t="s">
        <v>4</v>
      </c>
      <c r="D5" s="4"/>
      <c r="E5" s="4"/>
      <c r="F5" s="6"/>
      <c r="G5" s="7" t="s">
        <v>6</v>
      </c>
      <c r="H5" s="7" t="s">
        <v>5</v>
      </c>
      <c r="I5" s="7" t="s">
        <v>7</v>
      </c>
      <c r="J5" s="8" t="s">
        <v>8</v>
      </c>
      <c r="M5" s="16"/>
      <c r="N5" s="17" t="s">
        <v>6</v>
      </c>
      <c r="O5" s="17" t="s">
        <v>5</v>
      </c>
      <c r="P5" s="17" t="s">
        <v>7</v>
      </c>
      <c r="Q5" s="18" t="s">
        <v>8</v>
      </c>
      <c r="R5" s="38"/>
      <c r="S5" s="34"/>
      <c r="U5" s="16"/>
      <c r="V5" s="17" t="s">
        <v>6</v>
      </c>
      <c r="W5" s="17" t="s">
        <v>5</v>
      </c>
      <c r="X5" s="17" t="s">
        <v>7</v>
      </c>
      <c r="Y5" s="18" t="s">
        <v>8</v>
      </c>
      <c r="Z5" s="26" t="s">
        <v>23</v>
      </c>
    </row>
    <row r="6" spans="1:36" ht="23.25" customHeight="1" x14ac:dyDescent="0.3">
      <c r="A6" s="52">
        <v>0.2</v>
      </c>
      <c r="B6" s="52"/>
      <c r="C6" s="1">
        <v>13</v>
      </c>
      <c r="F6" s="9" t="s">
        <v>9</v>
      </c>
      <c r="G6" s="2">
        <f>C1*$C$4-C1*$C$3</f>
        <v>975</v>
      </c>
      <c r="H6" s="45">
        <f>G6</f>
        <v>975</v>
      </c>
      <c r="I6" s="45">
        <f t="shared" ref="I6:J6" si="0">H6</f>
        <v>975</v>
      </c>
      <c r="J6" s="45">
        <f t="shared" si="0"/>
        <v>975</v>
      </c>
      <c r="M6" s="14" t="s">
        <v>9</v>
      </c>
      <c r="N6" s="15">
        <f>$G6*$N$10</f>
        <v>195</v>
      </c>
      <c r="O6" s="15">
        <f>$H6*$O$10</f>
        <v>341.25</v>
      </c>
      <c r="P6" s="15">
        <f>$I6*$P$10</f>
        <v>97.5</v>
      </c>
      <c r="Q6" s="19">
        <f>$J6*$Q$10</f>
        <v>341.25</v>
      </c>
      <c r="R6" s="39">
        <f>SUM(N6:Q6)</f>
        <v>975</v>
      </c>
      <c r="S6" s="41"/>
      <c r="U6" s="14" t="s">
        <v>9</v>
      </c>
      <c r="V6" s="15">
        <v>975</v>
      </c>
      <c r="W6" s="15">
        <v>975</v>
      </c>
      <c r="X6" s="15">
        <v>975</v>
      </c>
      <c r="Y6" s="19">
        <v>975</v>
      </c>
      <c r="Z6" s="37">
        <f>SMALL(V6:Y6,1)</f>
        <v>975</v>
      </c>
    </row>
    <row r="7" spans="1:36" ht="22.5" customHeight="1" x14ac:dyDescent="0.3">
      <c r="A7" s="52">
        <v>0.35</v>
      </c>
      <c r="B7" s="52"/>
      <c r="C7" s="1">
        <v>14</v>
      </c>
      <c r="F7" s="9" t="s">
        <v>10</v>
      </c>
      <c r="G7" s="2">
        <f>C1*$C$4-D1*$C$3</f>
        <v>860</v>
      </c>
      <c r="H7" s="2">
        <f>D1*C4-D1*C3</f>
        <v>1050</v>
      </c>
      <c r="I7" s="2">
        <f>H7</f>
        <v>1050</v>
      </c>
      <c r="J7" s="45">
        <f>I7</f>
        <v>1050</v>
      </c>
      <c r="M7" s="9" t="s">
        <v>10</v>
      </c>
      <c r="N7" s="15">
        <f>$G7*$N$10</f>
        <v>172</v>
      </c>
      <c r="O7" s="15">
        <f>$H7*$O$10</f>
        <v>367.5</v>
      </c>
      <c r="P7" s="15">
        <f>$I7*$P$10</f>
        <v>105</v>
      </c>
      <c r="Q7" s="19">
        <f>$J7*$Q$10</f>
        <v>367.5</v>
      </c>
      <c r="R7" s="42">
        <f>SUM(N7:Q7)</f>
        <v>1012</v>
      </c>
      <c r="S7" s="41"/>
      <c r="U7" s="9" t="s">
        <v>10</v>
      </c>
      <c r="V7" s="15">
        <v>860</v>
      </c>
      <c r="W7" s="15">
        <v>1050</v>
      </c>
      <c r="X7" s="15">
        <v>1050</v>
      </c>
      <c r="Y7" s="19">
        <v>1050</v>
      </c>
      <c r="Z7" s="36">
        <f t="shared" ref="Z7:Z9" si="1">SMALL(V7:Y7,1)</f>
        <v>860</v>
      </c>
    </row>
    <row r="8" spans="1:36" ht="20.25" customHeight="1" x14ac:dyDescent="0.3">
      <c r="A8" s="52">
        <v>0.1</v>
      </c>
      <c r="B8" s="52"/>
      <c r="C8" s="1">
        <v>15</v>
      </c>
      <c r="F8" s="9" t="s">
        <v>11</v>
      </c>
      <c r="G8" s="2">
        <f>C1*$C$4-E1*$C$3</f>
        <v>745</v>
      </c>
      <c r="H8" s="2">
        <f>D1*C4-E1*C3</f>
        <v>935</v>
      </c>
      <c r="I8" s="2">
        <f>E1*C4-E1*C3</f>
        <v>1125</v>
      </c>
      <c r="J8" s="10">
        <f>I8</f>
        <v>1125</v>
      </c>
      <c r="M8" s="9" t="s">
        <v>11</v>
      </c>
      <c r="N8" s="15">
        <f>$G8*$N$10</f>
        <v>149</v>
      </c>
      <c r="O8" s="15">
        <f>$H8*$O$10</f>
        <v>327.25</v>
      </c>
      <c r="P8" s="15">
        <f>$I8*$P$10</f>
        <v>112.5</v>
      </c>
      <c r="Q8" s="19">
        <f>$J8*$Q$10</f>
        <v>393.75</v>
      </c>
      <c r="R8" s="39">
        <f>SUM(N8:Q8)</f>
        <v>982.5</v>
      </c>
      <c r="S8" s="41"/>
      <c r="U8" s="9" t="s">
        <v>11</v>
      </c>
      <c r="V8" s="15">
        <v>745</v>
      </c>
      <c r="W8" s="15">
        <v>935</v>
      </c>
      <c r="X8" s="15">
        <v>1125</v>
      </c>
      <c r="Y8" s="19">
        <v>1125</v>
      </c>
      <c r="Z8" s="36">
        <f t="shared" si="1"/>
        <v>745</v>
      </c>
    </row>
    <row r="9" spans="1:36" ht="24" customHeight="1" thickBot="1" x14ac:dyDescent="0.35">
      <c r="A9" s="52">
        <v>0.35</v>
      </c>
      <c r="B9" s="52"/>
      <c r="C9" s="1">
        <v>16</v>
      </c>
      <c r="F9" s="11" t="s">
        <v>12</v>
      </c>
      <c r="G9" s="12">
        <f>C1*$C$4-F1*$C$3</f>
        <v>630</v>
      </c>
      <c r="H9" s="12">
        <f>D1*C4-F1*C3</f>
        <v>820</v>
      </c>
      <c r="I9" s="12">
        <f>E1*C4-F1*C3</f>
        <v>1010</v>
      </c>
      <c r="J9" s="13">
        <f>F1*C4-F1*C3</f>
        <v>1200</v>
      </c>
      <c r="M9" s="22" t="s">
        <v>12</v>
      </c>
      <c r="N9" s="15">
        <f>$G9*$N$10</f>
        <v>126</v>
      </c>
      <c r="O9" s="15">
        <f>$H9*$O$10</f>
        <v>287</v>
      </c>
      <c r="P9" s="15">
        <f>$I9*$P$10</f>
        <v>101</v>
      </c>
      <c r="Q9" s="19">
        <f>$J9*$Q$10</f>
        <v>420</v>
      </c>
      <c r="R9" s="47">
        <f>SUM(N9:Q9)</f>
        <v>934</v>
      </c>
      <c r="S9" s="41"/>
      <c r="U9" s="11" t="s">
        <v>12</v>
      </c>
      <c r="V9" s="24">
        <v>630</v>
      </c>
      <c r="W9" s="24">
        <v>820</v>
      </c>
      <c r="X9" s="24">
        <v>1010</v>
      </c>
      <c r="Y9" s="25">
        <v>1200</v>
      </c>
      <c r="Z9" s="36">
        <f t="shared" si="1"/>
        <v>630</v>
      </c>
    </row>
    <row r="10" spans="1:36" ht="15" thickBot="1" x14ac:dyDescent="0.35">
      <c r="M10" s="2" t="s">
        <v>14</v>
      </c>
      <c r="N10" s="1">
        <v>0.2</v>
      </c>
      <c r="O10" s="1">
        <v>0.35</v>
      </c>
      <c r="P10" s="1">
        <v>0.1</v>
      </c>
      <c r="Q10" s="35">
        <v>0.35</v>
      </c>
      <c r="R10" s="40"/>
      <c r="S10" s="1"/>
    </row>
    <row r="11" spans="1:36" x14ac:dyDescent="0.3">
      <c r="AC11" s="32" t="s">
        <v>19</v>
      </c>
      <c r="AD11">
        <v>0.7</v>
      </c>
    </row>
    <row r="12" spans="1:36" ht="15" thickBot="1" x14ac:dyDescent="0.35"/>
    <row r="13" spans="1:36" ht="39.75" customHeight="1" thickBot="1" x14ac:dyDescent="0.35">
      <c r="M13" s="56" t="s">
        <v>16</v>
      </c>
      <c r="N13" s="57"/>
      <c r="O13" s="57"/>
      <c r="P13" s="57"/>
      <c r="Q13" s="58"/>
      <c r="T13" s="56" t="s">
        <v>16</v>
      </c>
      <c r="U13" s="57"/>
      <c r="V13" s="57"/>
      <c r="W13" s="57"/>
      <c r="X13" s="58"/>
      <c r="AC13" s="59" t="s">
        <v>18</v>
      </c>
      <c r="AD13" s="60"/>
      <c r="AE13" s="60"/>
      <c r="AF13" s="60"/>
      <c r="AG13" s="61"/>
    </row>
    <row r="14" spans="1:36" ht="39" customHeight="1" thickBot="1" x14ac:dyDescent="0.35">
      <c r="M14" s="30"/>
      <c r="N14" s="43" t="s">
        <v>6</v>
      </c>
      <c r="O14" s="43" t="s">
        <v>5</v>
      </c>
      <c r="P14" s="43" t="s">
        <v>7</v>
      </c>
      <c r="Q14" s="44" t="s">
        <v>8</v>
      </c>
      <c r="T14" s="30"/>
      <c r="U14" s="17" t="s">
        <v>6</v>
      </c>
      <c r="V14" s="17" t="s">
        <v>5</v>
      </c>
      <c r="W14" s="17" t="s">
        <v>7</v>
      </c>
      <c r="X14" s="18" t="s">
        <v>8</v>
      </c>
      <c r="Y14" s="48" t="s">
        <v>17</v>
      </c>
      <c r="AC14" s="30"/>
      <c r="AD14" s="17" t="s">
        <v>6</v>
      </c>
      <c r="AE14" s="18" t="s">
        <v>5</v>
      </c>
      <c r="AF14" s="16" t="s">
        <v>7</v>
      </c>
      <c r="AG14" s="18" t="s">
        <v>8</v>
      </c>
      <c r="AH14" s="20" t="s">
        <v>20</v>
      </c>
      <c r="AI14" s="29" t="s">
        <v>21</v>
      </c>
      <c r="AJ14" s="31"/>
    </row>
    <row r="15" spans="1:36" ht="22.5" customHeight="1" x14ac:dyDescent="0.3">
      <c r="M15" s="14" t="s">
        <v>9</v>
      </c>
      <c r="N15" s="15">
        <v>975</v>
      </c>
      <c r="O15" s="15">
        <v>975</v>
      </c>
      <c r="P15" s="15">
        <v>975</v>
      </c>
      <c r="Q15" s="21">
        <v>975</v>
      </c>
      <c r="T15" s="14" t="s">
        <v>9</v>
      </c>
      <c r="U15" s="15">
        <f>$N$19-$N15</f>
        <v>0</v>
      </c>
      <c r="V15" s="15">
        <f>$O$19-$O15</f>
        <v>75</v>
      </c>
      <c r="W15" s="15">
        <f>$P$19-$P15</f>
        <v>150</v>
      </c>
      <c r="X15" s="19">
        <f>$Q$19-$Q15</f>
        <v>225</v>
      </c>
      <c r="Y15" s="36">
        <f>LARGE(U15:X15,1)</f>
        <v>225</v>
      </c>
      <c r="AC15" s="14" t="s">
        <v>9</v>
      </c>
      <c r="AD15" s="15">
        <v>975</v>
      </c>
      <c r="AE15" s="15">
        <v>975</v>
      </c>
      <c r="AF15" s="15">
        <v>975</v>
      </c>
      <c r="AG15" s="21">
        <v>975</v>
      </c>
      <c r="AH15" s="31">
        <f>SMALL(AD15:AG15,1)</f>
        <v>975</v>
      </c>
      <c r="AI15" s="33">
        <f>LARGE(AD15:AG15,1)</f>
        <v>975</v>
      </c>
      <c r="AJ15" s="27">
        <f>$AD$11*$AI15+(1-$AD$11)*$AH15</f>
        <v>975</v>
      </c>
    </row>
    <row r="16" spans="1:36" ht="25.5" customHeight="1" x14ac:dyDescent="0.3">
      <c r="M16" s="9" t="s">
        <v>10</v>
      </c>
      <c r="N16" s="15">
        <v>860</v>
      </c>
      <c r="O16" s="15">
        <v>1050</v>
      </c>
      <c r="P16" s="15">
        <v>1050</v>
      </c>
      <c r="Q16" s="21">
        <v>1050</v>
      </c>
      <c r="T16" s="9" t="s">
        <v>10</v>
      </c>
      <c r="U16" s="15">
        <f t="shared" ref="U16:U18" si="2">$N$19-$N16</f>
        <v>115</v>
      </c>
      <c r="V16" s="15">
        <f t="shared" ref="V16:V18" si="3">$O$19-$O16</f>
        <v>0</v>
      </c>
      <c r="W16" s="15">
        <f t="shared" ref="W16:W18" si="4">$P$19-$P16</f>
        <v>75</v>
      </c>
      <c r="X16" s="19">
        <f t="shared" ref="X16:X18" si="5">$Q$19-$Q16</f>
        <v>150</v>
      </c>
      <c r="Y16" s="37">
        <f>LARGE(U16:X16,1)</f>
        <v>150</v>
      </c>
      <c r="AC16" s="9" t="s">
        <v>10</v>
      </c>
      <c r="AD16" s="15">
        <v>860</v>
      </c>
      <c r="AE16" s="15">
        <v>1050</v>
      </c>
      <c r="AF16" s="15">
        <v>1050</v>
      </c>
      <c r="AG16" s="21">
        <v>1050</v>
      </c>
      <c r="AH16" s="27">
        <f>SMALL(AD16:AG16,1)</f>
        <v>860</v>
      </c>
      <c r="AI16" s="23">
        <f>LARGE(AD16:AG16,1)</f>
        <v>1050</v>
      </c>
      <c r="AJ16" s="27">
        <f>$AD$11*$AI16+(1-$AD$11)*$AH16</f>
        <v>993</v>
      </c>
    </row>
    <row r="17" spans="13:36" ht="26.25" customHeight="1" x14ac:dyDescent="0.3">
      <c r="M17" s="9" t="s">
        <v>11</v>
      </c>
      <c r="N17" s="15">
        <v>745</v>
      </c>
      <c r="O17" s="15">
        <v>935</v>
      </c>
      <c r="P17" s="15">
        <v>1125</v>
      </c>
      <c r="Q17" s="21">
        <v>1125</v>
      </c>
      <c r="T17" s="9" t="s">
        <v>11</v>
      </c>
      <c r="U17" s="15">
        <f t="shared" si="2"/>
        <v>230</v>
      </c>
      <c r="V17" s="15">
        <f t="shared" si="3"/>
        <v>115</v>
      </c>
      <c r="W17" s="15">
        <f t="shared" si="4"/>
        <v>0</v>
      </c>
      <c r="X17" s="19">
        <f t="shared" si="5"/>
        <v>75</v>
      </c>
      <c r="Y17" s="36">
        <f>LARGE(U17:X17,1)</f>
        <v>230</v>
      </c>
      <c r="AC17" s="9" t="s">
        <v>11</v>
      </c>
      <c r="AD17" s="15">
        <v>745</v>
      </c>
      <c r="AE17" s="15">
        <v>935</v>
      </c>
      <c r="AF17" s="15">
        <v>1125</v>
      </c>
      <c r="AG17" s="21">
        <v>1125</v>
      </c>
      <c r="AH17" s="27">
        <f>SMALL(AD17:AG17,1)</f>
        <v>745</v>
      </c>
      <c r="AI17" s="23">
        <f>LARGE(AD17:AG17,1)</f>
        <v>1125</v>
      </c>
      <c r="AJ17" s="27">
        <f t="shared" ref="AJ17:AJ18" si="6">$AD$11*$AI17+(1-$AD$11)*$AH17</f>
        <v>1011</v>
      </c>
    </row>
    <row r="18" spans="13:36" ht="33.75" customHeight="1" thickBot="1" x14ac:dyDescent="0.35">
      <c r="M18" s="22" t="s">
        <v>12</v>
      </c>
      <c r="N18" s="24">
        <v>630</v>
      </c>
      <c r="O18" s="24">
        <v>820</v>
      </c>
      <c r="P18" s="24">
        <v>1010</v>
      </c>
      <c r="Q18" s="46">
        <v>1200</v>
      </c>
      <c r="T18" s="11" t="s">
        <v>12</v>
      </c>
      <c r="U18" s="15">
        <f t="shared" si="2"/>
        <v>345</v>
      </c>
      <c r="V18" s="15">
        <f t="shared" si="3"/>
        <v>230</v>
      </c>
      <c r="W18" s="15">
        <f t="shared" si="4"/>
        <v>115</v>
      </c>
      <c r="X18" s="19">
        <f t="shared" si="5"/>
        <v>0</v>
      </c>
      <c r="Y18" s="36">
        <f>LARGE(U18:X18,1)</f>
        <v>345</v>
      </c>
      <c r="AC18" s="11" t="s">
        <v>12</v>
      </c>
      <c r="AD18" s="24">
        <v>630</v>
      </c>
      <c r="AE18" s="24">
        <v>820</v>
      </c>
      <c r="AF18" s="24">
        <v>1010</v>
      </c>
      <c r="AG18" s="46">
        <v>1200</v>
      </c>
      <c r="AH18" s="28">
        <f>SMALL(AD18:AG18,1)</f>
        <v>630</v>
      </c>
      <c r="AI18" s="23">
        <f>LARGE(AD18:AG18,1)</f>
        <v>1200</v>
      </c>
      <c r="AJ18" s="37">
        <f t="shared" si="6"/>
        <v>1029</v>
      </c>
    </row>
    <row r="19" spans="13:36" ht="30.75" customHeight="1" thickBot="1" x14ac:dyDescent="0.35">
      <c r="M19" s="11" t="s">
        <v>24</v>
      </c>
      <c r="N19" s="12">
        <f>LARGE(N15:N18,1)</f>
        <v>975</v>
      </c>
      <c r="O19" s="12">
        <f t="shared" ref="O19:Q19" si="7">LARGE(O15:O18,1)</f>
        <v>1050</v>
      </c>
      <c r="P19" s="12">
        <f t="shared" si="7"/>
        <v>1125</v>
      </c>
      <c r="Q19" s="12">
        <f t="shared" si="7"/>
        <v>1200</v>
      </c>
    </row>
    <row r="20" spans="13:36" ht="21.75" customHeight="1" x14ac:dyDescent="0.3"/>
    <row r="21" spans="13:36" ht="18" customHeight="1" x14ac:dyDescent="0.3"/>
  </sheetData>
  <mergeCells count="14">
    <mergeCell ref="U4:Y4"/>
    <mergeCell ref="M13:Q13"/>
    <mergeCell ref="T13:X13"/>
    <mergeCell ref="AC13:AG13"/>
    <mergeCell ref="A7:B7"/>
    <mergeCell ref="A8:B8"/>
    <mergeCell ref="A9:B9"/>
    <mergeCell ref="A4:B4"/>
    <mergeCell ref="M4:Q4"/>
    <mergeCell ref="A1:B1"/>
    <mergeCell ref="A2:B2"/>
    <mergeCell ref="A3:B3"/>
    <mergeCell ref="A5:B5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2020-11-25T11:07:18Z</dcterms:modified>
</cp:coreProperties>
</file>