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  <sheet name="Лист3" sheetId="3" r:id="rId3"/>
  </sheets>
  <definedNames>
    <definedName name="solver_adj" localSheetId="1" hidden="1">Лист2!$A$2:$J$2</definedName>
    <definedName name="solver_adj" localSheetId="2" hidden="1">Лист3!$B$2:$J$2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2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Лист2!$A$24:$J$24</definedName>
    <definedName name="solver_lhs1" localSheetId="2" hidden="1">Лист3!$A$24:$J$24</definedName>
    <definedName name="solver_lhs10" localSheetId="1" hidden="1">Лист2!$G$13</definedName>
    <definedName name="solver_lhs11" localSheetId="1" hidden="1">Лист2!$G$13</definedName>
    <definedName name="solver_lhs12" localSheetId="1" hidden="1">Лист2!$G$13</definedName>
    <definedName name="solver_lhs13" localSheetId="1" hidden="1">Лист2!$G$13</definedName>
    <definedName name="solver_lhs14" localSheetId="1" hidden="1">Лист2!$G$13</definedName>
    <definedName name="solver_lhs2" localSheetId="1" hidden="1">Лист2!$A$44:$J$44</definedName>
    <definedName name="solver_lhs2" localSheetId="2" hidden="1">Лист3!$A$24:$J$24</definedName>
    <definedName name="solver_lhs3" localSheetId="1" hidden="1">Лист2!$L$31:$L$33</definedName>
    <definedName name="solver_lhs3" localSheetId="2" hidden="1">Лист3!$M$4</definedName>
    <definedName name="solver_lhs4" localSheetId="1" hidden="1">Лист2!$L$4</definedName>
    <definedName name="solver_lhs4" localSheetId="2" hidden="1">Лист3!$M$5</definedName>
    <definedName name="solver_lhs5" localSheetId="1" hidden="1">Лист2!$L$5</definedName>
    <definedName name="solver_lhs5" localSheetId="2" hidden="1">Лист3!$M$6</definedName>
    <definedName name="solver_lhs6" localSheetId="1" hidden="1">Лист2!$L$6</definedName>
    <definedName name="solver_lhs7" localSheetId="1" hidden="1">Лист2!$G$13</definedName>
    <definedName name="solver_lhs8" localSheetId="1" hidden="1">Лист2!$G$13</definedName>
    <definedName name="solver_lhs9" localSheetId="1" hidden="1">Лист2!$G$13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6</definedName>
    <definedName name="solver_num" localSheetId="2" hidden="1">5</definedName>
    <definedName name="solver_nwt" localSheetId="1" hidden="1">1</definedName>
    <definedName name="solver_nwt" localSheetId="2" hidden="1">1</definedName>
    <definedName name="solver_opt" localSheetId="1" hidden="1">Лист2!$L$2</definedName>
    <definedName name="solver_opt" localSheetId="2" hidden="1">Лист3!$M$1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2</definedName>
    <definedName name="solver_rel1" localSheetId="1" hidden="1">3</definedName>
    <definedName name="solver_rel1" localSheetId="2" hidden="1">2</definedName>
    <definedName name="solver_rel10" localSheetId="1" hidden="1">3</definedName>
    <definedName name="solver_rel11" localSheetId="1" hidden="1">3</definedName>
    <definedName name="solver_rel12" localSheetId="1" hidden="1">3</definedName>
    <definedName name="solver_rel13" localSheetId="1" hidden="1">3</definedName>
    <definedName name="solver_rel14" localSheetId="1" hidden="1">3</definedName>
    <definedName name="solver_rel2" localSheetId="1" hidden="1">3</definedName>
    <definedName name="solver_rel2" localSheetId="2" hidden="1">3</definedName>
    <definedName name="solver_rel3" localSheetId="1" hidden="1">1</definedName>
    <definedName name="solver_rel3" localSheetId="2" hidden="1">1</definedName>
    <definedName name="solver_rel4" localSheetId="1" hidden="1">1</definedName>
    <definedName name="solver_rel4" localSheetId="2" hidden="1">1</definedName>
    <definedName name="solver_rel5" localSheetId="1" hidden="1">1</definedName>
    <definedName name="solver_rel5" localSheetId="2" hidden="1">1</definedName>
    <definedName name="solver_rel6" localSheetId="1" hidden="1">1</definedName>
    <definedName name="solver_rel7" localSheetId="1" hidden="1">3</definedName>
    <definedName name="solver_rel8" localSheetId="1" hidden="1">3</definedName>
    <definedName name="solver_rel9" localSheetId="1" hidden="1">3</definedName>
    <definedName name="solver_rhs1" localSheetId="1" hidden="1">Лист2!$A$17:$J$17</definedName>
    <definedName name="solver_rhs1" localSheetId="2" hidden="1">Лист3!$A$27:$J$27</definedName>
    <definedName name="solver_rhs10" localSheetId="1" hidden="1">Лист2!$B$9</definedName>
    <definedName name="solver_rhs11" localSheetId="1" hidden="1">Лист2!$B$9</definedName>
    <definedName name="solver_rhs12" localSheetId="1" hidden="1">Лист2!$B$9</definedName>
    <definedName name="solver_rhs13" localSheetId="1" hidden="1">Лист2!$B$9</definedName>
    <definedName name="solver_rhs14" localSheetId="1" hidden="1">Лист2!$B$9</definedName>
    <definedName name="solver_rhs2" localSheetId="1" hidden="1">Лист2!$A$17:$J$17</definedName>
    <definedName name="solver_rhs2" localSheetId="2" hidden="1">Лист3!$A$17:$J$17</definedName>
    <definedName name="solver_rhs3" localSheetId="1" hidden="1">Лист2!$O$31:$O$33</definedName>
    <definedName name="solver_rhs3" localSheetId="2" hidden="1">Лист3!$O$4</definedName>
    <definedName name="solver_rhs4" localSheetId="1" hidden="1">Лист2!$O$4</definedName>
    <definedName name="solver_rhs4" localSheetId="2" hidden="1">Лист3!$O$5</definedName>
    <definedName name="solver_rhs5" localSheetId="1" hidden="1">Лист2!$O$5</definedName>
    <definedName name="solver_rhs5" localSheetId="2" hidden="1">Лист3!$O$6</definedName>
    <definedName name="solver_rhs6" localSheetId="1" hidden="1">Лист2!$O$6</definedName>
    <definedName name="solver_rhs7" localSheetId="1" hidden="1">Лист2!$B$9</definedName>
    <definedName name="solver_rhs8" localSheetId="1" hidden="1">Лист2!$B$9</definedName>
    <definedName name="solver_rhs9" localSheetId="1" hidden="1">Лист2!$B$9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2" l="1"/>
  <c r="C36" i="2"/>
  <c r="H36" i="2" s="1"/>
  <c r="B36" i="2"/>
  <c r="G36" i="2" s="1"/>
  <c r="L31" i="2" s="1"/>
  <c r="A36" i="2"/>
  <c r="E36" i="2" s="1"/>
  <c r="A9" i="2"/>
  <c r="D9" i="2" s="1"/>
  <c r="I9" i="2" s="1"/>
  <c r="B9" i="2"/>
  <c r="F9" i="2" s="1"/>
  <c r="C9" i="2"/>
  <c r="B44" i="2" l="1"/>
  <c r="A44" i="2"/>
  <c r="C44" i="2"/>
  <c r="E9" i="2"/>
  <c r="H9" i="2"/>
  <c r="J9" i="2" s="1"/>
  <c r="G9" i="2"/>
  <c r="J36" i="2"/>
  <c r="J40" i="2"/>
  <c r="I36" i="2"/>
  <c r="H40" i="2"/>
  <c r="H44" i="2" s="1"/>
  <c r="F36" i="2"/>
  <c r="I40" i="2"/>
  <c r="D40" i="2"/>
  <c r="E40" i="2"/>
  <c r="E44" i="2" s="1"/>
  <c r="D36" i="2"/>
  <c r="F40" i="2"/>
  <c r="G40" i="2"/>
  <c r="G44" i="2" s="1"/>
  <c r="E13" i="2"/>
  <c r="D13" i="2"/>
  <c r="A24" i="2"/>
  <c r="M1" i="3"/>
  <c r="J27" i="3"/>
  <c r="I27" i="3"/>
  <c r="H27" i="3"/>
  <c r="G27" i="3"/>
  <c r="F27" i="3"/>
  <c r="E27" i="3"/>
  <c r="D27" i="3"/>
  <c r="C27" i="3"/>
  <c r="B27" i="3"/>
  <c r="A27" i="3"/>
  <c r="J9" i="3"/>
  <c r="I9" i="3"/>
  <c r="H9" i="3"/>
  <c r="G9" i="3"/>
  <c r="F9" i="3"/>
  <c r="E9" i="3"/>
  <c r="D9" i="3"/>
  <c r="C9" i="3"/>
  <c r="C24" i="3" s="1"/>
  <c r="B9" i="3"/>
  <c r="B24" i="3" s="1"/>
  <c r="A9" i="3"/>
  <c r="C24" i="2"/>
  <c r="L2" i="2"/>
  <c r="D44" i="2" l="1"/>
  <c r="F44" i="2"/>
  <c r="L33" i="2"/>
  <c r="J44" i="2"/>
  <c r="L32" i="2"/>
  <c r="I44" i="2"/>
  <c r="F13" i="2"/>
  <c r="G13" i="2"/>
  <c r="B24" i="2"/>
  <c r="M4" i="3"/>
  <c r="M6" i="3"/>
  <c r="M5" i="3"/>
  <c r="G24" i="3"/>
  <c r="D24" i="3"/>
  <c r="F24" i="3"/>
  <c r="H24" i="3"/>
  <c r="E24" i="3"/>
  <c r="J24" i="3"/>
  <c r="A24" i="3"/>
  <c r="I24" i="3"/>
  <c r="H27" i="2" l="1"/>
  <c r="E27" i="2"/>
  <c r="D27" i="2"/>
  <c r="E24" i="2"/>
  <c r="G27" i="2"/>
  <c r="C27" i="2"/>
  <c r="L5" i="2"/>
  <c r="J13" i="2"/>
  <c r="J24" i="2" s="1"/>
  <c r="B27" i="2"/>
  <c r="L6" i="2"/>
  <c r="J27" i="2"/>
  <c r="F27" i="2"/>
  <c r="D24" i="2"/>
  <c r="I13" i="2"/>
  <c r="I24" i="2" s="1"/>
  <c r="H13" i="2"/>
  <c r="H24" i="2" s="1"/>
  <c r="L4" i="2"/>
  <c r="G24" i="2"/>
  <c r="F24" i="2"/>
  <c r="I27" i="2"/>
</calcChain>
</file>

<file path=xl/sharedStrings.xml><?xml version="1.0" encoding="utf-8"?>
<sst xmlns="http://schemas.openxmlformats.org/spreadsheetml/2006/main" count="220" uniqueCount="98">
  <si>
    <t>Работа</t>
  </si>
  <si>
    <t>длитетельности</t>
  </si>
  <si>
    <t xml:space="preserve">Минимальное время </t>
  </si>
  <si>
    <t>коэф</t>
  </si>
  <si>
    <t>1;2</t>
  </si>
  <si>
    <t>1;3</t>
  </si>
  <si>
    <t>1;4</t>
  </si>
  <si>
    <t>2;4</t>
  </si>
  <si>
    <t>2;5</t>
  </si>
  <si>
    <t>3;4</t>
  </si>
  <si>
    <t>3;6</t>
  </si>
  <si>
    <t>4;5</t>
  </si>
  <si>
    <t>4;6</t>
  </si>
  <si>
    <t>5;6</t>
  </si>
  <si>
    <t>x12</t>
  </si>
  <si>
    <t>x13</t>
  </si>
  <si>
    <t>x14</t>
  </si>
  <si>
    <t>x24</t>
  </si>
  <si>
    <t>x25</t>
  </si>
  <si>
    <t>x34</t>
  </si>
  <si>
    <t>x36</t>
  </si>
  <si>
    <t>x45</t>
  </si>
  <si>
    <t>x46</t>
  </si>
  <si>
    <t>x56</t>
  </si>
  <si>
    <t>Переменные</t>
  </si>
  <si>
    <t>Значения</t>
  </si>
  <si>
    <t>Ниж. Гр</t>
  </si>
  <si>
    <t>Верх. Гр</t>
  </si>
  <si>
    <t>Целевая ф-ция</t>
  </si>
  <si>
    <t>о12</t>
  </si>
  <si>
    <t>о13</t>
  </si>
  <si>
    <t>о14</t>
  </si>
  <si>
    <t>н24</t>
  </si>
  <si>
    <t>о24</t>
  </si>
  <si>
    <t>н25</t>
  </si>
  <si>
    <t>о25</t>
  </si>
  <si>
    <t>н34</t>
  </si>
  <si>
    <t>о34</t>
  </si>
  <si>
    <t>н36</t>
  </si>
  <si>
    <t>о36</t>
  </si>
  <si>
    <t>н45</t>
  </si>
  <si>
    <t>о45</t>
  </si>
  <si>
    <t>н46</t>
  </si>
  <si>
    <t>о46</t>
  </si>
  <si>
    <t>н56</t>
  </si>
  <si>
    <t>о56</t>
  </si>
  <si>
    <t>Вид ограничения</t>
  </si>
  <si>
    <t>Ограничения</t>
  </si>
  <si>
    <t>min</t>
  </si>
  <si>
    <t>н12</t>
  </si>
  <si>
    <t>н13</t>
  </si>
  <si>
    <t>н14</t>
  </si>
  <si>
    <t>k12</t>
  </si>
  <si>
    <t>k13</t>
  </si>
  <si>
    <t>k14</t>
  </si>
  <si>
    <t>k24</t>
  </si>
  <si>
    <t>k25</t>
  </si>
  <si>
    <t>k34</t>
  </si>
  <si>
    <t>k36</t>
  </si>
  <si>
    <t>k45</t>
  </si>
  <si>
    <t>k46</t>
  </si>
  <si>
    <t>k56</t>
  </si>
  <si>
    <t>tкр</t>
  </si>
  <si>
    <t>t0</t>
  </si>
  <si>
    <t>012'</t>
  </si>
  <si>
    <t>013'</t>
  </si>
  <si>
    <t>O14'</t>
  </si>
  <si>
    <t>O24'</t>
  </si>
  <si>
    <t>O25'</t>
  </si>
  <si>
    <t>O34'</t>
  </si>
  <si>
    <t>O36'</t>
  </si>
  <si>
    <t>O45'</t>
  </si>
  <si>
    <t>O46'</t>
  </si>
  <si>
    <t>O56'</t>
  </si>
  <si>
    <t>t12</t>
  </si>
  <si>
    <t>t13</t>
  </si>
  <si>
    <t>t14</t>
  </si>
  <si>
    <t>t24</t>
  </si>
  <si>
    <t>t25</t>
  </si>
  <si>
    <t>t34</t>
  </si>
  <si>
    <t>t36</t>
  </si>
  <si>
    <t>t45</t>
  </si>
  <si>
    <t>t46</t>
  </si>
  <si>
    <t>t56</t>
  </si>
  <si>
    <t>d12</t>
  </si>
  <si>
    <t>d13</t>
  </si>
  <si>
    <t>d14</t>
  </si>
  <si>
    <t>d24</t>
  </si>
  <si>
    <t>d25</t>
  </si>
  <si>
    <t>d34</t>
  </si>
  <si>
    <t>d36</t>
  </si>
  <si>
    <t>d45</t>
  </si>
  <si>
    <t>d46</t>
  </si>
  <si>
    <t>d56</t>
  </si>
  <si>
    <t>&lt;=</t>
  </si>
  <si>
    <t>A:</t>
  </si>
  <si>
    <t>Б: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</si>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</sst>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3" xfId="0" applyFill="1" applyBorder="1" applyAlignment="1">
      <alignment horizontal="right"/>
    </xf>
    <xf numFmtId="0" fontId="0" fillId="0" borderId="2" xfId="0" applyBorder="1" applyAlignment="1"/>
    <xf numFmtId="0" fontId="0" fillId="0" borderId="0" xfId="0" applyAlignment="1"/>
    <xf numFmtId="0" fontId="0" fillId="0" borderId="1" xfId="0" applyFont="1" applyBorder="1"/>
    <xf numFmtId="0" fontId="2" fillId="0" borderId="2" xfId="0" applyFont="1" applyFill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171450</xdr:colOff>
      <xdr:row>3</xdr:row>
      <xdr:rowOff>0</xdr:rowOff>
    </xdr:from>
    <xdr:ext cx="21044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7486650" y="571500"/>
              <a:ext cx="2104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36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486650" y="571500"/>
              <a:ext cx="2104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36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161925</xdr:colOff>
      <xdr:row>4</xdr:row>
      <xdr:rowOff>9525</xdr:rowOff>
    </xdr:from>
    <xdr:ext cx="21044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7477125" y="771525"/>
              <a:ext cx="2104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46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7477125" y="771525"/>
              <a:ext cx="2104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46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180975</xdr:colOff>
      <xdr:row>5</xdr:row>
      <xdr:rowOff>9525</xdr:rowOff>
    </xdr:from>
    <xdr:ext cx="21044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7496175" y="962025"/>
              <a:ext cx="2104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56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7496175" y="962025"/>
              <a:ext cx="2104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56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47625</xdr:colOff>
      <xdr:row>22</xdr:row>
      <xdr:rowOff>19051</xdr:rowOff>
    </xdr:from>
    <xdr:ext cx="476250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7625" y="4210051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12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12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7625" y="4210051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𝑡_12^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57150</xdr:colOff>
      <xdr:row>22</xdr:row>
      <xdr:rowOff>9526</xdr:rowOff>
    </xdr:from>
    <xdr:ext cx="476250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66750" y="4200526"/>
              <a:ext cx="47625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13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13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66750" y="4200526"/>
              <a:ext cx="47625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13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𝑡_13^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85725</xdr:colOff>
      <xdr:row>22</xdr:row>
      <xdr:rowOff>9525</xdr:rowOff>
    </xdr:from>
    <xdr:ext cx="476250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304925" y="4200525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14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14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304925" y="4200525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𝑡_14^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76200</xdr:colOff>
      <xdr:row>22</xdr:row>
      <xdr:rowOff>0</xdr:rowOff>
    </xdr:from>
    <xdr:ext cx="476250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905000" y="4191000"/>
              <a:ext cx="47625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24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24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905000" y="4191000"/>
              <a:ext cx="47625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𝑡_24^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104775</xdr:colOff>
      <xdr:row>22</xdr:row>
      <xdr:rowOff>9525</xdr:rowOff>
    </xdr:from>
    <xdr:ext cx="476250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2543175" y="4200525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25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25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2543175" y="4200525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25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𝑡_25^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76200</xdr:colOff>
      <xdr:row>21</xdr:row>
      <xdr:rowOff>180975</xdr:rowOff>
    </xdr:from>
    <xdr:ext cx="476250" cy="173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3124200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34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34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124200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𝑡_34^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95250</xdr:colOff>
      <xdr:row>22</xdr:row>
      <xdr:rowOff>0</xdr:rowOff>
    </xdr:from>
    <xdr:ext cx="476250" cy="173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3752850" y="4191000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36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36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3752850" y="4191000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36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𝑡_36^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123825</xdr:colOff>
      <xdr:row>21</xdr:row>
      <xdr:rowOff>180975</xdr:rowOff>
    </xdr:from>
    <xdr:ext cx="476250" cy="173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4391025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45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45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4391025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45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𝑡_45^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76200</xdr:colOff>
      <xdr:row>21</xdr:row>
      <xdr:rowOff>180975</xdr:rowOff>
    </xdr:from>
    <xdr:ext cx="476250" cy="173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4953000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46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46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4953000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46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𝑡_46^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114300</xdr:colOff>
      <xdr:row>22</xdr:row>
      <xdr:rowOff>0</xdr:rowOff>
    </xdr:from>
    <xdr:ext cx="476250" cy="173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5600700" y="4191000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56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56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5600700" y="4191000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56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𝑡_56^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66675</xdr:colOff>
      <xdr:row>7</xdr:row>
      <xdr:rowOff>1</xdr:rowOff>
    </xdr:from>
    <xdr:ext cx="476250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7381875" y="1333501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12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12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7381875" y="1333501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𝑡_12^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85725</xdr:colOff>
      <xdr:row>8</xdr:row>
      <xdr:rowOff>1</xdr:rowOff>
    </xdr:from>
    <xdr:ext cx="476250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400925" y="1524001"/>
              <a:ext cx="47625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13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13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400925" y="1524001"/>
              <a:ext cx="47625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13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𝑡_13^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76200</xdr:colOff>
      <xdr:row>8</xdr:row>
      <xdr:rowOff>180975</xdr:rowOff>
    </xdr:from>
    <xdr:ext cx="476250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7391400" y="1704975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14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14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7391400" y="1704975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𝑡_14^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10</xdr:row>
      <xdr:rowOff>0</xdr:rowOff>
    </xdr:from>
    <xdr:ext cx="476250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7372350" y="1905000"/>
              <a:ext cx="47625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24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24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7372350" y="1905000"/>
              <a:ext cx="47625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𝑡_24^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66675</xdr:colOff>
      <xdr:row>11</xdr:row>
      <xdr:rowOff>9525</xdr:rowOff>
    </xdr:from>
    <xdr:ext cx="476250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7381875" y="2105025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25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25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7381875" y="2105025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25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𝑡_25^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11</xdr:row>
      <xdr:rowOff>180975</xdr:rowOff>
    </xdr:from>
    <xdr:ext cx="476250" cy="173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7372350" y="2276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34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34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7372350" y="2276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𝑡_34^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19</xdr:col>
      <xdr:colOff>133350</xdr:colOff>
      <xdr:row>10</xdr:row>
      <xdr:rowOff>104775</xdr:rowOff>
    </xdr:from>
    <xdr:ext cx="476250" cy="173253"/>
    <xdr:sp macro="" textlink="">
      <xdr:nvSpPr>
        <xdr:cNvPr id="30" name="TextBox 29"/>
        <xdr:cNvSpPr txBox="1"/>
      </xdr:nvSpPr>
      <xdr:spPr>
        <a:xfrm>
          <a:off x="11715750" y="2009775"/>
          <a:ext cx="476250" cy="1732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38100</xdr:colOff>
      <xdr:row>13</xdr:row>
      <xdr:rowOff>161925</xdr:rowOff>
    </xdr:from>
    <xdr:ext cx="476250" cy="173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/>
            <xdr:cNvSpPr txBox="1"/>
          </xdr:nvSpPr>
          <xdr:spPr>
            <a:xfrm>
              <a:off x="7353300" y="263842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45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45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33" name="TextBox 32"/>
            <xdr:cNvSpPr txBox="1"/>
          </xdr:nvSpPr>
          <xdr:spPr>
            <a:xfrm>
              <a:off x="7353300" y="263842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45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𝑡_45^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38100</xdr:colOff>
      <xdr:row>15</xdr:row>
      <xdr:rowOff>0</xdr:rowOff>
    </xdr:from>
    <xdr:ext cx="476250" cy="173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/>
            <xdr:cNvSpPr txBox="1"/>
          </xdr:nvSpPr>
          <xdr:spPr>
            <a:xfrm>
              <a:off x="7353300" y="2857500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46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46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7353300" y="2857500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46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𝑡_46^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15</xdr:row>
      <xdr:rowOff>171450</xdr:rowOff>
    </xdr:from>
    <xdr:ext cx="476250" cy="173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/>
            <xdr:cNvSpPr txBox="1"/>
          </xdr:nvSpPr>
          <xdr:spPr>
            <a:xfrm>
              <a:off x="7372350" y="3028950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56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56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39" name="TextBox 38"/>
            <xdr:cNvSpPr txBox="1"/>
          </xdr:nvSpPr>
          <xdr:spPr>
            <a:xfrm>
              <a:off x="7372350" y="3028950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56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𝑡_56^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12</xdr:row>
      <xdr:rowOff>171450</xdr:rowOff>
    </xdr:from>
    <xdr:ext cx="4762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/>
            <xdr:cNvSpPr txBox="1"/>
          </xdr:nvSpPr>
          <xdr:spPr>
            <a:xfrm>
              <a:off x="7372350" y="2457450"/>
              <a:ext cx="4762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ru-RU" sz="11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6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ru-RU" sz="11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6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46" name="TextBox 45"/>
            <xdr:cNvSpPr txBox="1"/>
          </xdr:nvSpPr>
          <xdr:spPr>
            <a:xfrm>
              <a:off x="7372350" y="2457450"/>
              <a:ext cx="4762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_3</a:t>
              </a:r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</a:t>
              </a:r>
              <a:r>
                <a:rPr lang="ru-RU" sz="1100" b="0" i="0">
                  <a:latin typeface="Cambria Math" panose="02040503050406030204" pitchFamily="18" charset="0"/>
                </a:rPr>
                <a:t>3</a:t>
              </a:r>
              <a:r>
                <a:rPr lang="en-US" sz="1100" b="0" i="0">
                  <a:latin typeface="Cambria Math" panose="02040503050406030204" pitchFamily="18" charset="0"/>
                </a:rPr>
                <a:t>6^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171450</xdr:colOff>
      <xdr:row>30</xdr:row>
      <xdr:rowOff>0</xdr:rowOff>
    </xdr:from>
    <xdr:ext cx="2104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/>
            <xdr:cNvSpPr txBox="1"/>
          </xdr:nvSpPr>
          <xdr:spPr>
            <a:xfrm>
              <a:off x="8262097" y="571500"/>
              <a:ext cx="2104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36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6" name="TextBox 25"/>
            <xdr:cNvSpPr txBox="1"/>
          </xdr:nvSpPr>
          <xdr:spPr>
            <a:xfrm>
              <a:off x="8262097" y="571500"/>
              <a:ext cx="2104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36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161925</xdr:colOff>
      <xdr:row>31</xdr:row>
      <xdr:rowOff>9525</xdr:rowOff>
    </xdr:from>
    <xdr:ext cx="2104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/>
            <xdr:cNvSpPr txBox="1"/>
          </xdr:nvSpPr>
          <xdr:spPr>
            <a:xfrm>
              <a:off x="8252572" y="771525"/>
              <a:ext cx="2104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46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8" name="TextBox 27"/>
            <xdr:cNvSpPr txBox="1"/>
          </xdr:nvSpPr>
          <xdr:spPr>
            <a:xfrm>
              <a:off x="8252572" y="771525"/>
              <a:ext cx="2104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46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180975</xdr:colOff>
      <xdr:row>32</xdr:row>
      <xdr:rowOff>9525</xdr:rowOff>
    </xdr:from>
    <xdr:ext cx="2104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/>
            <xdr:cNvSpPr txBox="1"/>
          </xdr:nvSpPr>
          <xdr:spPr>
            <a:xfrm>
              <a:off x="8271622" y="962025"/>
              <a:ext cx="2104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56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9" name="TextBox 28"/>
            <xdr:cNvSpPr txBox="1"/>
          </xdr:nvSpPr>
          <xdr:spPr>
            <a:xfrm>
              <a:off x="8271622" y="962025"/>
              <a:ext cx="2104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56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47625</xdr:colOff>
      <xdr:row>42</xdr:row>
      <xdr:rowOff>19051</xdr:rowOff>
    </xdr:from>
    <xdr:ext cx="476250" cy="172227"/>
    <xdr:sp macro="" textlink="">
      <xdr:nvSpPr>
        <xdr:cNvPr id="34" name="TextBox 33"/>
        <xdr:cNvSpPr txBox="1"/>
      </xdr:nvSpPr>
      <xdr:spPr>
        <a:xfrm>
          <a:off x="47625" y="8020051"/>
          <a:ext cx="47625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</xdr:col>
      <xdr:colOff>47625</xdr:colOff>
      <xdr:row>42</xdr:row>
      <xdr:rowOff>19051</xdr:rowOff>
    </xdr:from>
    <xdr:ext cx="476250" cy="171450"/>
    <xdr:sp macro="" textlink="">
      <xdr:nvSpPr>
        <xdr:cNvPr id="35" name="TextBox 34"/>
        <xdr:cNvSpPr txBox="1"/>
      </xdr:nvSpPr>
      <xdr:spPr>
        <a:xfrm>
          <a:off x="47625" y="8020051"/>
          <a:ext cx="476250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47625</xdr:colOff>
      <xdr:row>42</xdr:row>
      <xdr:rowOff>19051</xdr:rowOff>
    </xdr:from>
    <xdr:ext cx="476250" cy="171450"/>
    <xdr:sp macro="" textlink="">
      <xdr:nvSpPr>
        <xdr:cNvPr id="37" name="TextBox 36"/>
        <xdr:cNvSpPr txBox="1"/>
      </xdr:nvSpPr>
      <xdr:spPr>
        <a:xfrm>
          <a:off x="47625" y="8020051"/>
          <a:ext cx="476250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47625</xdr:colOff>
      <xdr:row>42</xdr:row>
      <xdr:rowOff>19051</xdr:rowOff>
    </xdr:from>
    <xdr:ext cx="476250" cy="172227"/>
    <xdr:sp macro="" textlink="">
      <xdr:nvSpPr>
        <xdr:cNvPr id="38" name="TextBox 37"/>
        <xdr:cNvSpPr txBox="1"/>
      </xdr:nvSpPr>
      <xdr:spPr>
        <a:xfrm>
          <a:off x="1952625" y="8020051"/>
          <a:ext cx="47625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47625</xdr:colOff>
      <xdr:row>42</xdr:row>
      <xdr:rowOff>19051</xdr:rowOff>
    </xdr:from>
    <xdr:ext cx="476250" cy="171450"/>
    <xdr:sp macro="" textlink="">
      <xdr:nvSpPr>
        <xdr:cNvPr id="40" name="TextBox 39"/>
        <xdr:cNvSpPr txBox="1"/>
      </xdr:nvSpPr>
      <xdr:spPr>
        <a:xfrm>
          <a:off x="47625" y="8020051"/>
          <a:ext cx="476250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47625</xdr:colOff>
      <xdr:row>42</xdr:row>
      <xdr:rowOff>19051</xdr:rowOff>
    </xdr:from>
    <xdr:ext cx="476250" cy="171450"/>
    <xdr:sp macro="" textlink="">
      <xdr:nvSpPr>
        <xdr:cNvPr id="41" name="TextBox 40"/>
        <xdr:cNvSpPr txBox="1"/>
      </xdr:nvSpPr>
      <xdr:spPr>
        <a:xfrm>
          <a:off x="47625" y="8020051"/>
          <a:ext cx="476250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47625</xdr:colOff>
      <xdr:row>42</xdr:row>
      <xdr:rowOff>19051</xdr:rowOff>
    </xdr:from>
    <xdr:ext cx="476250" cy="171450"/>
    <xdr:sp macro="" textlink="">
      <xdr:nvSpPr>
        <xdr:cNvPr id="43" name="TextBox 42"/>
        <xdr:cNvSpPr txBox="1"/>
      </xdr:nvSpPr>
      <xdr:spPr>
        <a:xfrm>
          <a:off x="47625" y="8020051"/>
          <a:ext cx="476250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47625</xdr:colOff>
      <xdr:row>42</xdr:row>
      <xdr:rowOff>19051</xdr:rowOff>
    </xdr:from>
    <xdr:ext cx="476250" cy="171450"/>
    <xdr:sp macro="" textlink="">
      <xdr:nvSpPr>
        <xdr:cNvPr id="44" name="TextBox 43"/>
        <xdr:cNvSpPr txBox="1"/>
      </xdr:nvSpPr>
      <xdr:spPr>
        <a:xfrm>
          <a:off x="47625" y="8020051"/>
          <a:ext cx="476250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47625</xdr:colOff>
      <xdr:row>42</xdr:row>
      <xdr:rowOff>19051</xdr:rowOff>
    </xdr:from>
    <xdr:ext cx="476250" cy="172227"/>
    <xdr:sp macro="" textlink="">
      <xdr:nvSpPr>
        <xdr:cNvPr id="45" name="TextBox 44"/>
        <xdr:cNvSpPr txBox="1"/>
      </xdr:nvSpPr>
      <xdr:spPr>
        <a:xfrm>
          <a:off x="6020360" y="8020051"/>
          <a:ext cx="47625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47625</xdr:colOff>
      <xdr:row>42</xdr:row>
      <xdr:rowOff>19051</xdr:rowOff>
    </xdr:from>
    <xdr:ext cx="476250" cy="171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/>
            <xdr:cNvSpPr txBox="1"/>
          </xdr:nvSpPr>
          <xdr:spPr>
            <a:xfrm>
              <a:off x="47625" y="4210051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12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12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>
        <xdr:sp macro="" textlink="">
          <xdr:nvSpPr>
            <xdr:cNvPr id="48" name="TextBox 47"/>
            <xdr:cNvSpPr txBox="1"/>
          </xdr:nvSpPr>
          <xdr:spPr>
            <a:xfrm>
              <a:off x="47625" y="4210051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12^𝑜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𝑡_12^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57150</xdr:colOff>
      <xdr:row>42</xdr:row>
      <xdr:rowOff>9526</xdr:rowOff>
    </xdr:from>
    <xdr:ext cx="476250" cy="173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Box 48"/>
            <xdr:cNvSpPr txBox="1"/>
          </xdr:nvSpPr>
          <xdr:spPr>
            <a:xfrm>
              <a:off x="651062" y="4200526"/>
              <a:ext cx="47625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13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13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>
        <xdr:sp macro="" textlink="">
          <xdr:nvSpPr>
            <xdr:cNvPr id="49" name="TextBox 48"/>
            <xdr:cNvSpPr txBox="1"/>
          </xdr:nvSpPr>
          <xdr:spPr>
            <a:xfrm>
              <a:off x="651062" y="4200526"/>
              <a:ext cx="47625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13^𝑜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𝑡_13^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85725</xdr:colOff>
      <xdr:row>42</xdr:row>
      <xdr:rowOff>9525</xdr:rowOff>
    </xdr:from>
    <xdr:ext cx="476250" cy="171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/>
            <xdr:cNvSpPr txBox="1"/>
          </xdr:nvSpPr>
          <xdr:spPr>
            <a:xfrm>
              <a:off x="1262343" y="4200525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14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14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>
        <xdr:sp macro="" textlink="">
          <xdr:nvSpPr>
            <xdr:cNvPr id="50" name="TextBox 49"/>
            <xdr:cNvSpPr txBox="1"/>
          </xdr:nvSpPr>
          <xdr:spPr>
            <a:xfrm>
              <a:off x="1262343" y="4200525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14^𝑜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𝑡_14^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76200</xdr:colOff>
      <xdr:row>42</xdr:row>
      <xdr:rowOff>0</xdr:rowOff>
    </xdr:from>
    <xdr:ext cx="476250" cy="173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/>
            <xdr:cNvSpPr txBox="1"/>
          </xdr:nvSpPr>
          <xdr:spPr>
            <a:xfrm>
              <a:off x="1981200" y="4191000"/>
              <a:ext cx="47625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24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24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>
        <xdr:sp macro="" textlink="">
          <xdr:nvSpPr>
            <xdr:cNvPr id="51" name="TextBox 50"/>
            <xdr:cNvSpPr txBox="1"/>
          </xdr:nvSpPr>
          <xdr:spPr>
            <a:xfrm>
              <a:off x="1981200" y="4191000"/>
              <a:ext cx="47625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24^𝑜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𝑡_24^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104775</xdr:colOff>
      <xdr:row>42</xdr:row>
      <xdr:rowOff>9525</xdr:rowOff>
    </xdr:from>
    <xdr:ext cx="476250" cy="171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/>
            <xdr:cNvSpPr txBox="1"/>
          </xdr:nvSpPr>
          <xdr:spPr>
            <a:xfrm>
              <a:off x="2715746" y="4200525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25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25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>
        <xdr:sp macro="" textlink="">
          <xdr:nvSpPr>
            <xdr:cNvPr id="52" name="TextBox 51"/>
            <xdr:cNvSpPr txBox="1"/>
          </xdr:nvSpPr>
          <xdr:spPr>
            <a:xfrm>
              <a:off x="2715746" y="4200525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25^𝑜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𝑡_25^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76200</xdr:colOff>
      <xdr:row>41</xdr:row>
      <xdr:rowOff>180975</xdr:rowOff>
    </xdr:from>
    <xdr:ext cx="476250" cy="1732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52"/>
            <xdr:cNvSpPr txBox="1"/>
          </xdr:nvSpPr>
          <xdr:spPr>
            <a:xfrm>
              <a:off x="3471582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34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34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>
        <xdr:sp macro="" textlink="">
          <xdr:nvSpPr>
            <xdr:cNvPr id="53" name="TextBox 52"/>
            <xdr:cNvSpPr txBox="1"/>
          </xdr:nvSpPr>
          <xdr:spPr>
            <a:xfrm>
              <a:off x="3471582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34^𝑜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𝑡_34^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95250</xdr:colOff>
      <xdr:row>42</xdr:row>
      <xdr:rowOff>0</xdr:rowOff>
    </xdr:from>
    <xdr:ext cx="476250" cy="1732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/>
            <xdr:cNvSpPr txBox="1"/>
          </xdr:nvSpPr>
          <xdr:spPr>
            <a:xfrm>
              <a:off x="4118162" y="4191000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36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36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>
        <xdr:sp macro="" textlink="">
          <xdr:nvSpPr>
            <xdr:cNvPr id="54" name="TextBox 53"/>
            <xdr:cNvSpPr txBox="1"/>
          </xdr:nvSpPr>
          <xdr:spPr>
            <a:xfrm>
              <a:off x="4118162" y="4191000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36^𝑜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𝑡_36^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123825</xdr:colOff>
      <xdr:row>41</xdr:row>
      <xdr:rowOff>180975</xdr:rowOff>
    </xdr:from>
    <xdr:ext cx="476250" cy="1732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/>
            <xdr:cNvSpPr txBox="1"/>
          </xdr:nvSpPr>
          <xdr:spPr>
            <a:xfrm>
              <a:off x="4830296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45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45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>
        <xdr:sp macro="" textlink="">
          <xdr:nvSpPr>
            <xdr:cNvPr id="55" name="TextBox 54"/>
            <xdr:cNvSpPr txBox="1"/>
          </xdr:nvSpPr>
          <xdr:spPr>
            <a:xfrm>
              <a:off x="4830296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45^𝑜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𝑡_45^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76200</xdr:colOff>
      <xdr:row>41</xdr:row>
      <xdr:rowOff>180975</xdr:rowOff>
    </xdr:from>
    <xdr:ext cx="476250" cy="1732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/>
            <xdr:cNvSpPr txBox="1"/>
          </xdr:nvSpPr>
          <xdr:spPr>
            <a:xfrm>
              <a:off x="5443818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46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46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>
        <xdr:sp macro="" textlink="">
          <xdr:nvSpPr>
            <xdr:cNvPr id="56" name="TextBox 55"/>
            <xdr:cNvSpPr txBox="1"/>
          </xdr:nvSpPr>
          <xdr:spPr>
            <a:xfrm>
              <a:off x="5443818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46^𝑜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𝑡_46^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114300</xdr:colOff>
      <xdr:row>42</xdr:row>
      <xdr:rowOff>0</xdr:rowOff>
    </xdr:from>
    <xdr:ext cx="476250" cy="1732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/>
            <xdr:cNvSpPr txBox="1"/>
          </xdr:nvSpPr>
          <xdr:spPr>
            <a:xfrm>
              <a:off x="6087035" y="4191000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56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56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>
        <xdr:sp macro="" textlink="">
          <xdr:nvSpPr>
            <xdr:cNvPr id="57" name="TextBox 56"/>
            <xdr:cNvSpPr txBox="1"/>
          </xdr:nvSpPr>
          <xdr:spPr>
            <a:xfrm>
              <a:off x="6087035" y="4191000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56^𝑜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𝑡_56^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22</xdr:row>
      <xdr:rowOff>19051</xdr:rowOff>
    </xdr:from>
    <xdr:ext cx="476250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7625" y="4210051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12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12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7625" y="4210051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𝑡_12^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57150</xdr:colOff>
      <xdr:row>22</xdr:row>
      <xdr:rowOff>9526</xdr:rowOff>
    </xdr:from>
    <xdr:ext cx="476250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666750" y="4200526"/>
              <a:ext cx="47625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13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13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66750" y="4200526"/>
              <a:ext cx="47625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13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𝑡_13^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85725</xdr:colOff>
      <xdr:row>22</xdr:row>
      <xdr:rowOff>9525</xdr:rowOff>
    </xdr:from>
    <xdr:ext cx="476250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304925" y="4200525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14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14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304925" y="4200525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𝑡_14^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76200</xdr:colOff>
      <xdr:row>22</xdr:row>
      <xdr:rowOff>0</xdr:rowOff>
    </xdr:from>
    <xdr:ext cx="476250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905000" y="4191000"/>
              <a:ext cx="47625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24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24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905000" y="4191000"/>
              <a:ext cx="476250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𝑡_24^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104775</xdr:colOff>
      <xdr:row>22</xdr:row>
      <xdr:rowOff>9525</xdr:rowOff>
    </xdr:from>
    <xdr:ext cx="476250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543175" y="4200525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25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25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543175" y="4200525"/>
              <a:ext cx="4762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25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𝑡_25^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76200</xdr:colOff>
      <xdr:row>21</xdr:row>
      <xdr:rowOff>180975</xdr:rowOff>
    </xdr:from>
    <xdr:ext cx="476250" cy="173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3124200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34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34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3124200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𝑡_34^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95250</xdr:colOff>
      <xdr:row>22</xdr:row>
      <xdr:rowOff>0</xdr:rowOff>
    </xdr:from>
    <xdr:ext cx="476250" cy="173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3752850" y="4191000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36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36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3752850" y="4191000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36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𝑡_36^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123825</xdr:colOff>
      <xdr:row>21</xdr:row>
      <xdr:rowOff>180975</xdr:rowOff>
    </xdr:from>
    <xdr:ext cx="476250" cy="173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4391025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45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45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4391025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45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𝑡_45^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76200</xdr:colOff>
      <xdr:row>21</xdr:row>
      <xdr:rowOff>180975</xdr:rowOff>
    </xdr:from>
    <xdr:ext cx="476250" cy="173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4953000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46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46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4953000" y="4181475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46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𝑡_46^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114300</xdr:colOff>
      <xdr:row>22</xdr:row>
      <xdr:rowOff>0</xdr:rowOff>
    </xdr:from>
    <xdr:ext cx="476250" cy="173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5600700" y="4191000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56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</m:t>
                      </m:r>
                    </m:sup>
                  </m:sSubSup>
                </m:oMath>
              </a14:m>
              <a:r>
                <a:rPr lang="en-US" sz="1100"/>
                <a:t>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56</m:t>
                      </m:r>
                    </m:sub>
                    <m:sup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н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5600700" y="4191000"/>
              <a:ext cx="4762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56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𝑜</a:t>
              </a:r>
              <a:r>
                <a:rPr lang="en-US" sz="1100"/>
                <a:t>-</a:t>
              </a:r>
              <a:r>
                <a:rPr lang="en-US" sz="1100" b="0" i="0">
                  <a:latin typeface="Cambria Math" panose="02040503050406030204" pitchFamily="18" charset="0"/>
                </a:rPr>
                <a:t>𝑡_56^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6"/>
  <sheetViews>
    <sheetView zoomScale="70" zoomScaleNormal="70" workbookViewId="0">
      <selection activeCell="B2" sqref="B2:B11"/>
    </sheetView>
  </sheetViews>
  <sheetFormatPr defaultRowHeight="15" x14ac:dyDescent="0.25"/>
  <cols>
    <col min="1" max="1" width="12.85546875" customWidth="1"/>
    <col min="2" max="2" width="17.140625" customWidth="1"/>
    <col min="3" max="3" width="21" customWidth="1"/>
    <col min="6" max="6" width="15" customWidth="1"/>
    <col min="34" max="34" width="16.85546875" customWidth="1"/>
    <col min="35" max="35" width="14.5703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F1" s="1" t="s">
        <v>24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</row>
    <row r="2" spans="1:35" x14ac:dyDescent="0.25">
      <c r="A2" t="s">
        <v>4</v>
      </c>
      <c r="B2">
        <v>19</v>
      </c>
      <c r="C2">
        <v>16</v>
      </c>
      <c r="D2">
        <v>0.25</v>
      </c>
      <c r="F2" s="1" t="s">
        <v>25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t="s">
        <v>5</v>
      </c>
      <c r="B3">
        <v>10</v>
      </c>
      <c r="C3">
        <v>5</v>
      </c>
      <c r="D3">
        <v>7.0000000000000007E-2</v>
      </c>
      <c r="F3" s="1" t="s">
        <v>26</v>
      </c>
      <c r="G3" s="1"/>
      <c r="H3" s="1"/>
      <c r="I3" s="1"/>
      <c r="J3" s="1"/>
      <c r="K3" s="1"/>
      <c r="L3" s="1"/>
      <c r="M3" s="1"/>
      <c r="N3" s="1"/>
      <c r="O3" s="1"/>
      <c r="P3" s="1"/>
      <c r="Q3" s="1">
        <v>15</v>
      </c>
      <c r="R3" s="1">
        <v>5</v>
      </c>
      <c r="S3" s="1">
        <v>25</v>
      </c>
      <c r="T3" s="1"/>
      <c r="U3" s="1">
        <v>13</v>
      </c>
      <c r="V3" s="1"/>
      <c r="W3" s="1">
        <v>15</v>
      </c>
      <c r="X3" s="1"/>
      <c r="Y3" s="1">
        <v>6</v>
      </c>
      <c r="Z3" s="1"/>
      <c r="AA3" s="1">
        <v>17</v>
      </c>
      <c r="AB3" s="1"/>
      <c r="AC3" s="1">
        <v>13</v>
      </c>
      <c r="AD3" s="1"/>
      <c r="AE3" s="1">
        <v>16</v>
      </c>
      <c r="AF3" s="1"/>
      <c r="AG3" s="1">
        <v>14</v>
      </c>
      <c r="AH3" s="1"/>
      <c r="AI3" s="1"/>
    </row>
    <row r="4" spans="1:35" x14ac:dyDescent="0.25">
      <c r="A4" t="s">
        <v>6</v>
      </c>
      <c r="B4">
        <v>35</v>
      </c>
      <c r="C4">
        <v>25</v>
      </c>
      <c r="D4">
        <v>0.1</v>
      </c>
      <c r="F4" s="1" t="s">
        <v>27</v>
      </c>
      <c r="G4" s="1"/>
      <c r="H4" s="1"/>
      <c r="I4" s="1"/>
      <c r="J4" s="1"/>
      <c r="K4" s="1"/>
      <c r="L4" s="1"/>
      <c r="M4" s="1"/>
      <c r="N4" s="1"/>
      <c r="O4" s="1"/>
      <c r="P4" s="1"/>
      <c r="Q4" s="1">
        <v>19</v>
      </c>
      <c r="R4" s="1">
        <v>10</v>
      </c>
      <c r="S4" s="1">
        <v>35</v>
      </c>
      <c r="T4" s="1"/>
      <c r="U4" s="1">
        <v>18</v>
      </c>
      <c r="V4" s="1"/>
      <c r="W4" s="1">
        <v>20</v>
      </c>
      <c r="X4" s="1"/>
      <c r="Y4" s="1">
        <v>9</v>
      </c>
      <c r="Z4" s="1"/>
      <c r="AA4" s="1">
        <v>22</v>
      </c>
      <c r="AB4" s="1"/>
      <c r="AC4" s="1">
        <v>17</v>
      </c>
      <c r="AD4" s="1"/>
      <c r="AE4" s="1">
        <v>20</v>
      </c>
      <c r="AF4" s="1"/>
      <c r="AG4" s="1">
        <v>18</v>
      </c>
      <c r="AH4" s="2" t="s">
        <v>48</v>
      </c>
      <c r="AI4" s="1"/>
    </row>
    <row r="5" spans="1:35" x14ac:dyDescent="0.25">
      <c r="A5" t="s">
        <v>7</v>
      </c>
      <c r="B5">
        <v>18</v>
      </c>
      <c r="C5">
        <v>13</v>
      </c>
      <c r="D5">
        <v>0.2</v>
      </c>
      <c r="E5">
        <v>60</v>
      </c>
      <c r="F5" s="1" t="s">
        <v>28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t="s">
        <v>8</v>
      </c>
      <c r="B6">
        <v>20</v>
      </c>
      <c r="C6">
        <v>15</v>
      </c>
      <c r="D6">
        <v>0.13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t="s">
        <v>9</v>
      </c>
      <c r="B7">
        <v>9</v>
      </c>
      <c r="C7">
        <v>6</v>
      </c>
      <c r="D7">
        <v>0.15</v>
      </c>
      <c r="F7" s="1">
        <v>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t="s">
        <v>10</v>
      </c>
      <c r="B8">
        <v>22</v>
      </c>
      <c r="C8">
        <v>17</v>
      </c>
      <c r="D8">
        <v>0.06</v>
      </c>
      <c r="F8" s="1">
        <v>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t="s">
        <v>11</v>
      </c>
      <c r="B9">
        <v>17</v>
      </c>
      <c r="C9">
        <v>13</v>
      </c>
      <c r="D9">
        <v>0.4</v>
      </c>
      <c r="F9" s="1">
        <v>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t="s">
        <v>12</v>
      </c>
      <c r="B10">
        <v>20</v>
      </c>
      <c r="C10">
        <v>16</v>
      </c>
      <c r="D10">
        <v>0.2</v>
      </c>
      <c r="F10" s="1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t="s">
        <v>13</v>
      </c>
      <c r="B11">
        <v>18</v>
      </c>
      <c r="C11">
        <v>14</v>
      </c>
      <c r="D11">
        <v>0.1</v>
      </c>
      <c r="F11" s="1">
        <v>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F12" s="1">
        <v>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F13" s="1">
        <v>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F14" s="1">
        <v>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F15" s="1">
        <v>10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F16" s="1">
        <v>11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6:35" x14ac:dyDescent="0.25">
      <c r="F17" s="1">
        <v>12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6:35" x14ac:dyDescent="0.25">
      <c r="F18" s="1">
        <v>13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6:35" x14ac:dyDescent="0.25">
      <c r="F19" s="1">
        <v>14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6:35" x14ac:dyDescent="0.25">
      <c r="F20" s="1">
        <v>15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6:35" x14ac:dyDescent="0.25">
      <c r="F21" s="1">
        <v>16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6:35" x14ac:dyDescent="0.25">
      <c r="F22" s="1">
        <v>17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6:35" x14ac:dyDescent="0.25">
      <c r="F23" s="1">
        <v>18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6:35" x14ac:dyDescent="0.25">
      <c r="F24" s="1">
        <v>19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6:35" x14ac:dyDescent="0.25">
      <c r="F25" s="1">
        <v>20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6:35" x14ac:dyDescent="0.25">
      <c r="F26" s="1">
        <v>21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6:35" x14ac:dyDescent="0.25">
      <c r="F27" s="1">
        <v>22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6:35" x14ac:dyDescent="0.25">
      <c r="F28" s="1">
        <v>23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6:35" x14ac:dyDescent="0.25">
      <c r="F29" s="1">
        <v>24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6:35" x14ac:dyDescent="0.25">
      <c r="F30" s="1">
        <v>25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6:35" x14ac:dyDescent="0.25">
      <c r="F31" s="1">
        <v>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6:35" x14ac:dyDescent="0.25">
      <c r="F32" s="1">
        <v>27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6:35" x14ac:dyDescent="0.25">
      <c r="F33" s="1">
        <v>28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6:35" x14ac:dyDescent="0.25">
      <c r="F34" s="1">
        <v>29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6:35" x14ac:dyDescent="0.25">
      <c r="F35" s="1">
        <v>30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6:35" x14ac:dyDescent="0.25">
      <c r="F36" s="1">
        <v>31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6:35" x14ac:dyDescent="0.25">
      <c r="F37" s="1">
        <v>32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6:35" x14ac:dyDescent="0.25">
      <c r="F38" s="1">
        <v>33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6:35" x14ac:dyDescent="0.25">
      <c r="F39" s="1">
        <v>34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6:35" x14ac:dyDescent="0.25">
      <c r="F40" s="1">
        <v>35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6:35" x14ac:dyDescent="0.25">
      <c r="F41" s="1">
        <v>36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6:35" x14ac:dyDescent="0.25">
      <c r="F42" s="1">
        <v>37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6:35" x14ac:dyDescent="0.25">
      <c r="F43" s="1">
        <v>38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6:35" x14ac:dyDescent="0.25">
      <c r="F44" s="1">
        <v>39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6:35" x14ac:dyDescent="0.25">
      <c r="F45" s="1">
        <v>40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6:35" x14ac:dyDescent="0.25">
      <c r="F46" s="1">
        <v>41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6:35" x14ac:dyDescent="0.25">
      <c r="F47" s="1">
        <v>42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6:35" x14ac:dyDescent="0.25">
      <c r="F48" s="1">
        <v>43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6:35" x14ac:dyDescent="0.25">
      <c r="F49" s="1">
        <v>44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6:35" x14ac:dyDescent="0.25">
      <c r="F50" s="1">
        <v>45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6:35" x14ac:dyDescent="0.25">
      <c r="F51" s="1">
        <v>46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6:35" x14ac:dyDescent="0.25">
      <c r="F52" s="1">
        <v>47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6:35" x14ac:dyDescent="0.25">
      <c r="F53" s="1">
        <v>48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6:35" x14ac:dyDescent="0.25">
      <c r="F54" s="1">
        <v>49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6:35" x14ac:dyDescent="0.25">
      <c r="F55" s="1">
        <v>50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6:35" x14ac:dyDescent="0.25">
      <c r="F56" s="1">
        <v>51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6:35" x14ac:dyDescent="0.25">
      <c r="F57" s="1">
        <v>52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6:35" x14ac:dyDescent="0.25">
      <c r="F58" s="1">
        <v>53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6:35" x14ac:dyDescent="0.25">
      <c r="F59" s="1">
        <v>54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6:35" x14ac:dyDescent="0.25">
      <c r="F60" s="1">
        <v>55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6:35" x14ac:dyDescent="0.25">
      <c r="F61" s="1">
        <v>56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6:35" x14ac:dyDescent="0.25">
      <c r="F62" s="1">
        <v>57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6:35" x14ac:dyDescent="0.25">
      <c r="F63" s="1">
        <v>58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6:35" x14ac:dyDescent="0.25">
      <c r="F64" s="1">
        <v>59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6:35" x14ac:dyDescent="0.25">
      <c r="F65" s="1">
        <v>60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6:35" x14ac:dyDescent="0.25">
      <c r="F66" s="1">
        <v>61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A28" zoomScale="85" zoomScaleNormal="85" workbookViewId="0">
      <selection activeCell="A27" sqref="A27"/>
    </sheetView>
  </sheetViews>
  <sheetFormatPr defaultRowHeight="15" x14ac:dyDescent="0.25"/>
  <cols>
    <col min="1" max="1" width="8.85546875" customWidth="1"/>
    <col min="2" max="2" width="8.7109375" customWidth="1"/>
    <col min="3" max="3" width="10.85546875" customWidth="1"/>
    <col min="4" max="4" width="10.5703125" customWidth="1"/>
    <col min="5" max="5" width="11.7109375" customWidth="1"/>
    <col min="6" max="6" width="9.42578125" customWidth="1"/>
    <col min="7" max="7" width="10.28515625" customWidth="1"/>
    <col min="8" max="8" width="9.85546875" customWidth="1"/>
    <col min="9" max="9" width="9.140625" customWidth="1"/>
    <col min="11" max="11" width="14.5703125" customWidth="1"/>
    <col min="12" max="12" width="8" customWidth="1"/>
    <col min="13" max="13" width="7" style="5" customWidth="1"/>
  </cols>
  <sheetData>
    <row r="1" spans="1:1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L1" s="12" t="s">
        <v>28</v>
      </c>
      <c r="M1" s="12"/>
      <c r="O1" s="1" t="s">
        <v>62</v>
      </c>
      <c r="P1" s="1" t="s">
        <v>63</v>
      </c>
    </row>
    <row r="2" spans="1:16" x14ac:dyDescent="0.25">
      <c r="A2" s="3">
        <v>12</v>
      </c>
      <c r="B2" s="3">
        <v>0</v>
      </c>
      <c r="C2" s="3">
        <v>19.999999999999716</v>
      </c>
      <c r="D2" s="3">
        <v>4.9999999999999289</v>
      </c>
      <c r="E2" s="3">
        <v>0</v>
      </c>
      <c r="F2" s="3">
        <v>0</v>
      </c>
      <c r="G2" s="3">
        <v>0</v>
      </c>
      <c r="H2" s="3">
        <v>10.000000000000036</v>
      </c>
      <c r="I2" s="3">
        <v>0</v>
      </c>
      <c r="J2" s="3">
        <v>40.000000000002984</v>
      </c>
      <c r="L2" s="12">
        <f>SUM(A2:J2)</f>
        <v>87.000000000002672</v>
      </c>
      <c r="M2" s="12"/>
      <c r="O2" s="4">
        <v>72</v>
      </c>
      <c r="P2" s="4">
        <v>60</v>
      </c>
    </row>
    <row r="4" spans="1:16" x14ac:dyDescent="0.25">
      <c r="A4" s="1" t="s">
        <v>74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7" t="s">
        <v>95</v>
      </c>
      <c r="L4">
        <f>G9</f>
        <v>32</v>
      </c>
      <c r="N4" s="5" t="s">
        <v>94</v>
      </c>
      <c r="O4">
        <v>60</v>
      </c>
    </row>
    <row r="5" spans="1:16" x14ac:dyDescent="0.25">
      <c r="A5" s="6">
        <v>19</v>
      </c>
      <c r="B5" s="1">
        <v>10</v>
      </c>
      <c r="C5" s="1">
        <v>35</v>
      </c>
      <c r="D5" s="6">
        <v>18</v>
      </c>
      <c r="E5" s="1">
        <v>20</v>
      </c>
      <c r="F5" s="1">
        <v>9</v>
      </c>
      <c r="G5" s="1">
        <v>22</v>
      </c>
      <c r="H5" s="6">
        <v>17</v>
      </c>
      <c r="I5" s="1">
        <v>20</v>
      </c>
      <c r="J5" s="6">
        <v>18</v>
      </c>
      <c r="L5">
        <f>I9</f>
        <v>53.000000000000014</v>
      </c>
      <c r="N5" s="5" t="s">
        <v>94</v>
      </c>
      <c r="O5">
        <v>60</v>
      </c>
    </row>
    <row r="6" spans="1:16" x14ac:dyDescent="0.25">
      <c r="L6">
        <f>J9</f>
        <v>59.999999999999702</v>
      </c>
      <c r="N6" s="5" t="s">
        <v>94</v>
      </c>
      <c r="O6">
        <v>60</v>
      </c>
    </row>
    <row r="8" spans="1:16" x14ac:dyDescent="0.25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  <c r="K8" s="7" t="s">
        <v>96</v>
      </c>
      <c r="L8" s="8"/>
      <c r="M8" s="9"/>
      <c r="N8" s="5" t="s">
        <v>97</v>
      </c>
      <c r="O8">
        <v>16</v>
      </c>
    </row>
    <row r="9" spans="1:16" x14ac:dyDescent="0.25">
      <c r="A9" s="1">
        <f>A$5-A$21*A$2</f>
        <v>16</v>
      </c>
      <c r="B9" s="1">
        <f t="shared" ref="B9:C9" si="0">B$5-B$21*B$2</f>
        <v>10</v>
      </c>
      <c r="C9" s="1">
        <f t="shared" si="0"/>
        <v>33.000000000000028</v>
      </c>
      <c r="D9" s="1">
        <f>(D$5+A9)-D$21*D$2</f>
        <v>33.000000000000014</v>
      </c>
      <c r="E9" s="1">
        <f>(E$5+A9)-E$21*E$2</f>
        <v>36</v>
      </c>
      <c r="F9" s="1">
        <f>(F$5+B9)-F$21*F$2</f>
        <v>19</v>
      </c>
      <c r="G9" s="1">
        <f>(G$5+B9)-G$21*G$2</f>
        <v>32</v>
      </c>
      <c r="H9" s="1">
        <f>(H$5+D9)-H$21*H$2</f>
        <v>46</v>
      </c>
      <c r="I9" s="1">
        <f>(I$5+D9)-I$21*I$2</f>
        <v>53.000000000000014</v>
      </c>
      <c r="J9" s="1">
        <f>(J$5+H9)-J$21*J$2</f>
        <v>59.999999999999702</v>
      </c>
      <c r="L9" s="9"/>
      <c r="M9" s="9"/>
      <c r="N9" s="5" t="s">
        <v>97</v>
      </c>
      <c r="O9">
        <v>5</v>
      </c>
    </row>
    <row r="10" spans="1:16" x14ac:dyDescent="0.25">
      <c r="L10" s="9"/>
      <c r="M10" s="9"/>
      <c r="N10" s="5" t="s">
        <v>97</v>
      </c>
      <c r="O10">
        <v>25</v>
      </c>
    </row>
    <row r="11" spans="1:16" x14ac:dyDescent="0.25">
      <c r="L11" s="9"/>
      <c r="M11" s="9"/>
      <c r="N11" s="5" t="s">
        <v>97</v>
      </c>
      <c r="O11">
        <v>13</v>
      </c>
    </row>
    <row r="12" spans="1:16" x14ac:dyDescent="0.25">
      <c r="A12" s="1" t="s">
        <v>49</v>
      </c>
      <c r="B12" s="1" t="s">
        <v>50</v>
      </c>
      <c r="C12" s="1" t="s">
        <v>51</v>
      </c>
      <c r="D12" s="1" t="s">
        <v>32</v>
      </c>
      <c r="E12" s="1" t="s">
        <v>34</v>
      </c>
      <c r="F12" s="1" t="s">
        <v>36</v>
      </c>
      <c r="G12" s="1" t="s">
        <v>38</v>
      </c>
      <c r="H12" s="1" t="s">
        <v>40</v>
      </c>
      <c r="I12" s="1" t="s">
        <v>42</v>
      </c>
      <c r="J12" s="1" t="s">
        <v>44</v>
      </c>
      <c r="L12" s="9"/>
      <c r="M12" s="9"/>
      <c r="N12" s="5" t="s">
        <v>97</v>
      </c>
      <c r="O12">
        <v>15</v>
      </c>
    </row>
    <row r="13" spans="1:16" x14ac:dyDescent="0.25">
      <c r="A13" s="1">
        <v>0</v>
      </c>
      <c r="B13" s="1">
        <v>0</v>
      </c>
      <c r="C13" s="1">
        <v>0</v>
      </c>
      <c r="D13" s="1">
        <f>A9</f>
        <v>16</v>
      </c>
      <c r="E13" s="1">
        <f>A9</f>
        <v>16</v>
      </c>
      <c r="F13" s="1">
        <f>B9</f>
        <v>10</v>
      </c>
      <c r="G13" s="1">
        <f>B9</f>
        <v>10</v>
      </c>
      <c r="H13" s="1">
        <f>D9</f>
        <v>33.000000000000014</v>
      </c>
      <c r="I13" s="1">
        <f>D9</f>
        <v>33.000000000000014</v>
      </c>
      <c r="J13" s="1">
        <f>H9</f>
        <v>46</v>
      </c>
      <c r="L13" s="9"/>
      <c r="M13" s="9"/>
      <c r="N13" s="5" t="s">
        <v>97</v>
      </c>
      <c r="O13">
        <v>6</v>
      </c>
    </row>
    <row r="14" spans="1:16" x14ac:dyDescent="0.25">
      <c r="L14" s="9"/>
      <c r="M14" s="9"/>
      <c r="N14" s="5" t="s">
        <v>97</v>
      </c>
      <c r="O14">
        <v>17</v>
      </c>
    </row>
    <row r="15" spans="1:16" x14ac:dyDescent="0.25">
      <c r="N15" s="5" t="s">
        <v>97</v>
      </c>
      <c r="O15">
        <v>13</v>
      </c>
    </row>
    <row r="16" spans="1:16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91</v>
      </c>
      <c r="I16" s="1" t="s">
        <v>92</v>
      </c>
      <c r="J16" s="1" t="s">
        <v>93</v>
      </c>
      <c r="N16" s="5" t="s">
        <v>97</v>
      </c>
      <c r="O16">
        <v>15</v>
      </c>
    </row>
    <row r="17" spans="1:15" x14ac:dyDescent="0.25">
      <c r="A17" s="1">
        <v>16</v>
      </c>
      <c r="B17" s="1">
        <v>5</v>
      </c>
      <c r="C17" s="1">
        <v>25</v>
      </c>
      <c r="D17" s="1">
        <v>13</v>
      </c>
      <c r="E17" s="1">
        <v>15</v>
      </c>
      <c r="F17" s="1">
        <v>6</v>
      </c>
      <c r="G17" s="1">
        <v>17</v>
      </c>
      <c r="H17" s="1">
        <v>13</v>
      </c>
      <c r="I17" s="1">
        <v>16</v>
      </c>
      <c r="J17" s="1">
        <v>14</v>
      </c>
      <c r="N17" s="5" t="s">
        <v>97</v>
      </c>
      <c r="O17">
        <v>14</v>
      </c>
    </row>
    <row r="18" spans="1:15" x14ac:dyDescent="0.25">
      <c r="N18" s="5"/>
    </row>
    <row r="19" spans="1:15" x14ac:dyDescent="0.25">
      <c r="N19" s="5"/>
    </row>
    <row r="20" spans="1:15" x14ac:dyDescent="0.25">
      <c r="A20" s="1" t="s">
        <v>52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57</v>
      </c>
      <c r="G20" s="1" t="s">
        <v>58</v>
      </c>
      <c r="H20" s="1" t="s">
        <v>59</v>
      </c>
      <c r="I20" s="1" t="s">
        <v>60</v>
      </c>
      <c r="J20" s="1" t="s">
        <v>61</v>
      </c>
    </row>
    <row r="21" spans="1:15" x14ac:dyDescent="0.25">
      <c r="A21" s="1">
        <v>0.25</v>
      </c>
      <c r="B21" s="1">
        <v>7.0000000000000007E-2</v>
      </c>
      <c r="C21" s="1">
        <v>0.1</v>
      </c>
      <c r="D21" s="1">
        <v>0.2</v>
      </c>
      <c r="E21" s="1">
        <v>0.13</v>
      </c>
      <c r="F21" s="1">
        <v>0.15</v>
      </c>
      <c r="G21" s="1">
        <v>0.06</v>
      </c>
      <c r="H21" s="1">
        <v>0.4</v>
      </c>
      <c r="I21" s="1">
        <v>0.2</v>
      </c>
      <c r="J21" s="1">
        <v>0.1</v>
      </c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5" x14ac:dyDescent="0.25">
      <c r="A24" s="1">
        <f>A$9-A$13</f>
        <v>16</v>
      </c>
      <c r="B24" s="1">
        <f t="shared" ref="B24:J24" si="1">B9-B13</f>
        <v>10</v>
      </c>
      <c r="C24" s="1">
        <f t="shared" si="1"/>
        <v>33.000000000000028</v>
      </c>
      <c r="D24" s="1">
        <f t="shared" si="1"/>
        <v>17.000000000000014</v>
      </c>
      <c r="E24" s="1">
        <f t="shared" si="1"/>
        <v>20</v>
      </c>
      <c r="F24" s="1">
        <f t="shared" si="1"/>
        <v>9</v>
      </c>
      <c r="G24" s="1">
        <f t="shared" si="1"/>
        <v>22</v>
      </c>
      <c r="H24" s="1">
        <f t="shared" si="1"/>
        <v>12.999999999999986</v>
      </c>
      <c r="I24" s="1">
        <f t="shared" si="1"/>
        <v>20</v>
      </c>
      <c r="J24" s="1">
        <f t="shared" si="1"/>
        <v>13.999999999999702</v>
      </c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5" x14ac:dyDescent="0.25">
      <c r="A27" s="1">
        <f>A$5-A$21*A$2</f>
        <v>16</v>
      </c>
      <c r="B27" s="1">
        <f t="shared" ref="B27:J27" si="2">B$5-B$21*B$2</f>
        <v>10</v>
      </c>
      <c r="C27" s="1">
        <f t="shared" si="2"/>
        <v>33.000000000000028</v>
      </c>
      <c r="D27" s="1">
        <f t="shared" si="2"/>
        <v>17.000000000000014</v>
      </c>
      <c r="E27" s="1">
        <f t="shared" si="2"/>
        <v>20</v>
      </c>
      <c r="F27" s="1">
        <f t="shared" si="2"/>
        <v>9</v>
      </c>
      <c r="G27" s="1">
        <f t="shared" si="2"/>
        <v>22</v>
      </c>
      <c r="H27" s="1">
        <f t="shared" si="2"/>
        <v>12.999999999999986</v>
      </c>
      <c r="I27" s="1">
        <f t="shared" si="2"/>
        <v>20</v>
      </c>
      <c r="J27" s="1">
        <f t="shared" si="2"/>
        <v>13.999999999999702</v>
      </c>
    </row>
    <row r="31" spans="1:15" x14ac:dyDescent="0.25">
      <c r="A31" s="1" t="s">
        <v>74</v>
      </c>
      <c r="B31" s="1" t="s">
        <v>75</v>
      </c>
      <c r="C31" s="1" t="s">
        <v>76</v>
      </c>
      <c r="D31" s="1" t="s">
        <v>77</v>
      </c>
      <c r="E31" s="1" t="s">
        <v>78</v>
      </c>
      <c r="F31" s="1" t="s">
        <v>79</v>
      </c>
      <c r="G31" s="1" t="s">
        <v>80</v>
      </c>
      <c r="H31" s="1" t="s">
        <v>81</v>
      </c>
      <c r="I31" s="1" t="s">
        <v>82</v>
      </c>
      <c r="J31" s="1" t="s">
        <v>83</v>
      </c>
      <c r="L31">
        <f>G36</f>
        <v>32</v>
      </c>
      <c r="N31" s="5" t="s">
        <v>94</v>
      </c>
      <c r="O31">
        <v>60</v>
      </c>
    </row>
    <row r="32" spans="1:15" x14ac:dyDescent="0.25">
      <c r="A32" s="6">
        <v>16</v>
      </c>
      <c r="B32" s="1">
        <v>10</v>
      </c>
      <c r="C32" s="1">
        <v>35</v>
      </c>
      <c r="D32" s="6">
        <v>13</v>
      </c>
      <c r="E32" s="1">
        <v>20</v>
      </c>
      <c r="F32" s="1">
        <v>9</v>
      </c>
      <c r="G32" s="1">
        <v>22</v>
      </c>
      <c r="H32" s="6">
        <v>13</v>
      </c>
      <c r="I32" s="1">
        <v>20</v>
      </c>
      <c r="J32" s="6">
        <v>18</v>
      </c>
      <c r="L32">
        <f>I36</f>
        <v>53.000000000000028</v>
      </c>
      <c r="N32" s="5" t="s">
        <v>94</v>
      </c>
      <c r="O32">
        <v>60</v>
      </c>
    </row>
    <row r="33" spans="1:15" x14ac:dyDescent="0.25">
      <c r="L33">
        <f>J36</f>
        <v>59.999999999999716</v>
      </c>
      <c r="N33" s="5" t="s">
        <v>94</v>
      </c>
      <c r="O33">
        <v>60</v>
      </c>
    </row>
    <row r="35" spans="1:15" x14ac:dyDescent="0.25">
      <c r="A35" s="1" t="s">
        <v>64</v>
      </c>
      <c r="B35" s="1" t="s">
        <v>65</v>
      </c>
      <c r="C35" s="1" t="s">
        <v>66</v>
      </c>
      <c r="D35" s="1" t="s">
        <v>67</v>
      </c>
      <c r="E35" s="1" t="s">
        <v>68</v>
      </c>
      <c r="F35" s="1" t="s">
        <v>69</v>
      </c>
      <c r="G35" s="1" t="s">
        <v>70</v>
      </c>
      <c r="H35" s="1" t="s">
        <v>71</v>
      </c>
      <c r="I35" s="1" t="s">
        <v>72</v>
      </c>
      <c r="J35" s="1" t="s">
        <v>73</v>
      </c>
    </row>
    <row r="36" spans="1:15" x14ac:dyDescent="0.25">
      <c r="A36" s="1">
        <f>A$5-A$21*A$2</f>
        <v>16</v>
      </c>
      <c r="B36" s="1">
        <f t="shared" ref="B36:C36" si="3">B$5-B$21*B$2</f>
        <v>10</v>
      </c>
      <c r="C36" s="1">
        <f t="shared" si="3"/>
        <v>33.000000000000028</v>
      </c>
      <c r="D36" s="1">
        <f>(D$5+A36)-D$21*D$2</f>
        <v>33.000000000000014</v>
      </c>
      <c r="E36" s="1">
        <f>(E$5+A36)-E$21*E$2</f>
        <v>36</v>
      </c>
      <c r="F36" s="1">
        <f>(F$5+B36)-F$21*F$2</f>
        <v>19</v>
      </c>
      <c r="G36" s="1">
        <f>(G$5+B36)-G$21*G$2</f>
        <v>32</v>
      </c>
      <c r="H36" s="1">
        <f>(H$5+C36)-H$21*H$2</f>
        <v>46.000000000000014</v>
      </c>
      <c r="I36" s="1">
        <f>(I$5+C36)-I$21*I$2</f>
        <v>53.000000000000028</v>
      </c>
      <c r="J36" s="1">
        <f>(H36+J5)-J$21*J$2</f>
        <v>59.999999999999716</v>
      </c>
    </row>
    <row r="39" spans="1:15" x14ac:dyDescent="0.25">
      <c r="A39" s="1" t="s">
        <v>49</v>
      </c>
      <c r="B39" s="1" t="s">
        <v>50</v>
      </c>
      <c r="C39" s="1" t="s">
        <v>51</v>
      </c>
      <c r="D39" s="1" t="s">
        <v>32</v>
      </c>
      <c r="E39" s="1" t="s">
        <v>34</v>
      </c>
      <c r="F39" s="1" t="s">
        <v>36</v>
      </c>
      <c r="G39" s="1" t="s">
        <v>38</v>
      </c>
      <c r="H39" s="1" t="s">
        <v>40</v>
      </c>
      <c r="I39" s="1" t="s">
        <v>42</v>
      </c>
      <c r="J39" s="1" t="s">
        <v>44</v>
      </c>
    </row>
    <row r="40" spans="1:15" x14ac:dyDescent="0.25">
      <c r="A40" s="1">
        <v>0</v>
      </c>
      <c r="B40" s="1">
        <v>0</v>
      </c>
      <c r="C40" s="1">
        <v>0</v>
      </c>
      <c r="D40" s="1">
        <f>A36</f>
        <v>16</v>
      </c>
      <c r="E40" s="1">
        <f>A36</f>
        <v>16</v>
      </c>
      <c r="F40" s="1">
        <f>B36</f>
        <v>10</v>
      </c>
      <c r="G40" s="1">
        <f>B36</f>
        <v>10</v>
      </c>
      <c r="H40" s="1">
        <f>C36</f>
        <v>33.000000000000028</v>
      </c>
      <c r="I40" s="1">
        <f>C36</f>
        <v>33.000000000000028</v>
      </c>
      <c r="J40" s="1">
        <f>H36</f>
        <v>46.000000000000014</v>
      </c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5" x14ac:dyDescent="0.25">
      <c r="A44" s="1">
        <f>A$36-A$40</f>
        <v>16</v>
      </c>
      <c r="B44" s="1">
        <f t="shared" ref="B44:J44" si="4">B$36-B$40</f>
        <v>10</v>
      </c>
      <c r="C44" s="1">
        <f t="shared" si="4"/>
        <v>33.000000000000028</v>
      </c>
      <c r="D44" s="1">
        <f t="shared" si="4"/>
        <v>17.000000000000014</v>
      </c>
      <c r="E44" s="1">
        <f t="shared" si="4"/>
        <v>20</v>
      </c>
      <c r="F44" s="1">
        <f t="shared" si="4"/>
        <v>9</v>
      </c>
      <c r="G44" s="1">
        <f t="shared" si="4"/>
        <v>22</v>
      </c>
      <c r="H44" s="1">
        <f t="shared" si="4"/>
        <v>12.999999999999986</v>
      </c>
      <c r="I44" s="1">
        <f t="shared" si="4"/>
        <v>20</v>
      </c>
      <c r="J44" s="1">
        <f t="shared" si="4"/>
        <v>13.999999999999702</v>
      </c>
    </row>
  </sheetData>
  <mergeCells count="2">
    <mergeCell ref="L1:M1"/>
    <mergeCell ref="L2:M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O22" sqref="O22"/>
    </sheetView>
  </sheetViews>
  <sheetFormatPr defaultRowHeight="15" x14ac:dyDescent="0.25"/>
  <sheetData>
    <row r="1" spans="1:1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M1">
        <f>SUM(B2:J2)</f>
        <v>8.9999999999999289</v>
      </c>
    </row>
    <row r="2" spans="1:15" x14ac:dyDescent="0.25">
      <c r="A2" s="3">
        <v>0</v>
      </c>
      <c r="B2" s="3">
        <v>0</v>
      </c>
      <c r="C2" s="3">
        <v>4.9999999999999289</v>
      </c>
      <c r="D2" s="3">
        <v>0</v>
      </c>
      <c r="E2" s="3">
        <v>0</v>
      </c>
      <c r="F2" s="3">
        <v>0</v>
      </c>
      <c r="G2" s="3">
        <v>0</v>
      </c>
      <c r="H2" s="3">
        <v>4</v>
      </c>
      <c r="I2" s="3">
        <v>0</v>
      </c>
      <c r="J2" s="3">
        <v>0</v>
      </c>
    </row>
    <row r="4" spans="1:15" x14ac:dyDescent="0.25">
      <c r="A4" s="10" t="s">
        <v>74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L4">
        <v>3</v>
      </c>
      <c r="M4">
        <f>B9+G9</f>
        <v>24</v>
      </c>
      <c r="O4">
        <v>34</v>
      </c>
    </row>
    <row r="5" spans="1:15" x14ac:dyDescent="0.25">
      <c r="A5" s="10">
        <v>7</v>
      </c>
      <c r="B5" s="6">
        <v>11</v>
      </c>
      <c r="C5" s="6">
        <v>16</v>
      </c>
      <c r="D5" s="10">
        <v>6</v>
      </c>
      <c r="E5" s="1">
        <v>10</v>
      </c>
      <c r="F5" s="6">
        <v>8</v>
      </c>
      <c r="G5" s="1">
        <v>13</v>
      </c>
      <c r="H5" s="6">
        <v>12</v>
      </c>
      <c r="I5" s="1">
        <v>14</v>
      </c>
      <c r="J5" s="6">
        <v>9</v>
      </c>
      <c r="L5" s="11">
        <v>4</v>
      </c>
      <c r="M5">
        <f>B9+F9+I9</f>
        <v>33</v>
      </c>
      <c r="O5">
        <v>34</v>
      </c>
    </row>
    <row r="6" spans="1:15" x14ac:dyDescent="0.25">
      <c r="L6">
        <v>5</v>
      </c>
      <c r="M6">
        <f>C9+H9+J9</f>
        <v>34.000000000000014</v>
      </c>
      <c r="O6">
        <v>34</v>
      </c>
    </row>
    <row r="8" spans="1:15" x14ac:dyDescent="0.25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</row>
    <row r="9" spans="1:15" x14ac:dyDescent="0.25">
      <c r="A9" s="1">
        <f t="shared" ref="A9:J9" si="0">A$5-A$21*A$2</f>
        <v>7</v>
      </c>
      <c r="B9" s="1">
        <f t="shared" si="0"/>
        <v>11</v>
      </c>
      <c r="C9" s="1">
        <f t="shared" si="0"/>
        <v>15.000000000000014</v>
      </c>
      <c r="D9" s="1">
        <f t="shared" si="0"/>
        <v>6</v>
      </c>
      <c r="E9" s="1">
        <f t="shared" si="0"/>
        <v>10</v>
      </c>
      <c r="F9" s="1">
        <f t="shared" si="0"/>
        <v>8</v>
      </c>
      <c r="G9" s="1">
        <f t="shared" si="0"/>
        <v>13</v>
      </c>
      <c r="H9" s="1">
        <f t="shared" si="0"/>
        <v>10</v>
      </c>
      <c r="I9" s="1">
        <f t="shared" si="0"/>
        <v>14</v>
      </c>
      <c r="J9" s="1">
        <f t="shared" si="0"/>
        <v>9</v>
      </c>
    </row>
    <row r="12" spans="1:15" x14ac:dyDescent="0.25">
      <c r="A12" s="1" t="s">
        <v>49</v>
      </c>
      <c r="B12" s="1" t="s">
        <v>50</v>
      </c>
      <c r="C12" s="1" t="s">
        <v>51</v>
      </c>
      <c r="D12" s="1" t="s">
        <v>32</v>
      </c>
      <c r="E12" s="1" t="s">
        <v>34</v>
      </c>
      <c r="F12" s="1" t="s">
        <v>36</v>
      </c>
      <c r="G12" s="1" t="s">
        <v>38</v>
      </c>
      <c r="H12" s="1" t="s">
        <v>40</v>
      </c>
      <c r="I12" s="1" t="s">
        <v>42</v>
      </c>
      <c r="J12" s="1" t="s">
        <v>44</v>
      </c>
    </row>
    <row r="13" spans="1:15" x14ac:dyDescent="0.25">
      <c r="A13" s="1">
        <v>0</v>
      </c>
      <c r="B13" s="1">
        <v>0</v>
      </c>
      <c r="C13" s="1">
        <v>0</v>
      </c>
      <c r="D13" s="1"/>
      <c r="E13" s="1"/>
      <c r="F13" s="1"/>
      <c r="G13" s="1"/>
      <c r="H13" s="1"/>
      <c r="I13" s="1"/>
      <c r="J13" s="1"/>
    </row>
    <row r="16" spans="1:15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91</v>
      </c>
      <c r="I16" s="1" t="s">
        <v>92</v>
      </c>
      <c r="J16" s="1" t="s">
        <v>93</v>
      </c>
    </row>
    <row r="17" spans="1:10" x14ac:dyDescent="0.25">
      <c r="A17" s="1">
        <v>4</v>
      </c>
      <c r="B17" s="1">
        <v>8</v>
      </c>
      <c r="C17" s="1">
        <v>13</v>
      </c>
      <c r="D17" s="1">
        <v>5</v>
      </c>
      <c r="E17" s="1">
        <v>7</v>
      </c>
      <c r="F17" s="1">
        <v>6</v>
      </c>
      <c r="G17" s="1">
        <v>10</v>
      </c>
      <c r="H17" s="1">
        <v>10</v>
      </c>
      <c r="I17" s="1">
        <v>11</v>
      </c>
      <c r="J17" s="1">
        <v>7</v>
      </c>
    </row>
    <row r="20" spans="1:10" x14ac:dyDescent="0.25">
      <c r="A20" s="1" t="s">
        <v>52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57</v>
      </c>
      <c r="G20" s="1" t="s">
        <v>58</v>
      </c>
      <c r="H20" s="1" t="s">
        <v>59</v>
      </c>
      <c r="I20" s="1" t="s">
        <v>60</v>
      </c>
      <c r="J20" s="1" t="s">
        <v>61</v>
      </c>
    </row>
    <row r="21" spans="1:10" x14ac:dyDescent="0.25">
      <c r="A21" s="1">
        <v>0.1</v>
      </c>
      <c r="B21" s="1">
        <v>0.3</v>
      </c>
      <c r="C21" s="1">
        <v>0.2</v>
      </c>
      <c r="D21" s="1">
        <v>0.05</v>
      </c>
      <c r="E21" s="1">
        <v>0.25</v>
      </c>
      <c r="F21" s="1">
        <v>0.2</v>
      </c>
      <c r="G21" s="1">
        <v>0.12</v>
      </c>
      <c r="H21" s="1">
        <v>0.5</v>
      </c>
      <c r="I21" s="1">
        <v>0.08</v>
      </c>
      <c r="J21" s="1">
        <v>0.02</v>
      </c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>
        <f>A9-0</f>
        <v>7</v>
      </c>
      <c r="B24" s="1">
        <f>B9-0</f>
        <v>11</v>
      </c>
      <c r="C24" s="1">
        <f>C9-0</f>
        <v>15.000000000000014</v>
      </c>
      <c r="D24" s="1">
        <f>A9+D9-A9</f>
        <v>6</v>
      </c>
      <c r="E24" s="1">
        <f>A9+E9-A9</f>
        <v>10</v>
      </c>
      <c r="F24" s="1">
        <f>B9+F9-B9</f>
        <v>8</v>
      </c>
      <c r="G24" s="1">
        <f>B9+G9-B9</f>
        <v>13</v>
      </c>
      <c r="H24" s="1">
        <f>C9+H9-C9</f>
        <v>10</v>
      </c>
      <c r="I24" s="1">
        <f>C9+I9-C9</f>
        <v>14</v>
      </c>
      <c r="J24" s="1">
        <f>C9+H9+J9-C9-H9</f>
        <v>9</v>
      </c>
    </row>
    <row r="27" spans="1:10" x14ac:dyDescent="0.25">
      <c r="A27">
        <f>A$5-A$21*A$2</f>
        <v>7</v>
      </c>
      <c r="B27">
        <f t="shared" ref="B27:J27" si="1">B$5-B$21*B$2</f>
        <v>11</v>
      </c>
      <c r="C27">
        <f t="shared" si="1"/>
        <v>15.000000000000014</v>
      </c>
      <c r="D27">
        <f t="shared" si="1"/>
        <v>6</v>
      </c>
      <c r="E27">
        <f t="shared" si="1"/>
        <v>10</v>
      </c>
      <c r="F27">
        <f t="shared" si="1"/>
        <v>8</v>
      </c>
      <c r="G27">
        <f t="shared" si="1"/>
        <v>13</v>
      </c>
      <c r="H27">
        <f t="shared" si="1"/>
        <v>10</v>
      </c>
      <c r="I27">
        <f t="shared" si="1"/>
        <v>14</v>
      </c>
      <c r="J27">
        <f t="shared" si="1"/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2020-12-11T14:07:10Z</dcterms:modified>
</cp:coreProperties>
</file>