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E27" i="1"/>
  <c r="D2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37" i="1"/>
  <c r="A40" i="1"/>
  <c r="A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39" i="1"/>
  <c r="F11" i="1" l="1"/>
  <c r="F8" i="1"/>
  <c r="F5" i="1"/>
  <c r="D12" i="1" l="1"/>
  <c r="E12" i="1" s="1"/>
  <c r="D13" i="1"/>
  <c r="D16" i="1" s="1"/>
  <c r="D17" i="1" s="1"/>
  <c r="D11" i="1"/>
  <c r="E11" i="1" s="1"/>
  <c r="F6" i="1" l="1"/>
  <c r="F12" i="1"/>
  <c r="E8" i="1"/>
  <c r="E9" i="1"/>
  <c r="F9" i="1" s="1"/>
  <c r="E10" i="1"/>
  <c r="F10" i="1" s="1"/>
  <c r="E13" i="1"/>
  <c r="F13" i="1" l="1"/>
  <c r="F7" i="1"/>
  <c r="E16" i="1"/>
  <c r="E17" i="1" s="1"/>
  <c r="E15" i="1"/>
  <c r="F16" i="1"/>
  <c r="I15" i="1" l="1"/>
  <c r="F15" i="1"/>
  <c r="I16" i="1" s="1"/>
  <c r="F17" i="1"/>
  <c r="I17" i="1" s="1"/>
  <c r="D19" i="1" l="1"/>
  <c r="F19" i="1" s="1"/>
</calcChain>
</file>

<file path=xl/sharedStrings.xml><?xml version="1.0" encoding="utf-8"?>
<sst xmlns="http://schemas.openxmlformats.org/spreadsheetml/2006/main" count="19" uniqueCount="19">
  <si>
    <t>mort</t>
  </si>
  <si>
    <t>nat</t>
  </si>
  <si>
    <t>Total P</t>
  </si>
  <si>
    <t>Coun t P</t>
  </si>
  <si>
    <t>T Count P</t>
  </si>
  <si>
    <t>Populations</t>
  </si>
  <si>
    <t>Middle</t>
  </si>
  <si>
    <t>Census</t>
  </si>
  <si>
    <t>Average</t>
  </si>
  <si>
    <t>Distr</t>
  </si>
  <si>
    <t>B</t>
  </si>
  <si>
    <t>theta</t>
  </si>
  <si>
    <t>r</t>
  </si>
  <si>
    <t>d</t>
  </si>
  <si>
    <t>Unif</t>
  </si>
  <si>
    <t>l</t>
  </si>
  <si>
    <t>x</t>
  </si>
  <si>
    <t>gamma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</si>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</sst>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1" fontId="0" fillId="3" borderId="2" xfId="0" applyNumberFormat="1" applyFill="1" applyBorder="1"/>
    <xf numFmtId="0" fontId="0" fillId="0" borderId="3" xfId="0" applyBorder="1"/>
    <xf numFmtId="1" fontId="0" fillId="0" borderId="4" xfId="0" applyNumberFormat="1" applyBorder="1"/>
    <xf numFmtId="0" fontId="0" fillId="3" borderId="5" xfId="0" applyFill="1" applyBorder="1"/>
    <xf numFmtId="1" fontId="0" fillId="0" borderId="6" xfId="0" applyNumberFormat="1" applyBorder="1"/>
    <xf numFmtId="1" fontId="0" fillId="3" borderId="7" xfId="0" applyNumberFormat="1" applyFill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7" xfId="0" applyNumberFormat="1" applyBorder="1"/>
    <xf numFmtId="164" fontId="0" fillId="3" borderId="8" xfId="0" applyNumberFormat="1" applyFill="1" applyBorder="1"/>
    <xf numFmtId="2" fontId="0" fillId="3" borderId="8" xfId="0" applyNumberFormat="1" applyFill="1" applyBorder="1"/>
    <xf numFmtId="2" fontId="0" fillId="0" borderId="7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92534266550015"/>
          <c:y val="0.23315923020250856"/>
          <c:w val="0.81561696944744655"/>
          <c:h val="0.572642023657435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Sheet1!$B$36</c:f>
              <c:strCache>
                <c:ptCount val="1"/>
                <c:pt idx="0">
                  <c:v>l</c:v>
                </c:pt>
              </c:strCache>
            </c:strRef>
          </c:tx>
          <c:marker>
            <c:symbol val="none"/>
          </c:marker>
          <c:val>
            <c:numRef>
              <c:f>Sheet1!$B$37:$B$86</c:f>
              <c:numCache>
                <c:formatCode>General</c:formatCode>
                <c:ptCount val="50"/>
                <c:pt idx="0">
                  <c:v>1</c:v>
                </c:pt>
                <c:pt idx="1">
                  <c:v>0.95122942450071402</c:v>
                </c:pt>
                <c:pt idx="2">
                  <c:v>0.90483741803595952</c:v>
                </c:pt>
                <c:pt idx="3">
                  <c:v>0.86070797642505781</c:v>
                </c:pt>
                <c:pt idx="4">
                  <c:v>0.81873075307798182</c:v>
                </c:pt>
                <c:pt idx="5">
                  <c:v>0.77880078307140488</c:v>
                </c:pt>
                <c:pt idx="6">
                  <c:v>0.74081822068171788</c:v>
                </c:pt>
                <c:pt idx="7">
                  <c:v>0.70468808971871344</c:v>
                </c:pt>
                <c:pt idx="8">
                  <c:v>0.67032004603563933</c:v>
                </c:pt>
                <c:pt idx="9">
                  <c:v>0.63762815162177333</c:v>
                </c:pt>
                <c:pt idx="10">
                  <c:v>0.60653065971263342</c:v>
                </c:pt>
                <c:pt idx="11">
                  <c:v>0.57694981038048665</c:v>
                </c:pt>
                <c:pt idx="12">
                  <c:v>0.54881163609402639</c:v>
                </c:pt>
                <c:pt idx="13">
                  <c:v>0.52204577676101604</c:v>
                </c:pt>
                <c:pt idx="14">
                  <c:v>0.49658530379140947</c:v>
                </c:pt>
                <c:pt idx="15">
                  <c:v>0.47236655274101469</c:v>
                </c:pt>
                <c:pt idx="16">
                  <c:v>0.44932896411722156</c:v>
                </c:pt>
                <c:pt idx="17">
                  <c:v>0.42741493194872665</c:v>
                </c:pt>
                <c:pt idx="18">
                  <c:v>0.40656965974059911</c:v>
                </c:pt>
                <c:pt idx="19">
                  <c:v>0.38674102345450118</c:v>
                </c:pt>
                <c:pt idx="20">
                  <c:v>0.36787944117144233</c:v>
                </c:pt>
                <c:pt idx="21">
                  <c:v>0.34993774911115533</c:v>
                </c:pt>
                <c:pt idx="22">
                  <c:v>0.33287108369807955</c:v>
                </c:pt>
                <c:pt idx="23">
                  <c:v>0.31663676937905316</c:v>
                </c:pt>
                <c:pt idx="24">
                  <c:v>0.30119421191220203</c:v>
                </c:pt>
                <c:pt idx="25">
                  <c:v>0.28650479686019009</c:v>
                </c:pt>
                <c:pt idx="26">
                  <c:v>0.27253179303401259</c:v>
                </c:pt>
                <c:pt idx="27">
                  <c:v>0.25924026064589151</c:v>
                </c:pt>
                <c:pt idx="28">
                  <c:v>0.24659696394160643</c:v>
                </c:pt>
                <c:pt idx="29">
                  <c:v>0.23457028809379762</c:v>
                </c:pt>
                <c:pt idx="30">
                  <c:v>0.22313016014842982</c:v>
                </c:pt>
                <c:pt idx="31">
                  <c:v>0.21224797382674304</c:v>
                </c:pt>
                <c:pt idx="32">
                  <c:v>0.20189651799465538</c:v>
                </c:pt>
                <c:pt idx="33">
                  <c:v>0.19204990862075408</c:v>
                </c:pt>
                <c:pt idx="34">
                  <c:v>0.18268352405273461</c:v>
                </c:pt>
                <c:pt idx="35">
                  <c:v>0.17377394345044514</c:v>
                </c:pt>
                <c:pt idx="36">
                  <c:v>0.16529888822158653</c:v>
                </c:pt>
                <c:pt idx="37">
                  <c:v>0.15723716631362761</c:v>
                </c:pt>
                <c:pt idx="38">
                  <c:v>0.14956861922263504</c:v>
                </c:pt>
                <c:pt idx="39">
                  <c:v>0.14227407158651353</c:v>
                </c:pt>
                <c:pt idx="40">
                  <c:v>0.1353352832366127</c:v>
                </c:pt>
                <c:pt idx="41">
                  <c:v>0.12873490358780418</c:v>
                </c:pt>
                <c:pt idx="42">
                  <c:v>0.12245642825298191</c:v>
                </c:pt>
                <c:pt idx="43">
                  <c:v>0.11648415777349697</c:v>
                </c:pt>
                <c:pt idx="44">
                  <c:v>0.11080315836233387</c:v>
                </c:pt>
                <c:pt idx="45">
                  <c:v>0.10539922456186433</c:v>
                </c:pt>
                <c:pt idx="46">
                  <c:v>0.10025884372280371</c:v>
                </c:pt>
                <c:pt idx="47">
                  <c:v>9.5369162215549613E-2</c:v>
                </c:pt>
                <c:pt idx="48">
                  <c:v>9.071795328941247E-2</c:v>
                </c:pt>
                <c:pt idx="49">
                  <c:v>8.6293586499370495E-2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54784"/>
        <c:axId val="40415744"/>
      </c:lineChart>
      <c:catAx>
        <c:axId val="608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0415744"/>
        <c:crosses val="autoZero"/>
        <c:auto val="1"/>
        <c:lblAlgn val="ctr"/>
        <c:lblOffset val="100"/>
        <c:noMultiLvlLbl val="0"/>
      </c:catAx>
      <c:valAx>
        <c:axId val="404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5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36</xdr:row>
      <xdr:rowOff>161924</xdr:rowOff>
    </xdr:from>
    <xdr:to>
      <xdr:col>7</xdr:col>
      <xdr:colOff>428625</xdr:colOff>
      <xdr:row>49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20" workbookViewId="0">
      <selection activeCell="A32" sqref="A32"/>
    </sheetView>
  </sheetViews>
  <sheetFormatPr defaultRowHeight="15" x14ac:dyDescent="0.25"/>
  <cols>
    <col min="6" max="6" width="10.42578125" customWidth="1"/>
  </cols>
  <sheetData>
    <row r="1" spans="2:9" x14ac:dyDescent="0.25">
      <c r="D1" t="s">
        <v>0</v>
      </c>
      <c r="E1">
        <v>0.9</v>
      </c>
      <c r="F1">
        <v>0.9</v>
      </c>
    </row>
    <row r="2" spans="2:9" x14ac:dyDescent="0.25">
      <c r="D2" t="s">
        <v>1</v>
      </c>
      <c r="E2">
        <v>0.3</v>
      </c>
      <c r="F2">
        <v>0.15</v>
      </c>
    </row>
    <row r="5" spans="2:9" x14ac:dyDescent="0.25">
      <c r="F5" s="11">
        <f>+(E11+E8)*$F$2</f>
        <v>4.5</v>
      </c>
    </row>
    <row r="6" spans="2:9" x14ac:dyDescent="0.25">
      <c r="F6" s="12">
        <f>+(E12+E9)*$F$2</f>
        <v>4.5</v>
      </c>
    </row>
    <row r="7" spans="2:9" x14ac:dyDescent="0.25">
      <c r="F7" s="13">
        <f>+(E13+E10)*$F$2</f>
        <v>9</v>
      </c>
    </row>
    <row r="8" spans="2:9" x14ac:dyDescent="0.25">
      <c r="E8" s="17">
        <f>+D11*$E$2</f>
        <v>7.5</v>
      </c>
      <c r="F8" s="6">
        <f t="shared" ref="F8:F13" si="0">+E8*$F$1</f>
        <v>6.75</v>
      </c>
    </row>
    <row r="9" spans="2:9" x14ac:dyDescent="0.25">
      <c r="E9" s="15">
        <f t="shared" ref="E9:E10" si="1">+D12*$E$2</f>
        <v>7.5</v>
      </c>
      <c r="F9" s="8">
        <f t="shared" si="0"/>
        <v>6.75</v>
      </c>
    </row>
    <row r="10" spans="2:9" x14ac:dyDescent="0.25">
      <c r="E10" s="13">
        <f t="shared" si="1"/>
        <v>15</v>
      </c>
      <c r="F10" s="10">
        <f t="shared" si="0"/>
        <v>13.5</v>
      </c>
    </row>
    <row r="11" spans="2:9" x14ac:dyDescent="0.25">
      <c r="D11" s="5">
        <f>+B15*$D$15</f>
        <v>25</v>
      </c>
      <c r="E11" s="14">
        <f>+D11*$E$1</f>
        <v>22.5</v>
      </c>
      <c r="F11" s="6">
        <f t="shared" si="0"/>
        <v>20.25</v>
      </c>
    </row>
    <row r="12" spans="2:9" x14ac:dyDescent="0.25">
      <c r="D12" s="7">
        <f>+B16*$D$15</f>
        <v>25</v>
      </c>
      <c r="E12" s="16">
        <f t="shared" ref="E12:E13" si="2">+D12*$E$1</f>
        <v>22.5</v>
      </c>
      <c r="F12" s="8">
        <f t="shared" si="0"/>
        <v>20.25</v>
      </c>
    </row>
    <row r="13" spans="2:9" x14ac:dyDescent="0.25">
      <c r="D13" s="9">
        <f>+B17*$D$15</f>
        <v>50</v>
      </c>
      <c r="E13" s="13">
        <f t="shared" si="2"/>
        <v>45</v>
      </c>
      <c r="F13" s="10">
        <f t="shared" si="0"/>
        <v>40.5</v>
      </c>
    </row>
    <row r="14" spans="2:9" x14ac:dyDescent="0.25">
      <c r="B14" t="s">
        <v>9</v>
      </c>
      <c r="I14" t="s">
        <v>5</v>
      </c>
    </row>
    <row r="15" spans="2:9" x14ac:dyDescent="0.25">
      <c r="B15" s="4">
        <v>0.25</v>
      </c>
      <c r="C15" t="s">
        <v>2</v>
      </c>
      <c r="D15" s="3">
        <v>100</v>
      </c>
      <c r="E15">
        <f>+SUM(E5:E13)</f>
        <v>120</v>
      </c>
      <c r="F15" s="2">
        <f>+SUM(F5:F13)</f>
        <v>126</v>
      </c>
      <c r="H15" t="s">
        <v>6</v>
      </c>
      <c r="I15" s="1">
        <f>+E15</f>
        <v>120</v>
      </c>
    </row>
    <row r="16" spans="2:9" x14ac:dyDescent="0.25">
      <c r="B16" s="4">
        <v>0.25</v>
      </c>
      <c r="C16" t="s">
        <v>3</v>
      </c>
      <c r="D16">
        <f>+D13</f>
        <v>50</v>
      </c>
      <c r="E16" s="2">
        <f>+E12+E9</f>
        <v>30</v>
      </c>
      <c r="F16" s="2">
        <f>+F11+F8+F5</f>
        <v>31.5</v>
      </c>
      <c r="H16" t="s">
        <v>8</v>
      </c>
      <c r="I16" s="1">
        <f>+AVERAGE(D15:F15)</f>
        <v>115.33333333333333</v>
      </c>
    </row>
    <row r="17" spans="1:9" x14ac:dyDescent="0.25">
      <c r="B17" s="4">
        <v>0.5</v>
      </c>
      <c r="C17" t="s">
        <v>4</v>
      </c>
      <c r="D17">
        <f>+D16</f>
        <v>50</v>
      </c>
      <c r="E17" s="2">
        <f>+E16+D17</f>
        <v>80</v>
      </c>
      <c r="F17" s="2">
        <f>+F16+E17</f>
        <v>111.5</v>
      </c>
      <c r="H17" t="s">
        <v>7</v>
      </c>
      <c r="I17" s="18">
        <f>+F17</f>
        <v>111.5</v>
      </c>
    </row>
    <row r="19" spans="1:9" x14ac:dyDescent="0.25">
      <c r="D19" s="18">
        <f>+B17*D15+B16*E15+B15*F15</f>
        <v>111.5</v>
      </c>
      <c r="F19" t="b">
        <f>+D19=I17</f>
        <v>1</v>
      </c>
    </row>
    <row r="26" spans="1:9" x14ac:dyDescent="0.25">
      <c r="D26" t="s">
        <v>14</v>
      </c>
    </row>
    <row r="27" spans="1:9" x14ac:dyDescent="0.25">
      <c r="A27" t="s">
        <v>10</v>
      </c>
      <c r="B27">
        <v>100000</v>
      </c>
      <c r="D27">
        <f>-B27/(B29+B28)/B30</f>
        <v>-3846153.846153846</v>
      </c>
      <c r="E27">
        <f>+(EXP(-B30*(B29+B28))-1)/(B29+B28)+(EXP(-B30*B28)-1)/B28</f>
        <v>-0.98735772849585968</v>
      </c>
      <c r="F27" s="2">
        <f>+D27*E27</f>
        <v>3797529.7249840754</v>
      </c>
    </row>
    <row r="28" spans="1:9" x14ac:dyDescent="0.25">
      <c r="A28" t="s">
        <v>11</v>
      </c>
      <c r="B28">
        <v>0.05</v>
      </c>
      <c r="D28" t="s">
        <v>18</v>
      </c>
    </row>
    <row r="29" spans="1:9" x14ac:dyDescent="0.25">
      <c r="A29" t="s">
        <v>12</v>
      </c>
      <c r="B29">
        <v>2E-3</v>
      </c>
    </row>
    <row r="30" spans="1:9" x14ac:dyDescent="0.25">
      <c r="A30" t="s">
        <v>13</v>
      </c>
      <c r="B30">
        <v>0.5</v>
      </c>
    </row>
    <row r="31" spans="1:9" x14ac:dyDescent="0.25">
      <c r="A31" t="s">
        <v>17</v>
      </c>
      <c r="B31">
        <v>2</v>
      </c>
    </row>
    <row r="36" spans="1:2" x14ac:dyDescent="0.25">
      <c r="A36" t="s">
        <v>16</v>
      </c>
      <c r="B36" t="s">
        <v>15</v>
      </c>
    </row>
    <row r="37" spans="1:2" x14ac:dyDescent="0.25">
      <c r="A37">
        <v>0</v>
      </c>
      <c r="B37">
        <f>EXP(-A37*$B$28)</f>
        <v>1</v>
      </c>
    </row>
    <row r="38" spans="1:2" x14ac:dyDescent="0.25">
      <c r="A38">
        <v>1</v>
      </c>
      <c r="B38">
        <f t="shared" ref="B38:B86" si="3">EXP(-A38*$B$28)</f>
        <v>0.95122942450071402</v>
      </c>
    </row>
    <row r="39" spans="1:2" x14ac:dyDescent="0.25">
      <c r="A39">
        <f>+A38+1</f>
        <v>2</v>
      </c>
      <c r="B39">
        <f t="shared" si="3"/>
        <v>0.90483741803595952</v>
      </c>
    </row>
    <row r="40" spans="1:2" x14ac:dyDescent="0.25">
      <c r="A40">
        <f t="shared" ref="A40:A86" si="4">+A39+1</f>
        <v>3</v>
      </c>
      <c r="B40">
        <f t="shared" si="3"/>
        <v>0.86070797642505781</v>
      </c>
    </row>
    <row r="41" spans="1:2" x14ac:dyDescent="0.25">
      <c r="A41">
        <f t="shared" si="4"/>
        <v>4</v>
      </c>
      <c r="B41">
        <f t="shared" si="3"/>
        <v>0.81873075307798182</v>
      </c>
    </row>
    <row r="42" spans="1:2" x14ac:dyDescent="0.25">
      <c r="A42">
        <f t="shared" si="4"/>
        <v>5</v>
      </c>
      <c r="B42">
        <f t="shared" si="3"/>
        <v>0.77880078307140488</v>
      </c>
    </row>
    <row r="43" spans="1:2" x14ac:dyDescent="0.25">
      <c r="A43">
        <f t="shared" si="4"/>
        <v>6</v>
      </c>
      <c r="B43">
        <f t="shared" si="3"/>
        <v>0.74081822068171788</v>
      </c>
    </row>
    <row r="44" spans="1:2" x14ac:dyDescent="0.25">
      <c r="A44">
        <f t="shared" si="4"/>
        <v>7</v>
      </c>
      <c r="B44">
        <f t="shared" si="3"/>
        <v>0.70468808971871344</v>
      </c>
    </row>
    <row r="45" spans="1:2" x14ac:dyDescent="0.25">
      <c r="A45">
        <f t="shared" si="4"/>
        <v>8</v>
      </c>
      <c r="B45">
        <f t="shared" si="3"/>
        <v>0.67032004603563933</v>
      </c>
    </row>
    <row r="46" spans="1:2" x14ac:dyDescent="0.25">
      <c r="A46">
        <f t="shared" si="4"/>
        <v>9</v>
      </c>
      <c r="B46">
        <f t="shared" si="3"/>
        <v>0.63762815162177333</v>
      </c>
    </row>
    <row r="47" spans="1:2" x14ac:dyDescent="0.25">
      <c r="A47">
        <f t="shared" si="4"/>
        <v>10</v>
      </c>
      <c r="B47">
        <f t="shared" si="3"/>
        <v>0.60653065971263342</v>
      </c>
    </row>
    <row r="48" spans="1:2" x14ac:dyDescent="0.25">
      <c r="A48">
        <f t="shared" si="4"/>
        <v>11</v>
      </c>
      <c r="B48">
        <f t="shared" si="3"/>
        <v>0.57694981038048665</v>
      </c>
    </row>
    <row r="49" spans="1:2" x14ac:dyDescent="0.25">
      <c r="A49">
        <f t="shared" si="4"/>
        <v>12</v>
      </c>
      <c r="B49">
        <f t="shared" si="3"/>
        <v>0.54881163609402639</v>
      </c>
    </row>
    <row r="50" spans="1:2" x14ac:dyDescent="0.25">
      <c r="A50">
        <f t="shared" si="4"/>
        <v>13</v>
      </c>
      <c r="B50">
        <f t="shared" si="3"/>
        <v>0.52204577676101604</v>
      </c>
    </row>
    <row r="51" spans="1:2" x14ac:dyDescent="0.25">
      <c r="A51">
        <f t="shared" si="4"/>
        <v>14</v>
      </c>
      <c r="B51">
        <f t="shared" si="3"/>
        <v>0.49658530379140947</v>
      </c>
    </row>
    <row r="52" spans="1:2" x14ac:dyDescent="0.25">
      <c r="A52">
        <f t="shared" si="4"/>
        <v>15</v>
      </c>
      <c r="B52">
        <f t="shared" si="3"/>
        <v>0.47236655274101469</v>
      </c>
    </row>
    <row r="53" spans="1:2" x14ac:dyDescent="0.25">
      <c r="A53">
        <f t="shared" si="4"/>
        <v>16</v>
      </c>
      <c r="B53">
        <f t="shared" si="3"/>
        <v>0.44932896411722156</v>
      </c>
    </row>
    <row r="54" spans="1:2" x14ac:dyDescent="0.25">
      <c r="A54">
        <f t="shared" si="4"/>
        <v>17</v>
      </c>
      <c r="B54">
        <f t="shared" si="3"/>
        <v>0.42741493194872665</v>
      </c>
    </row>
    <row r="55" spans="1:2" x14ac:dyDescent="0.25">
      <c r="A55">
        <f t="shared" si="4"/>
        <v>18</v>
      </c>
      <c r="B55">
        <f t="shared" si="3"/>
        <v>0.40656965974059911</v>
      </c>
    </row>
    <row r="56" spans="1:2" x14ac:dyDescent="0.25">
      <c r="A56">
        <f t="shared" si="4"/>
        <v>19</v>
      </c>
      <c r="B56">
        <f t="shared" si="3"/>
        <v>0.38674102345450118</v>
      </c>
    </row>
    <row r="57" spans="1:2" x14ac:dyDescent="0.25">
      <c r="A57">
        <f t="shared" si="4"/>
        <v>20</v>
      </c>
      <c r="B57">
        <f t="shared" si="3"/>
        <v>0.36787944117144233</v>
      </c>
    </row>
    <row r="58" spans="1:2" x14ac:dyDescent="0.25">
      <c r="A58">
        <f t="shared" si="4"/>
        <v>21</v>
      </c>
      <c r="B58">
        <f t="shared" si="3"/>
        <v>0.34993774911115533</v>
      </c>
    </row>
    <row r="59" spans="1:2" x14ac:dyDescent="0.25">
      <c r="A59">
        <f t="shared" si="4"/>
        <v>22</v>
      </c>
      <c r="B59">
        <f t="shared" si="3"/>
        <v>0.33287108369807955</v>
      </c>
    </row>
    <row r="60" spans="1:2" x14ac:dyDescent="0.25">
      <c r="A60">
        <f t="shared" si="4"/>
        <v>23</v>
      </c>
      <c r="B60">
        <f t="shared" si="3"/>
        <v>0.31663676937905316</v>
      </c>
    </row>
    <row r="61" spans="1:2" x14ac:dyDescent="0.25">
      <c r="A61">
        <f t="shared" si="4"/>
        <v>24</v>
      </c>
      <c r="B61">
        <f t="shared" si="3"/>
        <v>0.30119421191220203</v>
      </c>
    </row>
    <row r="62" spans="1:2" x14ac:dyDescent="0.25">
      <c r="A62">
        <f t="shared" si="4"/>
        <v>25</v>
      </c>
      <c r="B62">
        <f t="shared" si="3"/>
        <v>0.28650479686019009</v>
      </c>
    </row>
    <row r="63" spans="1:2" x14ac:dyDescent="0.25">
      <c r="A63">
        <f t="shared" si="4"/>
        <v>26</v>
      </c>
      <c r="B63">
        <f t="shared" si="3"/>
        <v>0.27253179303401259</v>
      </c>
    </row>
    <row r="64" spans="1:2" x14ac:dyDescent="0.25">
      <c r="A64">
        <f t="shared" si="4"/>
        <v>27</v>
      </c>
      <c r="B64">
        <f t="shared" si="3"/>
        <v>0.25924026064589151</v>
      </c>
    </row>
    <row r="65" spans="1:2" x14ac:dyDescent="0.25">
      <c r="A65">
        <f t="shared" si="4"/>
        <v>28</v>
      </c>
      <c r="B65">
        <f t="shared" si="3"/>
        <v>0.24659696394160643</v>
      </c>
    </row>
    <row r="66" spans="1:2" x14ac:dyDescent="0.25">
      <c r="A66">
        <f t="shared" si="4"/>
        <v>29</v>
      </c>
      <c r="B66">
        <f t="shared" si="3"/>
        <v>0.23457028809379762</v>
      </c>
    </row>
    <row r="67" spans="1:2" x14ac:dyDescent="0.25">
      <c r="A67">
        <f t="shared" si="4"/>
        <v>30</v>
      </c>
      <c r="B67">
        <f t="shared" si="3"/>
        <v>0.22313016014842982</v>
      </c>
    </row>
    <row r="68" spans="1:2" x14ac:dyDescent="0.25">
      <c r="A68">
        <f t="shared" si="4"/>
        <v>31</v>
      </c>
      <c r="B68">
        <f t="shared" si="3"/>
        <v>0.21224797382674304</v>
      </c>
    </row>
    <row r="69" spans="1:2" x14ac:dyDescent="0.25">
      <c r="A69">
        <f t="shared" si="4"/>
        <v>32</v>
      </c>
      <c r="B69">
        <f t="shared" si="3"/>
        <v>0.20189651799465538</v>
      </c>
    </row>
    <row r="70" spans="1:2" x14ac:dyDescent="0.25">
      <c r="A70">
        <f t="shared" si="4"/>
        <v>33</v>
      </c>
      <c r="B70">
        <f t="shared" si="3"/>
        <v>0.19204990862075408</v>
      </c>
    </row>
    <row r="71" spans="1:2" x14ac:dyDescent="0.25">
      <c r="A71">
        <f t="shared" si="4"/>
        <v>34</v>
      </c>
      <c r="B71">
        <f t="shared" si="3"/>
        <v>0.18268352405273461</v>
      </c>
    </row>
    <row r="72" spans="1:2" x14ac:dyDescent="0.25">
      <c r="A72">
        <f t="shared" si="4"/>
        <v>35</v>
      </c>
      <c r="B72">
        <f t="shared" si="3"/>
        <v>0.17377394345044514</v>
      </c>
    </row>
    <row r="73" spans="1:2" x14ac:dyDescent="0.25">
      <c r="A73">
        <f t="shared" si="4"/>
        <v>36</v>
      </c>
      <c r="B73">
        <f t="shared" si="3"/>
        <v>0.16529888822158653</v>
      </c>
    </row>
    <row r="74" spans="1:2" x14ac:dyDescent="0.25">
      <c r="A74">
        <f t="shared" si="4"/>
        <v>37</v>
      </c>
      <c r="B74">
        <f t="shared" si="3"/>
        <v>0.15723716631362761</v>
      </c>
    </row>
    <row r="75" spans="1:2" x14ac:dyDescent="0.25">
      <c r="A75">
        <f t="shared" si="4"/>
        <v>38</v>
      </c>
      <c r="B75">
        <f t="shared" si="3"/>
        <v>0.14956861922263504</v>
      </c>
    </row>
    <row r="76" spans="1:2" x14ac:dyDescent="0.25">
      <c r="A76">
        <f t="shared" si="4"/>
        <v>39</v>
      </c>
      <c r="B76">
        <f t="shared" si="3"/>
        <v>0.14227407158651353</v>
      </c>
    </row>
    <row r="77" spans="1:2" x14ac:dyDescent="0.25">
      <c r="A77">
        <f t="shared" si="4"/>
        <v>40</v>
      </c>
      <c r="B77">
        <f t="shared" si="3"/>
        <v>0.1353352832366127</v>
      </c>
    </row>
    <row r="78" spans="1:2" x14ac:dyDescent="0.25">
      <c r="A78">
        <f t="shared" si="4"/>
        <v>41</v>
      </c>
      <c r="B78">
        <f t="shared" si="3"/>
        <v>0.12873490358780418</v>
      </c>
    </row>
    <row r="79" spans="1:2" x14ac:dyDescent="0.25">
      <c r="A79">
        <f t="shared" si="4"/>
        <v>42</v>
      </c>
      <c r="B79">
        <f t="shared" si="3"/>
        <v>0.12245642825298191</v>
      </c>
    </row>
    <row r="80" spans="1:2" x14ac:dyDescent="0.25">
      <c r="A80">
        <f t="shared" si="4"/>
        <v>43</v>
      </c>
      <c r="B80">
        <f t="shared" si="3"/>
        <v>0.11648415777349697</v>
      </c>
    </row>
    <row r="81" spans="1:2" x14ac:dyDescent="0.25">
      <c r="A81">
        <f t="shared" si="4"/>
        <v>44</v>
      </c>
      <c r="B81">
        <f t="shared" si="3"/>
        <v>0.11080315836233387</v>
      </c>
    </row>
    <row r="82" spans="1:2" x14ac:dyDescent="0.25">
      <c r="A82">
        <f t="shared" si="4"/>
        <v>45</v>
      </c>
      <c r="B82">
        <f t="shared" si="3"/>
        <v>0.10539922456186433</v>
      </c>
    </row>
    <row r="83" spans="1:2" x14ac:dyDescent="0.25">
      <c r="A83">
        <f t="shared" si="4"/>
        <v>46</v>
      </c>
      <c r="B83">
        <f t="shared" si="3"/>
        <v>0.10025884372280371</v>
      </c>
    </row>
    <row r="84" spans="1:2" x14ac:dyDescent="0.25">
      <c r="A84">
        <f t="shared" si="4"/>
        <v>47</v>
      </c>
      <c r="B84">
        <f t="shared" si="3"/>
        <v>9.5369162215549613E-2</v>
      </c>
    </row>
    <row r="85" spans="1:2" x14ac:dyDescent="0.25">
      <c r="A85">
        <f t="shared" si="4"/>
        <v>48</v>
      </c>
      <c r="B85">
        <f t="shared" si="3"/>
        <v>9.071795328941247E-2</v>
      </c>
    </row>
    <row r="86" spans="1:2" x14ac:dyDescent="0.25">
      <c r="A86">
        <f t="shared" si="4"/>
        <v>49</v>
      </c>
      <c r="B86">
        <f t="shared" si="3"/>
        <v>8.6293586499370495E-2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MPI for Demographic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MPIDR_D\williams</dc:creator>
  <cp:lastModifiedBy>MPIDR_D\williams</cp:lastModifiedBy>
  <dcterms:created xsi:type="dcterms:W3CDTF">2018-12-13T14:06:33Z</dcterms:created>
  <dcterms:modified xsi:type="dcterms:W3CDTF">2018-12-14T10:01:14Z</dcterms:modified>
</cp:coreProperties>
</file>