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ván Andres\Desktop\"/>
    </mc:Choice>
  </mc:AlternateContent>
  <xr:revisionPtr revIDLastSave="0" documentId="8_{24CF08D3-4DD1-4DEE-8AC4-ECA425E34FA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<sst xmlns="http://schemas.openxmlformats.org/spreadsheetml/2006/main" count="101" uniqueCount="72">
  <si>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</si>
  <si>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</si>
  <si>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</si>
  <si>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</si>
  <si>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</si>
  <si>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</si>
  <si>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</si>
  <si>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</si>
  <si>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</si>
  <si>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</si>
  <si>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</si>
  <si>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</si>
  <si>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</si>
  <si>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</si>
  <si>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</si>
  <si>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</si>
  <si>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</si>
  <si>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</si>
  <si>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</si>
  <si>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</si>
  <si>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</si>
  <si>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</si>
  <si>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</si>
  <si>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</si>
  <si>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</si>
  <si>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</si>
  <si>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</si>
  <si>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</si>
  <si>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</si>
  <si>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</si>
  <si>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</si>
  <si>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RQ01</t>
  </si>
  <si>
    <t>RQ02</t>
  </si>
  <si>
    <t>RQ03</t>
  </si>
  <si>
    <t>RQ04</t>
  </si>
  <si>
    <t>RQ05</t>
  </si>
  <si>
    <t xml:space="preserve">Falta de control sobre los clientes	</t>
  </si>
  <si>
    <t xml:space="preserve">Necesidad de registrar clientes en el sistema	</t>
  </si>
  <si>
    <t>Para gestionar la información de clientes de manera centralizada y organizada</t>
  </si>
  <si>
    <t xml:space="preserve">Crear un formulario en el sistema donde se puedan ingresar los datos básicos de los clientes (nombre, teléfono, etc.).	</t>
  </si>
  <si>
    <t xml:space="preserve">Alexander Benavides	</t>
  </si>
  <si>
    <t xml:space="preserve">Verificar que los datos del cliente se guarden correctamente	</t>
  </si>
  <si>
    <t>Registro de clientes</t>
  </si>
  <si>
    <t>Gestión de transacciones</t>
  </si>
  <si>
    <t xml:space="preserve">Comprobar que las transacciones se guarden correctamente en la base de datos	</t>
  </si>
  <si>
    <t xml:space="preserve">Klever Jami	</t>
  </si>
  <si>
    <t xml:space="preserve">Implementar un módulo donde se pueda registrar la fecha, monto y descripción de cada transacción financiera realizada por el cliente.	</t>
  </si>
  <si>
    <t xml:space="preserve">Para llevar un control detallado de los pagos y cobros realizados por los clientes	</t>
  </si>
  <si>
    <t xml:space="preserve">Necesidad de registrar las transacciones financieras	</t>
  </si>
  <si>
    <t xml:space="preserve">Transacciones manuales y desorganizadas	</t>
  </si>
  <si>
    <t xml:space="preserve">Dificultad para generar reportes	</t>
  </si>
  <si>
    <t xml:space="preserve">Necesidad de generar reportes financieros automáticos	</t>
  </si>
  <si>
    <t xml:space="preserve">Para poder obtener reportes de ingresos y egresos de manera rápida y precisa	</t>
  </si>
  <si>
    <t xml:space="preserve">Desarrollar una función que genere reportes de ingresos y egresos, exportables a PDF o Excel.	</t>
  </si>
  <si>
    <t xml:space="preserve">Gabriel Suasnavas	</t>
  </si>
  <si>
    <t xml:space="preserve">Verificar que el historial de transacciones se visualice correctamente	</t>
  </si>
  <si>
    <t>Generación de reportes</t>
  </si>
  <si>
    <t xml:space="preserve">Verificar que los reportes se generen correctamente y se exporten	</t>
  </si>
  <si>
    <t xml:space="preserve">Crear una sección en el sistema donde se pueda buscar a un cliente y visualizar su historial de transacciones.	</t>
  </si>
  <si>
    <t xml:space="preserve">Para tener acceso inmediato a la información de las transacciones de cada cliente	</t>
  </si>
  <si>
    <t xml:space="preserve">Necesidad de consultar el historial de transacciones de un cliente	</t>
  </si>
  <si>
    <t xml:space="preserve">Información de clientes dispersa	</t>
  </si>
  <si>
    <t xml:space="preserve">Falta de control de acceso	</t>
  </si>
  <si>
    <t xml:space="preserve">Necesidad de gestionar permisos de usuario	</t>
  </si>
  <si>
    <t xml:space="preserve">Para evitar que usuarios no autorizados accedan o modifiquen información sensible	</t>
  </si>
  <si>
    <t xml:space="preserve">Implementar un sistema de roles y permisos donde el administrador puede asignar accesos específicos a los usuarios del sistema.	</t>
  </si>
  <si>
    <t xml:space="preserve">Verificar que solo los usuarios con el rol adecuado puedan acceder a los datos sensibles	</t>
  </si>
  <si>
    <t>Permisos de usuario</t>
  </si>
  <si>
    <t>Sin comentarios</t>
  </si>
  <si>
    <t>--</t>
  </si>
  <si>
    <t>Erick Jimenez</t>
  </si>
  <si>
    <t>Historial de transacciones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</si>
</sst>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14" fontId="4" fillId="0" borderId="2" xfId="0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315383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68983" y="1198033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9"/>
  <sheetViews>
    <sheetView showGridLines="0" tabSelected="1" zoomScale="72" zoomScaleNormal="72" workbookViewId="0">
      <selection activeCell="B3" sqref="B3:O3"/>
    </sheetView>
  </sheetViews>
  <sheetFormatPr baseColWidth="10" defaultColWidth="12.59765625" defaultRowHeight="15" customHeight="1" x14ac:dyDescent="0.25"/>
  <cols>
    <col min="1" max="1" width="4.59765625" customWidth="1"/>
    <col min="2" max="2" width="8.0976562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2968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5.25" customHeight="1" x14ac:dyDescent="0.3">
      <c r="H4" s="4"/>
      <c r="I4" s="1"/>
      <c r="J4" s="1"/>
      <c r="K4" s="2"/>
      <c r="L4" s="3"/>
    </row>
    <row r="5" spans="1:26" ht="78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5">
      <c r="B6" s="32" t="s">
        <v>31</v>
      </c>
      <c r="C6" s="30" t="s">
        <v>36</v>
      </c>
      <c r="D6" s="30" t="s">
        <v>37</v>
      </c>
      <c r="E6" s="30" t="s">
        <v>38</v>
      </c>
      <c r="F6" s="30" t="s">
        <v>70</v>
      </c>
      <c r="G6" s="30" t="s">
        <v>39</v>
      </c>
      <c r="H6" s="37" t="s">
        <v>40</v>
      </c>
      <c r="I6" s="30">
        <v>3</v>
      </c>
      <c r="J6" s="46" t="s">
        <v>69</v>
      </c>
      <c r="K6" s="38" t="s">
        <v>16</v>
      </c>
      <c r="L6" s="41" t="s">
        <v>19</v>
      </c>
      <c r="M6" s="39" t="s">
        <v>41</v>
      </c>
      <c r="N6" s="30" t="s">
        <v>68</v>
      </c>
      <c r="O6" s="30" t="s">
        <v>42</v>
      </c>
    </row>
    <row r="7" spans="1:26" ht="72" customHeight="1" x14ac:dyDescent="0.25">
      <c r="B7" s="32" t="s">
        <v>32</v>
      </c>
      <c r="C7" s="34" t="s">
        <v>49</v>
      </c>
      <c r="D7" s="33" t="s">
        <v>48</v>
      </c>
      <c r="E7" s="33" t="s">
        <v>47</v>
      </c>
      <c r="F7" s="30" t="s">
        <v>70</v>
      </c>
      <c r="G7" s="33" t="s">
        <v>46</v>
      </c>
      <c r="H7" s="33" t="s">
        <v>45</v>
      </c>
      <c r="I7" s="33">
        <v>6</v>
      </c>
      <c r="J7" s="46" t="s">
        <v>69</v>
      </c>
      <c r="K7" s="30" t="s">
        <v>16</v>
      </c>
      <c r="L7" s="40" t="s">
        <v>19</v>
      </c>
      <c r="M7" s="33" t="s">
        <v>44</v>
      </c>
      <c r="N7" s="30" t="s">
        <v>68</v>
      </c>
      <c r="O7" s="33" t="s">
        <v>43</v>
      </c>
    </row>
    <row r="8" spans="1:26" ht="66" customHeight="1" x14ac:dyDescent="0.25">
      <c r="A8" s="7"/>
      <c r="B8" s="32" t="s">
        <v>33</v>
      </c>
      <c r="C8" s="36" t="s">
        <v>50</v>
      </c>
      <c r="D8" s="36" t="s">
        <v>51</v>
      </c>
      <c r="E8" s="36" t="s">
        <v>52</v>
      </c>
      <c r="F8" s="30" t="s">
        <v>70</v>
      </c>
      <c r="G8" s="36" t="s">
        <v>53</v>
      </c>
      <c r="H8" s="36" t="s">
        <v>54</v>
      </c>
      <c r="I8" s="36">
        <v>5</v>
      </c>
      <c r="J8" s="46" t="s">
        <v>69</v>
      </c>
      <c r="K8" s="30" t="s">
        <v>16</v>
      </c>
      <c r="L8" s="41" t="s">
        <v>15</v>
      </c>
      <c r="M8" s="36" t="s">
        <v>57</v>
      </c>
      <c r="N8" s="30" t="s">
        <v>68</v>
      </c>
      <c r="O8" s="36" t="s">
        <v>56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5">
      <c r="B9" s="32" t="s">
        <v>34</v>
      </c>
      <c r="C9" s="36" t="s">
        <v>61</v>
      </c>
      <c r="D9" s="36" t="s">
        <v>60</v>
      </c>
      <c r="E9" s="36" t="s">
        <v>59</v>
      </c>
      <c r="F9" s="30" t="s">
        <v>70</v>
      </c>
      <c r="G9" s="36" t="s">
        <v>58</v>
      </c>
      <c r="H9" s="36" t="s">
        <v>45</v>
      </c>
      <c r="I9" s="36">
        <v>4</v>
      </c>
      <c r="J9" s="46" t="s">
        <v>69</v>
      </c>
      <c r="K9" s="30" t="s">
        <v>16</v>
      </c>
      <c r="L9" s="41" t="s">
        <v>15</v>
      </c>
      <c r="M9" s="36" t="s">
        <v>55</v>
      </c>
      <c r="N9" s="30" t="s">
        <v>68</v>
      </c>
      <c r="O9" s="36" t="s">
        <v>71</v>
      </c>
    </row>
    <row r="10" spans="1:26" ht="66" customHeight="1" x14ac:dyDescent="0.25">
      <c r="B10" s="32" t="s">
        <v>35</v>
      </c>
      <c r="C10" s="36" t="s">
        <v>62</v>
      </c>
      <c r="D10" s="36" t="s">
        <v>63</v>
      </c>
      <c r="E10" s="36" t="s">
        <v>64</v>
      </c>
      <c r="F10" s="30" t="s">
        <v>70</v>
      </c>
      <c r="G10" s="36" t="s">
        <v>65</v>
      </c>
      <c r="H10" s="36" t="s">
        <v>45</v>
      </c>
      <c r="I10" s="36">
        <v>4</v>
      </c>
      <c r="J10" s="46" t="s">
        <v>69</v>
      </c>
      <c r="K10" s="30" t="s">
        <v>16</v>
      </c>
      <c r="L10" s="36" t="s">
        <v>15</v>
      </c>
      <c r="M10" s="36" t="s">
        <v>66</v>
      </c>
      <c r="N10" s="30" t="s">
        <v>68</v>
      </c>
      <c r="O10" s="36" t="s">
        <v>67</v>
      </c>
    </row>
    <row r="11" spans="1:26" ht="55.5" customHeight="1" x14ac:dyDescent="0.25">
      <c r="B11" s="35"/>
      <c r="C11" s="30"/>
      <c r="D11" s="30"/>
      <c r="E11" s="30"/>
      <c r="F11" s="30"/>
      <c r="G11" s="30"/>
      <c r="H11" s="30"/>
      <c r="I11" s="30"/>
      <c r="J11" s="44"/>
      <c r="K11" s="30"/>
      <c r="L11" s="30"/>
      <c r="M11" s="31"/>
      <c r="N11" s="31"/>
      <c r="O11" s="31"/>
    </row>
    <row r="12" spans="1:26" ht="97.5" customHeight="1" x14ac:dyDescent="0.25">
      <c r="B12" s="35"/>
      <c r="C12" s="30"/>
      <c r="D12" s="30"/>
      <c r="E12" s="30"/>
      <c r="F12" s="30"/>
      <c r="G12" s="30"/>
      <c r="H12" s="30"/>
      <c r="I12" s="38"/>
      <c r="J12" s="45"/>
      <c r="K12" s="39"/>
      <c r="L12" s="30"/>
      <c r="M12" s="37"/>
      <c r="N12" s="30"/>
      <c r="O12" s="30"/>
    </row>
    <row r="13" spans="1:26" ht="72" customHeight="1" x14ac:dyDescent="0.25"/>
    <row r="14" spans="1:26" ht="65.25" customHeight="1" x14ac:dyDescent="0.25">
      <c r="I14" s="1"/>
      <c r="J14" s="1"/>
      <c r="K14" s="9"/>
      <c r="L14" s="3"/>
    </row>
    <row r="15" spans="1:26" ht="64.5" customHeight="1" x14ac:dyDescent="0.25">
      <c r="I15" s="1"/>
      <c r="J15" s="1"/>
      <c r="K15" s="9"/>
      <c r="L15" s="3"/>
    </row>
    <row r="16" spans="1:26" ht="39.75" customHeight="1" x14ac:dyDescent="0.3">
      <c r="I16" s="1"/>
      <c r="J16" s="1"/>
      <c r="K16" s="2"/>
      <c r="L16" s="3"/>
    </row>
    <row r="17" spans="9:13" ht="39.75" customHeight="1" x14ac:dyDescent="0.3">
      <c r="I17" s="1"/>
      <c r="J17" s="1"/>
      <c r="K17" s="2"/>
      <c r="L17" s="3"/>
    </row>
    <row r="18" spans="9:13" ht="39.7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42" t="s">
        <v>16</v>
      </c>
      <c r="L19" s="43" t="s">
        <v>15</v>
      </c>
      <c r="M19" s="4"/>
    </row>
    <row r="20" spans="9:13" ht="19.5" customHeight="1" x14ac:dyDescent="0.3">
      <c r="I20" s="1"/>
      <c r="J20" s="1"/>
      <c r="K20" s="42" t="s">
        <v>18</v>
      </c>
      <c r="L20" s="43" t="s">
        <v>19</v>
      </c>
      <c r="M20" s="4"/>
    </row>
    <row r="21" spans="9:13" ht="19.5" customHeight="1" x14ac:dyDescent="0.3">
      <c r="I21" s="1"/>
      <c r="J21" s="1"/>
      <c r="K21" s="42" t="s">
        <v>17</v>
      </c>
      <c r="L21" s="43" t="s">
        <v>20</v>
      </c>
      <c r="M21" s="4"/>
    </row>
    <row r="22" spans="9:13" ht="19.5" customHeight="1" x14ac:dyDescent="0.3">
      <c r="I22" s="1"/>
      <c r="J22" s="1"/>
      <c r="K22" s="42"/>
      <c r="L22" s="43" t="s">
        <v>21</v>
      </c>
      <c r="M22" s="4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25">
      <c r="I989" s="3"/>
      <c r="J989" s="3"/>
      <c r="K989" s="8"/>
      <c r="L989" s="3"/>
    </row>
    <row r="990" spans="9:12" ht="15.75" customHeight="1" x14ac:dyDescent="0.25">
      <c r="I990" s="3"/>
      <c r="J990" s="3"/>
      <c r="K990" s="8"/>
      <c r="L990" s="3"/>
    </row>
    <row r="991" spans="9:12" ht="15.75" customHeight="1" x14ac:dyDescent="0.25"/>
    <row r="992" spans="9:1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B3:O3"/>
  </mergeCells>
  <phoneticPr fontId="13" type="noConversion"/>
  <dataValidations count="2">
    <dataValidation type="list" allowBlank="1" showErrorMessage="1" sqref="L6:L9 L11:L12" xr:uid="{00000000-0002-0000-0000-000000000000}">
      <formula1>$L$19:$L$22</formula1>
    </dataValidation>
    <dataValidation type="list" allowBlank="1" showErrorMessage="1" sqref="K6:K12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4"/>
    </row>
    <row r="5" spans="2:16" ht="14.4" hidden="1" x14ac:dyDescent="0.3">
      <c r="C5" s="10"/>
      <c r="D5" s="10"/>
      <c r="E5" s="10"/>
      <c r="F5" s="4"/>
    </row>
    <row r="6" spans="2:16" ht="39.75" customHeight="1" x14ac:dyDescent="0.25">
      <c r="B6" s="68" t="s">
        <v>22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70"/>
    </row>
    <row r="7" spans="2:16" ht="9.75" customHeight="1" x14ac:dyDescent="0.25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3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5">
      <c r="B9" s="28"/>
      <c r="C9" s="12" t="s">
        <v>1</v>
      </c>
      <c r="D9" s="13"/>
      <c r="E9" s="71" t="s">
        <v>23</v>
      </c>
      <c r="F9" s="70"/>
      <c r="G9" s="13"/>
      <c r="H9" s="71" t="s">
        <v>11</v>
      </c>
      <c r="I9" s="70"/>
      <c r="J9" s="14"/>
      <c r="K9" s="14"/>
      <c r="L9" s="14"/>
      <c r="M9" s="14"/>
      <c r="N9" s="14"/>
      <c r="O9" s="14"/>
      <c r="P9" s="29"/>
    </row>
    <row r="10" spans="2:16" ht="30" customHeight="1" x14ac:dyDescent="0.25">
      <c r="B10" s="28"/>
      <c r="C10" s="15" t="s">
        <v>31</v>
      </c>
      <c r="D10" s="16"/>
      <c r="E10" s="72" t="str">
        <f>VLOOKUP(C10,'Formato descripción HU'!B6:O15,5,0)</f>
        <v>Erick Jimenez</v>
      </c>
      <c r="F10" s="70"/>
      <c r="G10" s="17"/>
      <c r="H10" s="72" t="str">
        <f>VLOOKUP(C10,'Formato descripción HU'!B6:O15,11,0)</f>
        <v>En proceso</v>
      </c>
      <c r="I10" s="70"/>
      <c r="J10" s="17"/>
      <c r="K10" s="14"/>
      <c r="L10" s="14"/>
      <c r="M10" s="14"/>
      <c r="N10" s="14"/>
      <c r="O10" s="14"/>
      <c r="P10" s="29"/>
    </row>
    <row r="11" spans="2:16" ht="9.75" customHeight="1" x14ac:dyDescent="0.25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5">
      <c r="B12" s="28"/>
      <c r="C12" s="12" t="s">
        <v>24</v>
      </c>
      <c r="D12" s="16"/>
      <c r="E12" s="71" t="s">
        <v>10</v>
      </c>
      <c r="F12" s="70"/>
      <c r="G12" s="17"/>
      <c r="H12" s="71" t="s">
        <v>25</v>
      </c>
      <c r="I12" s="70"/>
      <c r="J12" s="17"/>
      <c r="K12" s="19"/>
      <c r="L12" s="19"/>
      <c r="M12" s="14"/>
      <c r="N12" s="19"/>
      <c r="O12" s="19"/>
      <c r="P12" s="29"/>
    </row>
    <row r="13" spans="2:16" ht="30" customHeight="1" x14ac:dyDescent="0.25">
      <c r="B13" s="28"/>
      <c r="C13" s="15">
        <f>VLOOKUP('Historia de Usuario'!C10,'Formato descripción HU'!B6:O15,8,0)</f>
        <v>3</v>
      </c>
      <c r="D13" s="16"/>
      <c r="E13" s="72" t="str">
        <f>VLOOKUP(C10,'Formato descripción HU'!B6:O15,10,0)</f>
        <v>Alta</v>
      </c>
      <c r="F13" s="70"/>
      <c r="G13" s="17"/>
      <c r="H13" s="72" t="str">
        <f>VLOOKUP(C10,'Formato descripción HU'!B6:O15,7,0)</f>
        <v xml:space="preserve">Alexander Benavides	</v>
      </c>
      <c r="I13" s="70"/>
      <c r="J13" s="17"/>
      <c r="K13" s="19"/>
      <c r="L13" s="19"/>
      <c r="M13" s="14"/>
      <c r="N13" s="19"/>
      <c r="O13" s="19"/>
      <c r="P13" s="29"/>
    </row>
    <row r="14" spans="2:16" ht="9.75" customHeight="1" x14ac:dyDescent="0.25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5">
      <c r="B15" s="28"/>
      <c r="C15" s="49" t="s">
        <v>26</v>
      </c>
      <c r="D15" s="59" t="str">
        <f>VLOOKUP(C10,'Formato descripción HU'!B6:O15,3,0)</f>
        <v xml:space="preserve">Necesidad de registrar clientes en el sistema	</v>
      </c>
      <c r="E15" s="53"/>
      <c r="F15" s="14"/>
      <c r="G15" s="49" t="s">
        <v>27</v>
      </c>
      <c r="H15" s="59" t="str">
        <f>VLOOKUP(C10,'Formato descripción HU'!B6:O15,4,0)</f>
        <v>Para gestionar la información de clientes de manera centralizada y organizada</v>
      </c>
      <c r="I15" s="74"/>
      <c r="J15" s="53"/>
      <c r="K15" s="14"/>
      <c r="L15" s="49" t="s">
        <v>28</v>
      </c>
      <c r="M15" s="59" t="str">
        <f>VLOOKUP(C10,'Formato descripción HU'!B6:O15,6,0)</f>
        <v xml:space="preserve">Crear un formulario en el sistema donde se puedan ingresar los datos básicos de los clientes (nombre, teléfono, etc.).	</v>
      </c>
      <c r="N15" s="60"/>
      <c r="O15" s="61"/>
      <c r="P15" s="29"/>
    </row>
    <row r="16" spans="2:16" ht="19.5" customHeight="1" x14ac:dyDescent="0.25">
      <c r="B16" s="28"/>
      <c r="C16" s="50"/>
      <c r="D16" s="57"/>
      <c r="E16" s="58"/>
      <c r="F16" s="14"/>
      <c r="G16" s="50"/>
      <c r="H16" s="57"/>
      <c r="I16" s="75"/>
      <c r="J16" s="58"/>
      <c r="K16" s="14"/>
      <c r="L16" s="50"/>
      <c r="M16" s="62"/>
      <c r="N16" s="63"/>
      <c r="O16" s="64"/>
      <c r="P16" s="29"/>
    </row>
    <row r="17" spans="2:16" ht="19.5" customHeight="1" x14ac:dyDescent="0.25">
      <c r="B17" s="28"/>
      <c r="C17" s="51"/>
      <c r="D17" s="54"/>
      <c r="E17" s="55"/>
      <c r="F17" s="14"/>
      <c r="G17" s="51"/>
      <c r="H17" s="54"/>
      <c r="I17" s="76"/>
      <c r="J17" s="55"/>
      <c r="K17" s="14"/>
      <c r="L17" s="51"/>
      <c r="M17" s="65"/>
      <c r="N17" s="66"/>
      <c r="O17" s="67"/>
      <c r="P17" s="29"/>
    </row>
    <row r="18" spans="2:16" ht="9.75" customHeight="1" x14ac:dyDescent="0.25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5">
      <c r="B19" s="28"/>
      <c r="C19" s="52" t="s">
        <v>29</v>
      </c>
      <c r="D19" s="53"/>
      <c r="E19" s="77" t="str">
        <f>VLOOKUP(C10,'Formato descripción HU'!B6:O15,14,0)</f>
        <v>Registro de clientes</v>
      </c>
      <c r="F19" s="78"/>
      <c r="G19" s="78"/>
      <c r="H19" s="78"/>
      <c r="I19" s="78"/>
      <c r="J19" s="78"/>
      <c r="K19" s="78"/>
      <c r="L19" s="78"/>
      <c r="M19" s="78"/>
      <c r="N19" s="78"/>
      <c r="O19" s="79"/>
      <c r="P19" s="29"/>
    </row>
    <row r="20" spans="2:16" ht="19.5" customHeight="1" x14ac:dyDescent="0.25">
      <c r="B20" s="28"/>
      <c r="C20" s="54"/>
      <c r="D20" s="55"/>
      <c r="E20" s="80"/>
      <c r="F20" s="81"/>
      <c r="G20" s="81"/>
      <c r="H20" s="81"/>
      <c r="I20" s="81"/>
      <c r="J20" s="81"/>
      <c r="K20" s="81"/>
      <c r="L20" s="81"/>
      <c r="M20" s="81"/>
      <c r="N20" s="81"/>
      <c r="O20" s="82"/>
      <c r="P20" s="29"/>
    </row>
    <row r="21" spans="2:16" ht="9.75" customHeight="1" x14ac:dyDescent="0.25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5">
      <c r="B22" s="28"/>
      <c r="C22" s="56" t="s">
        <v>30</v>
      </c>
      <c r="D22" s="53"/>
      <c r="E22" s="59" t="str">
        <f>VLOOKUP(C10,'Formato descripción HU'!B6:O15,12,0)</f>
        <v xml:space="preserve">Verificar que los datos del cliente se guarden correctamente	</v>
      </c>
      <c r="F22" s="60"/>
      <c r="G22" s="60"/>
      <c r="H22" s="61"/>
      <c r="I22" s="14"/>
      <c r="J22" s="56" t="s">
        <v>13</v>
      </c>
      <c r="K22" s="53"/>
      <c r="L22" s="73" t="str">
        <f>VLOOKUP(C10,'Formato descripción HU'!B6:O15,13,0)</f>
        <v>Sin comentarios</v>
      </c>
      <c r="M22" s="74"/>
      <c r="N22" s="74"/>
      <c r="O22" s="53"/>
      <c r="P22" s="29"/>
    </row>
    <row r="23" spans="2:16" ht="19.5" customHeight="1" x14ac:dyDescent="0.25">
      <c r="B23" s="28"/>
      <c r="C23" s="57"/>
      <c r="D23" s="58"/>
      <c r="E23" s="62"/>
      <c r="F23" s="63"/>
      <c r="G23" s="63"/>
      <c r="H23" s="64"/>
      <c r="I23" s="14"/>
      <c r="J23" s="57"/>
      <c r="K23" s="58"/>
      <c r="L23" s="57"/>
      <c r="M23" s="75"/>
      <c r="N23" s="75"/>
      <c r="O23" s="58"/>
      <c r="P23" s="29"/>
    </row>
    <row r="24" spans="2:16" ht="19.5" customHeight="1" x14ac:dyDescent="0.25">
      <c r="B24" s="28"/>
      <c r="C24" s="54"/>
      <c r="D24" s="55"/>
      <c r="E24" s="65"/>
      <c r="F24" s="66"/>
      <c r="G24" s="66"/>
      <c r="H24" s="67"/>
      <c r="I24" s="14"/>
      <c r="J24" s="54"/>
      <c r="K24" s="55"/>
      <c r="L24" s="54"/>
      <c r="M24" s="76"/>
      <c r="N24" s="76"/>
      <c r="O24" s="55"/>
      <c r="P24" s="29"/>
    </row>
    <row r="25" spans="2:16" ht="9.75" customHeight="1" x14ac:dyDescent="0.25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IVAN ANDRES YACELGA MALITAXI</cp:lastModifiedBy>
  <cp:revision/>
  <dcterms:created xsi:type="dcterms:W3CDTF">2019-10-21T15:37:14Z</dcterms:created>
  <dcterms:modified xsi:type="dcterms:W3CDTF">2025-01-28T06:51:52Z</dcterms:modified>
  <cp:category/>
  <cp:contentStatus/>
</cp:coreProperties>
</file>