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rdp\Documentos\GitHub\Protone\Protone\Project Outputs for Protone\BOM\"/>
    </mc:Choice>
  </mc:AlternateContent>
  <xr:revisionPtr revIDLastSave="0" documentId="8_{01506838-59E5-4670-912C-1D9FFE08714C}" xr6:coauthVersionLast="47" xr6:coauthVersionMax="47" xr10:uidLastSave="{00000000-0000-0000-0000-000000000000}"/>
  <bookViews>
    <workbookView xWindow="3150" yWindow="3150" windowWidth="21600" windowHeight="11385" xr2:uid="{00000000-000D-0000-FFFF-FFFF00000000}"/>
  </bookViews>
  <sheets>
    <sheet name="Part List Report" sheetId="3" r:id="rId1"/>
  </sheets>
  <definedNames>
    <definedName name="_xlnm._FilterDatabase" localSheetId="0" hidden="1">'Part List Report'!$A$1:$P$1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0" i="3" l="1"/>
  <c r="A40" i="3"/>
  <c r="P39" i="3"/>
  <c r="A39" i="3"/>
  <c r="P38" i="3"/>
  <c r="A38" i="3"/>
  <c r="P37" i="3"/>
  <c r="A37" i="3"/>
  <c r="P36" i="3"/>
  <c r="A36" i="3"/>
  <c r="P35" i="3"/>
  <c r="A35" i="3"/>
  <c r="P34" i="3"/>
  <c r="A34" i="3"/>
  <c r="P33" i="3"/>
  <c r="A33" i="3"/>
  <c r="P32" i="3"/>
  <c r="A32" i="3"/>
  <c r="P31" i="3"/>
  <c r="A31" i="3"/>
  <c r="P30" i="3"/>
  <c r="A30" i="3"/>
  <c r="P29" i="3"/>
  <c r="A29" i="3"/>
  <c r="P28" i="3"/>
  <c r="A28" i="3"/>
  <c r="P27" i="3"/>
  <c r="A27" i="3"/>
  <c r="P26" i="3"/>
  <c r="A26" i="3"/>
  <c r="P25" i="3"/>
  <c r="A25" i="3"/>
  <c r="P24" i="3"/>
  <c r="A24" i="3"/>
  <c r="P23" i="3"/>
  <c r="A23" i="3"/>
  <c r="P22" i="3"/>
  <c r="A22" i="3"/>
  <c r="P21" i="3"/>
  <c r="A21" i="3"/>
  <c r="P20" i="3"/>
  <c r="A20" i="3"/>
  <c r="P19" i="3"/>
  <c r="A19" i="3"/>
  <c r="P18" i="3"/>
  <c r="A18" i="3"/>
  <c r="P17" i="3"/>
  <c r="A17" i="3"/>
  <c r="P16" i="3"/>
  <c r="A16" i="3"/>
  <c r="P15" i="3"/>
  <c r="A15" i="3"/>
  <c r="P14" i="3"/>
  <c r="A14" i="3"/>
  <c r="P13" i="3"/>
  <c r="A13" i="3"/>
  <c r="P12" i="3"/>
  <c r="A12" i="3"/>
  <c r="P11" i="3"/>
  <c r="A11" i="3"/>
  <c r="P10" i="3"/>
  <c r="A10" i="3"/>
  <c r="P9" i="3"/>
  <c r="A9" i="3"/>
  <c r="P8" i="3"/>
  <c r="A8" i="3"/>
  <c r="P7" i="3"/>
  <c r="A7" i="3"/>
  <c r="P6" i="3"/>
  <c r="A6" i="3"/>
  <c r="P5" i="3"/>
  <c r="A5" i="3"/>
  <c r="P4" i="3"/>
  <c r="A4" i="3"/>
  <c r="P3" i="3"/>
  <c r="P2" i="3"/>
  <c r="P41" i="3" l="1"/>
  <c r="A2" i="3"/>
  <c r="A3" i="3"/>
</calcChain>
</file>

<file path=xl/sharedStrings.xml><?xml version="1.0" encoding="utf-8"?>
<sst xmlns="http://schemas.openxmlformats.org/spreadsheetml/2006/main" count="285" uniqueCount="206">
  <si>
    <t>#</t>
  </si>
  <si>
    <t>Extended
Price</t>
  </si>
  <si>
    <t>Quantity</t>
  </si>
  <si>
    <t>Case/Package</t>
  </si>
  <si>
    <t>0603</t>
  </si>
  <si>
    <t>1210</t>
  </si>
  <si>
    <t>Radial</t>
  </si>
  <si>
    <t>1206</t>
  </si>
  <si>
    <t>TSSOP</t>
  </si>
  <si>
    <t>SMD/SMT</t>
  </si>
  <si>
    <t>Designator</t>
  </si>
  <si>
    <t>C1, C3, C4, C5, C7</t>
  </si>
  <si>
    <t>C2, C6, C8</t>
  </si>
  <si>
    <t>C9, C10, C11, C12</t>
  </si>
  <si>
    <t>C13, C26, C31</t>
  </si>
  <si>
    <t>C14, C19, C32, C37, C41, C42, C43, C44, C45, C48, C49, C50</t>
  </si>
  <si>
    <t>C15, C20</t>
  </si>
  <si>
    <t>C16, C21</t>
  </si>
  <si>
    <t>C17, C18</t>
  </si>
  <si>
    <t>C22</t>
  </si>
  <si>
    <t>C23, C27</t>
  </si>
  <si>
    <t>C24, C25, C28, C29, C30</t>
  </si>
  <si>
    <t>C33, C34, C46, C47</t>
  </si>
  <si>
    <t>C35, C36</t>
  </si>
  <si>
    <t>C38, C39</t>
  </si>
  <si>
    <t>C40</t>
  </si>
  <si>
    <t>D1</t>
  </si>
  <si>
    <t>D2</t>
  </si>
  <si>
    <t>D3, D4</t>
  </si>
  <si>
    <t>FB1, FB2, FB3</t>
  </si>
  <si>
    <t>IC1</t>
  </si>
  <si>
    <t>J1</t>
  </si>
  <si>
    <t>J2, J3</t>
  </si>
  <si>
    <t>J4</t>
  </si>
  <si>
    <t>J5</t>
  </si>
  <si>
    <t>R1, R3, R6, R9, R28, R29, R30, R32, R33, R34</t>
  </si>
  <si>
    <t>R2</t>
  </si>
  <si>
    <t>R4, R7, R8, R35</t>
  </si>
  <si>
    <t>R5, R10</t>
  </si>
  <si>
    <t>R11, R16, R17, R18, R19, R22, R23, R24, R25, R26, R31</t>
  </si>
  <si>
    <t>R12, R13</t>
  </si>
  <si>
    <t>R14, R15</t>
  </si>
  <si>
    <t>R20, R21</t>
  </si>
  <si>
    <t>R27</t>
  </si>
  <si>
    <t>U1</t>
  </si>
  <si>
    <t>U2</t>
  </si>
  <si>
    <t>U3</t>
  </si>
  <si>
    <t>U4, U5</t>
  </si>
  <si>
    <t>U6</t>
  </si>
  <si>
    <t>Y1</t>
  </si>
  <si>
    <t>Manufacturer</t>
  </si>
  <si>
    <t>KEMET</t>
  </si>
  <si>
    <t>Yageo</t>
  </si>
  <si>
    <t>Kyocera AVX</t>
  </si>
  <si>
    <t>TDK</t>
  </si>
  <si>
    <t>Murata</t>
  </si>
  <si>
    <t>Samsung</t>
  </si>
  <si>
    <t>Diodes</t>
  </si>
  <si>
    <t>Littelfuse</t>
  </si>
  <si>
    <t>Kingbright</t>
  </si>
  <si>
    <t>Cirrus Logic</t>
  </si>
  <si>
    <t>Gravitech</t>
  </si>
  <si>
    <t>Neutrik</t>
  </si>
  <si>
    <t>JAE Electronics</t>
  </si>
  <si>
    <t>Hirose</t>
  </si>
  <si>
    <t>Texas Instruments</t>
  </si>
  <si>
    <t>ON Semiconductor</t>
  </si>
  <si>
    <t>STMicroelectronics</t>
  </si>
  <si>
    <t>Manufacturer Part Number</t>
  </si>
  <si>
    <t>C1206C225J5RECAUTO</t>
  </si>
  <si>
    <t>CC0603KRX5R7BB105</t>
  </si>
  <si>
    <t>TAJB476K010RNJ</t>
  </si>
  <si>
    <t>TAJA476K006SNJV</t>
  </si>
  <si>
    <t>C1608X5R1H104K080AA</t>
  </si>
  <si>
    <t>GRM1885C1H103JA01J</t>
  </si>
  <si>
    <t>T491A106K010AT</t>
  </si>
  <si>
    <t>C0603C221J5GACTU</t>
  </si>
  <si>
    <t>CL10B102KB8NNNL</t>
  </si>
  <si>
    <t>CL10B222KB8NFNC</t>
  </si>
  <si>
    <t>0603YD104KAT2A</t>
  </si>
  <si>
    <t>CL10A225KP8NNNC</t>
  </si>
  <si>
    <t>C0603C100K5RACTU</t>
  </si>
  <si>
    <t>C0603C106M8PAC7867</t>
  </si>
  <si>
    <t>C0603C221K5RACTU</t>
  </si>
  <si>
    <t>BAT760Q-7</t>
  </si>
  <si>
    <t>SMF4L33A</t>
  </si>
  <si>
    <t>WP154A4SEJ3VBDZGC/CA</t>
  </si>
  <si>
    <t>CS4270-CZZR</t>
  </si>
  <si>
    <t>CON-SOCJ-2155</t>
  </si>
  <si>
    <t>NMJ4HCD2</t>
  </si>
  <si>
    <t>DX07S016JA1R1500</t>
  </si>
  <si>
    <t>DM3CS-SF</t>
  </si>
  <si>
    <t>RE0603FRE071KL, RC0603FR-071KL</t>
  </si>
  <si>
    <t>RT0603DRE0710RL</t>
  </si>
  <si>
    <t>RC0603FR-071ML</t>
  </si>
  <si>
    <t>RC0603FR-07100RL</t>
  </si>
  <si>
    <t>RC0603FR-0710KP, RC0603FR-1310KL</t>
  </si>
  <si>
    <t>RC0603FR-072K2L</t>
  </si>
  <si>
    <t>RC0603FR-0747KL</t>
  </si>
  <si>
    <t>RC0603FR-075K1L</t>
  </si>
  <si>
    <t>RC0603FR-0747RL</t>
  </si>
  <si>
    <t>TLV76733DGNR</t>
  </si>
  <si>
    <t>NCP718BSN500T1G</t>
  </si>
  <si>
    <t>NCP718BSN180T1G</t>
  </si>
  <si>
    <t>TLV9161IDBVR</t>
  </si>
  <si>
    <t>STM32H723VGT6</t>
  </si>
  <si>
    <t>CX3225SB16000H0PSTC1</t>
  </si>
  <si>
    <t>Description</t>
  </si>
  <si>
    <t>MLCC 2.2uF 50V X7R 10% 1206</t>
  </si>
  <si>
    <t>MLCC 1uF 16V X5R 10% SMD 0603 85C Paper T/R</t>
  </si>
  <si>
    <t>Tantalum Capacitors - Solid SMD 10V 47uF 10%</t>
  </si>
  <si>
    <t>Tantalum Capacitors - Solid SMD 6.3V 47uF 10%</t>
  </si>
  <si>
    <t>MLCC 0.1uF 50V C0G 10% 0603, MLCC 0.1uF 50V X5R 10% 0603</t>
  </si>
  <si>
    <t>MLCC 0.01uF 50V C0G 5% 0603</t>
  </si>
  <si>
    <t>Tantalum Capacitors - Solid SMD 10V 10uF 10%</t>
  </si>
  <si>
    <t>MLCC 220pF 50V C0G 5% 0603</t>
  </si>
  <si>
    <t>MLCC 0.001uF 50V X5R 10% 0603</t>
  </si>
  <si>
    <t>MLCC 2.2nF 10V X5R 10% 0603</t>
  </si>
  <si>
    <t>MLCC 0.1UF, 16V, X5R, 10%, 0603.</t>
  </si>
  <si>
    <t>MLCC 2.2uF 10V X5R 10% 0603</t>
  </si>
  <si>
    <t>MLCC 10pF 50V X7R 10% 0603</t>
  </si>
  <si>
    <t>MLCC 10uF 10V X5R 20% 0603</t>
  </si>
  <si>
    <t>MLCC 220pF 50V X7R 10% 0603</t>
  </si>
  <si>
    <t>30V 1A SOD323 DIODE SCHOTTKY</t>
  </si>
  <si>
    <t>TVS DIODE, 2KW, 33V, UNIDIR, SOD-123FL</t>
  </si>
  <si>
    <t>LED RGB CLEAR T-1 3/4 T/H CA</t>
  </si>
  <si>
    <t>Ferrite Bead SMD 0603</t>
  </si>
  <si>
    <t>Audio Codec 2ADC / 2DAC 24-Bit 24-Pin TSSOP T/R (Alt: CS4270-CZZR)</t>
  </si>
  <si>
    <t>DC Power Connectors Power Jack/Connector 2.1mm x 5.5mm</t>
  </si>
  <si>
    <t>Phone Connectors 2C MONO 2-SPST NC</t>
  </si>
  <si>
    <t>USB-C (USB TYPE-C) USB 2.0 Receptacle Connector 24 (16+8 Dummy) SMT, Right Angle; Through Hole</t>
  </si>
  <si>
    <t>Connector, Memory, Micro Sd, DM3CS-SF</t>
  </si>
  <si>
    <t>Res Thick Film 0603 1K Ohm 1% 1/10W ±50ppm/°C Molded SMD Paper T/R, RES 0603 1K OHM 1% 1/10W</t>
  </si>
  <si>
    <t>RES 0603 10 OHM 0.5% 1/10W</t>
  </si>
  <si>
    <t>RES SMD 1M OHM 1% 1/10W 0603</t>
  </si>
  <si>
    <t>RES 0603 100 OHM 1% 1/10W</t>
  </si>
  <si>
    <t>RES 0603 10K OHM 1% 1/10W</t>
  </si>
  <si>
    <t>RES 0603 2.2K OHM 1% 1/10W</t>
  </si>
  <si>
    <t>RES 0603 47K 1% 1/10W</t>
  </si>
  <si>
    <t>RES 0603 5.1K OHM 1% 1/10W</t>
  </si>
  <si>
    <t>RES 0603 47 1% 1/10W</t>
  </si>
  <si>
    <t>Fixed-output, 1-A, 16-V, positive-voltage low-dropout (LDO) linear regulator 8-HVSSOP -40 to 125</t>
  </si>
  <si>
    <t>LDO Regulator, 300 mA, Wide Vin, Ultra-Low Iq Fixed 5.0V, Non-Active Discharge, TSOT23-5</t>
  </si>
  <si>
    <t>LDO Regulator, 300 mA, Wide Vin, Ultra-Low Iq Fixed 1.8V, Non-Active Discharge, TSOT23-5</t>
  </si>
  <si>
    <t>Single 10-MHz, 16-V rail-to-rail input/output, very low noise, high slew rate op amp 5-SOT-23 -40 to 125</t>
  </si>
  <si>
    <t>MCU 32-bit ARM Cortex M7 RISC 1MB Flash 1.8V/2.5V/3.3V 100-Pin LQFP Tray</t>
  </si>
  <si>
    <t>Crystal 16MHz ±50ppm (Tol) ±100ppm (Stability) 12pF FUND 80Ohm 4-Pin SMD T/R</t>
  </si>
  <si>
    <t>Supplier 1</t>
  </si>
  <si>
    <t>Mouser</t>
  </si>
  <si>
    <t>Supplier Part Number 1</t>
  </si>
  <si>
    <t>80-C1206C225J5RECAUT</t>
  </si>
  <si>
    <t>603-CC603KRX5R7BB105</t>
  </si>
  <si>
    <t>581-TAJB476K010</t>
  </si>
  <si>
    <t>581-TAJA476K006SNJV</t>
  </si>
  <si>
    <t>810-C1608X5R1H104K</t>
  </si>
  <si>
    <t>81-GRM1885C1H103JA1J</t>
  </si>
  <si>
    <t>80-T491A106K010</t>
  </si>
  <si>
    <t>80-C0603C221J5G</t>
  </si>
  <si>
    <t>187-CL10B102KB8NNNL</t>
  </si>
  <si>
    <t>187-CL10B222KB8NFNC</t>
  </si>
  <si>
    <t>581-0603YD104KAT2A</t>
  </si>
  <si>
    <t>187-CL10A225KP8NNNC</t>
  </si>
  <si>
    <t>80-C0603C100K5R</t>
  </si>
  <si>
    <t>80-C0603C106M8PACTU</t>
  </si>
  <si>
    <t>80-C0603C221K5R</t>
  </si>
  <si>
    <t>621-BAT760Q-7</t>
  </si>
  <si>
    <t>576-SMF4L33A</t>
  </si>
  <si>
    <t>604-WP154A43VBDZGCCA</t>
  </si>
  <si>
    <t>777-CS4270-CZZR</t>
  </si>
  <si>
    <t>992-CON-SOCJ-2155</t>
  </si>
  <si>
    <t>550-12202</t>
  </si>
  <si>
    <t>656-DX07S016JA1R1500</t>
  </si>
  <si>
    <t>798-DM3CSSF</t>
  </si>
  <si>
    <t>603-RE0603FRE071KL, 603-RC0603FR-071KL</t>
  </si>
  <si>
    <t>603-RT0603DRE0710RL</t>
  </si>
  <si>
    <t>603-RC0603FR-071ML</t>
  </si>
  <si>
    <t>603-RC0603FR-07100RL</t>
  </si>
  <si>
    <t>603-RC0603FR-0710KP, 603-RC0603FR-1310KL</t>
  </si>
  <si>
    <t>603-RC0603FR-072K2L</t>
  </si>
  <si>
    <t>603-RC0603FR-0747KL</t>
  </si>
  <si>
    <t>603-RC0603FR-075K1L</t>
  </si>
  <si>
    <t>603-RC0603FR-0747RL</t>
  </si>
  <si>
    <t>595-TLV76733DGNR</t>
  </si>
  <si>
    <t>863-NCP718BSN500T1G</t>
  </si>
  <si>
    <t>863-NCP718BSN180T1G</t>
  </si>
  <si>
    <t>595-TLV9161IDBVR</t>
  </si>
  <si>
    <t>511-STM32H723VGT6</t>
  </si>
  <si>
    <t>581-CX3225SB16H0PST</t>
  </si>
  <si>
    <t>Supplier 2</t>
  </si>
  <si>
    <t>LCSC</t>
  </si>
  <si>
    <t>Digikey</t>
  </si>
  <si>
    <t>Supplier Part Number 2</t>
  </si>
  <si>
    <t>187-CL10B104KB8NNNC</t>
  </si>
  <si>
    <t>C110052</t>
  </si>
  <si>
    <t>581-06035C100KAT2A</t>
  </si>
  <si>
    <t>399-14945-6-ND</t>
  </si>
  <si>
    <t>ComponentLink1URL</t>
  </si>
  <si>
    <t>https://datasheet.ciiva.com/11504/cx5r-11504040.pdf?src-supplier=Avnet</t>
  </si>
  <si>
    <t>https://datasheet.ciiva.com/16148/210-199761-16148179.pdf?src-supplier=Onlinecomponents.com</t>
  </si>
  <si>
    <t>http://www.yageo.com/NewPortal/yageodocoutput?fileName=/pdf/R-Chip/PYu-RE_105_RoHS_L_4.pdf&amp;src-supplier=Digi-Key, [NoParam]</t>
  </si>
  <si>
    <t>[NoParam], https://datasheet.ciiva.com/7983/443971-7983673.pdf?src-supplier=Element14</t>
  </si>
  <si>
    <t>ComponentLink2URL</t>
  </si>
  <si>
    <t>https://datasheet.ciiva.com/208/cx5r-208121.pdf?src-supplier=Digi-Key</t>
  </si>
  <si>
    <t>[NoParam], https://datasheet.ciiva.com/16850/pyu-rc0603-51-rohs-l-4-16850349.pdf?src-supplier=Future+Electronics</t>
  </si>
  <si>
    <t>Supplier Stock 1</t>
  </si>
  <si>
    <t>Supplier Unit Price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</si>
</sst>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8"/>
      <color indexed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5" fillId="0" borderId="14" applyNumberFormat="0" applyFill="0" applyAlignment="0" applyProtection="0"/>
  </cellStyleXfs>
  <cellXfs count="32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3" fillId="3" borderId="1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4" xfId="0" applyNumberFormat="1" applyFont="1" applyFill="1" applyBorder="1" applyAlignment="1">
      <alignment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49" fontId="4" fillId="4" borderId="6" xfId="0" applyNumberFormat="1" applyFont="1" applyFill="1" applyBorder="1" applyAlignment="1">
      <alignment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49" fontId="4" fillId="4" borderId="11" xfId="0" applyNumberFormat="1" applyFont="1" applyFill="1" applyBorder="1" applyAlignment="1">
      <alignment vertical="center" wrapText="1"/>
    </xf>
    <xf numFmtId="1" fontId="4" fillId="2" borderId="10" xfId="0" applyNumberFormat="1" applyFont="1" applyFill="1" applyBorder="1" applyAlignment="1">
      <alignment horizontal="center" vertical="center" wrapText="1"/>
    </xf>
    <xf numFmtId="1" fontId="4" fillId="4" borderId="11" xfId="0" applyNumberFormat="1" applyFont="1" applyFill="1" applyBorder="1" applyAlignment="1">
      <alignment horizontal="center" vertical="center" wrapText="1"/>
    </xf>
    <xf numFmtId="164" fontId="4" fillId="4" borderId="11" xfId="0" applyNumberFormat="1" applyFont="1" applyFill="1" applyBorder="1" applyAlignment="1">
      <alignment vertical="center" wrapText="1"/>
    </xf>
    <xf numFmtId="164" fontId="4" fillId="2" borderId="10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4" borderId="15" xfId="0" applyFont="1" applyFill="1" applyBorder="1" applyAlignment="1">
      <alignment vertical="center" wrapText="1"/>
    </xf>
    <xf numFmtId="0" fontId="5" fillId="0" borderId="14" xfId="1" applyAlignment="1">
      <alignment horizontal="left" vertical="top"/>
    </xf>
    <xf numFmtId="0" fontId="5" fillId="0" borderId="14" xfId="1" applyAlignment="1">
      <alignment vertical="top"/>
    </xf>
    <xf numFmtId="0" fontId="5" fillId="0" borderId="14" xfId="1" applyAlignment="1">
      <alignment horizontal="center" vertical="top"/>
    </xf>
    <xf numFmtId="164" fontId="5" fillId="0" borderId="14" xfId="1" applyNumberFormat="1" applyAlignment="1">
      <alignment vertical="top"/>
    </xf>
    <xf numFmtId="0" fontId="4" fillId="2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Total" xfId="1" builtinId="25"/>
  </cellStyles>
  <dxfs count="2"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44"/>
  <sheetViews>
    <sheetView showGridLines="0" tabSelected="1" zoomScaleNormal="247" workbookViewId="0">
      <selection activeCell="F2" sqref="F2"/>
    </sheetView>
  </sheetViews>
  <sheetFormatPr baseColWidth="10" defaultColWidth="9.140625" defaultRowHeight="12.75" x14ac:dyDescent="0.2"/>
  <cols>
    <col min="1" max="1" width="5.85546875" style="9" bestFit="1" customWidth="1"/>
    <col min="2" max="2" width="7.140625" style="1" customWidth="1"/>
    <col min="3" max="3" width="15.7109375" style="1" bestFit="1" customWidth="1"/>
    <col min="4" max="4" width="18.42578125" style="3" bestFit="1" customWidth="1"/>
    <col min="5" max="5" width="21.28515625" style="3" bestFit="1" customWidth="1"/>
    <col min="6" max="6" width="29" style="3" bestFit="1" customWidth="1"/>
    <col min="7" max="7" width="31" style="1" customWidth="1"/>
    <col min="8" max="8" width="16.5703125" style="9" bestFit="1" customWidth="1"/>
    <col min="9" max="9" width="19.7109375" style="1" bestFit="1" customWidth="1"/>
    <col min="10" max="11" width="19.7109375" style="1" customWidth="1"/>
    <col min="12" max="12" width="25.5703125" style="1" bestFit="1" customWidth="1"/>
    <col min="13" max="13" width="29.7109375" style="1" customWidth="1"/>
    <col min="14" max="14" width="12" style="1" bestFit="1" customWidth="1"/>
    <col min="15" max="15" width="12.85546875" style="1" bestFit="1" customWidth="1"/>
    <col min="16" max="16" width="11.42578125" style="1" bestFit="1" customWidth="1"/>
    <col min="17" max="16384" width="9.140625" style="1"/>
  </cols>
  <sheetData>
    <row r="1" spans="1:16" s="7" customFormat="1" ht="40.5" customHeight="1" x14ac:dyDescent="0.2">
      <c r="A1" s="4" t="s">
        <v>0</v>
      </c>
      <c r="B1" s="5" t="s">
        <v>2</v>
      </c>
      <c r="C1" s="5" t="s">
        <v>3</v>
      </c>
      <c r="D1" s="5" t="s">
        <v>10</v>
      </c>
      <c r="E1" s="5" t="s">
        <v>50</v>
      </c>
      <c r="F1" s="5" t="s">
        <v>68</v>
      </c>
      <c r="G1" s="5" t="s">
        <v>107</v>
      </c>
      <c r="H1" s="5" t="s">
        <v>147</v>
      </c>
      <c r="I1" s="5" t="s">
        <v>149</v>
      </c>
      <c r="J1" s="5" t="s">
        <v>188</v>
      </c>
      <c r="K1" s="5" t="s">
        <v>191</v>
      </c>
      <c r="L1" s="10" t="s">
        <v>196</v>
      </c>
      <c r="M1" s="10" t="s">
        <v>201</v>
      </c>
      <c r="N1" s="8" t="s">
        <v>204</v>
      </c>
      <c r="O1" s="6" t="s">
        <v>205</v>
      </c>
      <c r="P1" s="6" t="s">
        <v>1</v>
      </c>
    </row>
    <row r="2" spans="1:16" s="2" customFormat="1" ht="13.5" customHeight="1" x14ac:dyDescent="0.2">
      <c r="A2" s="30">
        <f>ROW(A2) - ROW($A$1)</f>
        <v>1</v>
      </c>
      <c r="B2" s="24">
        <v>5</v>
      </c>
      <c r="C2" s="13"/>
      <c r="D2" s="11" t="s">
        <v>11</v>
      </c>
      <c r="E2" s="12" t="s">
        <v>51</v>
      </c>
      <c r="F2" s="13" t="s">
        <v>69</v>
      </c>
      <c r="G2" s="13" t="s">
        <v>108</v>
      </c>
      <c r="H2" s="14" t="s">
        <v>148</v>
      </c>
      <c r="I2" s="13" t="s">
        <v>150</v>
      </c>
      <c r="J2" s="15"/>
      <c r="K2" s="15"/>
      <c r="L2" s="15"/>
      <c r="M2" s="15"/>
      <c r="N2" s="20">
        <v>5421</v>
      </c>
      <c r="O2" s="23">
        <v>0.45</v>
      </c>
      <c r="P2" s="23">
        <f>O2*B2</f>
        <v>2.25</v>
      </c>
    </row>
    <row r="3" spans="1:16" s="2" customFormat="1" ht="13.5" customHeight="1" x14ac:dyDescent="0.2">
      <c r="A3" s="31">
        <f>ROW(A3) - ROW($A$1)</f>
        <v>2</v>
      </c>
      <c r="B3" s="25">
        <v>3</v>
      </c>
      <c r="C3" s="17" t="s">
        <v>4</v>
      </c>
      <c r="D3" s="16" t="s">
        <v>12</v>
      </c>
      <c r="E3" s="17" t="s">
        <v>52</v>
      </c>
      <c r="F3" s="17" t="s">
        <v>70</v>
      </c>
      <c r="G3" s="17" t="s">
        <v>109</v>
      </c>
      <c r="H3" s="18" t="s">
        <v>148</v>
      </c>
      <c r="I3" s="17" t="s">
        <v>151</v>
      </c>
      <c r="J3" s="19"/>
      <c r="K3" s="19"/>
      <c r="L3" s="19"/>
      <c r="M3" s="19"/>
      <c r="N3" s="21"/>
      <c r="O3" s="22"/>
      <c r="P3" s="23">
        <f t="shared" ref="P3:P40" si="0">O3*B3</f>
        <v>0</v>
      </c>
    </row>
    <row r="4" spans="1:16" s="2" customFormat="1" ht="13.5" customHeight="1" x14ac:dyDescent="0.2">
      <c r="A4" s="30">
        <f>ROW(A4) - ROW($A$1)</f>
        <v>3</v>
      </c>
      <c r="B4" s="24">
        <v>4</v>
      </c>
      <c r="C4" s="13" t="s">
        <v>5</v>
      </c>
      <c r="D4" s="11" t="s">
        <v>13</v>
      </c>
      <c r="E4" s="12" t="s">
        <v>53</v>
      </c>
      <c r="F4" s="13" t="s">
        <v>71</v>
      </c>
      <c r="G4" s="13" t="s">
        <v>110</v>
      </c>
      <c r="H4" s="14" t="s">
        <v>148</v>
      </c>
      <c r="I4" s="13" t="s">
        <v>152</v>
      </c>
      <c r="J4" s="15"/>
      <c r="K4" s="15"/>
      <c r="L4" s="15"/>
      <c r="M4" s="15"/>
      <c r="N4" s="20"/>
      <c r="O4" s="23"/>
      <c r="P4" s="23">
        <f>O4*B4</f>
        <v>0</v>
      </c>
    </row>
    <row r="5" spans="1:16" s="2" customFormat="1" ht="13.5" customHeight="1" x14ac:dyDescent="0.2">
      <c r="A5" s="31">
        <f>ROW(A5) - ROW($A$1)</f>
        <v>4</v>
      </c>
      <c r="B5" s="25">
        <v>3</v>
      </c>
      <c r="C5" s="17" t="s">
        <v>6</v>
      </c>
      <c r="D5" s="16" t="s">
        <v>14</v>
      </c>
      <c r="E5" s="17" t="s">
        <v>53</v>
      </c>
      <c r="F5" s="17" t="s">
        <v>72</v>
      </c>
      <c r="G5" s="17" t="s">
        <v>111</v>
      </c>
      <c r="H5" s="18" t="s">
        <v>148</v>
      </c>
      <c r="I5" s="17" t="s">
        <v>153</v>
      </c>
      <c r="J5" s="19"/>
      <c r="K5" s="19"/>
      <c r="L5" s="19"/>
      <c r="M5" s="19"/>
      <c r="N5" s="21">
        <v>22273</v>
      </c>
      <c r="O5" s="22">
        <v>0.45</v>
      </c>
      <c r="P5" s="23">
        <f t="shared" ref="P5" si="1">O5*B5</f>
        <v>1.35</v>
      </c>
    </row>
    <row r="6" spans="1:16" s="2" customFormat="1" ht="13.5" customHeight="1" x14ac:dyDescent="0.2">
      <c r="A6" s="30">
        <f>ROW(A6) - ROW($A$1)</f>
        <v>5</v>
      </c>
      <c r="B6" s="24">
        <v>12</v>
      </c>
      <c r="C6" s="13" t="s">
        <v>4</v>
      </c>
      <c r="D6" s="11" t="s">
        <v>15</v>
      </c>
      <c r="E6" s="12" t="s">
        <v>54</v>
      </c>
      <c r="F6" s="13" t="s">
        <v>73</v>
      </c>
      <c r="G6" s="13" t="s">
        <v>112</v>
      </c>
      <c r="H6" s="14" t="s">
        <v>148</v>
      </c>
      <c r="I6" s="13" t="s">
        <v>154</v>
      </c>
      <c r="J6" s="15" t="s">
        <v>148</v>
      </c>
      <c r="K6" s="15" t="s">
        <v>192</v>
      </c>
      <c r="L6" s="15"/>
      <c r="M6" s="15"/>
      <c r="N6" s="20"/>
      <c r="O6" s="23">
        <v>1.2999999999999999E-2</v>
      </c>
      <c r="P6" s="23">
        <f>O6*B6</f>
        <v>0.156</v>
      </c>
    </row>
    <row r="7" spans="1:16" s="2" customFormat="1" ht="13.5" customHeight="1" x14ac:dyDescent="0.2">
      <c r="A7" s="31">
        <f>ROW(A7) - ROW($A$1)</f>
        <v>6</v>
      </c>
      <c r="B7" s="25">
        <v>2</v>
      </c>
      <c r="C7" s="17" t="s">
        <v>4</v>
      </c>
      <c r="D7" s="16" t="s">
        <v>16</v>
      </c>
      <c r="E7" s="17" t="s">
        <v>55</v>
      </c>
      <c r="F7" s="17" t="s">
        <v>74</v>
      </c>
      <c r="G7" s="17" t="s">
        <v>113</v>
      </c>
      <c r="H7" s="18" t="s">
        <v>148</v>
      </c>
      <c r="I7" s="17" t="s">
        <v>155</v>
      </c>
      <c r="J7" s="19"/>
      <c r="K7" s="19"/>
      <c r="L7" s="19"/>
      <c r="M7" s="19"/>
      <c r="N7" s="21"/>
      <c r="O7" s="22"/>
      <c r="P7" s="23">
        <f t="shared" ref="P7:P9" si="2">O7*B7</f>
        <v>0</v>
      </c>
    </row>
    <row r="8" spans="1:16" s="2" customFormat="1" ht="13.5" customHeight="1" x14ac:dyDescent="0.2">
      <c r="A8" s="30">
        <f>ROW(A8) - ROW($A$1)</f>
        <v>7</v>
      </c>
      <c r="B8" s="24">
        <v>2</v>
      </c>
      <c r="C8" s="13" t="s">
        <v>7</v>
      </c>
      <c r="D8" s="11" t="s">
        <v>17</v>
      </c>
      <c r="E8" s="12" t="s">
        <v>51</v>
      </c>
      <c r="F8" s="13" t="s">
        <v>75</v>
      </c>
      <c r="G8" s="13" t="s">
        <v>114</v>
      </c>
      <c r="H8" s="14" t="s">
        <v>148</v>
      </c>
      <c r="I8" s="13" t="s">
        <v>156</v>
      </c>
      <c r="J8" s="15" t="s">
        <v>189</v>
      </c>
      <c r="K8" s="15" t="s">
        <v>193</v>
      </c>
      <c r="L8" s="15"/>
      <c r="M8" s="15"/>
      <c r="N8" s="20"/>
      <c r="O8" s="23"/>
      <c r="P8" s="23">
        <f>O8*B8</f>
        <v>0</v>
      </c>
    </row>
    <row r="9" spans="1:16" s="2" customFormat="1" ht="13.5" customHeight="1" x14ac:dyDescent="0.2">
      <c r="A9" s="31">
        <f>ROW(A9) - ROW($A$1)</f>
        <v>8</v>
      </c>
      <c r="B9" s="25">
        <v>2</v>
      </c>
      <c r="C9" s="17" t="s">
        <v>4</v>
      </c>
      <c r="D9" s="16" t="s">
        <v>18</v>
      </c>
      <c r="E9" s="17" t="s">
        <v>51</v>
      </c>
      <c r="F9" s="17" t="s">
        <v>76</v>
      </c>
      <c r="G9" s="17" t="s">
        <v>115</v>
      </c>
      <c r="H9" s="18" t="s">
        <v>148</v>
      </c>
      <c r="I9" s="17" t="s">
        <v>157</v>
      </c>
      <c r="J9" s="19"/>
      <c r="K9" s="19"/>
      <c r="L9" s="19"/>
      <c r="M9" s="19"/>
      <c r="N9" s="21"/>
      <c r="O9" s="22"/>
      <c r="P9" s="23">
        <f t="shared" ref="P9" si="3">O9*B9</f>
        <v>0</v>
      </c>
    </row>
    <row r="10" spans="1:16" s="2" customFormat="1" ht="13.5" customHeight="1" x14ac:dyDescent="0.2">
      <c r="A10" s="30">
        <f>ROW(A10) - ROW($A$1)</f>
        <v>9</v>
      </c>
      <c r="B10" s="24">
        <v>1</v>
      </c>
      <c r="C10" s="13" t="s">
        <v>4</v>
      </c>
      <c r="D10" s="11" t="s">
        <v>19</v>
      </c>
      <c r="E10" s="12" t="s">
        <v>56</v>
      </c>
      <c r="F10" s="13" t="s">
        <v>77</v>
      </c>
      <c r="G10" s="13" t="s">
        <v>116</v>
      </c>
      <c r="H10" s="14" t="s">
        <v>148</v>
      </c>
      <c r="I10" s="13" t="s">
        <v>158</v>
      </c>
      <c r="J10" s="15"/>
      <c r="K10" s="15"/>
      <c r="L10" s="15"/>
      <c r="M10" s="15"/>
      <c r="N10" s="20">
        <v>42109</v>
      </c>
      <c r="O10" s="23">
        <v>0.1</v>
      </c>
      <c r="P10" s="23">
        <f>O10*B10</f>
        <v>0.1</v>
      </c>
    </row>
    <row r="11" spans="1:16" s="2" customFormat="1" ht="13.5" customHeight="1" x14ac:dyDescent="0.2">
      <c r="A11" s="31">
        <f>ROW(A11) - ROW($A$1)</f>
        <v>10</v>
      </c>
      <c r="B11" s="25">
        <v>2</v>
      </c>
      <c r="C11" s="17" t="s">
        <v>4</v>
      </c>
      <c r="D11" s="16" t="s">
        <v>20</v>
      </c>
      <c r="E11" s="17" t="s">
        <v>56</v>
      </c>
      <c r="F11" s="17" t="s">
        <v>78</v>
      </c>
      <c r="G11" s="17" t="s">
        <v>117</v>
      </c>
      <c r="H11" s="18" t="s">
        <v>148</v>
      </c>
      <c r="I11" s="17" t="s">
        <v>159</v>
      </c>
      <c r="J11" s="19"/>
      <c r="K11" s="19"/>
      <c r="L11" s="19"/>
      <c r="M11" s="19"/>
      <c r="N11" s="21">
        <v>30799</v>
      </c>
      <c r="O11" s="22">
        <v>0.1</v>
      </c>
      <c r="P11" s="23">
        <f t="shared" ref="P11:P17" si="4">O11*B11</f>
        <v>0.2</v>
      </c>
    </row>
    <row r="12" spans="1:16" s="2" customFormat="1" ht="13.5" customHeight="1" x14ac:dyDescent="0.2">
      <c r="A12" s="30">
        <f>ROW(A12) - ROW($A$1)</f>
        <v>11</v>
      </c>
      <c r="B12" s="24">
        <v>5</v>
      </c>
      <c r="C12" s="13" t="s">
        <v>4</v>
      </c>
      <c r="D12" s="11" t="s">
        <v>21</v>
      </c>
      <c r="E12" s="12" t="s">
        <v>53</v>
      </c>
      <c r="F12" s="13" t="s">
        <v>79</v>
      </c>
      <c r="G12" s="13" t="s">
        <v>118</v>
      </c>
      <c r="H12" s="14" t="s">
        <v>148</v>
      </c>
      <c r="I12" s="13" t="s">
        <v>160</v>
      </c>
      <c r="J12" s="15"/>
      <c r="K12" s="15"/>
      <c r="L12" s="15" t="s">
        <v>197</v>
      </c>
      <c r="M12" s="15" t="s">
        <v>202</v>
      </c>
      <c r="N12" s="20">
        <v>8954</v>
      </c>
      <c r="O12" s="23">
        <v>0.24</v>
      </c>
      <c r="P12" s="23">
        <f>O12*B12</f>
        <v>1.2</v>
      </c>
    </row>
    <row r="13" spans="1:16" s="2" customFormat="1" ht="13.5" customHeight="1" x14ac:dyDescent="0.2">
      <c r="A13" s="31">
        <f>ROW(A13) - ROW($A$1)</f>
        <v>12</v>
      </c>
      <c r="B13" s="25">
        <v>4</v>
      </c>
      <c r="C13" s="17" t="s">
        <v>4</v>
      </c>
      <c r="D13" s="16" t="s">
        <v>22</v>
      </c>
      <c r="E13" s="17" t="s">
        <v>56</v>
      </c>
      <c r="F13" s="17" t="s">
        <v>80</v>
      </c>
      <c r="G13" s="17" t="s">
        <v>119</v>
      </c>
      <c r="H13" s="18" t="s">
        <v>148</v>
      </c>
      <c r="I13" s="17" t="s">
        <v>161</v>
      </c>
      <c r="J13" s="19"/>
      <c r="K13" s="19"/>
      <c r="L13" s="19"/>
      <c r="M13" s="19"/>
      <c r="N13" s="21">
        <v>46705</v>
      </c>
      <c r="O13" s="22">
        <v>0.1</v>
      </c>
      <c r="P13" s="23">
        <f t="shared" ref="P13" si="5">O13*B13</f>
        <v>0.4</v>
      </c>
    </row>
    <row r="14" spans="1:16" s="2" customFormat="1" ht="13.5" customHeight="1" x14ac:dyDescent="0.2">
      <c r="A14" s="30">
        <f>ROW(A14) - ROW($A$1)</f>
        <v>13</v>
      </c>
      <c r="B14" s="24">
        <v>2</v>
      </c>
      <c r="C14" s="13" t="s">
        <v>4</v>
      </c>
      <c r="D14" s="11" t="s">
        <v>23</v>
      </c>
      <c r="E14" s="12" t="s">
        <v>51</v>
      </c>
      <c r="F14" s="13" t="s">
        <v>81</v>
      </c>
      <c r="G14" s="13" t="s">
        <v>120</v>
      </c>
      <c r="H14" s="14" t="s">
        <v>148</v>
      </c>
      <c r="I14" s="13" t="s">
        <v>162</v>
      </c>
      <c r="J14" s="15" t="s">
        <v>148</v>
      </c>
      <c r="K14" s="15" t="s">
        <v>194</v>
      </c>
      <c r="L14" s="15"/>
      <c r="M14" s="15"/>
      <c r="N14" s="20">
        <v>10798</v>
      </c>
      <c r="O14" s="23">
        <v>0.19</v>
      </c>
      <c r="P14" s="23">
        <f>O14*B14</f>
        <v>0.38</v>
      </c>
    </row>
    <row r="15" spans="1:16" s="2" customFormat="1" ht="13.5" customHeight="1" x14ac:dyDescent="0.2">
      <c r="A15" s="31">
        <f>ROW(A15) - ROW($A$1)</f>
        <v>14</v>
      </c>
      <c r="B15" s="25">
        <v>2</v>
      </c>
      <c r="C15" s="17" t="s">
        <v>4</v>
      </c>
      <c r="D15" s="16" t="s">
        <v>24</v>
      </c>
      <c r="E15" s="17" t="s">
        <v>51</v>
      </c>
      <c r="F15" s="17" t="s">
        <v>82</v>
      </c>
      <c r="G15" s="17" t="s">
        <v>121</v>
      </c>
      <c r="H15" s="18" t="s">
        <v>148</v>
      </c>
      <c r="I15" s="17" t="s">
        <v>163</v>
      </c>
      <c r="J15" s="19" t="s">
        <v>190</v>
      </c>
      <c r="K15" s="19" t="s">
        <v>195</v>
      </c>
      <c r="L15" s="19"/>
      <c r="M15" s="19"/>
      <c r="N15" s="21">
        <v>159804</v>
      </c>
      <c r="O15" s="22">
        <v>0.46</v>
      </c>
      <c r="P15" s="23">
        <f t="shared" ref="P15:P17" si="6">O15*B15</f>
        <v>0.92</v>
      </c>
    </row>
    <row r="16" spans="1:16" s="2" customFormat="1" ht="13.5" customHeight="1" x14ac:dyDescent="0.2">
      <c r="A16" s="30">
        <f>ROW(A16) - ROW($A$1)</f>
        <v>15</v>
      </c>
      <c r="B16" s="24">
        <v>1</v>
      </c>
      <c r="C16" s="13" t="s">
        <v>4</v>
      </c>
      <c r="D16" s="11" t="s">
        <v>25</v>
      </c>
      <c r="E16" s="12" t="s">
        <v>51</v>
      </c>
      <c r="F16" s="13" t="s">
        <v>83</v>
      </c>
      <c r="G16" s="13" t="s">
        <v>122</v>
      </c>
      <c r="H16" s="14" t="s">
        <v>148</v>
      </c>
      <c r="I16" s="13" t="s">
        <v>164</v>
      </c>
      <c r="J16" s="15"/>
      <c r="K16" s="15"/>
      <c r="L16" s="15"/>
      <c r="M16" s="15"/>
      <c r="N16" s="20">
        <v>64465</v>
      </c>
      <c r="O16" s="23">
        <v>0.1</v>
      </c>
      <c r="P16" s="23">
        <f>O16*B16</f>
        <v>0.1</v>
      </c>
    </row>
    <row r="17" spans="1:16" s="2" customFormat="1" ht="13.5" customHeight="1" x14ac:dyDescent="0.2">
      <c r="A17" s="31">
        <f>ROW(A17) - ROW($A$1)</f>
        <v>16</v>
      </c>
      <c r="B17" s="25">
        <v>1</v>
      </c>
      <c r="C17" s="17"/>
      <c r="D17" s="16" t="s">
        <v>26</v>
      </c>
      <c r="E17" s="17" t="s">
        <v>57</v>
      </c>
      <c r="F17" s="17" t="s">
        <v>84</v>
      </c>
      <c r="G17" s="17" t="s">
        <v>123</v>
      </c>
      <c r="H17" s="18" t="s">
        <v>148</v>
      </c>
      <c r="I17" s="17" t="s">
        <v>165</v>
      </c>
      <c r="J17" s="19"/>
      <c r="K17" s="19"/>
      <c r="L17" s="19"/>
      <c r="M17" s="19"/>
      <c r="N17" s="21">
        <v>5498</v>
      </c>
      <c r="O17" s="22">
        <v>0.41</v>
      </c>
      <c r="P17" s="23">
        <f t="shared" ref="P17" si="7">O17*B17</f>
        <v>0.41</v>
      </c>
    </row>
    <row r="18" spans="1:16" s="2" customFormat="1" ht="13.5" customHeight="1" x14ac:dyDescent="0.2">
      <c r="A18" s="30">
        <f>ROW(A18) - ROW($A$1)</f>
        <v>17</v>
      </c>
      <c r="B18" s="24">
        <v>1</v>
      </c>
      <c r="C18" s="13"/>
      <c r="D18" s="11" t="s">
        <v>27</v>
      </c>
      <c r="E18" s="12" t="s">
        <v>58</v>
      </c>
      <c r="F18" s="13" t="s">
        <v>85</v>
      </c>
      <c r="G18" s="13" t="s">
        <v>124</v>
      </c>
      <c r="H18" s="14" t="s">
        <v>148</v>
      </c>
      <c r="I18" s="13" t="s">
        <v>166</v>
      </c>
      <c r="J18" s="15"/>
      <c r="K18" s="15"/>
      <c r="L18" s="15"/>
      <c r="M18" s="15"/>
      <c r="N18" s="20">
        <v>3359</v>
      </c>
      <c r="O18" s="23">
        <v>0.43</v>
      </c>
      <c r="P18" s="23">
        <f>O18*B18</f>
        <v>0.43</v>
      </c>
    </row>
    <row r="19" spans="1:16" s="2" customFormat="1" ht="13.5" customHeight="1" x14ac:dyDescent="0.2">
      <c r="A19" s="31">
        <f>ROW(A19) - ROW($A$1)</f>
        <v>18</v>
      </c>
      <c r="B19" s="25">
        <v>2</v>
      </c>
      <c r="C19" s="17"/>
      <c r="D19" s="16" t="s">
        <v>28</v>
      </c>
      <c r="E19" s="17" t="s">
        <v>59</v>
      </c>
      <c r="F19" s="17" t="s">
        <v>86</v>
      </c>
      <c r="G19" s="17" t="s">
        <v>125</v>
      </c>
      <c r="H19" s="18" t="s">
        <v>148</v>
      </c>
      <c r="I19" s="17" t="s">
        <v>167</v>
      </c>
      <c r="J19" s="19"/>
      <c r="K19" s="19"/>
      <c r="L19" s="19"/>
      <c r="M19" s="19"/>
      <c r="N19" s="21">
        <v>1894</v>
      </c>
      <c r="O19" s="22">
        <v>2.02</v>
      </c>
      <c r="P19" s="23">
        <f t="shared" ref="P19:P33" si="8">O19*B19</f>
        <v>4.04</v>
      </c>
    </row>
    <row r="20" spans="1:16" s="2" customFormat="1" ht="13.5" customHeight="1" x14ac:dyDescent="0.2">
      <c r="A20" s="30">
        <f>ROW(A20) - ROW($A$1)</f>
        <v>19</v>
      </c>
      <c r="B20" s="24">
        <v>3</v>
      </c>
      <c r="C20" s="13"/>
      <c r="D20" s="11" t="s">
        <v>29</v>
      </c>
      <c r="E20" s="12"/>
      <c r="F20" s="13"/>
      <c r="G20" s="13" t="s">
        <v>126</v>
      </c>
      <c r="H20" s="14"/>
      <c r="I20" s="13"/>
      <c r="J20" s="15"/>
      <c r="K20" s="15"/>
      <c r="L20" s="15"/>
      <c r="M20" s="15"/>
      <c r="N20" s="20"/>
      <c r="O20" s="23"/>
      <c r="P20" s="23">
        <f>O20*B20</f>
        <v>0</v>
      </c>
    </row>
    <row r="21" spans="1:16" s="2" customFormat="1" ht="13.5" customHeight="1" x14ac:dyDescent="0.2">
      <c r="A21" s="31">
        <f>ROW(A21) - ROW($A$1)</f>
        <v>20</v>
      </c>
      <c r="B21" s="25">
        <v>1</v>
      </c>
      <c r="C21" s="17" t="s">
        <v>8</v>
      </c>
      <c r="D21" s="16" t="s">
        <v>30</v>
      </c>
      <c r="E21" s="17" t="s">
        <v>60</v>
      </c>
      <c r="F21" s="17" t="s">
        <v>87</v>
      </c>
      <c r="G21" s="17" t="s">
        <v>127</v>
      </c>
      <c r="H21" s="18" t="s">
        <v>148</v>
      </c>
      <c r="I21" s="17" t="s">
        <v>168</v>
      </c>
      <c r="J21" s="19"/>
      <c r="K21" s="19"/>
      <c r="L21" s="19"/>
      <c r="M21" s="19"/>
      <c r="N21" s="21">
        <v>18213</v>
      </c>
      <c r="O21" s="22">
        <v>6.89</v>
      </c>
      <c r="P21" s="23">
        <f t="shared" ref="P21" si="9">O21*B21</f>
        <v>6.89</v>
      </c>
    </row>
    <row r="22" spans="1:16" s="2" customFormat="1" ht="13.5" customHeight="1" x14ac:dyDescent="0.2">
      <c r="A22" s="30">
        <f>ROW(A22) - ROW($A$1)</f>
        <v>21</v>
      </c>
      <c r="B22" s="24">
        <v>1</v>
      </c>
      <c r="C22" s="13"/>
      <c r="D22" s="11" t="s">
        <v>31</v>
      </c>
      <c r="E22" s="12" t="s">
        <v>61</v>
      </c>
      <c r="F22" s="13" t="s">
        <v>88</v>
      </c>
      <c r="G22" s="13" t="s">
        <v>128</v>
      </c>
      <c r="H22" s="14" t="s">
        <v>148</v>
      </c>
      <c r="I22" s="13" t="s">
        <v>169</v>
      </c>
      <c r="J22" s="15"/>
      <c r="K22" s="15"/>
      <c r="L22" s="15"/>
      <c r="M22" s="15"/>
      <c r="N22" s="20"/>
      <c r="O22" s="23"/>
      <c r="P22" s="23">
        <f>O22*B22</f>
        <v>0</v>
      </c>
    </row>
    <row r="23" spans="1:16" s="2" customFormat="1" ht="13.5" customHeight="1" x14ac:dyDescent="0.2">
      <c r="A23" s="31">
        <f>ROW(A23) - ROW($A$1)</f>
        <v>22</v>
      </c>
      <c r="B23" s="25">
        <v>2</v>
      </c>
      <c r="C23" s="17"/>
      <c r="D23" s="16" t="s">
        <v>32</v>
      </c>
      <c r="E23" s="17" t="s">
        <v>62</v>
      </c>
      <c r="F23" s="17" t="s">
        <v>89</v>
      </c>
      <c r="G23" s="17" t="s">
        <v>129</v>
      </c>
      <c r="H23" s="18" t="s">
        <v>148</v>
      </c>
      <c r="I23" s="17" t="s">
        <v>170</v>
      </c>
      <c r="J23" s="19"/>
      <c r="K23" s="19"/>
      <c r="L23" s="19" t="s">
        <v>198</v>
      </c>
      <c r="M23" s="19"/>
      <c r="N23" s="21">
        <v>5553</v>
      </c>
      <c r="O23" s="22">
        <v>2.2999999999999998</v>
      </c>
      <c r="P23" s="23">
        <f t="shared" ref="P23:P25" si="10">O23*B23</f>
        <v>4.5999999999999996</v>
      </c>
    </row>
    <row r="24" spans="1:16" s="2" customFormat="1" ht="13.5" customHeight="1" x14ac:dyDescent="0.2">
      <c r="A24" s="30">
        <f>ROW(A24) - ROW($A$1)</f>
        <v>23</v>
      </c>
      <c r="B24" s="24">
        <v>1</v>
      </c>
      <c r="C24" s="13"/>
      <c r="D24" s="11" t="s">
        <v>33</v>
      </c>
      <c r="E24" s="12" t="s">
        <v>63</v>
      </c>
      <c r="F24" s="13" t="s">
        <v>90</v>
      </c>
      <c r="G24" s="13" t="s">
        <v>130</v>
      </c>
      <c r="H24" s="14" t="s">
        <v>148</v>
      </c>
      <c r="I24" s="13" t="s">
        <v>171</v>
      </c>
      <c r="J24" s="15"/>
      <c r="K24" s="15"/>
      <c r="L24" s="15"/>
      <c r="M24" s="15"/>
      <c r="N24" s="20">
        <v>8930</v>
      </c>
      <c r="O24" s="23">
        <v>1.79</v>
      </c>
      <c r="P24" s="23">
        <f>O24*B24</f>
        <v>1.79</v>
      </c>
    </row>
    <row r="25" spans="1:16" s="2" customFormat="1" ht="13.5" customHeight="1" x14ac:dyDescent="0.2">
      <c r="A25" s="31">
        <f>ROW(A25) - ROW($A$1)</f>
        <v>24</v>
      </c>
      <c r="B25" s="25">
        <v>1</v>
      </c>
      <c r="C25" s="17"/>
      <c r="D25" s="16" t="s">
        <v>34</v>
      </c>
      <c r="E25" s="17" t="s">
        <v>64</v>
      </c>
      <c r="F25" s="17" t="s">
        <v>91</v>
      </c>
      <c r="G25" s="17" t="s">
        <v>131</v>
      </c>
      <c r="H25" s="18" t="s">
        <v>148</v>
      </c>
      <c r="I25" s="17" t="s">
        <v>172</v>
      </c>
      <c r="J25" s="19"/>
      <c r="K25" s="19"/>
      <c r="L25" s="19"/>
      <c r="M25" s="19"/>
      <c r="N25" s="21">
        <v>83802</v>
      </c>
      <c r="O25" s="22">
        <v>1.55</v>
      </c>
      <c r="P25" s="23">
        <f t="shared" ref="P25" si="11">O25*B25</f>
        <v>1.55</v>
      </c>
    </row>
    <row r="26" spans="1:16" s="2" customFormat="1" ht="13.5" customHeight="1" x14ac:dyDescent="0.2">
      <c r="A26" s="30">
        <f>ROW(A26) - ROW($A$1)</f>
        <v>25</v>
      </c>
      <c r="B26" s="24">
        <v>10</v>
      </c>
      <c r="C26" s="13" t="s">
        <v>4</v>
      </c>
      <c r="D26" s="11" t="s">
        <v>35</v>
      </c>
      <c r="E26" s="12" t="s">
        <v>52</v>
      </c>
      <c r="F26" s="13" t="s">
        <v>92</v>
      </c>
      <c r="G26" s="13" t="s">
        <v>132</v>
      </c>
      <c r="H26" s="14" t="s">
        <v>148</v>
      </c>
      <c r="I26" s="13" t="s">
        <v>173</v>
      </c>
      <c r="J26" s="15"/>
      <c r="K26" s="15"/>
      <c r="L26" s="15" t="s">
        <v>199</v>
      </c>
      <c r="M26" s="15"/>
      <c r="N26" s="20"/>
      <c r="O26" s="23"/>
      <c r="P26" s="23">
        <f>O26*B26</f>
        <v>0</v>
      </c>
    </row>
    <row r="27" spans="1:16" s="2" customFormat="1" ht="13.5" customHeight="1" x14ac:dyDescent="0.2">
      <c r="A27" s="31">
        <f>ROW(A27) - ROW($A$1)</f>
        <v>26</v>
      </c>
      <c r="B27" s="25">
        <v>1</v>
      </c>
      <c r="C27" s="17" t="s">
        <v>4</v>
      </c>
      <c r="D27" s="16" t="s">
        <v>36</v>
      </c>
      <c r="E27" s="17" t="s">
        <v>52</v>
      </c>
      <c r="F27" s="17" t="s">
        <v>93</v>
      </c>
      <c r="G27" s="17" t="s">
        <v>133</v>
      </c>
      <c r="H27" s="18" t="s">
        <v>148</v>
      </c>
      <c r="I27" s="17" t="s">
        <v>174</v>
      </c>
      <c r="J27" s="19"/>
      <c r="K27" s="19"/>
      <c r="L27" s="19"/>
      <c r="M27" s="19"/>
      <c r="N27" s="21">
        <v>12989</v>
      </c>
      <c r="O27" s="22">
        <v>0.1</v>
      </c>
      <c r="P27" s="23">
        <f t="shared" ref="P27:P33" si="12">O27*B27</f>
        <v>0.1</v>
      </c>
    </row>
    <row r="28" spans="1:16" s="2" customFormat="1" ht="13.5" customHeight="1" x14ac:dyDescent="0.2">
      <c r="A28" s="30">
        <f>ROW(A28) - ROW($A$1)</f>
        <v>27</v>
      </c>
      <c r="B28" s="24">
        <v>4</v>
      </c>
      <c r="C28" s="13" t="s">
        <v>4</v>
      </c>
      <c r="D28" s="11" t="s">
        <v>37</v>
      </c>
      <c r="E28" s="12" t="s">
        <v>52</v>
      </c>
      <c r="F28" s="13" t="s">
        <v>94</v>
      </c>
      <c r="G28" s="13" t="s">
        <v>134</v>
      </c>
      <c r="H28" s="14" t="s">
        <v>148</v>
      </c>
      <c r="I28" s="13" t="s">
        <v>175</v>
      </c>
      <c r="J28" s="15"/>
      <c r="K28" s="15"/>
      <c r="L28" s="15"/>
      <c r="M28" s="15"/>
      <c r="N28" s="20"/>
      <c r="O28" s="23"/>
      <c r="P28" s="23">
        <f>O28*B28</f>
        <v>0</v>
      </c>
    </row>
    <row r="29" spans="1:16" s="2" customFormat="1" ht="13.5" customHeight="1" x14ac:dyDescent="0.2">
      <c r="A29" s="31">
        <f>ROW(A29) - ROW($A$1)</f>
        <v>28</v>
      </c>
      <c r="B29" s="25">
        <v>2</v>
      </c>
      <c r="C29" s="17" t="s">
        <v>4</v>
      </c>
      <c r="D29" s="16" t="s">
        <v>38</v>
      </c>
      <c r="E29" s="17" t="s">
        <v>52</v>
      </c>
      <c r="F29" s="17" t="s">
        <v>95</v>
      </c>
      <c r="G29" s="17" t="s">
        <v>135</v>
      </c>
      <c r="H29" s="18" t="s">
        <v>148</v>
      </c>
      <c r="I29" s="17" t="s">
        <v>176</v>
      </c>
      <c r="J29" s="19"/>
      <c r="K29" s="19"/>
      <c r="L29" s="19"/>
      <c r="M29" s="19"/>
      <c r="N29" s="21"/>
      <c r="O29" s="22"/>
      <c r="P29" s="23">
        <f t="shared" ref="P29" si="13">O29*B29</f>
        <v>0</v>
      </c>
    </row>
    <row r="30" spans="1:16" s="2" customFormat="1" ht="13.5" customHeight="1" x14ac:dyDescent="0.2">
      <c r="A30" s="30">
        <f>ROW(A30) - ROW($A$1)</f>
        <v>29</v>
      </c>
      <c r="B30" s="24">
        <v>11</v>
      </c>
      <c r="C30" s="13" t="s">
        <v>4</v>
      </c>
      <c r="D30" s="11" t="s">
        <v>39</v>
      </c>
      <c r="E30" s="12" t="s">
        <v>52</v>
      </c>
      <c r="F30" s="13" t="s">
        <v>96</v>
      </c>
      <c r="G30" s="13" t="s">
        <v>136</v>
      </c>
      <c r="H30" s="14" t="s">
        <v>148</v>
      </c>
      <c r="I30" s="13" t="s">
        <v>177</v>
      </c>
      <c r="J30" s="15"/>
      <c r="K30" s="15"/>
      <c r="L30" s="15" t="s">
        <v>200</v>
      </c>
      <c r="M30" s="15" t="s">
        <v>203</v>
      </c>
      <c r="N30" s="20"/>
      <c r="O30" s="23"/>
      <c r="P30" s="23">
        <f>O30*B30</f>
        <v>0</v>
      </c>
    </row>
    <row r="31" spans="1:16" s="2" customFormat="1" ht="13.5" customHeight="1" x14ac:dyDescent="0.2">
      <c r="A31" s="31">
        <f>ROW(A31) - ROW($A$1)</f>
        <v>30</v>
      </c>
      <c r="B31" s="25">
        <v>2</v>
      </c>
      <c r="C31" s="17" t="s">
        <v>4</v>
      </c>
      <c r="D31" s="16" t="s">
        <v>40</v>
      </c>
      <c r="E31" s="17" t="s">
        <v>52</v>
      </c>
      <c r="F31" s="17" t="s">
        <v>97</v>
      </c>
      <c r="G31" s="17" t="s">
        <v>137</v>
      </c>
      <c r="H31" s="18" t="s">
        <v>148</v>
      </c>
      <c r="I31" s="17" t="s">
        <v>178</v>
      </c>
      <c r="J31" s="19"/>
      <c r="K31" s="19"/>
      <c r="L31" s="19"/>
      <c r="M31" s="19"/>
      <c r="N31" s="21">
        <v>1661956</v>
      </c>
      <c r="O31" s="22">
        <v>0.1</v>
      </c>
      <c r="P31" s="23">
        <f t="shared" ref="P31:P33" si="14">O31*B31</f>
        <v>0.2</v>
      </c>
    </row>
    <row r="32" spans="1:16" s="2" customFormat="1" ht="13.5" customHeight="1" x14ac:dyDescent="0.2">
      <c r="A32" s="30">
        <f>ROW(A32) - ROW($A$1)</f>
        <v>31</v>
      </c>
      <c r="B32" s="24">
        <v>2</v>
      </c>
      <c r="C32" s="13" t="s">
        <v>4</v>
      </c>
      <c r="D32" s="11" t="s">
        <v>41</v>
      </c>
      <c r="E32" s="12" t="s">
        <v>52</v>
      </c>
      <c r="F32" s="13" t="s">
        <v>98</v>
      </c>
      <c r="G32" s="13" t="s">
        <v>138</v>
      </c>
      <c r="H32" s="14" t="s">
        <v>148</v>
      </c>
      <c r="I32" s="13" t="s">
        <v>179</v>
      </c>
      <c r="J32" s="15"/>
      <c r="K32" s="15"/>
      <c r="L32" s="15"/>
      <c r="M32" s="15"/>
      <c r="N32" s="20"/>
      <c r="O32" s="23"/>
      <c r="P32" s="23">
        <f>O32*B32</f>
        <v>0</v>
      </c>
    </row>
    <row r="33" spans="1:16" s="2" customFormat="1" ht="13.5" customHeight="1" x14ac:dyDescent="0.2">
      <c r="A33" s="31">
        <f>ROW(A33) - ROW($A$1)</f>
        <v>32</v>
      </c>
      <c r="B33" s="25">
        <v>2</v>
      </c>
      <c r="C33" s="17" t="s">
        <v>4</v>
      </c>
      <c r="D33" s="16" t="s">
        <v>42</v>
      </c>
      <c r="E33" s="17" t="s">
        <v>52</v>
      </c>
      <c r="F33" s="17" t="s">
        <v>99</v>
      </c>
      <c r="G33" s="17" t="s">
        <v>139</v>
      </c>
      <c r="H33" s="18" t="s">
        <v>148</v>
      </c>
      <c r="I33" s="17" t="s">
        <v>180</v>
      </c>
      <c r="J33" s="19"/>
      <c r="K33" s="19"/>
      <c r="L33" s="19"/>
      <c r="M33" s="19"/>
      <c r="N33" s="21"/>
      <c r="O33" s="22"/>
      <c r="P33" s="23">
        <f t="shared" ref="P33" si="15">O33*B33</f>
        <v>0</v>
      </c>
    </row>
    <row r="34" spans="1:16" s="2" customFormat="1" ht="13.5" customHeight="1" x14ac:dyDescent="0.2">
      <c r="A34" s="30">
        <f>ROW(A34) - ROW($A$1)</f>
        <v>33</v>
      </c>
      <c r="B34" s="24">
        <v>1</v>
      </c>
      <c r="C34" s="13" t="s">
        <v>4</v>
      </c>
      <c r="D34" s="11" t="s">
        <v>43</v>
      </c>
      <c r="E34" s="12" t="s">
        <v>52</v>
      </c>
      <c r="F34" s="13" t="s">
        <v>100</v>
      </c>
      <c r="G34" s="13" t="s">
        <v>140</v>
      </c>
      <c r="H34" s="14" t="s">
        <v>148</v>
      </c>
      <c r="I34" s="13" t="s">
        <v>181</v>
      </c>
      <c r="J34" s="15"/>
      <c r="K34" s="15"/>
      <c r="L34" s="15"/>
      <c r="M34" s="15"/>
      <c r="N34" s="20"/>
      <c r="O34" s="23"/>
      <c r="P34" s="23">
        <f>O34*B34</f>
        <v>0</v>
      </c>
    </row>
    <row r="35" spans="1:16" s="2" customFormat="1" ht="13.5" customHeight="1" x14ac:dyDescent="0.2">
      <c r="A35" s="31">
        <f>ROW(A35) - ROW($A$1)</f>
        <v>34</v>
      </c>
      <c r="B35" s="25">
        <v>1</v>
      </c>
      <c r="C35" s="17"/>
      <c r="D35" s="16" t="s">
        <v>44</v>
      </c>
      <c r="E35" s="17" t="s">
        <v>65</v>
      </c>
      <c r="F35" s="17" t="s">
        <v>101</v>
      </c>
      <c r="G35" s="17" t="s">
        <v>141</v>
      </c>
      <c r="H35" s="18" t="s">
        <v>148</v>
      </c>
      <c r="I35" s="17" t="s">
        <v>182</v>
      </c>
      <c r="J35" s="19"/>
      <c r="K35" s="19"/>
      <c r="L35" s="19"/>
      <c r="M35" s="19"/>
      <c r="N35" s="21">
        <v>25670</v>
      </c>
      <c r="O35" s="22">
        <v>0.88</v>
      </c>
      <c r="P35" s="23">
        <f t="shared" ref="P35:P40" si="16">O35*B35</f>
        <v>0.88</v>
      </c>
    </row>
    <row r="36" spans="1:16" s="2" customFormat="1" ht="13.5" customHeight="1" x14ac:dyDescent="0.2">
      <c r="A36" s="30">
        <f>ROW(A36) - ROW($A$1)</f>
        <v>35</v>
      </c>
      <c r="B36" s="24">
        <v>1</v>
      </c>
      <c r="C36" s="13"/>
      <c r="D36" s="11" t="s">
        <v>45</v>
      </c>
      <c r="E36" s="12" t="s">
        <v>66</v>
      </c>
      <c r="F36" s="13" t="s">
        <v>102</v>
      </c>
      <c r="G36" s="13" t="s">
        <v>142</v>
      </c>
      <c r="H36" s="14" t="s">
        <v>148</v>
      </c>
      <c r="I36" s="13" t="s">
        <v>183</v>
      </c>
      <c r="J36" s="15"/>
      <c r="K36" s="15"/>
      <c r="L36" s="15"/>
      <c r="M36" s="15"/>
      <c r="N36" s="20">
        <v>27164</v>
      </c>
      <c r="O36" s="23">
        <v>0.63</v>
      </c>
      <c r="P36" s="23">
        <f>O36*B36</f>
        <v>0.63</v>
      </c>
    </row>
    <row r="37" spans="1:16" s="2" customFormat="1" ht="13.5" customHeight="1" x14ac:dyDescent="0.2">
      <c r="A37" s="31">
        <f>ROW(A37) - ROW($A$1)</f>
        <v>36</v>
      </c>
      <c r="B37" s="25">
        <v>1</v>
      </c>
      <c r="C37" s="17"/>
      <c r="D37" s="16" t="s">
        <v>46</v>
      </c>
      <c r="E37" s="17" t="s">
        <v>66</v>
      </c>
      <c r="F37" s="17" t="s">
        <v>103</v>
      </c>
      <c r="G37" s="17" t="s">
        <v>143</v>
      </c>
      <c r="H37" s="18" t="s">
        <v>148</v>
      </c>
      <c r="I37" s="17" t="s">
        <v>184</v>
      </c>
      <c r="J37" s="19"/>
      <c r="K37" s="19"/>
      <c r="L37" s="19"/>
      <c r="M37" s="19"/>
      <c r="N37" s="21">
        <v>5653</v>
      </c>
      <c r="O37" s="22">
        <v>0.65</v>
      </c>
      <c r="P37" s="23">
        <f t="shared" ref="P37" si="17">O37*B37</f>
        <v>0.65</v>
      </c>
    </row>
    <row r="38" spans="1:16" s="2" customFormat="1" ht="13.5" customHeight="1" x14ac:dyDescent="0.2">
      <c r="A38" s="30">
        <f>ROW(A38) - ROW($A$1)</f>
        <v>37</v>
      </c>
      <c r="B38" s="24">
        <v>2</v>
      </c>
      <c r="C38" s="13"/>
      <c r="D38" s="11" t="s">
        <v>47</v>
      </c>
      <c r="E38" s="12" t="s">
        <v>65</v>
      </c>
      <c r="F38" s="13" t="s">
        <v>104</v>
      </c>
      <c r="G38" s="13" t="s">
        <v>144</v>
      </c>
      <c r="H38" s="14" t="s">
        <v>148</v>
      </c>
      <c r="I38" s="13" t="s">
        <v>185</v>
      </c>
      <c r="J38" s="15"/>
      <c r="K38" s="15"/>
      <c r="L38" s="15"/>
      <c r="M38" s="15"/>
      <c r="N38" s="20">
        <v>18924</v>
      </c>
      <c r="O38" s="23">
        <v>1.57</v>
      </c>
      <c r="P38" s="23">
        <f>O38*B38</f>
        <v>3.14</v>
      </c>
    </row>
    <row r="39" spans="1:16" s="2" customFormat="1" ht="13.5" customHeight="1" x14ac:dyDescent="0.2">
      <c r="A39" s="31">
        <f>ROW(A39) - ROW($A$1)</f>
        <v>38</v>
      </c>
      <c r="B39" s="25">
        <v>1</v>
      </c>
      <c r="C39" s="17"/>
      <c r="D39" s="16" t="s">
        <v>48</v>
      </c>
      <c r="E39" s="17" t="s">
        <v>67</v>
      </c>
      <c r="F39" s="17" t="s">
        <v>105</v>
      </c>
      <c r="G39" s="17" t="s">
        <v>145</v>
      </c>
      <c r="H39" s="18" t="s">
        <v>148</v>
      </c>
      <c r="I39" s="17" t="s">
        <v>186</v>
      </c>
      <c r="J39" s="19"/>
      <c r="K39" s="19"/>
      <c r="L39" s="19"/>
      <c r="M39" s="19"/>
      <c r="N39" s="21">
        <v>2304</v>
      </c>
      <c r="O39" s="22">
        <v>11.81</v>
      </c>
      <c r="P39" s="23">
        <f t="shared" ref="P39:P40" si="18">O39*B39</f>
        <v>11.81</v>
      </c>
    </row>
    <row r="40" spans="1:16" s="2" customFormat="1" ht="13.5" customHeight="1" x14ac:dyDescent="0.2">
      <c r="A40" s="30">
        <f>ROW(A40) - ROW($A$1)</f>
        <v>39</v>
      </c>
      <c r="B40" s="24">
        <v>1</v>
      </c>
      <c r="C40" s="13" t="s">
        <v>9</v>
      </c>
      <c r="D40" s="11" t="s">
        <v>49</v>
      </c>
      <c r="E40" s="12" t="s">
        <v>53</v>
      </c>
      <c r="F40" s="13" t="s">
        <v>106</v>
      </c>
      <c r="G40" s="13" t="s">
        <v>146</v>
      </c>
      <c r="H40" s="14" t="s">
        <v>148</v>
      </c>
      <c r="I40" s="13" t="s">
        <v>187</v>
      </c>
      <c r="J40" s="15"/>
      <c r="K40" s="15"/>
      <c r="L40" s="15"/>
      <c r="M40" s="15"/>
      <c r="N40" s="20">
        <v>2065</v>
      </c>
      <c r="O40" s="23">
        <v>0.68</v>
      </c>
      <c r="P40" s="23">
        <f>O40*B40</f>
        <v>0.68</v>
      </c>
    </row>
    <row r="41" spans="1:16" ht="15.75" thickBot="1" x14ac:dyDescent="0.25">
      <c r="A41" s="28"/>
      <c r="B41" s="27"/>
      <c r="C41" s="27"/>
      <c r="D41" s="26"/>
      <c r="E41" s="26"/>
      <c r="F41" s="26"/>
      <c r="G41" s="27"/>
      <c r="H41" s="28"/>
      <c r="I41" s="27"/>
      <c r="J41" s="27"/>
      <c r="K41" s="27"/>
      <c r="L41" s="27"/>
      <c r="M41" s="27"/>
      <c r="N41" s="27"/>
      <c r="O41" s="27"/>
      <c r="P41" s="29">
        <f>SUM(P2:P40)</f>
        <v>44.856000000000002</v>
      </c>
    </row>
    <row r="42" spans="1:16" ht="13.5" thickTop="1" x14ac:dyDescent="0.2">
      <c r="D42" s="1"/>
      <c r="E42" s="1"/>
      <c r="F42" s="1"/>
    </row>
    <row r="43" spans="1:16" x14ac:dyDescent="0.2">
      <c r="D43" s="1"/>
      <c r="E43" s="1"/>
      <c r="F43" s="1"/>
    </row>
    <row r="44" spans="1:16" x14ac:dyDescent="0.2">
      <c r="D44" s="1"/>
      <c r="E44" s="1"/>
      <c r="F44" s="1"/>
    </row>
  </sheetData>
  <autoFilter ref="A1:P1" xr:uid="{6A10B2D0-E642-42B7-9D28-3A2F74E1F19A}"/>
  <phoneticPr fontId="0" type="noConversion"/>
  <conditionalFormatting sqref="N2:N40">
    <cfRule type="cellIs" dxfId="1" priority="3" operator="lessThan">
      <formula>1</formula>
    </cfRule>
  </conditionalFormatting>
  <conditionalFormatting sqref="P2:P40">
    <cfRule type="containsBlanks" dxfId="0" priority="2">
      <formula>LEN(TRIM(P2))=0</formula>
    </cfRule>
  </conditionalFormatting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1"/>
  <headerFooter alignWithMargins="0">
    <oddHeader>&amp;LCreated by FEDEVEL&amp;CMotherboard, Processor and Microcontroller Board Design&amp;Rhttp://www.fedevel.com</oddHeader>
    <oddFooter>&amp;C&amp;D&amp;R&amp;P/&amp;N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 List Report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Estrella</dc:creator>
  <cp:lastModifiedBy>Iván A. Castillo Gutiérrez</cp:lastModifiedBy>
  <cp:lastPrinted>2012-02-04T13:58:31Z</cp:lastPrinted>
  <dcterms:created xsi:type="dcterms:W3CDTF">2002-11-05T15:28:02Z</dcterms:created>
  <dcterms:modified xsi:type="dcterms:W3CDTF">2024-02-24T18:50:42Z</dcterms:modified>
</cp:coreProperties>
</file>