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c202\Desktop\"/>
    </mc:Choice>
  </mc:AlternateContent>
  <xr:revisionPtr revIDLastSave="0" documentId="8_{62C751D1-4884-4512-9B77-95862C9C3EDF}" xr6:coauthVersionLast="47" xr6:coauthVersionMax="47" xr10:uidLastSave="{00000000-0000-0000-0000-000000000000}"/>
  <bookViews>
    <workbookView xWindow="-120" yWindow="-120" windowWidth="20730" windowHeight="11160" tabRatio="789" activeTab="2" xr2:uid="{00000000-000D-0000-FFFF-FFFF00000000}"/>
  </bookViews>
  <sheets>
    <sheet name="EJERCICIO 1" sheetId="23" r:id="rId1"/>
    <sheet name="EJERCICIO 2" sheetId="24" r:id="rId2"/>
    <sheet name="EJERCICIO 3" sheetId="5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nuevo" hidden="1">2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11" i="5"/>
  <c r="I12" i="23"/>
  <c r="I13" i="23"/>
  <c r="I14" i="23"/>
  <c r="I15" i="23"/>
  <c r="I16" i="23"/>
  <c r="I17" i="23"/>
  <c r="I18" i="23"/>
  <c r="I11" i="23"/>
  <c r="F24" i="24"/>
  <c r="F22" i="24"/>
  <c r="F20" i="24"/>
  <c r="F18" i="24"/>
  <c r="F16" i="24"/>
  <c r="H12" i="23"/>
  <c r="H13" i="23"/>
  <c r="H14" i="23"/>
  <c r="H15" i="23"/>
  <c r="H16" i="23"/>
  <c r="H17" i="23"/>
  <c r="H18" i="23"/>
  <c r="H11" i="23"/>
  <c r="F12" i="23"/>
  <c r="F13" i="23"/>
  <c r="F14" i="23"/>
  <c r="F15" i="23"/>
  <c r="F16" i="23"/>
  <c r="F17" i="23"/>
  <c r="F18" i="23"/>
  <c r="F11" i="23"/>
  <c r="D12" i="23"/>
  <c r="D13" i="23"/>
  <c r="D14" i="23"/>
  <c r="D15" i="23"/>
  <c r="D16" i="23"/>
  <c r="D17" i="23"/>
  <c r="D18" i="23"/>
  <c r="D11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Julia Mena Hernández</author>
    <author>Familia Unida</author>
  </authors>
  <commentList>
    <comment ref="D10" authorId="0" shapeId="0" xr:uid="{F9F7D540-E0B1-402A-87F5-2FBD4E1DCA40}">
      <text>
        <r>
          <rPr>
            <b/>
            <sz val="9"/>
            <color indexed="81"/>
            <rFont val="Tahoma"/>
            <family val="2"/>
          </rPr>
          <t>Ana Julia Mena Hernández:</t>
        </r>
        <r>
          <rPr>
            <sz val="9"/>
            <color indexed="81"/>
            <rFont val="Tahoma"/>
            <family val="2"/>
          </rPr>
          <t xml:space="preserve">
Esta columna debe contener cada nombre con la inicial en mayúscula y sin espacios adicionales</t>
        </r>
      </text>
    </comment>
    <comment ref="F10" authorId="1" shapeId="0" xr:uid="{00000000-0006-0000-0500-000006000000}">
      <text>
        <r>
          <rPr>
            <sz val="9"/>
            <color indexed="81"/>
            <rFont val="Tahoma"/>
            <family val="2"/>
          </rPr>
          <t>En esta celda muestra el indicativo del teléfono, es decir, los 3 primeros números.</t>
        </r>
      </text>
    </comment>
    <comment ref="H10" authorId="1" shapeId="0" xr:uid="{00000000-0006-0000-0500-000007000000}">
      <text>
        <r>
          <rPr>
            <sz val="9"/>
            <color indexed="81"/>
            <rFont val="Tahoma"/>
            <family val="2"/>
          </rPr>
          <t>En esta celda muestra el  último dígito del NKU</t>
        </r>
      </text>
    </comment>
    <comment ref="I10" authorId="1" shapeId="0" xr:uid="{00000000-0006-0000-0500-000008000000}">
      <text>
        <r>
          <rPr>
            <sz val="9"/>
            <color indexed="81"/>
            <rFont val="Tahoma"/>
            <family val="2"/>
          </rPr>
          <t>En esta celda muestra el tercer, cuarto y quinto número del NKU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Familia Unida</author>
  </authors>
  <commentList>
    <comment ref="D10" authorId="0" shapeId="0" xr:uid="{00000000-0006-0000-0700-000001000000}">
      <text>
        <r>
          <rPr>
            <sz val="9"/>
            <color indexed="81"/>
            <rFont val="Tahoma"/>
            <family val="2"/>
          </rPr>
          <t>Mostrar los 2 últimos dígitos del documento</t>
        </r>
      </text>
    </comment>
    <comment ref="I10" authorId="0" shapeId="0" xr:uid="{00000000-0006-0000-0700-000002000000}">
      <text>
        <r>
          <rPr>
            <sz val="9"/>
            <color indexed="81"/>
            <rFont val="Tahoma"/>
            <family val="2"/>
          </rPr>
          <t>Unir el nombre + . + el apellido + @uam.edu.ni</t>
        </r>
      </text>
    </comment>
    <comment ref="J10" authorId="0" shapeId="0" xr:uid="{00000000-0006-0000-0700-000003000000}">
      <text>
        <r>
          <rPr>
            <sz val="9"/>
            <color indexed="81"/>
            <rFont val="Tahoma"/>
            <family val="2"/>
          </rPr>
          <t>Mostrar la primer letra del nombre en mayúscula</t>
        </r>
      </text>
    </comment>
    <comment ref="K10" authorId="0" shapeId="0" xr:uid="{00000000-0006-0000-0700-000004000000}">
      <text>
        <r>
          <rPr>
            <sz val="9"/>
            <color indexed="81"/>
            <rFont val="Tahoma"/>
            <family val="2"/>
          </rPr>
          <t>Mostrar el apellido en mayúsculas</t>
        </r>
      </text>
    </comment>
    <comment ref="M10" authorId="0" shapeId="0" xr:uid="{00000000-0006-0000-0700-000005000000}">
      <text>
        <r>
          <rPr>
            <sz val="9"/>
            <color indexed="81"/>
            <rFont val="Tahoma"/>
            <family val="2"/>
          </rPr>
          <t>Mostrar los 3 primeros dígitos del celular</t>
        </r>
      </text>
    </comment>
  </commentList>
</comments>
</file>

<file path=xl/sharedStrings.xml><?xml version="1.0" encoding="utf-8"?>
<sst xmlns="http://schemas.openxmlformats.org/spreadsheetml/2006/main" count="150" uniqueCount="142">
  <si>
    <t>Nombre</t>
  </si>
  <si>
    <t>Número telefónico</t>
  </si>
  <si>
    <t>Indicativo</t>
  </si>
  <si>
    <t>03.903.946-K</t>
  </si>
  <si>
    <t>094-8647182</t>
  </si>
  <si>
    <t>04.308.131-4</t>
  </si>
  <si>
    <t>097-6423006</t>
  </si>
  <si>
    <t>05.057.894-1</t>
  </si>
  <si>
    <t>094-8520024</t>
  </si>
  <si>
    <t>05.299.873-5</t>
  </si>
  <si>
    <t>098-6469049</t>
  </si>
  <si>
    <t>05.334.664-2</t>
  </si>
  <si>
    <t>094-5628026</t>
  </si>
  <si>
    <t>05.338.084-0</t>
  </si>
  <si>
    <t>098-8317006</t>
  </si>
  <si>
    <t>05.512.105-2</t>
  </si>
  <si>
    <t>095-6820302</t>
  </si>
  <si>
    <t>05.660.775-7</t>
  </si>
  <si>
    <t>092-8321000</t>
  </si>
  <si>
    <t>Cuesta Guijarro</t>
  </si>
  <si>
    <t>Rodolfo</t>
  </si>
  <si>
    <t>Sempere Martínez</t>
  </si>
  <si>
    <t>Rodrigo</t>
  </si>
  <si>
    <t>Cristina</t>
  </si>
  <si>
    <t>Rosario</t>
  </si>
  <si>
    <t xml:space="preserve">Juan </t>
  </si>
  <si>
    <t>APELLIDOS</t>
  </si>
  <si>
    <t>NOMBRE</t>
  </si>
  <si>
    <t>EDAD</t>
  </si>
  <si>
    <t>Apellido</t>
  </si>
  <si>
    <t>juan</t>
  </si>
  <si>
    <t>Cargo</t>
  </si>
  <si>
    <t>Código</t>
  </si>
  <si>
    <t>Para saber qué cálculos debes hacer, lee los comentarios que se muestran en algunas de las celdas de títulos del siguiente cuadro.</t>
  </si>
  <si>
    <t>Dígito de Verificación</t>
  </si>
  <si>
    <t/>
  </si>
  <si>
    <t>Arteaga Sebastián</t>
  </si>
  <si>
    <t>Núñez          Balboa</t>
  </si>
  <si>
    <t>PROFESION</t>
  </si>
  <si>
    <t>Abogado</t>
  </si>
  <si>
    <t>Médico</t>
  </si>
  <si>
    <t>Músico</t>
  </si>
  <si>
    <t>Pintor</t>
  </si>
  <si>
    <t>Unir el nombre y los apellidos de la primera persona</t>
  </si>
  <si>
    <t>ROMERO DEFERR</t>
  </si>
  <si>
    <t>Pasar a minúsculas el apellido de Cristina</t>
  </si>
  <si>
    <t>ingeniero forestal</t>
  </si>
  <si>
    <t>Pasar a nombre propio la profesión de Juan</t>
  </si>
  <si>
    <t>Usa las funciones de texto para resolver los problemas que se muestran a continuación</t>
  </si>
  <si>
    <t>Celular</t>
  </si>
  <si>
    <t>311 864 7182</t>
  </si>
  <si>
    <t>311 642 3006</t>
  </si>
  <si>
    <t>310 852 0024</t>
  </si>
  <si>
    <t>320 646 9049</t>
  </si>
  <si>
    <t>315 562 8026</t>
  </si>
  <si>
    <t>310 831 7006</t>
  </si>
  <si>
    <t>317 682 0302</t>
  </si>
  <si>
    <t>320 832 1000</t>
  </si>
  <si>
    <t>314 566 2784</t>
  </si>
  <si>
    <t>318 778 0116</t>
  </si>
  <si>
    <t>317 254 2365</t>
  </si>
  <si>
    <t>318 887 5564</t>
  </si>
  <si>
    <t>321 455 6325</t>
  </si>
  <si>
    <t>314 789 9988</t>
  </si>
  <si>
    <t>318 448 3654</t>
  </si>
  <si>
    <t>Email</t>
  </si>
  <si>
    <t>Tipo Documento</t>
  </si>
  <si>
    <t>Operador Celular</t>
  </si>
  <si>
    <t>30315610-CC</t>
  </si>
  <si>
    <t>claudia</t>
  </si>
  <si>
    <t>gill</t>
  </si>
  <si>
    <t>mejía</t>
  </si>
  <si>
    <t>ernesto</t>
  </si>
  <si>
    <t>calvo</t>
  </si>
  <si>
    <t>bladimir</t>
  </si>
  <si>
    <t>gallo</t>
  </si>
  <si>
    <t>marcos</t>
  </si>
  <si>
    <t>sugasti</t>
  </si>
  <si>
    <t>ricardo</t>
  </si>
  <si>
    <t>pitti</t>
  </si>
  <si>
    <t>jhony</t>
  </si>
  <si>
    <t>delgado</t>
  </si>
  <si>
    <t>rodolfo</t>
  </si>
  <si>
    <t>contrera</t>
  </si>
  <si>
    <t>fernando</t>
  </si>
  <si>
    <t>caballero</t>
  </si>
  <si>
    <t>jaime</t>
  </si>
  <si>
    <t>guzman</t>
  </si>
  <si>
    <t>maribel</t>
  </si>
  <si>
    <t>prieto</t>
  </si>
  <si>
    <t>manuel</t>
  </si>
  <si>
    <t>osorio</t>
  </si>
  <si>
    <t>rosa</t>
  </si>
  <si>
    <t>canto</t>
  </si>
  <si>
    <t>rosmery</t>
  </si>
  <si>
    <t>cuevas</t>
  </si>
  <si>
    <t>jhon</t>
  </si>
  <si>
    <t>alonso</t>
  </si>
  <si>
    <t>Secretario - Mercadeo</t>
  </si>
  <si>
    <t>Auxiliar - Contabilidad</t>
  </si>
  <si>
    <t>Auxiliar - Mercadeo</t>
  </si>
  <si>
    <t>Asistente - Finanzas</t>
  </si>
  <si>
    <t>Jefe    -      Finanzas</t>
  </si>
  <si>
    <t>Secretaria -                  Contabilidad</t>
  </si>
  <si>
    <t xml:space="preserve">                          Asistente - Ingeniería</t>
  </si>
  <si>
    <t>Auxiliar                  - Diseño</t>
  </si>
  <si>
    <t xml:space="preserve">                   Asistente - Diseño</t>
  </si>
  <si>
    <t xml:space="preserve">                           Secretario - Diseño</t>
  </si>
  <si>
    <t>Gerente -                                     Gerencia</t>
  </si>
  <si>
    <t>Jefe                                            - Mercadeo</t>
  </si>
  <si>
    <t>Cargo 
(sin espacios innecesarios)</t>
  </si>
  <si>
    <t>Documento de Identificación</t>
  </si>
  <si>
    <t>INFORMACIÓN BÁSICA DE EMPLEADOS</t>
  </si>
  <si>
    <t>15234876-CC</t>
  </si>
  <si>
    <t>11789456-CC</t>
  </si>
  <si>
    <t>12987456-CC</t>
  </si>
  <si>
    <t>85213654-CC</t>
  </si>
  <si>
    <t>85698547-CC</t>
  </si>
  <si>
    <t>12456783-CC</t>
  </si>
  <si>
    <t>50214569-CC</t>
  </si>
  <si>
    <t>30256875-CC</t>
  </si>
  <si>
    <t>95654844-CC</t>
  </si>
  <si>
    <t>12465098-CE</t>
  </si>
  <si>
    <t>19876789-CE</t>
  </si>
  <si>
    <t>63547892-CE</t>
  </si>
  <si>
    <t>75412365-CE</t>
  </si>
  <si>
    <t>20154963-CE</t>
  </si>
  <si>
    <t>alejandra    duarte</t>
  </si>
  <si>
    <t>daniela            soliz</t>
  </si>
  <si>
    <t>javiera       espejo</t>
  </si>
  <si>
    <t>daniel      zapata</t>
  </si>
  <si>
    <t>yanire     astudillo</t>
  </si>
  <si>
    <t>juan                lópez</t>
  </si>
  <si>
    <t xml:space="preserve">          david palma</t>
  </si>
  <si>
    <t xml:space="preserve">  ignacio      yañez</t>
  </si>
  <si>
    <t>EJERCICIO 1</t>
  </si>
  <si>
    <t>Nombre completo</t>
  </si>
  <si>
    <t>NKU</t>
  </si>
  <si>
    <t>EJERCICIO 2</t>
  </si>
  <si>
    <t>Unir el nombre y apellidos de Cristina y pasar a nombre propio</t>
  </si>
  <si>
    <t>EJERCICIO 3</t>
  </si>
  <si>
    <t>Eliminar los espacios sobrantes de la celda 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</si>
</sst>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(* #,##0.00_);_(* \(#,##0.00\);_(* &quot;-&quot;??_);_(@_)"/>
    <numFmt numFmtId="166" formatCode="&quot;$&quot;* #,##0;\-&quot;$&quot;* \ #,##0"/>
    <numFmt numFmtId="167" formatCode="[$$-1409]#,##0;\-[$$-1409]#,##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indexed="8"/>
      <name val="MS Sans Serif"/>
      <family val="2"/>
    </font>
    <font>
      <u/>
      <sz val="10"/>
      <color theme="10"/>
      <name val="Arial"/>
      <family val="2"/>
    </font>
    <font>
      <sz val="11"/>
      <color theme="1"/>
      <name val="Arial Nova"/>
      <family val="2"/>
    </font>
    <font>
      <sz val="10"/>
      <name val="Arial Nova"/>
      <family val="2"/>
    </font>
    <font>
      <b/>
      <sz val="14"/>
      <color theme="0"/>
      <name val="Arial Nova"/>
      <family val="2"/>
    </font>
    <font>
      <sz val="11"/>
      <name val="Arial Nova"/>
      <family val="2"/>
    </font>
    <font>
      <b/>
      <sz val="12"/>
      <color theme="0"/>
      <name val="Arial Nova"/>
      <family val="2"/>
    </font>
    <font>
      <b/>
      <sz val="11"/>
      <color theme="0"/>
      <name val="Arial Nova"/>
      <family val="2"/>
    </font>
    <font>
      <sz val="11"/>
      <color indexed="8"/>
      <name val="Arial Nova"/>
      <family val="2"/>
    </font>
    <font>
      <b/>
      <sz val="9"/>
      <color indexed="81"/>
      <name val="Tahoma"/>
      <family val="2"/>
    </font>
    <font>
      <b/>
      <sz val="11"/>
      <color indexed="8"/>
      <name val="Arial Nova"/>
      <family val="2"/>
    </font>
    <font>
      <b/>
      <sz val="10"/>
      <color theme="0"/>
      <name val="Arial Nova"/>
      <family val="2"/>
    </font>
    <font>
      <b/>
      <sz val="20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99A8"/>
        <bgColor indexed="64"/>
      </patternFill>
    </fill>
  </fills>
  <borders count="17">
    <border>
      <left/>
      <right/>
      <top/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1" fillId="0" borderId="0"/>
    <xf numFmtId="0" fontId="7" fillId="0" borderId="0"/>
    <xf numFmtId="165" fontId="1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9" fillId="0" borderId="0" xfId="7" applyFont="1"/>
    <xf numFmtId="0" fontId="10" fillId="0" borderId="0" xfId="4" applyFont="1"/>
    <xf numFmtId="0" fontId="10" fillId="0" borderId="5" xfId="8" applyFont="1" applyBorder="1"/>
    <xf numFmtId="0" fontId="9" fillId="0" borderId="2" xfId="7" applyFont="1" applyBorder="1"/>
    <xf numFmtId="0" fontId="10" fillId="0" borderId="8" xfId="8" applyFont="1" applyBorder="1"/>
    <xf numFmtId="0" fontId="9" fillId="0" borderId="3" xfId="7" applyFont="1" applyBorder="1"/>
    <xf numFmtId="0" fontId="9" fillId="0" borderId="4" xfId="7" applyFont="1" applyBorder="1"/>
    <xf numFmtId="0" fontId="9" fillId="0" borderId="5" xfId="7" applyFont="1" applyBorder="1"/>
    <xf numFmtId="0" fontId="9" fillId="0" borderId="1" xfId="7" applyFont="1" applyBorder="1"/>
    <xf numFmtId="0" fontId="9" fillId="0" borderId="0" xfId="7" applyFont="1" applyAlignment="1">
      <alignment vertical="center"/>
    </xf>
    <xf numFmtId="0" fontId="9" fillId="0" borderId="1" xfId="7" applyFont="1" applyBorder="1" applyAlignment="1">
      <alignment vertical="center"/>
    </xf>
    <xf numFmtId="0" fontId="9" fillId="0" borderId="2" xfId="7" applyFont="1" applyBorder="1" applyAlignment="1">
      <alignment vertical="center"/>
    </xf>
    <xf numFmtId="0" fontId="9" fillId="0" borderId="6" xfId="7" applyFont="1" applyBorder="1"/>
    <xf numFmtId="0" fontId="9" fillId="0" borderId="7" xfId="7" applyFont="1" applyBorder="1"/>
    <xf numFmtId="0" fontId="9" fillId="0" borderId="8" xfId="7" applyFont="1" applyBorder="1"/>
    <xf numFmtId="0" fontId="12" fillId="0" borderId="0" xfId="1" applyFont="1" applyAlignment="1">
      <alignment vertical="center"/>
    </xf>
    <xf numFmtId="0" fontId="9" fillId="0" borderId="1" xfId="7" applyFont="1" applyBorder="1" applyAlignment="1">
      <alignment horizontal="center" vertical="center"/>
    </xf>
    <xf numFmtId="0" fontId="9" fillId="0" borderId="0" xfId="7" applyFont="1" applyAlignment="1">
      <alignment horizontal="center" vertical="center"/>
    </xf>
    <xf numFmtId="0" fontId="12" fillId="0" borderId="0" xfId="4" applyFont="1" applyAlignment="1">
      <alignment vertical="center"/>
    </xf>
    <xf numFmtId="0" fontId="12" fillId="0" borderId="3" xfId="8" applyFont="1" applyBorder="1" applyAlignment="1">
      <alignment vertical="center"/>
    </xf>
    <xf numFmtId="0" fontId="12" fillId="0" borderId="4" xfId="8" applyFont="1" applyBorder="1" applyAlignment="1">
      <alignment vertical="center"/>
    </xf>
    <xf numFmtId="0" fontId="12" fillId="0" borderId="5" xfId="8" applyFont="1" applyBorder="1" applyAlignment="1">
      <alignment vertical="center"/>
    </xf>
    <xf numFmtId="0" fontId="12" fillId="0" borderId="0" xfId="8" applyFont="1" applyAlignment="1">
      <alignment vertical="center"/>
    </xf>
    <xf numFmtId="0" fontId="12" fillId="0" borderId="1" xfId="8" applyFont="1" applyBorder="1" applyAlignment="1">
      <alignment vertical="center"/>
    </xf>
    <xf numFmtId="0" fontId="12" fillId="0" borderId="6" xfId="8" applyFont="1" applyBorder="1" applyAlignment="1">
      <alignment vertical="center"/>
    </xf>
    <xf numFmtId="0" fontId="12" fillId="0" borderId="7" xfId="8" applyFont="1" applyBorder="1" applyAlignment="1">
      <alignment vertical="center"/>
    </xf>
    <xf numFmtId="0" fontId="12" fillId="0" borderId="8" xfId="8" applyFont="1" applyBorder="1" applyAlignment="1">
      <alignment vertical="center"/>
    </xf>
    <xf numFmtId="0" fontId="9" fillId="0" borderId="3" xfId="7" applyFont="1" applyBorder="1" applyAlignment="1">
      <alignment vertical="center"/>
    </xf>
    <xf numFmtId="0" fontId="9" fillId="0" borderId="4" xfId="7" applyFont="1" applyBorder="1" applyAlignment="1">
      <alignment vertical="center"/>
    </xf>
    <xf numFmtId="0" fontId="9" fillId="0" borderId="5" xfId="7" applyFont="1" applyBorder="1" applyAlignment="1">
      <alignment vertical="center"/>
    </xf>
    <xf numFmtId="0" fontId="9" fillId="0" borderId="6" xfId="7" applyFont="1" applyBorder="1" applyAlignment="1">
      <alignment vertical="center"/>
    </xf>
    <xf numFmtId="0" fontId="9" fillId="0" borderId="7" xfId="7" applyFont="1" applyBorder="1" applyAlignment="1">
      <alignment vertical="center"/>
    </xf>
    <xf numFmtId="0" fontId="9" fillId="0" borderId="8" xfId="7" applyFont="1" applyBorder="1" applyAlignment="1">
      <alignment vertical="center"/>
    </xf>
    <xf numFmtId="0" fontId="9" fillId="0" borderId="0" xfId="7" applyFont="1" applyAlignment="1">
      <alignment horizontal="left" vertical="center" wrapText="1"/>
    </xf>
    <xf numFmtId="0" fontId="12" fillId="0" borderId="7" xfId="1" applyFont="1" applyBorder="1" applyAlignment="1">
      <alignment vertical="center"/>
    </xf>
    <xf numFmtId="0" fontId="15" fillId="0" borderId="11" xfId="9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/>
    </xf>
    <xf numFmtId="166" fontId="12" fillId="0" borderId="11" xfId="10" applyNumberFormat="1" applyFont="1" applyFill="1" applyBorder="1" applyAlignment="1">
      <alignment horizontal="center" vertical="center"/>
    </xf>
    <xf numFmtId="166" fontId="12" fillId="0" borderId="0" xfId="1" applyNumberFormat="1" applyFont="1" applyAlignment="1">
      <alignment vertical="center"/>
    </xf>
    <xf numFmtId="0" fontId="12" fillId="0" borderId="13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167" fontId="12" fillId="0" borderId="12" xfId="1" applyNumberFormat="1" applyFont="1" applyBorder="1" applyAlignment="1">
      <alignment horizontal="left" vertical="center"/>
    </xf>
    <xf numFmtId="0" fontId="14" fillId="0" borderId="0" xfId="6" applyFont="1" applyFill="1" applyBorder="1" applyAlignment="1">
      <alignment vertical="center"/>
    </xf>
    <xf numFmtId="0" fontId="12" fillId="0" borderId="10" xfId="1" applyFont="1" applyBorder="1" applyAlignment="1">
      <alignment horizontal="left" vertical="center"/>
    </xf>
    <xf numFmtId="0" fontId="13" fillId="3" borderId="9" xfId="0" applyFont="1" applyFill="1" applyBorder="1" applyAlignment="1">
      <alignment horizontal="center" vertical="center" wrapText="1"/>
    </xf>
    <xf numFmtId="0" fontId="10" fillId="0" borderId="0" xfId="4" applyFont="1" applyAlignment="1">
      <alignment vertical="center"/>
    </xf>
    <xf numFmtId="0" fontId="10" fillId="0" borderId="0" xfId="8" applyFont="1" applyAlignment="1">
      <alignment vertical="center"/>
    </xf>
    <xf numFmtId="0" fontId="17" fillId="2" borderId="9" xfId="11" applyFont="1" applyFill="1" applyBorder="1" applyAlignment="1">
      <alignment horizontal="center" vertical="center"/>
    </xf>
    <xf numFmtId="0" fontId="9" fillId="0" borderId="13" xfId="11" applyFont="1" applyBorder="1" applyAlignment="1">
      <alignment horizontal="center" vertical="center"/>
    </xf>
    <xf numFmtId="0" fontId="9" fillId="0" borderId="11" xfId="11" applyFont="1" applyBorder="1" applyAlignment="1">
      <alignment horizontal="center" vertical="center"/>
    </xf>
    <xf numFmtId="0" fontId="9" fillId="0" borderId="12" xfId="11" applyFont="1" applyBorder="1" applyAlignment="1">
      <alignment horizontal="center" vertical="center"/>
    </xf>
    <xf numFmtId="0" fontId="9" fillId="0" borderId="3" xfId="13" applyFont="1" applyBorder="1"/>
    <xf numFmtId="0" fontId="9" fillId="0" borderId="4" xfId="13" applyFont="1" applyBorder="1"/>
    <xf numFmtId="0" fontId="9" fillId="0" borderId="0" xfId="13" applyFont="1"/>
    <xf numFmtId="0" fontId="9" fillId="0" borderId="1" xfId="13" applyFont="1" applyBorder="1"/>
    <xf numFmtId="0" fontId="9" fillId="0" borderId="6" xfId="13" applyFont="1" applyBorder="1"/>
    <xf numFmtId="0" fontId="9" fillId="0" borderId="7" xfId="13" applyFont="1" applyBorder="1"/>
    <xf numFmtId="0" fontId="12" fillId="0" borderId="4" xfId="3" applyFont="1" applyBorder="1"/>
    <xf numFmtId="0" fontId="12" fillId="0" borderId="0" xfId="3" applyFont="1" applyAlignment="1">
      <alignment horizontal="center"/>
    </xf>
    <xf numFmtId="0" fontId="12" fillId="0" borderId="0" xfId="3" applyFont="1"/>
    <xf numFmtId="0" fontId="9" fillId="0" borderId="15" xfId="7" applyFont="1" applyBorder="1"/>
    <xf numFmtId="0" fontId="12" fillId="0" borderId="15" xfId="3" applyFont="1" applyBorder="1"/>
    <xf numFmtId="0" fontId="12" fillId="0" borderId="10" xfId="3" applyFont="1" applyBorder="1" applyAlignment="1">
      <alignment horizontal="center"/>
    </xf>
    <xf numFmtId="0" fontId="12" fillId="0" borderId="10" xfId="3" applyFont="1" applyBorder="1"/>
    <xf numFmtId="4" fontId="12" fillId="0" borderId="10" xfId="3" applyNumberFormat="1" applyFont="1" applyBorder="1" applyAlignment="1">
      <alignment horizontal="left"/>
    </xf>
    <xf numFmtId="4" fontId="12" fillId="0" borderId="10" xfId="3" applyNumberFormat="1" applyFont="1" applyBorder="1" applyAlignment="1">
      <alignment horizontal="center"/>
    </xf>
    <xf numFmtId="0" fontId="12" fillId="0" borderId="11" xfId="3" applyFont="1" applyBorder="1" applyAlignment="1">
      <alignment horizontal="center"/>
    </xf>
    <xf numFmtId="0" fontId="12" fillId="0" borderId="11" xfId="3" applyFont="1" applyBorder="1"/>
    <xf numFmtId="4" fontId="12" fillId="0" borderId="11" xfId="3" applyNumberFormat="1" applyFont="1" applyBorder="1" applyAlignment="1">
      <alignment horizontal="center"/>
    </xf>
    <xf numFmtId="0" fontId="12" fillId="0" borderId="12" xfId="3" applyFont="1" applyBorder="1" applyAlignment="1">
      <alignment horizontal="center"/>
    </xf>
    <xf numFmtId="0" fontId="12" fillId="0" borderId="12" xfId="3" applyFont="1" applyBorder="1"/>
    <xf numFmtId="4" fontId="12" fillId="0" borderId="12" xfId="3" applyNumberFormat="1" applyFont="1" applyBorder="1" applyAlignment="1">
      <alignment horizontal="center"/>
    </xf>
    <xf numFmtId="0" fontId="12" fillId="0" borderId="13" xfId="3" applyFont="1" applyBorder="1" applyAlignment="1">
      <alignment horizontal="left"/>
    </xf>
    <xf numFmtId="0" fontId="12" fillId="0" borderId="11" xfId="3" applyFont="1" applyBorder="1" applyAlignment="1">
      <alignment horizontal="left"/>
    </xf>
    <xf numFmtId="0" fontId="12" fillId="0" borderId="7" xfId="3" applyFont="1" applyBorder="1"/>
    <xf numFmtId="0" fontId="10" fillId="0" borderId="0" xfId="3" applyFont="1"/>
    <xf numFmtId="0" fontId="10" fillId="0" borderId="0" xfId="3" applyFont="1" applyAlignment="1">
      <alignment horizontal="center"/>
    </xf>
    <xf numFmtId="0" fontId="11" fillId="0" borderId="16" xfId="6" applyFont="1" applyFill="1" applyBorder="1" applyAlignment="1"/>
    <xf numFmtId="0" fontId="11" fillId="0" borderId="0" xfId="6" applyFont="1" applyFill="1" applyBorder="1" applyAlignment="1"/>
    <xf numFmtId="0" fontId="14" fillId="3" borderId="9" xfId="3" applyFont="1" applyFill="1" applyBorder="1" applyAlignment="1">
      <alignment horizontal="center" vertical="center" wrapText="1"/>
    </xf>
    <xf numFmtId="0" fontId="12" fillId="0" borderId="10" xfId="3" applyFont="1" applyBorder="1" applyAlignment="1">
      <alignment horizontal="left"/>
    </xf>
    <xf numFmtId="0" fontId="9" fillId="0" borderId="0" xfId="7" applyFont="1" applyAlignment="1">
      <alignment horizontal="justify" vertical="center" wrapText="1"/>
    </xf>
    <xf numFmtId="0" fontId="14" fillId="3" borderId="0" xfId="6" applyFont="1" applyFill="1" applyBorder="1" applyAlignment="1">
      <alignment horizontal="right" vertical="center"/>
    </xf>
    <xf numFmtId="0" fontId="18" fillId="3" borderId="14" xfId="1" applyFont="1" applyFill="1" applyBorder="1" applyAlignment="1">
      <alignment horizontal="left" vertical="center"/>
    </xf>
    <xf numFmtId="0" fontId="10" fillId="0" borderId="14" xfId="1" applyFont="1" applyBorder="1" applyAlignment="1">
      <alignment horizontal="left" vertical="center"/>
    </xf>
    <xf numFmtId="0" fontId="9" fillId="0" borderId="0" xfId="7" applyFont="1" applyAlignment="1">
      <alignment horizontal="left" vertical="center" wrapText="1"/>
    </xf>
    <xf numFmtId="0" fontId="11" fillId="3" borderId="0" xfId="6" applyFont="1" applyFill="1" applyBorder="1" applyAlignment="1">
      <alignment horizontal="right"/>
    </xf>
    <xf numFmtId="0" fontId="19" fillId="0" borderId="9" xfId="7" applyFont="1" applyBorder="1" applyAlignment="1">
      <alignment horizontal="center" vertical="center"/>
    </xf>
    <xf numFmtId="0" fontId="9" fillId="0" borderId="0" xfId="7" applyFont="1" applyAlignment="1">
      <alignment horizontal="left" vertical="top" wrapText="1"/>
    </xf>
  </cellXfs>
  <cellStyles count="18">
    <cellStyle name="Hipervínculo 2" xfId="12" xr:uid="{00000000-0005-0000-0000-000001000000}"/>
    <cellStyle name="Moneda [0] 2" xfId="15" xr:uid="{00000000-0005-0000-0000-000003000000}"/>
    <cellStyle name="Moneda [0] 2 2" xfId="16" xr:uid="{00000000-0005-0000-0000-000004000000}"/>
    <cellStyle name="Moneda_Pre Prueba  Excel Intermedio" xfId="10" xr:uid="{00000000-0005-0000-0000-000005000000}"/>
    <cellStyle name="Normal" xfId="0" builtinId="0"/>
    <cellStyle name="Normal 2" xfId="1" xr:uid="{00000000-0005-0000-0000-000007000000}"/>
    <cellStyle name="Normal 2 2" xfId="4" xr:uid="{00000000-0005-0000-0000-000008000000}"/>
    <cellStyle name="Normal 2 2 2" xfId="17" xr:uid="{00000000-0005-0000-0000-000009000000}"/>
    <cellStyle name="Normal 2 3" xfId="5" xr:uid="{00000000-0005-0000-0000-00000A000000}"/>
    <cellStyle name="Normal 3" xfId="2" xr:uid="{00000000-0005-0000-0000-00000B000000}"/>
    <cellStyle name="Normal 3 2" xfId="8" xr:uid="{00000000-0005-0000-0000-00000C000000}"/>
    <cellStyle name="Normal 3 3" xfId="13" xr:uid="{00000000-0005-0000-0000-00000D000000}"/>
    <cellStyle name="Normal 3 3 2" xfId="14" xr:uid="{00000000-0005-0000-0000-00000E000000}"/>
    <cellStyle name="Normal 4" xfId="3" xr:uid="{00000000-0005-0000-0000-00000F000000}"/>
    <cellStyle name="Normal 4 2" xfId="7" xr:uid="{00000000-0005-0000-0000-000010000000}"/>
    <cellStyle name="Normal 7" xfId="11" xr:uid="{00000000-0005-0000-0000-000011000000}"/>
    <cellStyle name="Normal_Ejer3" xfId="9" xr:uid="{00000000-0005-0000-0000-000012000000}"/>
    <cellStyle name="Título 4 2" xfId="6" xr:uid="{00000000-0005-0000-0000-000013000000}"/>
  </cellStyles>
  <dxfs count="0"/>
  <tableStyles count="0" defaultTableStyle="TableStyleMedium2" defaultPivotStyle="PivotStyleLight16"/>
  <colors>
    <mruColors>
      <color rgb="FF009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200026</xdr:colOff>
      <xdr:row>1</xdr:row>
      <xdr:rowOff>123825</xdr:rowOff>
    </xdr:from>
    <xdr:to>
      <xdr:col>2</xdr:col>
      <xdr:colOff>971551</xdr:colOff>
      <xdr:row>3</xdr:row>
      <xdr:rowOff>50006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F7B4A3-407D-116A-09F6-3C7CB9C6A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314325"/>
          <a:ext cx="1028700" cy="364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200026</xdr:colOff>
      <xdr:row>1</xdr:row>
      <xdr:rowOff>190500</xdr:rowOff>
    </xdr:from>
    <xdr:to>
      <xdr:col>2</xdr:col>
      <xdr:colOff>971551</xdr:colOff>
      <xdr:row>3</xdr:row>
      <xdr:rowOff>59531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040DF40-34E9-413A-A2D9-9F7B30DE1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438150"/>
          <a:ext cx="1028700" cy="3643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</xdr:row>
      <xdr:rowOff>142875</xdr:rowOff>
    </xdr:from>
    <xdr:to>
      <xdr:col>2</xdr:col>
      <xdr:colOff>1104900</xdr:colOff>
      <xdr:row>3</xdr:row>
      <xdr:rowOff>88106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84CA92-2F1B-4A0F-BB16-50D398F1C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33375"/>
          <a:ext cx="1028700" cy="364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showGridLines="0" workbookViewId="0">
      <selection activeCell="I11" sqref="I11:I18"/>
    </sheetView>
  </sheetViews>
  <sheetFormatPr baseColWidth="10" defaultRowHeight="14.25" x14ac:dyDescent="0.25"/>
  <cols>
    <col min="1" max="2" width="3.85546875" style="10" customWidth="1"/>
    <col min="3" max="3" width="23.85546875" style="10" customWidth="1"/>
    <col min="4" max="4" width="17" style="10" customWidth="1"/>
    <col min="5" max="5" width="20.28515625" style="10" customWidth="1"/>
    <col min="6" max="7" width="17" style="10" customWidth="1"/>
    <col min="8" max="8" width="20" style="10" customWidth="1"/>
    <col min="9" max="9" width="17" style="10" customWidth="1"/>
    <col min="10" max="10" width="3.85546875" style="10" customWidth="1"/>
    <col min="11" max="16384" width="11.42578125" style="10"/>
  </cols>
  <sheetData>
    <row r="1" spans="1:12" ht="15" thickBot="1" x14ac:dyDescent="0.3"/>
    <row r="2" spans="1:12" s="23" customFormat="1" ht="15" thickTop="1" x14ac:dyDescent="0.25">
      <c r="A2" s="19"/>
      <c r="B2" s="20"/>
      <c r="C2" s="21"/>
      <c r="D2" s="21"/>
      <c r="E2" s="21"/>
      <c r="F2" s="21"/>
      <c r="G2" s="21"/>
      <c r="H2" s="21"/>
      <c r="I2" s="21"/>
      <c r="J2" s="22"/>
      <c r="K2" s="10"/>
      <c r="L2" s="10"/>
    </row>
    <row r="3" spans="1:12" s="23" customFormat="1" ht="19.5" customHeight="1" x14ac:dyDescent="0.25">
      <c r="A3" s="19"/>
      <c r="B3" s="24"/>
      <c r="C3" s="43"/>
      <c r="D3" s="43"/>
      <c r="E3" s="83" t="s">
        <v>135</v>
      </c>
      <c r="F3" s="83"/>
      <c r="G3" s="83"/>
      <c r="H3" s="83"/>
      <c r="I3" s="83"/>
      <c r="J3" s="12"/>
      <c r="K3" s="10"/>
      <c r="L3" s="10"/>
    </row>
    <row r="4" spans="1:12" s="23" customFormat="1" ht="15" thickBot="1" x14ac:dyDescent="0.3">
      <c r="A4" s="19"/>
      <c r="B4" s="25"/>
      <c r="C4" s="26"/>
      <c r="D4" s="26"/>
      <c r="E4" s="26"/>
      <c r="F4" s="26"/>
      <c r="G4" s="26"/>
      <c r="H4" s="26"/>
      <c r="I4" s="26"/>
      <c r="J4" s="27"/>
      <c r="K4" s="10"/>
      <c r="L4" s="10"/>
    </row>
    <row r="5" spans="1:12" ht="15" thickTop="1" x14ac:dyDescent="0.25"/>
    <row r="6" spans="1:12" ht="15" thickBot="1" x14ac:dyDescent="0.3">
      <c r="C6" s="16"/>
      <c r="D6" s="16"/>
      <c r="E6" s="16"/>
      <c r="F6" s="16"/>
      <c r="G6" s="16"/>
      <c r="H6" s="16"/>
      <c r="I6" s="16"/>
      <c r="K6" s="16"/>
      <c r="L6" s="16"/>
    </row>
    <row r="7" spans="1:12" ht="15" thickTop="1" x14ac:dyDescent="0.25">
      <c r="B7" s="28"/>
      <c r="C7" s="29"/>
      <c r="D7" s="29"/>
      <c r="E7" s="29"/>
      <c r="F7" s="29"/>
      <c r="G7" s="29"/>
      <c r="H7" s="29"/>
      <c r="I7" s="29"/>
      <c r="J7" s="30"/>
    </row>
    <row r="8" spans="1:12" ht="30.75" customHeight="1" x14ac:dyDescent="0.25">
      <c r="B8" s="11"/>
      <c r="C8" s="82" t="s">
        <v>33</v>
      </c>
      <c r="D8" s="82"/>
      <c r="E8" s="82"/>
      <c r="F8" s="82"/>
      <c r="G8" s="82"/>
      <c r="H8" s="82"/>
      <c r="I8" s="82"/>
      <c r="J8" s="12"/>
    </row>
    <row r="9" spans="1:12" ht="15" thickBot="1" x14ac:dyDescent="0.3">
      <c r="B9" s="11"/>
      <c r="C9" s="34"/>
      <c r="D9" s="34"/>
      <c r="E9" s="34"/>
      <c r="F9" s="34"/>
      <c r="G9" s="34"/>
      <c r="H9" s="34"/>
      <c r="I9" s="34"/>
      <c r="J9" s="12"/>
    </row>
    <row r="10" spans="1:12" ht="32.25" thickBot="1" x14ac:dyDescent="0.3">
      <c r="B10" s="11"/>
      <c r="C10" s="45" t="s">
        <v>0</v>
      </c>
      <c r="D10" s="45" t="s">
        <v>136</v>
      </c>
      <c r="E10" s="45" t="s">
        <v>1</v>
      </c>
      <c r="F10" s="45" t="s">
        <v>2</v>
      </c>
      <c r="G10" s="45" t="s">
        <v>137</v>
      </c>
      <c r="H10" s="45" t="s">
        <v>34</v>
      </c>
      <c r="I10" s="45" t="s">
        <v>32</v>
      </c>
      <c r="J10" s="12"/>
      <c r="K10" s="16"/>
      <c r="L10" s="16"/>
    </row>
    <row r="11" spans="1:12" x14ac:dyDescent="0.25">
      <c r="B11" s="11"/>
      <c r="C11" s="40" t="s">
        <v>127</v>
      </c>
      <c r="D11" s="44" t="str">
        <f>+PROPER(TRIM(C11))</f>
        <v>Alejandra Duarte</v>
      </c>
      <c r="E11" s="36" t="s">
        <v>4</v>
      </c>
      <c r="F11" s="37" t="str">
        <f>+LEFT(E11,3)</f>
        <v>094</v>
      </c>
      <c r="G11" s="36" t="s">
        <v>3</v>
      </c>
      <c r="H11" s="38" t="str">
        <f>+RIGHT(G11,1)</f>
        <v>K</v>
      </c>
      <c r="I11" s="37" t="str">
        <f>+MID(G11,4,3)</f>
        <v>903</v>
      </c>
      <c r="J11" s="12"/>
      <c r="K11" s="39"/>
      <c r="L11" s="16"/>
    </row>
    <row r="12" spans="1:12" x14ac:dyDescent="0.25">
      <c r="B12" s="11"/>
      <c r="C12" s="41" t="s">
        <v>128</v>
      </c>
      <c r="D12" s="44" t="str">
        <f t="shared" ref="D12:D18" si="0">+PROPER(TRIM(C12))</f>
        <v>Daniela Soliz</v>
      </c>
      <c r="E12" s="36" t="s">
        <v>6</v>
      </c>
      <c r="F12" s="37" t="str">
        <f t="shared" ref="F12:F18" si="1">+LEFT(E12,3)</f>
        <v>097</v>
      </c>
      <c r="G12" s="36" t="s">
        <v>5</v>
      </c>
      <c r="H12" s="38" t="str">
        <f t="shared" ref="H12:H18" si="2">+RIGHT(G12,1)</f>
        <v>4</v>
      </c>
      <c r="I12" s="37" t="str">
        <f t="shared" ref="I12:I18" si="3">+MID(G12,4,3)</f>
        <v>308</v>
      </c>
      <c r="J12" s="12"/>
      <c r="K12" s="39"/>
      <c r="L12" s="16"/>
    </row>
    <row r="13" spans="1:12" x14ac:dyDescent="0.25">
      <c r="B13" s="11"/>
      <c r="C13" s="41" t="s">
        <v>129</v>
      </c>
      <c r="D13" s="44" t="str">
        <f t="shared" si="0"/>
        <v>Javiera Espejo</v>
      </c>
      <c r="E13" s="36" t="s">
        <v>8</v>
      </c>
      <c r="F13" s="37" t="str">
        <f t="shared" si="1"/>
        <v>094</v>
      </c>
      <c r="G13" s="36" t="s">
        <v>7</v>
      </c>
      <c r="H13" s="38" t="str">
        <f t="shared" si="2"/>
        <v>1</v>
      </c>
      <c r="I13" s="37" t="str">
        <f t="shared" si="3"/>
        <v>057</v>
      </c>
      <c r="J13" s="12"/>
      <c r="K13" s="39"/>
      <c r="L13" s="16"/>
    </row>
    <row r="14" spans="1:12" x14ac:dyDescent="0.25">
      <c r="B14" s="11"/>
      <c r="C14" s="41" t="s">
        <v>130</v>
      </c>
      <c r="D14" s="44" t="str">
        <f t="shared" si="0"/>
        <v>Daniel Zapata</v>
      </c>
      <c r="E14" s="36" t="s">
        <v>10</v>
      </c>
      <c r="F14" s="37" t="str">
        <f t="shared" si="1"/>
        <v>098</v>
      </c>
      <c r="G14" s="36" t="s">
        <v>9</v>
      </c>
      <c r="H14" s="38" t="str">
        <f t="shared" si="2"/>
        <v>5</v>
      </c>
      <c r="I14" s="37" t="str">
        <f t="shared" si="3"/>
        <v>299</v>
      </c>
      <c r="J14" s="12"/>
      <c r="K14" s="39"/>
      <c r="L14" s="16"/>
    </row>
    <row r="15" spans="1:12" x14ac:dyDescent="0.25">
      <c r="B15" s="11"/>
      <c r="C15" s="41" t="s">
        <v>131</v>
      </c>
      <c r="D15" s="44" t="str">
        <f t="shared" si="0"/>
        <v>Yanire Astudillo</v>
      </c>
      <c r="E15" s="36" t="s">
        <v>12</v>
      </c>
      <c r="F15" s="37" t="str">
        <f t="shared" si="1"/>
        <v>094</v>
      </c>
      <c r="G15" s="36" t="s">
        <v>11</v>
      </c>
      <c r="H15" s="38" t="str">
        <f t="shared" si="2"/>
        <v>2</v>
      </c>
      <c r="I15" s="37" t="str">
        <f t="shared" si="3"/>
        <v>334</v>
      </c>
      <c r="J15" s="12"/>
      <c r="K15" s="39"/>
      <c r="L15" s="16"/>
    </row>
    <row r="16" spans="1:12" x14ac:dyDescent="0.25">
      <c r="B16" s="11"/>
      <c r="C16" s="41" t="s">
        <v>132</v>
      </c>
      <c r="D16" s="44" t="str">
        <f t="shared" si="0"/>
        <v>Juan López</v>
      </c>
      <c r="E16" s="36" t="s">
        <v>14</v>
      </c>
      <c r="F16" s="37" t="str">
        <f t="shared" si="1"/>
        <v>098</v>
      </c>
      <c r="G16" s="36" t="s">
        <v>13</v>
      </c>
      <c r="H16" s="38" t="str">
        <f t="shared" si="2"/>
        <v>0</v>
      </c>
      <c r="I16" s="37" t="str">
        <f t="shared" si="3"/>
        <v>338</v>
      </c>
      <c r="J16" s="12"/>
      <c r="K16" s="39"/>
      <c r="L16" s="16"/>
    </row>
    <row r="17" spans="2:12" x14ac:dyDescent="0.25">
      <c r="B17" s="11"/>
      <c r="C17" s="41" t="s">
        <v>133</v>
      </c>
      <c r="D17" s="44" t="str">
        <f t="shared" si="0"/>
        <v>David Palma</v>
      </c>
      <c r="E17" s="36" t="s">
        <v>16</v>
      </c>
      <c r="F17" s="37" t="str">
        <f t="shared" si="1"/>
        <v>095</v>
      </c>
      <c r="G17" s="36" t="s">
        <v>15</v>
      </c>
      <c r="H17" s="38" t="str">
        <f t="shared" si="2"/>
        <v>2</v>
      </c>
      <c r="I17" s="37" t="str">
        <f t="shared" si="3"/>
        <v>512</v>
      </c>
      <c r="J17" s="12"/>
      <c r="K17" s="39"/>
      <c r="L17" s="16"/>
    </row>
    <row r="18" spans="2:12" ht="15" thickBot="1" x14ac:dyDescent="0.3">
      <c r="B18" s="11"/>
      <c r="C18" s="42" t="s">
        <v>134</v>
      </c>
      <c r="D18" s="44" t="str">
        <f t="shared" si="0"/>
        <v>Ignacio Yañez</v>
      </c>
      <c r="E18" s="36" t="s">
        <v>18</v>
      </c>
      <c r="F18" s="37" t="str">
        <f t="shared" si="1"/>
        <v>092</v>
      </c>
      <c r="G18" s="36" t="s">
        <v>17</v>
      </c>
      <c r="H18" s="38" t="str">
        <f t="shared" si="2"/>
        <v>7</v>
      </c>
      <c r="I18" s="37" t="str">
        <f t="shared" si="3"/>
        <v>660</v>
      </c>
      <c r="J18" s="12"/>
      <c r="K18" s="39"/>
      <c r="L18" s="16"/>
    </row>
    <row r="19" spans="2:12" ht="15" thickBot="1" x14ac:dyDescent="0.3">
      <c r="B19" s="31"/>
      <c r="C19" s="32"/>
      <c r="D19" s="32"/>
      <c r="E19" s="32"/>
      <c r="F19" s="32"/>
      <c r="G19" s="32"/>
      <c r="H19" s="32"/>
      <c r="I19" s="32"/>
      <c r="J19" s="33"/>
    </row>
    <row r="20" spans="2:12" ht="15" thickTop="1" x14ac:dyDescent="0.25">
      <c r="C20" s="16"/>
      <c r="D20" s="16"/>
      <c r="E20" s="16"/>
      <c r="F20" s="16"/>
      <c r="G20" s="16"/>
      <c r="H20" s="16"/>
      <c r="I20" s="16"/>
      <c r="K20" s="16"/>
      <c r="L20" s="16"/>
    </row>
  </sheetData>
  <mergeCells count="2">
    <mergeCell ref="C8:I8"/>
    <mergeCell ref="E3:I3"/>
  </mergeCells>
  <pageMargins left="0.7" right="0.7" top="0.75" bottom="0.75" header="0.3" footer="0.3"/>
  <pageSetup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"/>
  <sheetViews>
    <sheetView showGridLines="0" topLeftCell="A7" workbookViewId="0">
      <selection activeCell="F20" sqref="F20:H20"/>
    </sheetView>
  </sheetViews>
  <sheetFormatPr baseColWidth="10" defaultRowHeight="20.100000000000001" customHeight="1" x14ac:dyDescent="0.25"/>
  <cols>
    <col min="1" max="2" width="3.85546875" style="10" customWidth="1"/>
    <col min="3" max="4" width="17" style="10" customWidth="1"/>
    <col min="5" max="5" width="23.42578125" style="10" customWidth="1"/>
    <col min="6" max="8" width="17" style="10" customWidth="1"/>
    <col min="9" max="9" width="3.7109375" style="10" customWidth="1"/>
    <col min="10" max="10" width="1.140625" style="10" customWidth="1"/>
    <col min="11" max="16384" width="11.42578125" style="10"/>
  </cols>
  <sheetData>
    <row r="1" spans="1:10" ht="20.100000000000001" customHeight="1" thickBot="1" x14ac:dyDescent="0.3"/>
    <row r="2" spans="1:10" s="47" customFormat="1" ht="20.100000000000001" customHeight="1" thickTop="1" x14ac:dyDescent="0.25">
      <c r="A2" s="46"/>
      <c r="B2" s="20"/>
      <c r="C2" s="21"/>
      <c r="D2" s="21"/>
      <c r="E2" s="21"/>
      <c r="F2" s="21"/>
      <c r="G2" s="21"/>
      <c r="H2" s="21"/>
      <c r="I2" s="21"/>
      <c r="J2" s="22"/>
    </row>
    <row r="3" spans="1:10" s="47" customFormat="1" ht="20.100000000000001" customHeight="1" x14ac:dyDescent="0.25">
      <c r="A3" s="46"/>
      <c r="B3" s="24"/>
      <c r="C3" s="43"/>
      <c r="D3" s="83" t="s">
        <v>138</v>
      </c>
      <c r="E3" s="83"/>
      <c r="F3" s="83"/>
      <c r="G3" s="83"/>
      <c r="H3" s="83"/>
      <c r="I3" s="83"/>
      <c r="J3" s="12"/>
    </row>
    <row r="4" spans="1:10" s="47" customFormat="1" ht="20.100000000000001" customHeight="1" thickBot="1" x14ac:dyDescent="0.3">
      <c r="A4" s="46"/>
      <c r="B4" s="25"/>
      <c r="C4" s="26"/>
      <c r="D4" s="26"/>
      <c r="E4" s="26"/>
      <c r="F4" s="26"/>
      <c r="G4" s="26"/>
      <c r="H4" s="26"/>
      <c r="I4" s="26"/>
      <c r="J4" s="27"/>
    </row>
    <row r="5" spans="1:10" ht="20.100000000000001" customHeight="1" thickTop="1" thickBot="1" x14ac:dyDescent="0.3"/>
    <row r="6" spans="1:10" ht="20.100000000000001" customHeight="1" thickTop="1" x14ac:dyDescent="0.25">
      <c r="B6" s="28"/>
      <c r="C6" s="29"/>
      <c r="D6" s="29"/>
      <c r="E6" s="29"/>
      <c r="F6" s="29"/>
      <c r="G6" s="29"/>
      <c r="H6" s="29"/>
      <c r="I6" s="30"/>
    </row>
    <row r="7" spans="1:10" ht="20.100000000000001" customHeight="1" x14ac:dyDescent="0.25">
      <c r="B7" s="11"/>
      <c r="C7" s="86" t="s">
        <v>48</v>
      </c>
      <c r="D7" s="86"/>
      <c r="E7" s="86"/>
      <c r="F7" s="86"/>
      <c r="G7" s="86"/>
      <c r="H7" s="86"/>
      <c r="I7" s="12"/>
    </row>
    <row r="8" spans="1:10" ht="20.100000000000001" customHeight="1" thickBot="1" x14ac:dyDescent="0.3">
      <c r="B8" s="11"/>
      <c r="C8" s="34"/>
      <c r="D8" s="34"/>
      <c r="E8" s="34"/>
      <c r="F8" s="34"/>
      <c r="G8" s="34"/>
      <c r="H8" s="34"/>
      <c r="I8" s="12"/>
    </row>
    <row r="9" spans="1:10" ht="20.100000000000001" customHeight="1" thickBot="1" x14ac:dyDescent="0.3">
      <c r="B9" s="11"/>
      <c r="C9" s="34"/>
      <c r="D9" s="48" t="s">
        <v>27</v>
      </c>
      <c r="E9" s="48" t="s">
        <v>26</v>
      </c>
      <c r="F9" s="48" t="s">
        <v>38</v>
      </c>
      <c r="G9" s="48" t="s">
        <v>28</v>
      </c>
      <c r="H9" s="34"/>
      <c r="I9" s="12"/>
    </row>
    <row r="10" spans="1:10" ht="20.100000000000001" customHeight="1" x14ac:dyDescent="0.25">
      <c r="B10" s="11"/>
      <c r="C10" s="34"/>
      <c r="D10" s="49" t="s">
        <v>25</v>
      </c>
      <c r="E10" s="49" t="s">
        <v>19</v>
      </c>
      <c r="F10" s="49" t="s">
        <v>46</v>
      </c>
      <c r="G10" s="49">
        <v>14</v>
      </c>
      <c r="H10" s="34"/>
      <c r="I10" s="12"/>
    </row>
    <row r="11" spans="1:10" ht="20.100000000000001" customHeight="1" x14ac:dyDescent="0.25">
      <c r="B11" s="11"/>
      <c r="C11" s="34"/>
      <c r="D11" s="50" t="s">
        <v>24</v>
      </c>
      <c r="E11" s="50" t="s">
        <v>36</v>
      </c>
      <c r="F11" s="50" t="s">
        <v>39</v>
      </c>
      <c r="G11" s="50">
        <v>58</v>
      </c>
      <c r="H11" s="34"/>
      <c r="I11" s="12"/>
    </row>
    <row r="12" spans="1:10" ht="20.100000000000001" customHeight="1" x14ac:dyDescent="0.25">
      <c r="B12" s="11"/>
      <c r="C12" s="34"/>
      <c r="D12" s="50" t="s">
        <v>23</v>
      </c>
      <c r="E12" s="50" t="s">
        <v>44</v>
      </c>
      <c r="F12" s="50" t="s">
        <v>40</v>
      </c>
      <c r="G12" s="50">
        <v>47</v>
      </c>
      <c r="H12" s="34"/>
      <c r="I12" s="12"/>
    </row>
    <row r="13" spans="1:10" ht="20.100000000000001" customHeight="1" x14ac:dyDescent="0.25">
      <c r="B13" s="11"/>
      <c r="C13" s="34"/>
      <c r="D13" s="50" t="s">
        <v>22</v>
      </c>
      <c r="E13" s="50" t="s">
        <v>21</v>
      </c>
      <c r="F13" s="50" t="s">
        <v>41</v>
      </c>
      <c r="G13" s="50">
        <v>61</v>
      </c>
      <c r="H13" s="34"/>
      <c r="I13" s="12"/>
    </row>
    <row r="14" spans="1:10" ht="20.100000000000001" customHeight="1" thickBot="1" x14ac:dyDescent="0.3">
      <c r="B14" s="11"/>
      <c r="C14" s="34"/>
      <c r="D14" s="51" t="s">
        <v>20</v>
      </c>
      <c r="E14" s="51" t="s">
        <v>37</v>
      </c>
      <c r="F14" s="51" t="s">
        <v>42</v>
      </c>
      <c r="G14" s="51">
        <v>23</v>
      </c>
      <c r="H14" s="34"/>
      <c r="I14" s="12"/>
    </row>
    <row r="15" spans="1:10" ht="20.100000000000001" customHeight="1" thickBot="1" x14ac:dyDescent="0.3">
      <c r="B15" s="11"/>
      <c r="C15" s="34"/>
      <c r="D15" s="34"/>
      <c r="E15" s="34"/>
      <c r="F15" s="34"/>
      <c r="G15" s="34"/>
      <c r="H15" s="34"/>
      <c r="I15" s="12"/>
    </row>
    <row r="16" spans="1:10" ht="20.100000000000001" customHeight="1" thickTop="1" thickBot="1" x14ac:dyDescent="0.3">
      <c r="B16" s="11"/>
      <c r="C16" s="84" t="s">
        <v>43</v>
      </c>
      <c r="D16" s="84"/>
      <c r="E16" s="84"/>
      <c r="F16" s="85" t="str">
        <f>+_xlfn.CONCAT(D10,E10)</f>
        <v>Juan Cuesta Guijarro</v>
      </c>
      <c r="G16" s="85"/>
      <c r="H16" s="85"/>
      <c r="I16" s="12"/>
      <c r="J16" s="16"/>
    </row>
    <row r="17" spans="2:10" ht="20.100000000000001" customHeight="1" thickTop="1" thickBot="1" x14ac:dyDescent="0.3">
      <c r="B17" s="11"/>
      <c r="C17" s="34"/>
      <c r="D17" s="34"/>
      <c r="E17" s="34"/>
      <c r="F17" s="34"/>
      <c r="G17" s="34"/>
      <c r="H17" s="34"/>
      <c r="I17" s="12"/>
    </row>
    <row r="18" spans="2:10" ht="20.100000000000001" customHeight="1" thickTop="1" thickBot="1" x14ac:dyDescent="0.3">
      <c r="B18" s="11"/>
      <c r="C18" s="84" t="s">
        <v>141</v>
      </c>
      <c r="D18" s="84"/>
      <c r="E18" s="84"/>
      <c r="F18" s="85" t="str">
        <f>+TRIM(E14)</f>
        <v>Núñez Balboa</v>
      </c>
      <c r="G18" s="85"/>
      <c r="H18" s="85"/>
      <c r="I18" s="12"/>
      <c r="J18" s="16"/>
    </row>
    <row r="19" spans="2:10" ht="20.100000000000001" customHeight="1" thickTop="1" thickBot="1" x14ac:dyDescent="0.3">
      <c r="B19" s="11"/>
      <c r="C19" s="34" t="s">
        <v>35</v>
      </c>
      <c r="D19" s="34"/>
      <c r="E19" s="34"/>
      <c r="F19" s="34"/>
      <c r="G19" s="34"/>
      <c r="H19" s="34"/>
      <c r="I19" s="12"/>
    </row>
    <row r="20" spans="2:10" ht="20.100000000000001" customHeight="1" thickTop="1" thickBot="1" x14ac:dyDescent="0.3">
      <c r="B20" s="11"/>
      <c r="C20" s="84" t="s">
        <v>139</v>
      </c>
      <c r="D20" s="84"/>
      <c r="E20" s="84"/>
      <c r="F20" s="85" t="str">
        <f>+_xlfn.CONCAT(D12," ",PROPER(E12))</f>
        <v>Cristina Romero Deferr</v>
      </c>
      <c r="G20" s="85"/>
      <c r="H20" s="85"/>
      <c r="I20" s="12"/>
      <c r="J20" s="16"/>
    </row>
    <row r="21" spans="2:10" ht="20.100000000000001" customHeight="1" thickTop="1" thickBot="1" x14ac:dyDescent="0.3">
      <c r="B21" s="11"/>
      <c r="C21" s="34" t="s">
        <v>35</v>
      </c>
      <c r="D21" s="34"/>
      <c r="E21" s="34"/>
      <c r="F21" s="34"/>
      <c r="G21" s="34"/>
      <c r="H21" s="34"/>
      <c r="I21" s="12"/>
    </row>
    <row r="22" spans="2:10" ht="20.100000000000001" customHeight="1" thickTop="1" thickBot="1" x14ac:dyDescent="0.3">
      <c r="B22" s="11"/>
      <c r="C22" s="84" t="s">
        <v>45</v>
      </c>
      <c r="D22" s="84"/>
      <c r="E22" s="84"/>
      <c r="F22" s="85" t="str">
        <f>+LOWER(E12)</f>
        <v>romero deferr</v>
      </c>
      <c r="G22" s="85"/>
      <c r="H22" s="85"/>
      <c r="I22" s="12"/>
      <c r="J22" s="16"/>
    </row>
    <row r="23" spans="2:10" ht="20.100000000000001" customHeight="1" thickTop="1" thickBot="1" x14ac:dyDescent="0.3">
      <c r="B23" s="11"/>
      <c r="C23" s="34"/>
      <c r="D23" s="34"/>
      <c r="E23" s="34"/>
      <c r="F23" s="34"/>
      <c r="G23" s="34"/>
      <c r="H23" s="34"/>
      <c r="I23" s="12"/>
    </row>
    <row r="24" spans="2:10" ht="20.100000000000001" customHeight="1" thickTop="1" thickBot="1" x14ac:dyDescent="0.3">
      <c r="B24" s="11"/>
      <c r="C24" s="84" t="s">
        <v>47</v>
      </c>
      <c r="D24" s="84"/>
      <c r="E24" s="84"/>
      <c r="F24" s="85" t="str">
        <f>+PROPER(F10)</f>
        <v>Ingeniero Forestal</v>
      </c>
      <c r="G24" s="85"/>
      <c r="H24" s="85"/>
      <c r="I24" s="12"/>
      <c r="J24" s="16"/>
    </row>
    <row r="25" spans="2:10" ht="20.100000000000001" customHeight="1" thickTop="1" thickBot="1" x14ac:dyDescent="0.3">
      <c r="B25" s="31"/>
      <c r="C25" s="35"/>
      <c r="D25" s="35"/>
      <c r="E25" s="35"/>
      <c r="F25" s="35"/>
      <c r="G25" s="35"/>
      <c r="H25" s="35"/>
      <c r="I25" s="33"/>
      <c r="J25" s="16"/>
    </row>
    <row r="26" spans="2:10" ht="20.100000000000001" customHeight="1" thickTop="1" x14ac:dyDescent="0.25"/>
  </sheetData>
  <mergeCells count="12">
    <mergeCell ref="D3:I3"/>
    <mergeCell ref="C7:H7"/>
    <mergeCell ref="C16:E16"/>
    <mergeCell ref="F16:H16"/>
    <mergeCell ref="C18:E18"/>
    <mergeCell ref="F18:H18"/>
    <mergeCell ref="C20:E20"/>
    <mergeCell ref="F20:H20"/>
    <mergeCell ref="C22:E22"/>
    <mergeCell ref="F22:H22"/>
    <mergeCell ref="C24:E24"/>
    <mergeCell ref="F24:H24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2">
    <pageSetUpPr fitToPage="1"/>
  </sheetPr>
  <dimension ref="A1:S28"/>
  <sheetViews>
    <sheetView showGridLines="0" tabSelected="1" zoomScale="70" zoomScaleNormal="70" workbookViewId="0">
      <selection activeCell="G21" sqref="G21"/>
    </sheetView>
  </sheetViews>
  <sheetFormatPr baseColWidth="10" defaultColWidth="9.140625" defaultRowHeight="14.25" x14ac:dyDescent="0.2"/>
  <cols>
    <col min="1" max="2" width="3.85546875" style="1" customWidth="1"/>
    <col min="3" max="3" width="19" style="1" customWidth="1"/>
    <col min="4" max="4" width="14.5703125" style="1" customWidth="1"/>
    <col min="5" max="5" width="13.28515625" style="76" customWidth="1"/>
    <col min="6" max="6" width="13.85546875" style="76" customWidth="1"/>
    <col min="7" max="7" width="41.7109375" style="76" customWidth="1"/>
    <col min="8" max="8" width="31.28515625" style="76" customWidth="1"/>
    <col min="9" max="9" width="31.7109375" style="76" customWidth="1"/>
    <col min="10" max="10" width="16.42578125" style="76" customWidth="1"/>
    <col min="11" max="11" width="16.85546875" style="76" customWidth="1"/>
    <col min="12" max="12" width="20.42578125" style="76" customWidth="1"/>
    <col min="13" max="13" width="12.140625" style="76" customWidth="1"/>
    <col min="14" max="14" width="3.85546875" style="1" customWidth="1"/>
    <col min="15" max="15" width="13.85546875" style="77" bestFit="1" customWidth="1"/>
    <col min="16" max="16" width="21.5703125" style="77" bestFit="1" customWidth="1"/>
    <col min="17" max="17" width="32.140625" style="77" bestFit="1" customWidth="1"/>
    <col min="18" max="18" width="12.140625" style="77" bestFit="1" customWidth="1"/>
    <col min="19" max="19" width="32.140625" style="77" bestFit="1" customWidth="1"/>
    <col min="20" max="16384" width="9.140625" style="76"/>
  </cols>
  <sheetData>
    <row r="1" spans="1:19" s="1" customFormat="1" ht="15" thickBot="1" x14ac:dyDescent="0.25"/>
    <row r="2" spans="1:19" s="54" customFormat="1" ht="15" thickTop="1" x14ac:dyDescent="0.2">
      <c r="A2" s="2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3"/>
      <c r="O2" s="1"/>
      <c r="P2" s="1"/>
      <c r="R2" s="1"/>
    </row>
    <row r="3" spans="1:19" s="54" customFormat="1" ht="18" x14ac:dyDescent="0.25">
      <c r="A3" s="2"/>
      <c r="B3" s="55"/>
      <c r="C3" s="78"/>
      <c r="D3" s="79"/>
      <c r="E3" s="87" t="s">
        <v>140</v>
      </c>
      <c r="F3" s="87"/>
      <c r="G3" s="87"/>
      <c r="H3" s="87"/>
      <c r="I3" s="87"/>
      <c r="J3" s="87"/>
      <c r="K3" s="87"/>
      <c r="L3" s="87"/>
      <c r="M3" s="87"/>
      <c r="N3" s="4"/>
      <c r="O3" s="1"/>
      <c r="P3" s="1"/>
      <c r="R3" s="1"/>
    </row>
    <row r="4" spans="1:19" s="54" customFormat="1" ht="15" thickBot="1" x14ac:dyDescent="0.25">
      <c r="A4" s="2"/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"/>
      <c r="O4" s="1"/>
      <c r="P4" s="1"/>
      <c r="R4" s="1"/>
    </row>
    <row r="5" spans="1:19" s="1" customFormat="1" ht="15.75" thickTop="1" thickBot="1" x14ac:dyDescent="0.25"/>
    <row r="6" spans="1:19" s="60" customFormat="1" ht="15" thickTop="1" x14ac:dyDescent="0.2">
      <c r="A6" s="1"/>
      <c r="B6" s="6"/>
      <c r="C6" s="7"/>
      <c r="D6" s="7"/>
      <c r="E6" s="58"/>
      <c r="F6" s="58"/>
      <c r="G6" s="58"/>
      <c r="H6" s="58"/>
      <c r="I6" s="58"/>
      <c r="J6" s="58"/>
      <c r="K6" s="58"/>
      <c r="L6" s="58"/>
      <c r="M6" s="58"/>
      <c r="N6" s="8"/>
      <c r="O6" s="59"/>
      <c r="P6" s="59"/>
      <c r="Q6" s="59"/>
      <c r="R6" s="59"/>
      <c r="S6" s="59"/>
    </row>
    <row r="7" spans="1:19" s="1" customFormat="1" x14ac:dyDescent="0.2">
      <c r="B7" s="9"/>
      <c r="C7" s="89" t="s">
        <v>33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4"/>
    </row>
    <row r="8" spans="1:19" s="60" customFormat="1" ht="15" thickBot="1" x14ac:dyDescent="0.25">
      <c r="A8" s="1"/>
      <c r="B8" s="9"/>
      <c r="C8" s="61"/>
      <c r="D8" s="61"/>
      <c r="E8" s="62"/>
      <c r="F8" s="62"/>
      <c r="G8" s="62"/>
      <c r="H8" s="62"/>
      <c r="I8" s="62"/>
      <c r="J8" s="62"/>
      <c r="K8" s="62"/>
      <c r="L8" s="62"/>
      <c r="M8" s="62"/>
      <c r="N8" s="12"/>
      <c r="O8" s="59"/>
      <c r="P8" s="59"/>
      <c r="Q8" s="59"/>
      <c r="R8" s="59"/>
      <c r="S8" s="59"/>
    </row>
    <row r="9" spans="1:19" s="60" customFormat="1" ht="51" customHeight="1" thickBot="1" x14ac:dyDescent="0.25">
      <c r="A9" s="1"/>
      <c r="B9" s="9"/>
      <c r="C9" s="88" t="s">
        <v>112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4"/>
      <c r="O9" s="59"/>
      <c r="P9" s="59"/>
      <c r="Q9" s="59"/>
      <c r="R9" s="59"/>
      <c r="S9" s="59"/>
    </row>
    <row r="10" spans="1:19" s="60" customFormat="1" ht="44.25" customHeight="1" thickBot="1" x14ac:dyDescent="0.25">
      <c r="A10" s="1"/>
      <c r="B10" s="9"/>
      <c r="C10" s="80" t="s">
        <v>111</v>
      </c>
      <c r="D10" s="80" t="s">
        <v>66</v>
      </c>
      <c r="E10" s="80" t="s">
        <v>0</v>
      </c>
      <c r="F10" s="80" t="s">
        <v>29</v>
      </c>
      <c r="G10" s="80" t="s">
        <v>31</v>
      </c>
      <c r="H10" s="80" t="s">
        <v>110</v>
      </c>
      <c r="I10" s="80" t="s">
        <v>65</v>
      </c>
      <c r="J10" s="80" t="s">
        <v>0</v>
      </c>
      <c r="K10" s="80" t="s">
        <v>29</v>
      </c>
      <c r="L10" s="80" t="s">
        <v>49</v>
      </c>
      <c r="M10" s="80" t="s">
        <v>67</v>
      </c>
      <c r="N10" s="4"/>
      <c r="O10" s="59"/>
      <c r="P10" s="59"/>
      <c r="Q10" s="59"/>
      <c r="R10" s="59"/>
      <c r="S10" s="59"/>
    </row>
    <row r="11" spans="1:19" s="60" customFormat="1" x14ac:dyDescent="0.2">
      <c r="A11" s="1"/>
      <c r="B11" s="9"/>
      <c r="C11" s="63" t="s">
        <v>68</v>
      </c>
      <c r="D11" s="63" t="str">
        <f>+MID(C11,10,2)</f>
        <v>CC</v>
      </c>
      <c r="E11" s="64" t="s">
        <v>69</v>
      </c>
      <c r="F11" s="64" t="s">
        <v>70</v>
      </c>
      <c r="G11" s="73" t="s">
        <v>102</v>
      </c>
      <c r="H11" s="81" t="str">
        <f>+TRIM(G11)</f>
        <v>Jefe - Finanzas</v>
      </c>
      <c r="I11" s="65" t="str">
        <f>+_xlfn.CONCAT(E11,".",F11,"@aum.edu.ni")</f>
        <v>claudia.gill@aum.edu.ni</v>
      </c>
      <c r="J11" s="65" t="str">
        <f>+PROPER(E11)</f>
        <v>Claudia</v>
      </c>
      <c r="K11" s="65" t="str">
        <f>+UPPER(F11)</f>
        <v>GILL</v>
      </c>
      <c r="L11" s="66" t="s">
        <v>50</v>
      </c>
      <c r="M11" s="63" t="str">
        <f>+LEFT(L11,3)</f>
        <v>311</v>
      </c>
      <c r="N11" s="4"/>
      <c r="O11" s="59"/>
      <c r="P11" s="59"/>
      <c r="Q11" s="59"/>
      <c r="R11" s="59"/>
      <c r="S11" s="59"/>
    </row>
    <row r="12" spans="1:19" s="60" customFormat="1" x14ac:dyDescent="0.2">
      <c r="A12" s="18"/>
      <c r="B12" s="17"/>
      <c r="C12" s="67" t="s">
        <v>122</v>
      </c>
      <c r="D12" s="63" t="str">
        <f t="shared" ref="D12:D25" si="0">+MID(C12,10,2)</f>
        <v>CE</v>
      </c>
      <c r="E12" s="68" t="s">
        <v>30</v>
      </c>
      <c r="F12" s="68" t="s">
        <v>71</v>
      </c>
      <c r="G12" s="74" t="s">
        <v>103</v>
      </c>
      <c r="H12" s="81" t="str">
        <f t="shared" ref="H12:H25" si="1">+TRIM(G12)</f>
        <v>Secretaria - Contabilidad</v>
      </c>
      <c r="I12" s="65" t="str">
        <f t="shared" ref="I12:I25" si="2">+_xlfn.CONCAT(E12,".",F12,"@aum.edu.ni")</f>
        <v>juan.mejía@aum.edu.ni</v>
      </c>
      <c r="J12" s="65" t="str">
        <f t="shared" ref="J12:J25" si="3">+PROPER(E12)</f>
        <v>Juan</v>
      </c>
      <c r="K12" s="65" t="str">
        <f t="shared" ref="K12:K25" si="4">+UPPER(F12)</f>
        <v>MEJÍA</v>
      </c>
      <c r="L12" s="69" t="s">
        <v>51</v>
      </c>
      <c r="M12" s="63" t="str">
        <f t="shared" ref="M12:M25" si="5">+LEFT(L12,3)</f>
        <v>311</v>
      </c>
      <c r="N12" s="4"/>
      <c r="O12" s="59"/>
      <c r="P12" s="59"/>
      <c r="Q12" s="59"/>
      <c r="R12" s="59"/>
      <c r="S12" s="59"/>
    </row>
    <row r="13" spans="1:19" s="60" customFormat="1" x14ac:dyDescent="0.2">
      <c r="A13" s="1"/>
      <c r="B13" s="9"/>
      <c r="C13" s="67" t="s">
        <v>123</v>
      </c>
      <c r="D13" s="63" t="str">
        <f t="shared" si="0"/>
        <v>CE</v>
      </c>
      <c r="E13" s="68" t="s">
        <v>72</v>
      </c>
      <c r="F13" s="68" t="s">
        <v>73</v>
      </c>
      <c r="G13" s="74" t="s">
        <v>104</v>
      </c>
      <c r="H13" s="81" t="str">
        <f t="shared" si="1"/>
        <v>Asistente - Ingeniería</v>
      </c>
      <c r="I13" s="65" t="str">
        <f t="shared" si="2"/>
        <v>ernesto.calvo@aum.edu.ni</v>
      </c>
      <c r="J13" s="65" t="str">
        <f t="shared" si="3"/>
        <v>Ernesto</v>
      </c>
      <c r="K13" s="65" t="str">
        <f t="shared" si="4"/>
        <v>CALVO</v>
      </c>
      <c r="L13" s="69" t="s">
        <v>52</v>
      </c>
      <c r="M13" s="63" t="str">
        <f t="shared" si="5"/>
        <v>310</v>
      </c>
      <c r="N13" s="4"/>
      <c r="O13" s="59"/>
      <c r="P13" s="59"/>
      <c r="Q13" s="59"/>
      <c r="R13" s="59"/>
      <c r="S13" s="59"/>
    </row>
    <row r="14" spans="1:19" s="60" customFormat="1" x14ac:dyDescent="0.2">
      <c r="A14" s="1"/>
      <c r="B14" s="9"/>
      <c r="C14" s="67" t="s">
        <v>113</v>
      </c>
      <c r="D14" s="63" t="str">
        <f t="shared" si="0"/>
        <v>CC</v>
      </c>
      <c r="E14" s="68" t="s">
        <v>74</v>
      </c>
      <c r="F14" s="68" t="s">
        <v>75</v>
      </c>
      <c r="G14" s="74" t="s">
        <v>105</v>
      </c>
      <c r="H14" s="81" t="str">
        <f t="shared" si="1"/>
        <v>Auxiliar - Diseño</v>
      </c>
      <c r="I14" s="65" t="str">
        <f t="shared" si="2"/>
        <v>bladimir.gallo@aum.edu.ni</v>
      </c>
      <c r="J14" s="65" t="str">
        <f t="shared" si="3"/>
        <v>Bladimir</v>
      </c>
      <c r="K14" s="65" t="str">
        <f t="shared" si="4"/>
        <v>GALLO</v>
      </c>
      <c r="L14" s="69" t="s">
        <v>53</v>
      </c>
      <c r="M14" s="63" t="str">
        <f t="shared" si="5"/>
        <v>320</v>
      </c>
      <c r="N14" s="4"/>
      <c r="O14" s="59"/>
      <c r="P14" s="59"/>
      <c r="Q14" s="59"/>
      <c r="R14" s="59"/>
      <c r="S14" s="59"/>
    </row>
    <row r="15" spans="1:19" s="60" customFormat="1" x14ac:dyDescent="0.2">
      <c r="A15" s="1"/>
      <c r="B15" s="9"/>
      <c r="C15" s="67" t="s">
        <v>114</v>
      </c>
      <c r="D15" s="63" t="str">
        <f t="shared" si="0"/>
        <v>CC</v>
      </c>
      <c r="E15" s="68" t="s">
        <v>76</v>
      </c>
      <c r="F15" s="68" t="s">
        <v>77</v>
      </c>
      <c r="G15" s="74" t="s">
        <v>98</v>
      </c>
      <c r="H15" s="81" t="str">
        <f t="shared" si="1"/>
        <v>Secretario - Mercadeo</v>
      </c>
      <c r="I15" s="65" t="str">
        <f t="shared" si="2"/>
        <v>marcos.sugasti@aum.edu.ni</v>
      </c>
      <c r="J15" s="65" t="str">
        <f t="shared" si="3"/>
        <v>Marcos</v>
      </c>
      <c r="K15" s="65" t="str">
        <f t="shared" si="4"/>
        <v>SUGASTI</v>
      </c>
      <c r="L15" s="69" t="s">
        <v>54</v>
      </c>
      <c r="M15" s="63" t="str">
        <f t="shared" si="5"/>
        <v>315</v>
      </c>
      <c r="N15" s="4"/>
      <c r="O15" s="59"/>
      <c r="P15" s="59"/>
      <c r="Q15" s="59"/>
      <c r="R15" s="59"/>
      <c r="S15" s="59"/>
    </row>
    <row r="16" spans="1:19" s="60" customFormat="1" x14ac:dyDescent="0.2">
      <c r="A16" s="1"/>
      <c r="B16" s="9"/>
      <c r="C16" s="67" t="s">
        <v>115</v>
      </c>
      <c r="D16" s="63" t="str">
        <f t="shared" si="0"/>
        <v>CC</v>
      </c>
      <c r="E16" s="68" t="s">
        <v>78</v>
      </c>
      <c r="F16" s="68" t="s">
        <v>79</v>
      </c>
      <c r="G16" s="74" t="s">
        <v>99</v>
      </c>
      <c r="H16" s="81" t="str">
        <f t="shared" si="1"/>
        <v>Auxiliar - Contabilidad</v>
      </c>
      <c r="I16" s="65" t="str">
        <f t="shared" si="2"/>
        <v>ricardo.pitti@aum.edu.ni</v>
      </c>
      <c r="J16" s="65" t="str">
        <f t="shared" si="3"/>
        <v>Ricardo</v>
      </c>
      <c r="K16" s="65" t="str">
        <f t="shared" si="4"/>
        <v>PITTI</v>
      </c>
      <c r="L16" s="69" t="s">
        <v>55</v>
      </c>
      <c r="M16" s="63" t="str">
        <f t="shared" si="5"/>
        <v>310</v>
      </c>
      <c r="N16" s="4"/>
      <c r="O16" s="59"/>
      <c r="P16" s="59"/>
      <c r="Q16" s="59"/>
      <c r="R16" s="59"/>
      <c r="S16" s="59"/>
    </row>
    <row r="17" spans="1:19" s="60" customFormat="1" x14ac:dyDescent="0.2">
      <c r="A17" s="1"/>
      <c r="B17" s="9"/>
      <c r="C17" s="67" t="s">
        <v>124</v>
      </c>
      <c r="D17" s="63" t="str">
        <f t="shared" si="0"/>
        <v>CE</v>
      </c>
      <c r="E17" s="68" t="s">
        <v>80</v>
      </c>
      <c r="F17" s="68" t="s">
        <v>81</v>
      </c>
      <c r="G17" s="74" t="s">
        <v>106</v>
      </c>
      <c r="H17" s="81" t="str">
        <f t="shared" si="1"/>
        <v>Asistente - Diseño</v>
      </c>
      <c r="I17" s="65" t="str">
        <f t="shared" si="2"/>
        <v>jhony.delgado@aum.edu.ni</v>
      </c>
      <c r="J17" s="65" t="str">
        <f t="shared" si="3"/>
        <v>Jhony</v>
      </c>
      <c r="K17" s="65" t="str">
        <f t="shared" si="4"/>
        <v>DELGADO</v>
      </c>
      <c r="L17" s="69" t="s">
        <v>56</v>
      </c>
      <c r="M17" s="63" t="str">
        <f t="shared" si="5"/>
        <v>317</v>
      </c>
      <c r="N17" s="4"/>
      <c r="O17" s="59"/>
      <c r="P17" s="59"/>
      <c r="Q17" s="59"/>
      <c r="R17" s="59"/>
      <c r="S17" s="59"/>
    </row>
    <row r="18" spans="1:19" s="60" customFormat="1" x14ac:dyDescent="0.2">
      <c r="A18" s="1"/>
      <c r="B18" s="9"/>
      <c r="C18" s="67" t="s">
        <v>116</v>
      </c>
      <c r="D18" s="63" t="str">
        <f t="shared" si="0"/>
        <v>CC</v>
      </c>
      <c r="E18" s="68" t="s">
        <v>82</v>
      </c>
      <c r="F18" s="68" t="s">
        <v>83</v>
      </c>
      <c r="G18" s="74" t="s">
        <v>100</v>
      </c>
      <c r="H18" s="81" t="str">
        <f t="shared" si="1"/>
        <v>Auxiliar - Mercadeo</v>
      </c>
      <c r="I18" s="65" t="str">
        <f t="shared" si="2"/>
        <v>rodolfo.contrera@aum.edu.ni</v>
      </c>
      <c r="J18" s="65" t="str">
        <f t="shared" si="3"/>
        <v>Rodolfo</v>
      </c>
      <c r="K18" s="65" t="str">
        <f t="shared" si="4"/>
        <v>CONTRERA</v>
      </c>
      <c r="L18" s="69" t="s">
        <v>57</v>
      </c>
      <c r="M18" s="63" t="str">
        <f t="shared" si="5"/>
        <v>320</v>
      </c>
      <c r="N18" s="4"/>
      <c r="O18" s="59"/>
      <c r="P18" s="59"/>
      <c r="Q18" s="59"/>
      <c r="R18" s="59"/>
      <c r="S18" s="59"/>
    </row>
    <row r="19" spans="1:19" s="60" customFormat="1" x14ac:dyDescent="0.2">
      <c r="A19" s="1"/>
      <c r="B19" s="9"/>
      <c r="C19" s="67" t="s">
        <v>117</v>
      </c>
      <c r="D19" s="63" t="str">
        <f t="shared" si="0"/>
        <v>CC</v>
      </c>
      <c r="E19" s="68" t="s">
        <v>84</v>
      </c>
      <c r="F19" s="68" t="s">
        <v>85</v>
      </c>
      <c r="G19" s="74" t="s">
        <v>107</v>
      </c>
      <c r="H19" s="81" t="str">
        <f t="shared" si="1"/>
        <v>Secretario - Diseño</v>
      </c>
      <c r="I19" s="65" t="str">
        <f t="shared" si="2"/>
        <v>fernando.caballero@aum.edu.ni</v>
      </c>
      <c r="J19" s="65" t="str">
        <f t="shared" si="3"/>
        <v>Fernando</v>
      </c>
      <c r="K19" s="65" t="str">
        <f t="shared" si="4"/>
        <v>CABALLERO</v>
      </c>
      <c r="L19" s="69" t="s">
        <v>58</v>
      </c>
      <c r="M19" s="63" t="str">
        <f t="shared" si="5"/>
        <v>314</v>
      </c>
      <c r="N19" s="4"/>
      <c r="O19" s="59"/>
      <c r="P19" s="59"/>
      <c r="Q19" s="59"/>
      <c r="R19" s="59"/>
      <c r="S19" s="59"/>
    </row>
    <row r="20" spans="1:19" s="60" customFormat="1" x14ac:dyDescent="0.2">
      <c r="A20" s="1"/>
      <c r="B20" s="9"/>
      <c r="C20" s="67" t="s">
        <v>125</v>
      </c>
      <c r="D20" s="63" t="str">
        <f t="shared" si="0"/>
        <v>CE</v>
      </c>
      <c r="E20" s="68" t="s">
        <v>86</v>
      </c>
      <c r="F20" s="68" t="s">
        <v>87</v>
      </c>
      <c r="G20" s="74" t="s">
        <v>108</v>
      </c>
      <c r="H20" s="81" t="str">
        <f t="shared" si="1"/>
        <v>Gerente - Gerencia</v>
      </c>
      <c r="I20" s="65" t="str">
        <f t="shared" si="2"/>
        <v>jaime.guzman@aum.edu.ni</v>
      </c>
      <c r="J20" s="65" t="str">
        <f t="shared" si="3"/>
        <v>Jaime</v>
      </c>
      <c r="K20" s="65" t="str">
        <f t="shared" si="4"/>
        <v>GUZMAN</v>
      </c>
      <c r="L20" s="69" t="s">
        <v>59</v>
      </c>
      <c r="M20" s="63" t="str">
        <f t="shared" si="5"/>
        <v>318</v>
      </c>
      <c r="N20" s="4"/>
      <c r="O20" s="59"/>
      <c r="P20" s="59"/>
      <c r="Q20" s="59"/>
      <c r="R20" s="59"/>
      <c r="S20" s="59"/>
    </row>
    <row r="21" spans="1:19" s="60" customFormat="1" x14ac:dyDescent="0.2">
      <c r="A21" s="1"/>
      <c r="B21" s="9"/>
      <c r="C21" s="67" t="s">
        <v>118</v>
      </c>
      <c r="D21" s="63" t="str">
        <f t="shared" si="0"/>
        <v>CC</v>
      </c>
      <c r="E21" s="68" t="s">
        <v>88</v>
      </c>
      <c r="F21" s="68" t="s">
        <v>89</v>
      </c>
      <c r="G21" s="74" t="s">
        <v>109</v>
      </c>
      <c r="H21" s="81" t="str">
        <f t="shared" si="1"/>
        <v>Jefe - Mercadeo</v>
      </c>
      <c r="I21" s="65" t="str">
        <f t="shared" si="2"/>
        <v>maribel.prieto@aum.edu.ni</v>
      </c>
      <c r="J21" s="65" t="str">
        <f t="shared" si="3"/>
        <v>Maribel</v>
      </c>
      <c r="K21" s="65" t="str">
        <f t="shared" si="4"/>
        <v>PRIETO</v>
      </c>
      <c r="L21" s="69" t="s">
        <v>60</v>
      </c>
      <c r="M21" s="63" t="str">
        <f t="shared" si="5"/>
        <v>317</v>
      </c>
      <c r="N21" s="4"/>
      <c r="O21" s="59"/>
      <c r="P21" s="59"/>
      <c r="Q21" s="59"/>
      <c r="R21" s="59"/>
      <c r="S21" s="59"/>
    </row>
    <row r="22" spans="1:19" s="60" customFormat="1" x14ac:dyDescent="0.2">
      <c r="A22" s="1"/>
      <c r="B22" s="9"/>
      <c r="C22" s="67" t="s">
        <v>126</v>
      </c>
      <c r="D22" s="63" t="str">
        <f t="shared" si="0"/>
        <v>CE</v>
      </c>
      <c r="E22" s="68" t="s">
        <v>90</v>
      </c>
      <c r="F22" s="68" t="s">
        <v>91</v>
      </c>
      <c r="G22" s="74" t="s">
        <v>101</v>
      </c>
      <c r="H22" s="81" t="str">
        <f t="shared" si="1"/>
        <v>Asistente - Finanzas</v>
      </c>
      <c r="I22" s="65" t="str">
        <f t="shared" si="2"/>
        <v>manuel.osorio@aum.edu.ni</v>
      </c>
      <c r="J22" s="65" t="str">
        <f t="shared" si="3"/>
        <v>Manuel</v>
      </c>
      <c r="K22" s="65" t="str">
        <f t="shared" si="4"/>
        <v>OSORIO</v>
      </c>
      <c r="L22" s="69" t="s">
        <v>61</v>
      </c>
      <c r="M22" s="63" t="str">
        <f t="shared" si="5"/>
        <v>318</v>
      </c>
      <c r="N22" s="4"/>
      <c r="O22" s="59"/>
      <c r="P22" s="59"/>
      <c r="Q22" s="59"/>
      <c r="R22" s="59"/>
      <c r="S22" s="59"/>
    </row>
    <row r="23" spans="1:19" s="60" customFormat="1" x14ac:dyDescent="0.2">
      <c r="A23" s="1"/>
      <c r="B23" s="9"/>
      <c r="C23" s="67" t="s">
        <v>119</v>
      </c>
      <c r="D23" s="63" t="str">
        <f t="shared" si="0"/>
        <v>CC</v>
      </c>
      <c r="E23" s="68" t="s">
        <v>92</v>
      </c>
      <c r="F23" s="68" t="s">
        <v>93</v>
      </c>
      <c r="G23" s="74" t="s">
        <v>103</v>
      </c>
      <c r="H23" s="81" t="str">
        <f t="shared" si="1"/>
        <v>Secretaria - Contabilidad</v>
      </c>
      <c r="I23" s="65" t="str">
        <f t="shared" si="2"/>
        <v>rosa.canto@aum.edu.ni</v>
      </c>
      <c r="J23" s="65" t="str">
        <f t="shared" si="3"/>
        <v>Rosa</v>
      </c>
      <c r="K23" s="65" t="str">
        <f t="shared" si="4"/>
        <v>CANTO</v>
      </c>
      <c r="L23" s="69" t="s">
        <v>62</v>
      </c>
      <c r="M23" s="63" t="str">
        <f t="shared" si="5"/>
        <v>321</v>
      </c>
      <c r="N23" s="4"/>
      <c r="O23" s="59"/>
      <c r="P23" s="59"/>
      <c r="Q23" s="59"/>
      <c r="R23" s="59"/>
      <c r="S23" s="59"/>
    </row>
    <row r="24" spans="1:19" s="60" customFormat="1" x14ac:dyDescent="0.2">
      <c r="A24" s="1"/>
      <c r="B24" s="9"/>
      <c r="C24" s="67" t="s">
        <v>120</v>
      </c>
      <c r="D24" s="63" t="str">
        <f t="shared" si="0"/>
        <v>CC</v>
      </c>
      <c r="E24" s="68" t="s">
        <v>94</v>
      </c>
      <c r="F24" s="68" t="s">
        <v>95</v>
      </c>
      <c r="G24" s="74" t="s">
        <v>104</v>
      </c>
      <c r="H24" s="81" t="str">
        <f t="shared" si="1"/>
        <v>Asistente - Ingeniería</v>
      </c>
      <c r="I24" s="65" t="str">
        <f t="shared" si="2"/>
        <v>rosmery.cuevas@aum.edu.ni</v>
      </c>
      <c r="J24" s="65" t="str">
        <f t="shared" si="3"/>
        <v>Rosmery</v>
      </c>
      <c r="K24" s="65" t="str">
        <f t="shared" si="4"/>
        <v>CUEVAS</v>
      </c>
      <c r="L24" s="69" t="s">
        <v>63</v>
      </c>
      <c r="M24" s="63" t="str">
        <f t="shared" si="5"/>
        <v>314</v>
      </c>
      <c r="N24" s="4"/>
      <c r="O24" s="59"/>
      <c r="P24" s="59"/>
      <c r="Q24" s="59"/>
      <c r="R24" s="59"/>
      <c r="S24" s="59"/>
    </row>
    <row r="25" spans="1:19" s="60" customFormat="1" ht="15" thickBot="1" x14ac:dyDescent="0.25">
      <c r="A25" s="1"/>
      <c r="B25" s="9"/>
      <c r="C25" s="70" t="s">
        <v>121</v>
      </c>
      <c r="D25" s="63" t="str">
        <f t="shared" si="0"/>
        <v>CC</v>
      </c>
      <c r="E25" s="71" t="s">
        <v>96</v>
      </c>
      <c r="F25" s="71" t="s">
        <v>97</v>
      </c>
      <c r="G25" s="71" t="s">
        <v>105</v>
      </c>
      <c r="H25" s="81" t="str">
        <f t="shared" si="1"/>
        <v>Auxiliar - Diseño</v>
      </c>
      <c r="I25" s="65" t="str">
        <f t="shared" si="2"/>
        <v>jhon.alonso@aum.edu.ni</v>
      </c>
      <c r="J25" s="65" t="str">
        <f t="shared" si="3"/>
        <v>Jhon</v>
      </c>
      <c r="K25" s="65" t="str">
        <f t="shared" si="4"/>
        <v>ALONSO</v>
      </c>
      <c r="L25" s="72" t="s">
        <v>64</v>
      </c>
      <c r="M25" s="63" t="str">
        <f t="shared" si="5"/>
        <v>318</v>
      </c>
      <c r="N25" s="4"/>
      <c r="O25" s="59"/>
      <c r="P25" s="59"/>
      <c r="Q25" s="59"/>
      <c r="R25" s="59"/>
      <c r="S25" s="59"/>
    </row>
    <row r="26" spans="1:19" s="60" customFormat="1" x14ac:dyDescent="0.2">
      <c r="A26" s="1"/>
      <c r="B26" s="9"/>
      <c r="C26" s="1"/>
      <c r="D26" s="1"/>
      <c r="N26" s="4"/>
      <c r="O26" s="59"/>
      <c r="P26" s="59"/>
      <c r="Q26" s="59"/>
      <c r="R26" s="59"/>
      <c r="S26" s="59"/>
    </row>
    <row r="27" spans="1:19" s="60" customFormat="1" ht="15" thickBot="1" x14ac:dyDescent="0.25">
      <c r="A27" s="1"/>
      <c r="B27" s="13"/>
      <c r="C27" s="14"/>
      <c r="D27" s="14"/>
      <c r="E27" s="75"/>
      <c r="F27" s="75"/>
      <c r="G27" s="75"/>
      <c r="H27" s="75"/>
      <c r="I27" s="75"/>
      <c r="J27" s="75"/>
      <c r="K27" s="75"/>
      <c r="L27" s="75"/>
      <c r="M27" s="75"/>
      <c r="N27" s="15"/>
      <c r="O27" s="59"/>
      <c r="P27" s="59"/>
      <c r="Q27" s="59"/>
      <c r="R27" s="59"/>
      <c r="S27" s="59"/>
    </row>
    <row r="28" spans="1:19" s="60" customFormat="1" ht="15" thickTop="1" x14ac:dyDescent="0.2">
      <c r="A28" s="1"/>
      <c r="B28" s="1"/>
      <c r="C28" s="1"/>
      <c r="D28" s="1"/>
      <c r="N28" s="1"/>
      <c r="O28" s="59"/>
      <c r="P28" s="59"/>
      <c r="Q28" s="59"/>
      <c r="R28" s="59"/>
      <c r="S28" s="59"/>
    </row>
  </sheetData>
  <mergeCells count="3">
    <mergeCell ref="E3:M3"/>
    <mergeCell ref="C9:M9"/>
    <mergeCell ref="C7:M7"/>
  </mergeCells>
  <printOptions horizontalCentered="1"/>
  <pageMargins left="0.74803149606299213" right="0.74803149606299213" top="1.19" bottom="0.98425196850393704" header="0.51181102362204722" footer="0.51181102362204722"/>
  <pageSetup scale="98" orientation="landscape" horizontalDpi="204" verticalDpi="196" r:id="rId1"/>
  <headerFooter alignWithMargins="0">
    <oddHeader>&amp;C&amp;"Arial,Negrita"&amp;28&amp;A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Unida</dc:creator>
  <cp:lastModifiedBy>Laboratorio C202</cp:lastModifiedBy>
  <dcterms:created xsi:type="dcterms:W3CDTF">2016-03-25T20:20:40Z</dcterms:created>
  <dcterms:modified xsi:type="dcterms:W3CDTF">2024-03-02T22:17:49Z</dcterms:modified>
</cp:coreProperties>
</file>