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autoCompressPictures="0"/>
  <mc:AlternateContent xmlns:mc="http://schemas.openxmlformats.org/markup-compatibility/2006">
    <mc:Choice Requires="x15">
      <x15ac:absPath xmlns:x15ac="http://schemas.microsoft.com/office/spreadsheetml/2010/11/ac" url="E:\CU_new_052122\CU Animal Health grant\proposal 2018\conduct\Hannah\Hannah observational study June 29,2022-final\"/>
    </mc:Choice>
  </mc:AlternateContent>
  <xr:revisionPtr revIDLastSave="0" documentId="13_ncr:1_{0A004E44-00AD-4F98-80AB-401E7561E85E}" xr6:coauthVersionLast="47" xr6:coauthVersionMax="47" xr10:uidLastSave="{00000000-0000-0000-0000-000000000000}"/>
  <bookViews>
    <workbookView xWindow="15870" yWindow="580" windowWidth="21750" windowHeight="19110" tabRatio="630" activeTab="4" xr2:uid="{00000000-000D-0000-FFFF-FFFF00000000}"/>
  </bookViews>
  <sheets>
    <sheet name="Raw data 1" sheetId="10" r:id="rId1"/>
    <sheet name="Raw data 2a" sheetId="12" r:id="rId2"/>
    <sheet name="Raw data 2b" sheetId="16" r:id="rId3"/>
    <sheet name="Raw data 3" sheetId="13" r:id="rId4"/>
    <sheet name="Raw data notes" sheetId="17" r:id="rId5"/>
    <sheet name="Calculation1" sheetId="5" r:id="rId6"/>
    <sheet name="Calculation 2a" sheetId="9" r:id="rId7"/>
    <sheet name="Calculation 3" sheetId="14" r:id="rId8"/>
    <sheet name="Table 1" sheetId="11"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7" i="14" l="1"/>
  <c r="K7" i="14"/>
  <c r="J7" i="14"/>
  <c r="I7" i="14"/>
  <c r="L6" i="14"/>
  <c r="K6" i="14"/>
  <c r="J6" i="14"/>
  <c r="I6" i="14"/>
  <c r="L5" i="14"/>
  <c r="K5" i="14"/>
  <c r="J5" i="14"/>
  <c r="I5" i="14"/>
  <c r="L4" i="14"/>
  <c r="K4" i="14"/>
  <c r="J4" i="14"/>
  <c r="I4" i="14"/>
  <c r="L3" i="14"/>
  <c r="K3" i="14"/>
  <c r="J3" i="14"/>
  <c r="I3" i="14"/>
  <c r="L2" i="14"/>
  <c r="K2" i="14"/>
  <c r="J2" i="14"/>
  <c r="I2" i="14"/>
  <c r="W4" i="9"/>
  <c r="X4" i="9"/>
  <c r="Y4" i="9"/>
  <c r="Z4" i="9"/>
  <c r="AA4" i="9"/>
  <c r="AB4" i="9"/>
  <c r="AC4" i="9"/>
  <c r="AD4" i="9"/>
  <c r="AE4" i="9"/>
  <c r="AF4" i="9"/>
  <c r="AG4" i="9"/>
  <c r="AH4" i="9"/>
  <c r="AI4" i="9"/>
  <c r="AJ4" i="9"/>
  <c r="W5" i="9"/>
  <c r="X5" i="9"/>
  <c r="Y5" i="9"/>
  <c r="Z5" i="9"/>
  <c r="AA5" i="9"/>
  <c r="AB5" i="9"/>
  <c r="AC5" i="9"/>
  <c r="AD5" i="9"/>
  <c r="AE5" i="9"/>
  <c r="AF5" i="9"/>
  <c r="AG5" i="9"/>
  <c r="AH5" i="9"/>
  <c r="AI5" i="9"/>
  <c r="AJ5" i="9"/>
  <c r="AB6" i="9"/>
  <c r="AC6" i="9"/>
  <c r="AD6" i="9"/>
  <c r="AE6" i="9"/>
  <c r="AF6" i="9"/>
  <c r="AG6" i="9"/>
  <c r="AH6" i="9"/>
  <c r="AI6" i="9"/>
  <c r="AJ6" i="9"/>
  <c r="AB7" i="9"/>
  <c r="AC7" i="9"/>
  <c r="AD7" i="9"/>
  <c r="AE7" i="9"/>
  <c r="AF7" i="9"/>
  <c r="AG7" i="9"/>
  <c r="AH7" i="9"/>
  <c r="AI7" i="9"/>
  <c r="AJ7" i="9"/>
  <c r="AB8" i="9"/>
  <c r="AC8" i="9"/>
  <c r="AD8" i="9"/>
  <c r="AE8" i="9"/>
  <c r="AF8" i="9"/>
  <c r="AG8" i="9"/>
  <c r="AH8" i="9"/>
  <c r="AI8" i="9"/>
  <c r="AJ8" i="9"/>
  <c r="Y9" i="9"/>
  <c r="Z9" i="9"/>
  <c r="AA9" i="9"/>
  <c r="AB9" i="9"/>
  <c r="AC9" i="9"/>
  <c r="AD9" i="9"/>
  <c r="AE9" i="9"/>
  <c r="AF9" i="9"/>
  <c r="AG9" i="9"/>
  <c r="AH9" i="9"/>
  <c r="AI9" i="9"/>
  <c r="AJ9" i="9"/>
  <c r="AE10" i="9"/>
  <c r="AF10" i="9"/>
  <c r="AG10" i="9"/>
  <c r="AH10" i="9"/>
  <c r="AI10" i="9"/>
  <c r="AJ10" i="9"/>
  <c r="AG11" i="9"/>
  <c r="AJ11" i="9"/>
  <c r="AA13" i="9"/>
  <c r="AF13" i="9"/>
  <c r="AI13" i="9"/>
  <c r="AJ13" i="9"/>
  <c r="V5" i="9"/>
  <c r="V4" i="9"/>
  <c r="E20" i="9"/>
  <c r="E19" i="9"/>
  <c r="E4" i="5"/>
  <c r="F4" i="5"/>
  <c r="G4" i="5"/>
  <c r="E5" i="5"/>
  <c r="F5" i="5"/>
  <c r="G5" i="5"/>
  <c r="E6" i="5"/>
  <c r="F6" i="5"/>
  <c r="G6" i="5"/>
  <c r="E7" i="5"/>
  <c r="F7" i="5"/>
  <c r="G7" i="5"/>
  <c r="E8" i="5"/>
  <c r="F8" i="5"/>
  <c r="G8" i="5"/>
  <c r="E9" i="5"/>
  <c r="F9" i="5"/>
  <c r="G9" i="5"/>
  <c r="E10" i="5"/>
  <c r="F10" i="5"/>
  <c r="G10" i="5"/>
  <c r="E11" i="5"/>
  <c r="F11" i="5"/>
  <c r="G11" i="5"/>
  <c r="E12" i="5"/>
  <c r="F12" i="5"/>
  <c r="G12" i="5"/>
  <c r="F3" i="5"/>
  <c r="G3" i="5"/>
  <c r="E3" i="5"/>
  <c r="T3" i="5"/>
  <c r="T4" i="5"/>
  <c r="T5" i="5"/>
  <c r="T8" i="5"/>
  <c r="T9" i="5"/>
  <c r="T10" i="5"/>
  <c r="E15" i="9"/>
  <c r="E18" i="9"/>
  <c r="E17" i="9"/>
  <c r="E16" i="9"/>
  <c r="S4" i="5"/>
  <c r="S3" i="5"/>
  <c r="C13" i="9"/>
  <c r="Z13" i="9" s="1"/>
  <c r="C12" i="9"/>
  <c r="Y12" i="9" s="1"/>
  <c r="C11" i="9"/>
  <c r="X11" i="9" s="1"/>
  <c r="C10" i="9"/>
  <c r="W10" i="9" s="1"/>
  <c r="C9" i="9"/>
  <c r="V9" i="9" s="1"/>
  <c r="C8" i="9"/>
  <c r="W8" i="9" s="1"/>
  <c r="C7" i="9"/>
  <c r="W7" i="9" s="1"/>
  <c r="C6" i="9"/>
  <c r="AA6" i="9" s="1"/>
  <c r="C5" i="9"/>
  <c r="C4" i="9"/>
  <c r="C12" i="5"/>
  <c r="S12" i="5" s="1"/>
  <c r="C11" i="5"/>
  <c r="T11" i="5" s="1"/>
  <c r="C10" i="5"/>
  <c r="Q10" i="5" s="1"/>
  <c r="C9" i="5"/>
  <c r="U9" i="5" s="1"/>
  <c r="C8" i="5"/>
  <c r="V8" i="5" s="1"/>
  <c r="C7" i="5"/>
  <c r="V7" i="5" s="1"/>
  <c r="C6" i="5"/>
  <c r="Q6" i="5" s="1"/>
  <c r="C5" i="5"/>
  <c r="U5" i="5" s="1"/>
  <c r="C4" i="5"/>
  <c r="U4" i="5" s="1"/>
  <c r="C3" i="5"/>
  <c r="U3" i="5" s="1"/>
  <c r="V16" i="9" l="1"/>
  <c r="V18" i="9"/>
  <c r="V19" i="9"/>
  <c r="V10" i="9"/>
  <c r="X13" i="9"/>
  <c r="AD11" i="9"/>
  <c r="V7" i="9"/>
  <c r="AH12" i="9"/>
  <c r="Y11" i="9"/>
  <c r="AC10" i="9"/>
  <c r="AE12" i="9"/>
  <c r="X10" i="9"/>
  <c r="AA8" i="9"/>
  <c r="Z12" i="9"/>
  <c r="W12" i="9"/>
  <c r="Z7" i="9"/>
  <c r="W9" i="9"/>
  <c r="V8" i="9"/>
  <c r="AG13" i="9"/>
  <c r="Y13" i="9"/>
  <c r="AF12" i="9"/>
  <c r="X12" i="9"/>
  <c r="AE11" i="9"/>
  <c r="W11" i="9"/>
  <c r="AD10" i="9"/>
  <c r="AA7" i="9"/>
  <c r="Z6" i="9"/>
  <c r="V6" i="9"/>
  <c r="AE13" i="9"/>
  <c r="W13" i="9"/>
  <c r="AD12" i="9"/>
  <c r="AC11" i="9"/>
  <c r="AB10" i="9"/>
  <c r="Z8" i="9"/>
  <c r="Y7" i="9"/>
  <c r="X6" i="9"/>
  <c r="V13" i="9"/>
  <c r="AD13" i="9"/>
  <c r="V20" i="9"/>
  <c r="AC12" i="9"/>
  <c r="AB11" i="9"/>
  <c r="AA10" i="9"/>
  <c r="Y8" i="9"/>
  <c r="X7" i="9"/>
  <c r="W6" i="9"/>
  <c r="Y6" i="9"/>
  <c r="V12" i="9"/>
  <c r="AC13" i="9"/>
  <c r="AJ12" i="9"/>
  <c r="AB12" i="9"/>
  <c r="AI11" i="9"/>
  <c r="AA11" i="9"/>
  <c r="Z10" i="9"/>
  <c r="X8" i="9"/>
  <c r="V11" i="9"/>
  <c r="AB13" i="9"/>
  <c r="AI12" i="9"/>
  <c r="AA12" i="9"/>
  <c r="AH11" i="9"/>
  <c r="Z11" i="9"/>
  <c r="Y10" i="9"/>
  <c r="X9" i="9"/>
  <c r="AH13" i="9"/>
  <c r="AG12" i="9"/>
  <c r="AF11" i="9"/>
  <c r="Q5" i="5"/>
  <c r="S5" i="5"/>
  <c r="S8" i="5"/>
  <c r="R5" i="5"/>
  <c r="P7" i="5"/>
  <c r="P5" i="5"/>
  <c r="R9" i="5"/>
  <c r="Q9" i="5"/>
  <c r="S10" i="5"/>
  <c r="Q8" i="5"/>
  <c r="S11" i="5"/>
  <c r="P3" i="5"/>
  <c r="V6" i="5"/>
  <c r="U8" i="5"/>
  <c r="V5" i="5"/>
  <c r="U7" i="5"/>
  <c r="P12" i="5"/>
  <c r="P4" i="5"/>
  <c r="S9" i="5"/>
  <c r="P11" i="5"/>
  <c r="R12" i="5"/>
  <c r="R8" i="5"/>
  <c r="R4" i="5"/>
  <c r="V12" i="5"/>
  <c r="V4" i="5"/>
  <c r="U6" i="5"/>
  <c r="U18" i="5" s="1"/>
  <c r="P10" i="5"/>
  <c r="Q12" i="5"/>
  <c r="Q4" i="5"/>
  <c r="V11" i="5"/>
  <c r="V3" i="5"/>
  <c r="T7" i="5"/>
  <c r="S7" i="5"/>
  <c r="P9" i="5"/>
  <c r="R11" i="5"/>
  <c r="R7" i="5"/>
  <c r="R3" i="5"/>
  <c r="V10" i="5"/>
  <c r="U12" i="5"/>
  <c r="T6" i="5"/>
  <c r="T19" i="5" s="1"/>
  <c r="S6" i="5"/>
  <c r="P8" i="5"/>
  <c r="Q11" i="5"/>
  <c r="Q7" i="5"/>
  <c r="Q3" i="5"/>
  <c r="V9" i="5"/>
  <c r="U11" i="5"/>
  <c r="R10" i="5"/>
  <c r="R6" i="5"/>
  <c r="U10" i="5"/>
  <c r="T12" i="5"/>
  <c r="P6" i="5"/>
  <c r="V15" i="9" l="1"/>
  <c r="V17" i="9"/>
  <c r="V19" i="5"/>
  <c r="V18" i="5"/>
  <c r="S19" i="5"/>
  <c r="S18" i="5"/>
  <c r="R19" i="5"/>
  <c r="R18" i="5"/>
  <c r="T18" i="5"/>
  <c r="P19" i="5"/>
  <c r="P18" i="5"/>
  <c r="Q19" i="5"/>
  <c r="Q18" i="5"/>
  <c r="S16" i="5"/>
  <c r="U16" i="5"/>
  <c r="U19" i="5"/>
  <c r="S15" i="5"/>
  <c r="S17" i="5"/>
  <c r="R17" i="5"/>
  <c r="R14" i="5"/>
  <c r="R16" i="5"/>
  <c r="R15" i="5"/>
  <c r="P17" i="5"/>
  <c r="P16" i="5"/>
  <c r="P14" i="5"/>
  <c r="P15" i="5"/>
  <c r="U14" i="5"/>
  <c r="U17" i="5"/>
  <c r="U15" i="5"/>
  <c r="T15" i="5"/>
  <c r="T14" i="5"/>
  <c r="T16" i="5"/>
  <c r="Q17" i="5"/>
  <c r="Q14" i="5"/>
  <c r="Q16" i="5"/>
  <c r="Q15" i="5"/>
  <c r="V14" i="5"/>
  <c r="V16" i="5"/>
  <c r="V15" i="5"/>
  <c r="V17" i="5"/>
  <c r="S14" i="5"/>
  <c r="T17"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86743A-F3C3-47F7-BD68-4140A6DB93BD}" keepAlive="1" name="Query - Table2" description="Connection to the 'Table2' query in the workbook." type="5" refreshedVersion="0"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<sst xmlns="http://schemas.openxmlformats.org/spreadsheetml/2006/main" count="1230" uniqueCount="114">
  <si>
    <t>Date</t>
  </si>
  <si>
    <t>5/20/19, 11 am</t>
  </si>
  <si>
    <t>5/21/19, 12:15</t>
  </si>
  <si>
    <t>5/23/19, 11:20</t>
  </si>
  <si>
    <t>6/10/19, 10:44 am</t>
  </si>
  <si>
    <t>6/13/19, 10:17</t>
  </si>
  <si>
    <t>7/1/19, 1:25 pm</t>
  </si>
  <si>
    <t>6/17/19, 10:07 am</t>
  </si>
  <si>
    <t>7/11/19, 2:30 pm</t>
  </si>
  <si>
    <t>7/12/19, 2:48 pm</t>
  </si>
  <si>
    <t>7/16/19, 3:35 pm</t>
  </si>
  <si>
    <t>Amt of time in hospital</t>
  </si>
  <si>
    <t># people seen</t>
  </si>
  <si>
    <t>fraction of people with organic material on their shoes</t>
  </si>
  <si>
    <t>fraction of people with organic material on their clothing</t>
  </si>
  <si>
    <t>fraction of people observed to wash their hands</t>
  </si>
  <si>
    <t>number of people observed at counters</t>
  </si>
  <si>
    <t>number of times an animal is touched from person outside pen</t>
  </si>
  <si>
    <t>number of times an animal is touched</t>
  </si>
  <si>
    <t>number of times a computer is touched</t>
  </si>
  <si>
    <t>1; goat</t>
  </si>
  <si>
    <t xml:space="preserve">2; goat, goat </t>
  </si>
  <si>
    <t xml:space="preserve">1; goat </t>
  </si>
  <si>
    <t>1; pig</t>
  </si>
  <si>
    <t>2; goat, pig, same goat</t>
  </si>
  <si>
    <t>1: pig</t>
  </si>
  <si>
    <t xml:space="preserve">2; pig then lamb </t>
  </si>
  <si>
    <t xml:space="preserve">2; sheep, sheep </t>
  </si>
  <si>
    <t xml:space="preserve">2; goat, sheep </t>
  </si>
  <si>
    <t>1; calf</t>
  </si>
  <si>
    <t>1; cow</t>
  </si>
  <si>
    <t>1; horse</t>
  </si>
  <si>
    <t>2; pig, cow</t>
  </si>
  <si>
    <t>3; pig, calf, pig</t>
  </si>
  <si>
    <t>2; goat, goat</t>
  </si>
  <si>
    <t xml:space="preserve">2; calf, pig </t>
  </si>
  <si>
    <t>1; sheep</t>
  </si>
  <si>
    <t>notes</t>
  </si>
  <si>
    <t>horse going up and down MH, have foot bath setup for calf, gloves for touching lamb</t>
  </si>
  <si>
    <t>doors open, student had gloves on for collecting fecal but then put her gloves in her pocket after she collected the fecal, people generally cut left through BP before MH, SRR counter being wiped, calf with crypto has foot bath in front of pen, when change fluids for goat tech wore gloves + sanitized</t>
  </si>
  <si>
    <t xml:space="preserve">doors open, lots of birds, restocking cart out and being moved from BP through area with pens, 2 people in goat pen wearing gloves and mask, person with gloves collected fecal from calf, horse in MH, person in calf pen wore gloves and mask </t>
  </si>
  <si>
    <t xml:space="preserve">doors open, calf in TR, 1 person with sheep wearing gloves, 1 person with goat wearing gloves, ultrasound on sheep, people going in and out of pen with 2 sheep, fill water bucket for sheep with hose </t>
  </si>
  <si>
    <t xml:space="preserve">door to outside closed, floors wet from being cleaned so wood shavings stick really well to boots, pig walking around, people hnging out by cabinets, students told to not wear same gloves between patients and then people washed their hands </t>
  </si>
  <si>
    <t>doors open, cow brought straight to treatment room, people in treatment room put gloves on, ultrasound machine moved into treatment room, door to main hallway closed</t>
  </si>
  <si>
    <t>teaching procedure going on in bullpen, fans on in each pen, large doors shut</t>
  </si>
  <si>
    <t>2 students stepped in poop, hosed it off,  14 people went into a pen to lift pig</t>
  </si>
  <si>
    <t>doors closed fans on, people in pug pen with cart, people in pen put on sterile gloves, calf left hospital nad walked down close to exit, sink in close hall used once, baby goat carried through hospital to SRR</t>
  </si>
  <si>
    <t>fraction of hour</t>
  </si>
  <si>
    <t>NA</t>
  </si>
  <si>
    <t>number of people observed at counters /hour</t>
  </si>
  <si>
    <t>number of times an animal is touched from person outside pen /hour</t>
  </si>
  <si>
    <t>number of times an animal is touched /hour</t>
  </si>
  <si>
    <t>number of times a computer is touched /hour</t>
  </si>
  <si>
    <t>mean</t>
  </si>
  <si>
    <t>median</t>
  </si>
  <si>
    <t>min</t>
  </si>
  <si>
    <t>max</t>
  </si>
  <si>
    <t>number of people with organic material on their shoes</t>
  </si>
  <si>
    <t>number of people with organic material on their clothing</t>
  </si>
  <si>
    <t>number of people observed to wash their hands</t>
  </si>
  <si>
    <t>number of people seen</t>
  </si>
  <si>
    <t>Date, start time</t>
  </si>
  <si>
    <t>Amount of time in hospital</t>
  </si>
  <si>
    <t>1stQ</t>
  </si>
  <si>
    <t>3rdQ</t>
  </si>
  <si>
    <t>person 1</t>
  </si>
  <si>
    <t>person 2</t>
  </si>
  <si>
    <t>person 3</t>
  </si>
  <si>
    <t>person 4</t>
  </si>
  <si>
    <t>person 5</t>
  </si>
  <si>
    <t>person 6</t>
  </si>
  <si>
    <t>person 7</t>
  </si>
  <si>
    <t>person 8</t>
  </si>
  <si>
    <t>person 9</t>
  </si>
  <si>
    <t>person 10</t>
  </si>
  <si>
    <t>person 11</t>
  </si>
  <si>
    <t>person 12</t>
  </si>
  <si>
    <t>person 13</t>
  </si>
  <si>
    <t>person 14</t>
  </si>
  <si>
    <t>person 15</t>
  </si>
  <si>
    <t>number of animals touched by a person</t>
  </si>
  <si>
    <t>raw data</t>
  </si>
  <si>
    <t>data adjusted for observation period</t>
  </si>
  <si>
    <t>calculation tab</t>
  </si>
  <si>
    <t>Calculation 1</t>
  </si>
  <si>
    <t>Calculation 3</t>
  </si>
  <si>
    <t>fraction of people with organic material on their shoes/hour</t>
  </si>
  <si>
    <t>fraction of people with organic material on their clothing/hour</t>
  </si>
  <si>
    <t>fraction of people observed to wash their hands/hour</t>
  </si>
  <si>
    <t>time spent at counter/person (minute)</t>
  </si>
  <si>
    <t>time spent in individual pen/person (minute)</t>
  </si>
  <si>
    <t>duration of touching an animal/person (minute)</t>
  </si>
  <si>
    <t>length of time computer is touched/person (minute)</t>
  </si>
  <si>
    <t>number; species of animal touched by a person</t>
  </si>
  <si>
    <t>Calculation 2a</t>
  </si>
  <si>
    <t>Mean</t>
  </si>
  <si>
    <t>Min</t>
  </si>
  <si>
    <t>Median</t>
  </si>
  <si>
    <t>Max</t>
  </si>
  <si>
    <t>25th percentile</t>
  </si>
  <si>
    <t>Fraction of people with organic material on their shoes/hour</t>
  </si>
  <si>
    <t>Fraction of people with organic material on their clothing/hour</t>
  </si>
  <si>
    <t>Fraction of people observed to wash their hands/hour</t>
  </si>
  <si>
    <t>Number of people observed at counters/hour</t>
  </si>
  <si>
    <t>Number of times an animal is touched from person outside pen /hour</t>
  </si>
  <si>
    <t>Number of times an animal is touched /hour</t>
  </si>
  <si>
    <t>Number of times a computer is touched /hour</t>
  </si>
  <si>
    <t>Number of animals touched by a person/hour</t>
  </si>
  <si>
    <t>Time spent at counter/person (minute)</t>
  </si>
  <si>
    <t>Time spent in individual pen/person (minute)</t>
  </si>
  <si>
    <t>Duration of touching an animal/person (minute)</t>
  </si>
  <si>
    <t>Length of time computer is touched/person (minute)</t>
  </si>
  <si>
    <t>Variable</t>
  </si>
  <si>
    <t>75th percentile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</si>
</sst>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10" x14ac:knownFonts="1">
    <font>
      <sz val="10"/>
      <color rgb="FF000000"/>
      <name val="Arial"/>
    </font>
    <font>
      <sz val="10"/>
      <name val="Arial"/>
      <family val="2"/>
    </font>
    <font>
      <u/>
      <sz val="10"/>
      <color theme="10"/>
      <name val="Arial"/>
      <family val="2"/>
    </font>
    <font>
      <u/>
      <sz val="10"/>
      <color theme="11"/>
      <name val="Arial"/>
      <family val="2"/>
    </font>
    <font>
      <sz val="10"/>
      <color rgb="FF000000"/>
      <name val="Arial"/>
      <family val="2"/>
    </font>
    <font>
      <sz val="10"/>
      <name val="Arial"/>
      <family val="2"/>
    </font>
    <font>
      <sz val="10"/>
      <color rgb="FF000000"/>
      <name val="Arial"/>
      <family val="2"/>
    </font>
    <font>
      <b/>
      <sz val="10"/>
      <name val="Arial"/>
      <family val="2"/>
    </font>
    <font>
      <b/>
      <sz val="10"/>
      <color rgb="FF000000"/>
      <name val="Arial"/>
      <family val="2"/>
    </font>
    <font>
      <sz val="8"/>
      <name val="Arial"/>
      <family val="2"/>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9"/>
        <bgColor indexed="64"/>
      </patternFill>
    </fill>
    <fill>
      <patternFill patternType="solid">
        <fgColor theme="0"/>
        <bgColor indexed="64"/>
      </patternFill>
    </fill>
  </fills>
  <borders count="1">
    <border>
      <left/>
      <right/>
      <top/>
      <bottom/>
      <diagonal/>
    </border>
  </borders>
  <cellStyleXfs count="1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4" fillId="0" borderId="0" applyFont="0" applyFill="0" applyBorder="0" applyAlignment="0" applyProtection="0"/>
  </cellStyleXfs>
  <cellXfs count="53">
    <xf numFmtId="0" fontId="0" fillId="0" borderId="0" xfId="0" applyFont="1" applyAlignment="1"/>
    <xf numFmtId="0" fontId="1" fillId="0" borderId="0" xfId="0" applyFont="1" applyAlignment="1">
      <alignment vertical="center" wrapText="1"/>
    </xf>
    <xf numFmtId="0" fontId="1" fillId="0" borderId="0" xfId="0" applyFont="1" applyAlignment="1"/>
    <xf numFmtId="0" fontId="5" fillId="0" borderId="0" xfId="0" applyFont="1" applyAlignment="1">
      <alignment vertical="center" wrapText="1"/>
    </xf>
    <xf numFmtId="0" fontId="6" fillId="0" borderId="0" xfId="0" applyFont="1" applyAlignment="1"/>
    <xf numFmtId="0" fontId="1" fillId="2" borderId="0" xfId="0" applyFont="1" applyFill="1" applyAlignment="1">
      <alignment vertical="center" wrapText="1"/>
    </xf>
    <xf numFmtId="0" fontId="5" fillId="2" borderId="0" xfId="0" applyFont="1" applyFill="1" applyAlignment="1">
      <alignment vertical="center" wrapText="1"/>
    </xf>
    <xf numFmtId="9" fontId="0" fillId="0" borderId="0" xfId="0" applyNumberFormat="1" applyFont="1" applyAlignment="1"/>
    <xf numFmtId="165" fontId="1" fillId="0" borderId="0" xfId="0" applyNumberFormat="1" applyFont="1" applyAlignment="1">
      <alignment vertical="center" wrapText="1"/>
    </xf>
    <xf numFmtId="165" fontId="0" fillId="0" borderId="0" xfId="0" applyNumberFormat="1" applyFont="1" applyAlignment="1"/>
    <xf numFmtId="9" fontId="1" fillId="0" borderId="0" xfId="17" applyNumberFormat="1" applyFont="1" applyAlignment="1">
      <alignment vertical="center" wrapText="1"/>
    </xf>
    <xf numFmtId="0" fontId="7" fillId="3" borderId="0" xfId="0" applyFont="1" applyFill="1" applyAlignment="1">
      <alignment vertical="center" wrapText="1"/>
    </xf>
    <xf numFmtId="0" fontId="8" fillId="3" borderId="0" xfId="0" applyFont="1" applyFill="1" applyAlignment="1"/>
    <xf numFmtId="1" fontId="5" fillId="0" borderId="0" xfId="0" applyNumberFormat="1" applyFont="1" applyAlignment="1">
      <alignment vertical="center" wrapText="1"/>
    </xf>
    <xf numFmtId="1" fontId="1" fillId="0" borderId="0" xfId="0" applyNumberFormat="1" applyFont="1" applyAlignment="1">
      <alignment vertical="center" wrapText="1"/>
    </xf>
    <xf numFmtId="1" fontId="1" fillId="0" borderId="0" xfId="0" applyNumberFormat="1" applyFont="1" applyAlignment="1"/>
    <xf numFmtId="1" fontId="0" fillId="0" borderId="0" xfId="0" applyNumberFormat="1" applyFont="1" applyAlignment="1"/>
    <xf numFmtId="0" fontId="1" fillId="4" borderId="0" xfId="0" applyFont="1" applyFill="1" applyAlignment="1">
      <alignment vertical="center" wrapText="1"/>
    </xf>
    <xf numFmtId="0" fontId="1" fillId="5" borderId="0" xfId="0" applyFont="1" applyFill="1" applyAlignment="1">
      <alignment vertical="center" wrapText="1"/>
    </xf>
    <xf numFmtId="2" fontId="1" fillId="5" borderId="0" xfId="0" applyNumberFormat="1" applyFont="1" applyFill="1" applyAlignment="1">
      <alignment vertical="center" wrapText="1"/>
    </xf>
    <xf numFmtId="9" fontId="1" fillId="5" borderId="0" xfId="17" applyFont="1" applyFill="1" applyAlignment="1">
      <alignment vertical="center" wrapText="1"/>
    </xf>
    <xf numFmtId="165" fontId="5" fillId="2" borderId="0" xfId="0" applyNumberFormat="1" applyFont="1" applyFill="1" applyAlignment="1">
      <alignment vertical="center" wrapText="1"/>
    </xf>
    <xf numFmtId="0" fontId="1" fillId="0" borderId="0" xfId="0" applyFont="1" applyAlignment="1">
      <alignment horizontal="center" vertical="center" wrapText="1"/>
    </xf>
    <xf numFmtId="0" fontId="1" fillId="4" borderId="0" xfId="0" applyFont="1" applyFill="1" applyAlignment="1">
      <alignment horizontal="center" vertical="center" wrapText="1"/>
    </xf>
    <xf numFmtId="0" fontId="5" fillId="2" borderId="0" xfId="0" applyFont="1" applyFill="1" applyAlignment="1">
      <alignment horizontal="center" vertical="center" wrapText="1"/>
    </xf>
    <xf numFmtId="0" fontId="1" fillId="2" borderId="0" xfId="0" applyFont="1" applyFill="1" applyAlignment="1">
      <alignment horizontal="center" vertical="center" wrapText="1"/>
    </xf>
    <xf numFmtId="0" fontId="4" fillId="0" borderId="0" xfId="0" applyFont="1" applyAlignment="1"/>
    <xf numFmtId="9" fontId="0" fillId="0" borderId="0" xfId="17" applyFont="1" applyAlignment="1"/>
    <xf numFmtId="165" fontId="0" fillId="0" borderId="0" xfId="17" applyNumberFormat="1" applyFont="1" applyAlignment="1"/>
    <xf numFmtId="165" fontId="1" fillId="0" borderId="0" xfId="17" applyNumberFormat="1" applyFont="1" applyAlignment="1">
      <alignment vertical="center" wrapText="1"/>
    </xf>
    <xf numFmtId="0" fontId="4" fillId="6" borderId="0" xfId="0" applyFont="1" applyFill="1" applyAlignment="1"/>
    <xf numFmtId="0" fontId="0" fillId="6" borderId="0" xfId="0" applyFont="1" applyFill="1" applyAlignment="1"/>
    <xf numFmtId="0" fontId="1" fillId="0" borderId="0" xfId="0" applyFont="1" applyAlignment="1">
      <alignment vertical="center"/>
    </xf>
    <xf numFmtId="0" fontId="1" fillId="2" borderId="0" xfId="0" applyFont="1" applyFill="1" applyAlignment="1">
      <alignment vertical="center"/>
    </xf>
    <xf numFmtId="0" fontId="0" fillId="0" borderId="0" xfId="0" applyFont="1" applyAlignment="1">
      <alignment horizontal="center"/>
    </xf>
    <xf numFmtId="0" fontId="4" fillId="2" borderId="0" xfId="0" applyFont="1" applyFill="1" applyAlignment="1">
      <alignment horizontal="center"/>
    </xf>
    <xf numFmtId="1" fontId="5" fillId="2" borderId="0" xfId="0" applyNumberFormat="1" applyFont="1" applyFill="1" applyAlignment="1">
      <alignment horizontal="center" vertical="center" wrapText="1"/>
    </xf>
    <xf numFmtId="1" fontId="1" fillId="2" borderId="0" xfId="0" applyNumberFormat="1" applyFont="1" applyFill="1" applyAlignment="1">
      <alignment horizontal="center" vertical="center" wrapText="1"/>
    </xf>
    <xf numFmtId="1" fontId="1" fillId="2" borderId="0" xfId="0" applyNumberFormat="1" applyFont="1" applyFill="1" applyAlignment="1">
      <alignment horizontal="center"/>
    </xf>
    <xf numFmtId="1" fontId="0" fillId="2" borderId="0" xfId="0" applyNumberFormat="1" applyFont="1" applyFill="1" applyAlignment="1">
      <alignment horizontal="center"/>
    </xf>
    <xf numFmtId="164" fontId="5" fillId="0" borderId="0" xfId="0" applyNumberFormat="1" applyFont="1" applyAlignment="1">
      <alignment horizontal="center" vertical="center" wrapText="1"/>
    </xf>
    <xf numFmtId="164" fontId="1" fillId="0" borderId="0" xfId="0" applyNumberFormat="1" applyFont="1" applyAlignment="1">
      <alignment horizontal="center" vertical="center" wrapText="1"/>
    </xf>
    <xf numFmtId="164" fontId="1" fillId="0" borderId="0" xfId="0" applyNumberFormat="1" applyFont="1" applyAlignment="1">
      <alignment horizontal="center"/>
    </xf>
    <xf numFmtId="164" fontId="7" fillId="3" borderId="0" xfId="17" applyNumberFormat="1" applyFont="1" applyFill="1" applyAlignment="1">
      <alignment horizontal="center" vertical="center" wrapText="1"/>
    </xf>
    <xf numFmtId="164" fontId="8" fillId="3" borderId="0" xfId="0" applyNumberFormat="1" applyFont="1" applyFill="1" applyAlignment="1">
      <alignment horizontal="center"/>
    </xf>
    <xf numFmtId="164" fontId="1" fillId="0" borderId="0" xfId="0" applyNumberFormat="1" applyFont="1" applyFill="1" applyAlignment="1">
      <alignment horizontal="center" vertical="center" wrapText="1"/>
    </xf>
    <xf numFmtId="164" fontId="5" fillId="0" borderId="0" xfId="0" applyNumberFormat="1" applyFont="1" applyFill="1" applyAlignment="1">
      <alignment horizontal="center" vertical="center" wrapText="1"/>
    </xf>
    <xf numFmtId="164" fontId="0" fillId="0" borderId="0" xfId="0" applyNumberFormat="1" applyFont="1" applyAlignment="1">
      <alignment horizontal="center"/>
    </xf>
    <xf numFmtId="0" fontId="1" fillId="0" borderId="0" xfId="0" applyFont="1" applyFill="1" applyAlignment="1"/>
    <xf numFmtId="0" fontId="1" fillId="7" borderId="0" xfId="0" applyFont="1" applyFill="1" applyAlignment="1"/>
    <xf numFmtId="0" fontId="1" fillId="7" borderId="0" xfId="0" applyFont="1" applyFill="1" applyAlignment="1">
      <alignment horizontal="center"/>
    </xf>
    <xf numFmtId="9" fontId="0" fillId="0" borderId="0" xfId="17" applyFont="1" applyAlignment="1">
      <alignment horizontal="center"/>
    </xf>
    <xf numFmtId="165" fontId="0" fillId="0" borderId="0" xfId="0" applyNumberFormat="1" applyFont="1" applyAlignment="1">
      <alignment horizontal="center"/>
    </xf>
  </cellXfs>
  <cellStyles count="1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 name="Percent" xfId="17" builtinId="5"/>
  </cellStyles>
  <dxfs count="9">
    <dxf>
      <font>
        <b val="0"/>
        <i val="0"/>
        <strike val="0"/>
        <condense val="0"/>
        <extend val="0"/>
        <outline val="0"/>
        <shadow val="0"/>
        <u val="none"/>
        <vertAlign val="baseline"/>
        <sz val="10"/>
        <color rgb="FF000000"/>
        <name val="Arial"/>
        <scheme val="none"/>
      </font>
      <numFmt numFmtId="164" formatCode="h:mm;@"/>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h:mm;@"/>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h:mm;@"/>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h:mm;@"/>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h:mm;@"/>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h:mm;@"/>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strike val="0"/>
        <outline val="0"/>
        <shadow val="0"/>
        <u val="none"/>
        <vertAlign val="baseline"/>
        <sz val="10"/>
        <color auto="1"/>
        <name val="Arial"/>
        <scheme val="none"/>
      </font>
      <fill>
        <patternFill patternType="solid">
          <fgColor indexed="64"/>
          <bgColor theme="0"/>
        </patternFill>
      </fill>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B9CDBA-A355-4955-B90E-E14E63256355}" name="Table2" displayName="Table2" ref="A1:G13" totalsRowShown="0" headerRowDxfId="7" dataDxfId="8">
  <autoFilter ref="A1:G13" xr:uid="{36B9CDBA-A355-4955-B90E-E14E63256355}"/>
  <tableColumns count="7">
    <tableColumn id="1" xr3:uid="{03A6C423-965E-4D4A-90A7-373453EEAE21}" name="Variable" dataDxfId="6"/>
    <tableColumn id="2" xr3:uid="{1CD0751D-CD7E-4F8D-B0B5-69C970C3D176}" name="Mean" dataDxfId="5"/>
    <tableColumn id="3" xr3:uid="{9CB45667-3704-4E60-8DBB-22FFF4C8FFD7}" name="Min" dataDxfId="4"/>
    <tableColumn id="4" xr3:uid="{12301163-D60F-4A39-9EDA-7FBA3E1C68E5}" name="25th percentile" dataDxfId="3"/>
    <tableColumn id="5" xr3:uid="{CD7FF343-9B5A-45C4-9DC5-6BA5D7238C17}" name="Median" dataDxfId="2"/>
    <tableColumn id="6" xr3:uid="{A5C54923-C302-43A8-A1A8-E61E9CF5B68C}" name="75th percentile" dataDxfId="1"/>
    <tableColumn id="7" xr3:uid="{C68BDC12-6805-41C9-BE1C-D0C34DE1FACD}" name="Max" dataDxfId="0"/>
  </tableColumns>
  <tableStyleInfo name="TableStyleMedium16"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BD02A-6F5A-4B86-B4E4-0DE096CD446E}">
  <dimension ref="A1:L13"/>
  <sheetViews>
    <sheetView workbookViewId="0">
      <selection activeCell="B41" sqref="B41"/>
    </sheetView>
  </sheetViews>
  <sheetFormatPr defaultRowHeight="12.5" x14ac:dyDescent="0.25"/>
  <cols>
    <col min="1" max="1" width="18.453125" customWidth="1"/>
    <col min="2" max="10" width="11.81640625" customWidth="1"/>
  </cols>
  <sheetData>
    <row r="1" spans="1:12" ht="87" customHeight="1" x14ac:dyDescent="0.25">
      <c r="A1" s="1" t="s">
        <v>61</v>
      </c>
      <c r="B1" s="1" t="s">
        <v>62</v>
      </c>
      <c r="C1" s="1" t="s">
        <v>60</v>
      </c>
      <c r="D1" s="17" t="s">
        <v>57</v>
      </c>
      <c r="E1" s="17" t="s">
        <v>58</v>
      </c>
      <c r="F1" s="17" t="s">
        <v>59</v>
      </c>
      <c r="G1" s="5" t="s">
        <v>16</v>
      </c>
      <c r="H1" s="5" t="s">
        <v>17</v>
      </c>
      <c r="I1" s="5" t="s">
        <v>18</v>
      </c>
      <c r="J1" s="5" t="s">
        <v>19</v>
      </c>
    </row>
    <row r="2" spans="1:12" ht="17" customHeight="1" x14ac:dyDescent="0.25">
      <c r="A2" s="1" t="s">
        <v>1</v>
      </c>
      <c r="B2" s="22">
        <v>60</v>
      </c>
      <c r="C2" s="22">
        <v>24</v>
      </c>
      <c r="D2" s="23">
        <v>4</v>
      </c>
      <c r="E2" s="23">
        <v>0</v>
      </c>
      <c r="F2" s="23">
        <v>1</v>
      </c>
      <c r="G2" s="24" t="s">
        <v>48</v>
      </c>
      <c r="H2" s="24" t="s">
        <v>48</v>
      </c>
      <c r="I2" s="25">
        <v>4</v>
      </c>
      <c r="J2" s="25">
        <v>0</v>
      </c>
    </row>
    <row r="3" spans="1:12" ht="17" customHeight="1" x14ac:dyDescent="0.25">
      <c r="A3" s="1" t="s">
        <v>2</v>
      </c>
      <c r="B3" s="22">
        <v>45</v>
      </c>
      <c r="C3" s="22">
        <v>10</v>
      </c>
      <c r="D3" s="23">
        <v>2</v>
      </c>
      <c r="E3" s="23">
        <v>2</v>
      </c>
      <c r="F3" s="23">
        <v>0</v>
      </c>
      <c r="G3" s="24" t="s">
        <v>48</v>
      </c>
      <c r="H3" s="24" t="s">
        <v>48</v>
      </c>
      <c r="I3" s="25">
        <v>3</v>
      </c>
      <c r="J3" s="25">
        <v>0</v>
      </c>
    </row>
    <row r="4" spans="1:12" ht="17" customHeight="1" x14ac:dyDescent="0.25">
      <c r="A4" s="1" t="s">
        <v>3</v>
      </c>
      <c r="B4" s="22">
        <v>120</v>
      </c>
      <c r="C4" s="22">
        <v>20</v>
      </c>
      <c r="D4" s="23">
        <v>2</v>
      </c>
      <c r="E4" s="23">
        <v>0</v>
      </c>
      <c r="F4" s="23">
        <v>3</v>
      </c>
      <c r="G4" s="25">
        <v>8</v>
      </c>
      <c r="H4" s="24" t="s">
        <v>48</v>
      </c>
      <c r="I4" s="25">
        <v>10</v>
      </c>
      <c r="J4" s="25">
        <v>0</v>
      </c>
    </row>
    <row r="5" spans="1:12" ht="17" customHeight="1" x14ac:dyDescent="0.25">
      <c r="A5" s="1" t="s">
        <v>4</v>
      </c>
      <c r="B5" s="22">
        <v>42</v>
      </c>
      <c r="C5" s="22">
        <v>28</v>
      </c>
      <c r="D5" s="23">
        <v>2</v>
      </c>
      <c r="E5" s="23">
        <v>3</v>
      </c>
      <c r="F5" s="23">
        <v>2</v>
      </c>
      <c r="G5" s="25">
        <v>3</v>
      </c>
      <c r="H5" s="25">
        <v>3</v>
      </c>
      <c r="I5" s="25">
        <v>6</v>
      </c>
      <c r="J5" s="25">
        <v>0</v>
      </c>
    </row>
    <row r="6" spans="1:12" ht="17" customHeight="1" x14ac:dyDescent="0.25">
      <c r="A6" s="1" t="s">
        <v>5</v>
      </c>
      <c r="B6" s="22">
        <v>47</v>
      </c>
      <c r="C6" s="22">
        <v>21</v>
      </c>
      <c r="D6" s="23">
        <v>0</v>
      </c>
      <c r="E6" s="23">
        <v>1</v>
      </c>
      <c r="F6" s="23">
        <v>1</v>
      </c>
      <c r="G6" s="25">
        <v>1</v>
      </c>
      <c r="H6" s="25">
        <v>2</v>
      </c>
      <c r="I6" s="25">
        <v>18</v>
      </c>
      <c r="J6" s="25">
        <v>0</v>
      </c>
    </row>
    <row r="7" spans="1:12" ht="17" customHeight="1" x14ac:dyDescent="0.25">
      <c r="A7" s="1" t="s">
        <v>6</v>
      </c>
      <c r="B7" s="22">
        <v>45</v>
      </c>
      <c r="C7" s="22">
        <v>13</v>
      </c>
      <c r="D7" s="23">
        <v>4</v>
      </c>
      <c r="E7" s="23">
        <v>2</v>
      </c>
      <c r="F7" s="23">
        <v>3</v>
      </c>
      <c r="G7" s="25">
        <v>1</v>
      </c>
      <c r="H7" s="24" t="s">
        <v>48</v>
      </c>
      <c r="I7" s="25">
        <v>14</v>
      </c>
      <c r="J7" s="25">
        <v>0</v>
      </c>
    </row>
    <row r="8" spans="1:12" ht="17" customHeight="1" x14ac:dyDescent="0.25">
      <c r="A8" s="1" t="s">
        <v>7</v>
      </c>
      <c r="B8" s="22">
        <v>41</v>
      </c>
      <c r="C8" s="22">
        <v>34</v>
      </c>
      <c r="D8" s="23">
        <v>2</v>
      </c>
      <c r="E8" s="23">
        <v>2</v>
      </c>
      <c r="F8" s="23">
        <v>0</v>
      </c>
      <c r="G8" s="25">
        <v>5</v>
      </c>
      <c r="H8" s="24" t="s">
        <v>48</v>
      </c>
      <c r="I8" s="25">
        <v>9</v>
      </c>
      <c r="J8" s="25">
        <v>5</v>
      </c>
    </row>
    <row r="9" spans="1:12" ht="17" customHeight="1" x14ac:dyDescent="0.25">
      <c r="A9" s="1" t="s">
        <v>8</v>
      </c>
      <c r="B9" s="22">
        <v>60</v>
      </c>
      <c r="C9" s="22">
        <v>20</v>
      </c>
      <c r="D9" s="23">
        <v>2</v>
      </c>
      <c r="E9" s="23">
        <v>4</v>
      </c>
      <c r="F9" s="23">
        <v>1</v>
      </c>
      <c r="G9" s="25">
        <v>0</v>
      </c>
      <c r="H9" s="24" t="s">
        <v>48</v>
      </c>
      <c r="I9" s="25">
        <v>25</v>
      </c>
      <c r="J9" s="25">
        <v>0</v>
      </c>
    </row>
    <row r="10" spans="1:12" ht="17" customHeight="1" x14ac:dyDescent="0.25">
      <c r="A10" s="1" t="s">
        <v>9</v>
      </c>
      <c r="B10" s="22">
        <v>60</v>
      </c>
      <c r="C10" s="22">
        <v>25</v>
      </c>
      <c r="D10" s="23">
        <v>4</v>
      </c>
      <c r="E10" s="23">
        <v>2</v>
      </c>
      <c r="F10" s="23">
        <v>3</v>
      </c>
      <c r="G10" s="25">
        <v>2</v>
      </c>
      <c r="H10" s="25">
        <v>3</v>
      </c>
      <c r="I10" s="25">
        <v>23</v>
      </c>
      <c r="J10" s="25">
        <v>0</v>
      </c>
    </row>
    <row r="11" spans="1:12" ht="17" customHeight="1" x14ac:dyDescent="0.25">
      <c r="A11" s="1" t="s">
        <v>10</v>
      </c>
      <c r="B11" s="22">
        <v>70</v>
      </c>
      <c r="C11" s="22">
        <v>28</v>
      </c>
      <c r="D11" s="23">
        <v>4</v>
      </c>
      <c r="E11" s="23">
        <v>5</v>
      </c>
      <c r="F11" s="23">
        <v>2</v>
      </c>
      <c r="G11" s="25">
        <v>6</v>
      </c>
      <c r="H11" s="25">
        <v>8</v>
      </c>
      <c r="I11" s="25">
        <v>28</v>
      </c>
      <c r="J11" s="25">
        <v>0</v>
      </c>
    </row>
    <row r="12" spans="1:12" x14ac:dyDescent="0.25">
      <c r="A12" s="1"/>
      <c r="C12" s="1"/>
      <c r="D12" s="1"/>
      <c r="E12" s="1"/>
      <c r="F12" s="1"/>
      <c r="G12" s="1"/>
      <c r="H12" s="1"/>
      <c r="I12" s="1"/>
      <c r="J12" s="1"/>
    </row>
    <row r="13" spans="1:12" x14ac:dyDescent="0.25">
      <c r="A13" s="1"/>
      <c r="B13" s="1"/>
      <c r="C13" s="1"/>
      <c r="D13" s="1"/>
      <c r="E13" s="1"/>
      <c r="F13" s="1"/>
      <c r="G13" s="1"/>
      <c r="H13" s="1"/>
      <c r="I13" s="1"/>
      <c r="J13" s="1"/>
      <c r="K13" s="1"/>
      <c r="L1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EA8D5-DD1E-4DFB-B5BF-51B063FF7A6C}">
  <dimension ref="A1:R12"/>
  <sheetViews>
    <sheetView workbookViewId="0">
      <selection activeCell="D36" sqref="D36"/>
    </sheetView>
  </sheetViews>
  <sheetFormatPr defaultRowHeight="12.5" x14ac:dyDescent="0.25"/>
  <cols>
    <col min="1" max="1" width="22.90625" customWidth="1"/>
    <col min="2" max="2" width="17" customWidth="1"/>
    <col min="3" max="3" width="17.26953125" customWidth="1"/>
  </cols>
  <sheetData>
    <row r="1" spans="1:18" ht="24" customHeight="1" x14ac:dyDescent="0.25">
      <c r="A1" s="1" t="s">
        <v>0</v>
      </c>
      <c r="B1" s="1" t="s">
        <v>11</v>
      </c>
      <c r="C1" s="1" t="s">
        <v>12</v>
      </c>
      <c r="D1" s="33" t="s">
        <v>80</v>
      </c>
      <c r="E1" s="5"/>
      <c r="F1" s="5"/>
      <c r="G1" s="5"/>
      <c r="H1" s="5"/>
      <c r="I1" s="5"/>
      <c r="J1" s="5"/>
      <c r="K1" s="5"/>
      <c r="L1" s="5"/>
      <c r="M1" s="5"/>
      <c r="N1" s="5"/>
      <c r="O1" s="5"/>
      <c r="P1" s="5"/>
      <c r="Q1" s="5"/>
      <c r="R1" s="5"/>
    </row>
    <row r="2" spans="1:18" ht="14.5" customHeight="1" x14ac:dyDescent="0.25">
      <c r="B2" s="34"/>
      <c r="C2" s="34"/>
      <c r="D2" s="35" t="s">
        <v>65</v>
      </c>
      <c r="E2" s="35" t="s">
        <v>66</v>
      </c>
      <c r="F2" s="35" t="s">
        <v>67</v>
      </c>
      <c r="G2" s="35" t="s">
        <v>68</v>
      </c>
      <c r="H2" s="35" t="s">
        <v>69</v>
      </c>
      <c r="I2" s="35" t="s">
        <v>70</v>
      </c>
      <c r="J2" s="35" t="s">
        <v>71</v>
      </c>
      <c r="K2" s="35" t="s">
        <v>72</v>
      </c>
      <c r="L2" s="35" t="s">
        <v>73</v>
      </c>
      <c r="M2" s="35" t="s">
        <v>74</v>
      </c>
      <c r="N2" s="35" t="s">
        <v>75</v>
      </c>
      <c r="O2" s="35" t="s">
        <v>76</v>
      </c>
      <c r="P2" s="35" t="s">
        <v>77</v>
      </c>
      <c r="Q2" s="35" t="s">
        <v>78</v>
      </c>
      <c r="R2" s="35" t="s">
        <v>79</v>
      </c>
    </row>
    <row r="3" spans="1:18" ht="14.5" customHeight="1" x14ac:dyDescent="0.25">
      <c r="A3" s="1" t="s">
        <v>1</v>
      </c>
      <c r="B3" s="22">
        <v>60</v>
      </c>
      <c r="C3" s="22">
        <v>24</v>
      </c>
      <c r="D3" s="36" t="s">
        <v>48</v>
      </c>
      <c r="E3" s="36" t="s">
        <v>48</v>
      </c>
      <c r="F3" s="36" t="s">
        <v>48</v>
      </c>
      <c r="G3" s="36" t="s">
        <v>48</v>
      </c>
      <c r="H3" s="36" t="s">
        <v>48</v>
      </c>
      <c r="I3" s="36" t="s">
        <v>48</v>
      </c>
      <c r="J3" s="36" t="s">
        <v>48</v>
      </c>
      <c r="K3" s="36" t="s">
        <v>48</v>
      </c>
      <c r="L3" s="36" t="s">
        <v>48</v>
      </c>
      <c r="M3" s="36" t="s">
        <v>48</v>
      </c>
      <c r="N3" s="36" t="s">
        <v>48</v>
      </c>
      <c r="O3" s="36" t="s">
        <v>48</v>
      </c>
      <c r="P3" s="36" t="s">
        <v>48</v>
      </c>
      <c r="Q3" s="36" t="s">
        <v>48</v>
      </c>
      <c r="R3" s="36" t="s">
        <v>48</v>
      </c>
    </row>
    <row r="4" spans="1:18" ht="14.5" customHeight="1" x14ac:dyDescent="0.25">
      <c r="A4" s="1" t="s">
        <v>2</v>
      </c>
      <c r="B4" s="22">
        <v>45</v>
      </c>
      <c r="C4" s="22">
        <v>10</v>
      </c>
      <c r="D4" s="36" t="s">
        <v>48</v>
      </c>
      <c r="E4" s="36" t="s">
        <v>48</v>
      </c>
      <c r="F4" s="36" t="s">
        <v>48</v>
      </c>
      <c r="G4" s="36" t="s">
        <v>48</v>
      </c>
      <c r="H4" s="36" t="s">
        <v>48</v>
      </c>
      <c r="I4" s="36" t="s">
        <v>48</v>
      </c>
      <c r="J4" s="36" t="s">
        <v>48</v>
      </c>
      <c r="K4" s="36" t="s">
        <v>48</v>
      </c>
      <c r="L4" s="36" t="s">
        <v>48</v>
      </c>
      <c r="M4" s="36" t="s">
        <v>48</v>
      </c>
      <c r="N4" s="36" t="s">
        <v>48</v>
      </c>
      <c r="O4" s="36" t="s">
        <v>48</v>
      </c>
      <c r="P4" s="36" t="s">
        <v>48</v>
      </c>
      <c r="Q4" s="36" t="s">
        <v>48</v>
      </c>
      <c r="R4" s="36" t="s">
        <v>48</v>
      </c>
    </row>
    <row r="5" spans="1:18" ht="14.5" customHeight="1" x14ac:dyDescent="0.25">
      <c r="A5" s="1" t="s">
        <v>3</v>
      </c>
      <c r="B5" s="22">
        <v>120</v>
      </c>
      <c r="C5" s="22">
        <v>20</v>
      </c>
      <c r="D5" s="37">
        <v>1</v>
      </c>
      <c r="E5" s="37">
        <v>2</v>
      </c>
      <c r="F5" s="37">
        <v>1</v>
      </c>
      <c r="G5" s="37">
        <v>1</v>
      </c>
      <c r="H5" s="37">
        <v>1</v>
      </c>
      <c r="I5" s="37">
        <v>1</v>
      </c>
      <c r="J5" s="36" t="s">
        <v>48</v>
      </c>
      <c r="K5" s="36" t="s">
        <v>48</v>
      </c>
      <c r="L5" s="36" t="s">
        <v>48</v>
      </c>
      <c r="M5" s="36" t="s">
        <v>48</v>
      </c>
      <c r="N5" s="36" t="s">
        <v>48</v>
      </c>
      <c r="O5" s="36" t="s">
        <v>48</v>
      </c>
      <c r="P5" s="36" t="s">
        <v>48</v>
      </c>
      <c r="Q5" s="36" t="s">
        <v>48</v>
      </c>
      <c r="R5" s="36" t="s">
        <v>48</v>
      </c>
    </row>
    <row r="6" spans="1:18" ht="14.5" customHeight="1" x14ac:dyDescent="0.25">
      <c r="A6" s="1" t="s">
        <v>4</v>
      </c>
      <c r="B6" s="22">
        <v>42</v>
      </c>
      <c r="C6" s="22">
        <v>28</v>
      </c>
      <c r="D6" s="37">
        <v>1</v>
      </c>
      <c r="E6" s="37">
        <v>1</v>
      </c>
      <c r="F6" s="37">
        <v>1</v>
      </c>
      <c r="G6" s="37">
        <v>1</v>
      </c>
      <c r="H6" s="37">
        <v>1</v>
      </c>
      <c r="I6" s="37">
        <v>1</v>
      </c>
      <c r="J6" s="36" t="s">
        <v>48</v>
      </c>
      <c r="K6" s="36" t="s">
        <v>48</v>
      </c>
      <c r="L6" s="36" t="s">
        <v>48</v>
      </c>
      <c r="M6" s="36" t="s">
        <v>48</v>
      </c>
      <c r="N6" s="36" t="s">
        <v>48</v>
      </c>
      <c r="O6" s="36" t="s">
        <v>48</v>
      </c>
      <c r="P6" s="36" t="s">
        <v>48</v>
      </c>
      <c r="Q6" s="36" t="s">
        <v>48</v>
      </c>
      <c r="R6" s="36" t="s">
        <v>48</v>
      </c>
    </row>
    <row r="7" spans="1:18" ht="14.5" customHeight="1" x14ac:dyDescent="0.25">
      <c r="A7" s="1" t="s">
        <v>5</v>
      </c>
      <c r="B7" s="22">
        <v>47</v>
      </c>
      <c r="C7" s="22">
        <v>21</v>
      </c>
      <c r="D7" s="38">
        <v>2</v>
      </c>
      <c r="E7" s="37">
        <v>2</v>
      </c>
      <c r="F7" s="37">
        <v>2</v>
      </c>
      <c r="G7" s="37">
        <v>2</v>
      </c>
      <c r="H7" s="37">
        <v>2</v>
      </c>
      <c r="I7" s="37">
        <v>2</v>
      </c>
      <c r="J7" s="36" t="s">
        <v>48</v>
      </c>
      <c r="K7" s="36" t="s">
        <v>48</v>
      </c>
      <c r="L7" s="36" t="s">
        <v>48</v>
      </c>
      <c r="M7" s="36" t="s">
        <v>48</v>
      </c>
      <c r="N7" s="36" t="s">
        <v>48</v>
      </c>
      <c r="O7" s="36" t="s">
        <v>48</v>
      </c>
      <c r="P7" s="36" t="s">
        <v>48</v>
      </c>
      <c r="Q7" s="36" t="s">
        <v>48</v>
      </c>
      <c r="R7" s="36" t="s">
        <v>48</v>
      </c>
    </row>
    <row r="8" spans="1:18" ht="14.5" customHeight="1" x14ac:dyDescent="0.25">
      <c r="A8" s="1" t="s">
        <v>6</v>
      </c>
      <c r="B8" s="22">
        <v>45</v>
      </c>
      <c r="C8" s="22">
        <v>13</v>
      </c>
      <c r="D8" s="38">
        <v>1</v>
      </c>
      <c r="E8" s="37">
        <v>2</v>
      </c>
      <c r="F8" s="37">
        <v>2</v>
      </c>
      <c r="G8" s="36" t="s">
        <v>48</v>
      </c>
      <c r="H8" s="36" t="s">
        <v>48</v>
      </c>
      <c r="I8" s="36" t="s">
        <v>48</v>
      </c>
      <c r="J8" s="36" t="s">
        <v>48</v>
      </c>
      <c r="K8" s="36" t="s">
        <v>48</v>
      </c>
      <c r="L8" s="36" t="s">
        <v>48</v>
      </c>
      <c r="M8" s="36" t="s">
        <v>48</v>
      </c>
      <c r="N8" s="36" t="s">
        <v>48</v>
      </c>
      <c r="O8" s="36" t="s">
        <v>48</v>
      </c>
      <c r="P8" s="36" t="s">
        <v>48</v>
      </c>
      <c r="Q8" s="36" t="s">
        <v>48</v>
      </c>
      <c r="R8" s="36" t="s">
        <v>48</v>
      </c>
    </row>
    <row r="9" spans="1:18" ht="14.5" customHeight="1" x14ac:dyDescent="0.25">
      <c r="A9" s="1" t="s">
        <v>7</v>
      </c>
      <c r="B9" s="22">
        <v>41</v>
      </c>
      <c r="C9" s="22">
        <v>34</v>
      </c>
      <c r="D9" s="37">
        <v>1</v>
      </c>
      <c r="E9" s="37">
        <v>1</v>
      </c>
      <c r="F9" s="37">
        <v>1</v>
      </c>
      <c r="G9" s="37">
        <v>1</v>
      </c>
      <c r="H9" s="37">
        <v>1</v>
      </c>
      <c r="I9" s="37">
        <v>1</v>
      </c>
      <c r="J9" s="37">
        <v>1</v>
      </c>
      <c r="K9" s="37">
        <v>1</v>
      </c>
      <c r="L9" s="37">
        <v>1</v>
      </c>
      <c r="M9" s="36" t="s">
        <v>48</v>
      </c>
      <c r="N9" s="36" t="s">
        <v>48</v>
      </c>
      <c r="O9" s="36" t="s">
        <v>48</v>
      </c>
      <c r="P9" s="36" t="s">
        <v>48</v>
      </c>
      <c r="Q9" s="36" t="s">
        <v>48</v>
      </c>
      <c r="R9" s="36" t="s">
        <v>48</v>
      </c>
    </row>
    <row r="10" spans="1:18" ht="14.5" customHeight="1" x14ac:dyDescent="0.25">
      <c r="A10" s="1" t="s">
        <v>8</v>
      </c>
      <c r="B10" s="22">
        <v>60</v>
      </c>
      <c r="C10" s="22">
        <v>20</v>
      </c>
      <c r="D10" s="37">
        <v>1</v>
      </c>
      <c r="E10" s="37">
        <v>1</v>
      </c>
      <c r="F10" s="37">
        <v>1</v>
      </c>
      <c r="G10" s="37">
        <v>1</v>
      </c>
      <c r="H10" s="37">
        <v>1</v>
      </c>
      <c r="I10" s="37">
        <v>1</v>
      </c>
      <c r="J10" s="37">
        <v>1</v>
      </c>
      <c r="K10" s="37">
        <v>1</v>
      </c>
      <c r="L10" s="37">
        <v>1</v>
      </c>
      <c r="M10" s="37">
        <v>1</v>
      </c>
      <c r="N10" s="37">
        <v>1</v>
      </c>
      <c r="O10" s="37">
        <v>1</v>
      </c>
      <c r="P10" s="37">
        <v>1</v>
      </c>
      <c r="Q10" s="37">
        <v>1</v>
      </c>
      <c r="R10" s="36" t="s">
        <v>48</v>
      </c>
    </row>
    <row r="11" spans="1:18" ht="14.5" customHeight="1" x14ac:dyDescent="0.25">
      <c r="A11" s="1" t="s">
        <v>9</v>
      </c>
      <c r="B11" s="22">
        <v>60</v>
      </c>
      <c r="C11" s="22">
        <v>25</v>
      </c>
      <c r="D11" s="37">
        <v>2</v>
      </c>
      <c r="E11" s="37">
        <v>2</v>
      </c>
      <c r="F11" s="37">
        <v>1</v>
      </c>
      <c r="G11" s="37">
        <v>2</v>
      </c>
      <c r="H11" s="37">
        <v>1</v>
      </c>
      <c r="I11" s="37">
        <v>1</v>
      </c>
      <c r="J11" s="37">
        <v>1</v>
      </c>
      <c r="K11" s="37">
        <v>1</v>
      </c>
      <c r="L11" s="37">
        <v>1</v>
      </c>
      <c r="M11" s="37">
        <v>1</v>
      </c>
      <c r="N11" s="37">
        <v>1</v>
      </c>
      <c r="O11" s="37">
        <v>1</v>
      </c>
      <c r="P11" s="37">
        <v>1</v>
      </c>
      <c r="Q11" s="37">
        <v>1</v>
      </c>
      <c r="R11" s="39">
        <v>1</v>
      </c>
    </row>
    <row r="12" spans="1:18" ht="14.5" customHeight="1" x14ac:dyDescent="0.25">
      <c r="A12" s="1" t="s">
        <v>10</v>
      </c>
      <c r="B12" s="22">
        <v>70</v>
      </c>
      <c r="C12" s="22">
        <v>28</v>
      </c>
      <c r="D12" s="37">
        <v>1</v>
      </c>
      <c r="E12" s="37">
        <v>1</v>
      </c>
      <c r="F12" s="37">
        <v>1</v>
      </c>
      <c r="G12" s="37">
        <v>1</v>
      </c>
      <c r="H12" s="37">
        <v>3</v>
      </c>
      <c r="I12" s="37">
        <v>2</v>
      </c>
      <c r="J12" s="37">
        <v>1</v>
      </c>
      <c r="K12" s="37">
        <v>1</v>
      </c>
      <c r="L12" s="37">
        <v>1</v>
      </c>
      <c r="M12" s="37">
        <v>1</v>
      </c>
      <c r="N12" s="37">
        <v>1</v>
      </c>
      <c r="O12" s="37">
        <v>1</v>
      </c>
      <c r="P12" s="37">
        <v>1</v>
      </c>
      <c r="Q12" s="36" t="s">
        <v>48</v>
      </c>
      <c r="R12" s="36"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75AAA-76D9-4BB8-962C-A8AD58010F49}">
  <dimension ref="A1:P13"/>
  <sheetViews>
    <sheetView zoomScale="70" zoomScaleNormal="70" workbookViewId="0">
      <selection activeCell="B2" sqref="B2"/>
    </sheetView>
  </sheetViews>
  <sheetFormatPr defaultRowHeight="12.5" x14ac:dyDescent="0.25"/>
  <cols>
    <col min="1" max="1" width="22.453125" customWidth="1"/>
    <col min="2" max="14" width="19.6328125" customWidth="1"/>
    <col min="15" max="16" width="12.36328125" customWidth="1"/>
  </cols>
  <sheetData>
    <row r="1" spans="1:16" x14ac:dyDescent="0.25">
      <c r="A1" s="1" t="s">
        <v>0</v>
      </c>
      <c r="B1" s="32" t="s">
        <v>93</v>
      </c>
      <c r="C1" s="1"/>
      <c r="D1" s="1"/>
      <c r="E1" s="1"/>
      <c r="F1" s="1"/>
      <c r="G1" s="1"/>
      <c r="H1" s="1"/>
      <c r="I1" s="1"/>
      <c r="J1" s="1"/>
      <c r="K1" s="1"/>
      <c r="L1" s="1"/>
      <c r="M1" s="1"/>
      <c r="N1" s="1"/>
      <c r="O1" s="1"/>
    </row>
    <row r="2" spans="1:16" ht="13" customHeight="1" x14ac:dyDescent="0.25">
      <c r="A2" s="1"/>
      <c r="B2" s="35" t="s">
        <v>65</v>
      </c>
      <c r="C2" s="35" t="s">
        <v>66</v>
      </c>
      <c r="D2" s="35" t="s">
        <v>67</v>
      </c>
      <c r="E2" s="35" t="s">
        <v>68</v>
      </c>
      <c r="F2" s="35" t="s">
        <v>69</v>
      </c>
      <c r="G2" s="35" t="s">
        <v>70</v>
      </c>
      <c r="H2" s="35" t="s">
        <v>71</v>
      </c>
      <c r="I2" s="35" t="s">
        <v>72</v>
      </c>
      <c r="J2" s="35" t="s">
        <v>73</v>
      </c>
      <c r="K2" s="35" t="s">
        <v>74</v>
      </c>
      <c r="L2" s="35" t="s">
        <v>75</v>
      </c>
      <c r="M2" s="35" t="s">
        <v>76</v>
      </c>
      <c r="N2" s="35" t="s">
        <v>77</v>
      </c>
      <c r="O2" s="35" t="s">
        <v>78</v>
      </c>
      <c r="P2" s="35" t="s">
        <v>79</v>
      </c>
    </row>
    <row r="3" spans="1:16" ht="13" customHeight="1" x14ac:dyDescent="0.25">
      <c r="A3" s="1" t="s">
        <v>1</v>
      </c>
      <c r="B3" s="1" t="s">
        <v>48</v>
      </c>
      <c r="C3" s="1" t="s">
        <v>48</v>
      </c>
      <c r="D3" s="1" t="s">
        <v>48</v>
      </c>
      <c r="E3" s="1" t="s">
        <v>48</v>
      </c>
      <c r="F3" s="1" t="s">
        <v>48</v>
      </c>
      <c r="G3" s="1" t="s">
        <v>48</v>
      </c>
      <c r="H3" s="1" t="s">
        <v>48</v>
      </c>
      <c r="I3" s="1" t="s">
        <v>48</v>
      </c>
      <c r="J3" s="1" t="s">
        <v>48</v>
      </c>
      <c r="K3" s="1" t="s">
        <v>48</v>
      </c>
      <c r="L3" s="1" t="s">
        <v>48</v>
      </c>
      <c r="M3" s="1" t="s">
        <v>48</v>
      </c>
      <c r="N3" s="1" t="s">
        <v>48</v>
      </c>
      <c r="O3" s="1" t="s">
        <v>48</v>
      </c>
      <c r="P3" s="1" t="s">
        <v>48</v>
      </c>
    </row>
    <row r="4" spans="1:16" ht="13" customHeight="1" x14ac:dyDescent="0.25">
      <c r="A4" s="1" t="s">
        <v>2</v>
      </c>
      <c r="B4" s="1" t="s">
        <v>48</v>
      </c>
      <c r="C4" s="1" t="s">
        <v>48</v>
      </c>
      <c r="D4" s="1" t="s">
        <v>48</v>
      </c>
      <c r="E4" s="1" t="s">
        <v>48</v>
      </c>
      <c r="F4" s="1" t="s">
        <v>48</v>
      </c>
      <c r="G4" s="1" t="s">
        <v>48</v>
      </c>
      <c r="H4" s="1" t="s">
        <v>48</v>
      </c>
      <c r="I4" s="1" t="s">
        <v>48</v>
      </c>
      <c r="J4" s="1" t="s">
        <v>48</v>
      </c>
      <c r="K4" s="1" t="s">
        <v>48</v>
      </c>
      <c r="L4" s="1" t="s">
        <v>48</v>
      </c>
      <c r="M4" s="1" t="s">
        <v>48</v>
      </c>
      <c r="N4" s="1" t="s">
        <v>48</v>
      </c>
      <c r="O4" s="1" t="s">
        <v>48</v>
      </c>
      <c r="P4" s="1" t="s">
        <v>48</v>
      </c>
    </row>
    <row r="5" spans="1:16" ht="13" customHeight="1" x14ac:dyDescent="0.25">
      <c r="A5" s="1" t="s">
        <v>3</v>
      </c>
      <c r="B5" s="1" t="s">
        <v>20</v>
      </c>
      <c r="C5" s="1" t="s">
        <v>26</v>
      </c>
      <c r="D5" s="1" t="s">
        <v>23</v>
      </c>
      <c r="E5" s="1" t="s">
        <v>30</v>
      </c>
      <c r="F5" s="1" t="s">
        <v>30</v>
      </c>
      <c r="G5" s="1" t="s">
        <v>30</v>
      </c>
      <c r="H5" s="1" t="s">
        <v>48</v>
      </c>
      <c r="I5" s="1" t="s">
        <v>48</v>
      </c>
      <c r="J5" s="1" t="s">
        <v>48</v>
      </c>
      <c r="K5" s="1" t="s">
        <v>48</v>
      </c>
      <c r="L5" s="1" t="s">
        <v>48</v>
      </c>
      <c r="M5" s="1" t="s">
        <v>48</v>
      </c>
      <c r="N5" s="1" t="s">
        <v>48</v>
      </c>
      <c r="O5" s="1" t="s">
        <v>48</v>
      </c>
      <c r="P5" s="1" t="s">
        <v>48</v>
      </c>
    </row>
    <row r="6" spans="1:16" ht="13" customHeight="1" x14ac:dyDescent="0.25">
      <c r="A6" s="1" t="s">
        <v>4</v>
      </c>
      <c r="B6" s="1" t="s">
        <v>20</v>
      </c>
      <c r="C6" s="1" t="s">
        <v>20</v>
      </c>
      <c r="D6" s="1" t="s">
        <v>29</v>
      </c>
      <c r="E6" s="1" t="s">
        <v>31</v>
      </c>
      <c r="F6" s="1" t="s">
        <v>31</v>
      </c>
      <c r="G6" s="1" t="s">
        <v>31</v>
      </c>
      <c r="H6" s="1" t="s">
        <v>48</v>
      </c>
      <c r="I6" s="1" t="s">
        <v>48</v>
      </c>
      <c r="J6" s="1" t="s">
        <v>48</v>
      </c>
      <c r="K6" s="1" t="s">
        <v>48</v>
      </c>
      <c r="L6" s="1" t="s">
        <v>48</v>
      </c>
      <c r="M6" s="1" t="s">
        <v>48</v>
      </c>
      <c r="N6" s="1" t="s">
        <v>48</v>
      </c>
      <c r="O6" s="1" t="s">
        <v>48</v>
      </c>
      <c r="P6" s="1" t="s">
        <v>48</v>
      </c>
    </row>
    <row r="7" spans="1:16" ht="13" customHeight="1" x14ac:dyDescent="0.25">
      <c r="A7" s="1" t="s">
        <v>5</v>
      </c>
      <c r="B7" s="2" t="s">
        <v>21</v>
      </c>
      <c r="C7" s="1" t="s">
        <v>27</v>
      </c>
      <c r="D7" s="1" t="s">
        <v>27</v>
      </c>
      <c r="E7" s="1" t="s">
        <v>27</v>
      </c>
      <c r="F7" s="1" t="s">
        <v>27</v>
      </c>
      <c r="G7" s="1" t="s">
        <v>34</v>
      </c>
      <c r="H7" s="1" t="s">
        <v>48</v>
      </c>
      <c r="I7" s="1" t="s">
        <v>48</v>
      </c>
      <c r="J7" s="1" t="s">
        <v>48</v>
      </c>
      <c r="K7" s="1" t="s">
        <v>48</v>
      </c>
      <c r="L7" s="1" t="s">
        <v>48</v>
      </c>
      <c r="M7" s="1" t="s">
        <v>48</v>
      </c>
      <c r="N7" s="1" t="s">
        <v>48</v>
      </c>
      <c r="O7" s="1" t="s">
        <v>48</v>
      </c>
      <c r="P7" s="1" t="s">
        <v>48</v>
      </c>
    </row>
    <row r="8" spans="1:16" ht="13" customHeight="1" x14ac:dyDescent="0.25">
      <c r="A8" s="1" t="s">
        <v>6</v>
      </c>
      <c r="B8" s="2" t="s">
        <v>20</v>
      </c>
      <c r="C8" s="1" t="s">
        <v>28</v>
      </c>
      <c r="D8" s="1" t="s">
        <v>28</v>
      </c>
      <c r="E8" s="1" t="s">
        <v>48</v>
      </c>
      <c r="F8" s="1" t="s">
        <v>48</v>
      </c>
      <c r="G8" s="1" t="s">
        <v>48</v>
      </c>
      <c r="H8" s="1" t="s">
        <v>48</v>
      </c>
      <c r="I8" s="1" t="s">
        <v>48</v>
      </c>
      <c r="J8" s="1" t="s">
        <v>48</v>
      </c>
      <c r="K8" s="1" t="s">
        <v>48</v>
      </c>
      <c r="L8" s="1" t="s">
        <v>48</v>
      </c>
      <c r="M8" s="1" t="s">
        <v>48</v>
      </c>
      <c r="N8" s="1" t="s">
        <v>48</v>
      </c>
      <c r="O8" s="1" t="s">
        <v>48</v>
      </c>
      <c r="P8" s="1" t="s">
        <v>48</v>
      </c>
    </row>
    <row r="9" spans="1:16" ht="13" customHeight="1" x14ac:dyDescent="0.25">
      <c r="A9" s="1" t="s">
        <v>7</v>
      </c>
      <c r="B9" s="1" t="s">
        <v>22</v>
      </c>
      <c r="C9" s="1" t="s">
        <v>22</v>
      </c>
      <c r="D9" s="1" t="s">
        <v>22</v>
      </c>
      <c r="E9" s="1" t="s">
        <v>22</v>
      </c>
      <c r="F9" s="1" t="s">
        <v>22</v>
      </c>
      <c r="G9" s="1" t="s">
        <v>22</v>
      </c>
      <c r="H9" s="1" t="s">
        <v>22</v>
      </c>
      <c r="I9" s="1" t="s">
        <v>22</v>
      </c>
      <c r="J9" s="1" t="s">
        <v>22</v>
      </c>
      <c r="K9" s="1" t="s">
        <v>48</v>
      </c>
      <c r="L9" s="1" t="s">
        <v>48</v>
      </c>
      <c r="M9" s="1" t="s">
        <v>48</v>
      </c>
      <c r="N9" s="1" t="s">
        <v>48</v>
      </c>
      <c r="O9" s="1" t="s">
        <v>48</v>
      </c>
      <c r="P9" s="1" t="s">
        <v>48</v>
      </c>
    </row>
    <row r="10" spans="1:16" ht="13" customHeight="1" x14ac:dyDescent="0.25">
      <c r="A10" s="1" t="s">
        <v>8</v>
      </c>
      <c r="B10" s="1" t="s">
        <v>23</v>
      </c>
      <c r="C10" s="1" t="s">
        <v>20</v>
      </c>
      <c r="D10" s="1" t="s">
        <v>20</v>
      </c>
      <c r="E10" s="1" t="s">
        <v>20</v>
      </c>
      <c r="F10" s="1" t="s">
        <v>20</v>
      </c>
      <c r="G10" s="1" t="s">
        <v>20</v>
      </c>
      <c r="H10" s="1" t="s">
        <v>23</v>
      </c>
      <c r="I10" s="1" t="s">
        <v>36</v>
      </c>
      <c r="J10" s="1" t="s">
        <v>20</v>
      </c>
      <c r="K10" s="1" t="s">
        <v>20</v>
      </c>
      <c r="L10" s="1" t="s">
        <v>20</v>
      </c>
      <c r="M10" s="1" t="s">
        <v>20</v>
      </c>
      <c r="N10" s="1" t="s">
        <v>20</v>
      </c>
      <c r="O10" s="1" t="s">
        <v>20</v>
      </c>
      <c r="P10" s="1" t="s">
        <v>48</v>
      </c>
    </row>
    <row r="11" spans="1:16" ht="13" customHeight="1" x14ac:dyDescent="0.25">
      <c r="A11" s="1" t="s">
        <v>9</v>
      </c>
      <c r="B11" s="1" t="s">
        <v>24</v>
      </c>
      <c r="C11" s="1" t="s">
        <v>24</v>
      </c>
      <c r="D11" s="1" t="s">
        <v>30</v>
      </c>
      <c r="E11" s="1" t="s">
        <v>32</v>
      </c>
      <c r="F11" s="1" t="s">
        <v>23</v>
      </c>
      <c r="G11" s="1" t="s">
        <v>23</v>
      </c>
      <c r="H11" s="1" t="s">
        <v>23</v>
      </c>
      <c r="I11" s="1" t="s">
        <v>23</v>
      </c>
      <c r="J11" s="1" t="s">
        <v>23</v>
      </c>
      <c r="K11" s="1" t="s">
        <v>23</v>
      </c>
      <c r="L11" s="1" t="s">
        <v>23</v>
      </c>
      <c r="M11" s="1" t="s">
        <v>23</v>
      </c>
      <c r="N11" s="1" t="s">
        <v>23</v>
      </c>
      <c r="O11" s="1" t="s">
        <v>23</v>
      </c>
      <c r="P11" s="1" t="s">
        <v>23</v>
      </c>
    </row>
    <row r="12" spans="1:16" ht="13" customHeight="1" x14ac:dyDescent="0.25">
      <c r="A12" s="1" t="s">
        <v>10</v>
      </c>
      <c r="B12" s="1" t="s">
        <v>25</v>
      </c>
      <c r="C12" s="1" t="s">
        <v>25</v>
      </c>
      <c r="D12" s="1" t="s">
        <v>25</v>
      </c>
      <c r="E12" s="1" t="s">
        <v>25</v>
      </c>
      <c r="F12" s="1" t="s">
        <v>33</v>
      </c>
      <c r="G12" s="1" t="s">
        <v>35</v>
      </c>
      <c r="H12" s="1" t="s">
        <v>29</v>
      </c>
      <c r="I12" s="1" t="s">
        <v>31</v>
      </c>
      <c r="J12" s="1" t="s">
        <v>31</v>
      </c>
      <c r="K12" s="1" t="s">
        <v>31</v>
      </c>
      <c r="L12" s="1" t="s">
        <v>20</v>
      </c>
      <c r="M12" s="1" t="s">
        <v>20</v>
      </c>
      <c r="N12" s="1" t="s">
        <v>20</v>
      </c>
      <c r="O12" s="1" t="s">
        <v>48</v>
      </c>
      <c r="P12" s="1" t="s">
        <v>48</v>
      </c>
    </row>
    <row r="13" spans="1:16" ht="13" customHeight="1" x14ac:dyDescent="0.25"/>
  </sheetData>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5C964-D9D2-450D-9232-D8C7147C4F50}">
  <dimension ref="A1:E121"/>
  <sheetViews>
    <sheetView zoomScale="85" zoomScaleNormal="85" workbookViewId="0">
      <selection activeCell="I1" sqref="I1:L1"/>
    </sheetView>
  </sheetViews>
  <sheetFormatPr defaultRowHeight="12.5" x14ac:dyDescent="0.25"/>
  <cols>
    <col min="1" max="1" width="25.36328125" customWidth="1"/>
    <col min="2" max="5" width="43.36328125" style="34" customWidth="1"/>
  </cols>
  <sheetData>
    <row r="1" spans="1:5" ht="16" customHeight="1" x14ac:dyDescent="0.25">
      <c r="A1" s="1" t="s">
        <v>0</v>
      </c>
      <c r="B1" s="26" t="s">
        <v>89</v>
      </c>
      <c r="C1" s="26" t="s">
        <v>90</v>
      </c>
      <c r="D1" s="26" t="s">
        <v>91</v>
      </c>
      <c r="E1" s="26" t="s">
        <v>92</v>
      </c>
    </row>
    <row r="2" spans="1:5" ht="12" customHeight="1" x14ac:dyDescent="0.25">
      <c r="A2" s="1" t="s">
        <v>1</v>
      </c>
      <c r="B2" s="40" t="s">
        <v>48</v>
      </c>
      <c r="C2" s="41">
        <v>0.29652777777777778</v>
      </c>
      <c r="D2" s="41">
        <v>0.29652777777777778</v>
      </c>
      <c r="E2" s="40" t="s">
        <v>48</v>
      </c>
    </row>
    <row r="3" spans="1:5" ht="12" customHeight="1" x14ac:dyDescent="0.25">
      <c r="A3" s="1" t="s">
        <v>1</v>
      </c>
      <c r="B3" s="40" t="s">
        <v>48</v>
      </c>
      <c r="C3" s="41">
        <v>0.28194444444444444</v>
      </c>
      <c r="D3" s="41">
        <v>0.28194444444444444</v>
      </c>
      <c r="E3" s="40" t="s">
        <v>48</v>
      </c>
    </row>
    <row r="4" spans="1:5" ht="12" customHeight="1" x14ac:dyDescent="0.25">
      <c r="A4" s="1" t="s">
        <v>1</v>
      </c>
      <c r="B4" s="40" t="s">
        <v>48</v>
      </c>
      <c r="C4" s="41">
        <v>0.62777777777777777</v>
      </c>
      <c r="D4" s="41">
        <v>0.62777777777777777</v>
      </c>
      <c r="E4" s="40" t="s">
        <v>48</v>
      </c>
    </row>
    <row r="5" spans="1:5" x14ac:dyDescent="0.25">
      <c r="A5" s="1" t="s">
        <v>2</v>
      </c>
      <c r="B5" s="40" t="s">
        <v>48</v>
      </c>
      <c r="C5" s="41">
        <v>0.48472222222222222</v>
      </c>
      <c r="D5" s="41">
        <v>0.48472222222222222</v>
      </c>
      <c r="E5" s="40" t="s">
        <v>48</v>
      </c>
    </row>
    <row r="6" spans="1:5" x14ac:dyDescent="0.25">
      <c r="A6" s="1" t="s">
        <v>3</v>
      </c>
      <c r="B6" s="41">
        <v>6.5277777777777782E-2</v>
      </c>
      <c r="C6" s="41">
        <v>4.1666666666666664E-2</v>
      </c>
      <c r="D6" s="41">
        <v>4.1666666666666664E-2</v>
      </c>
      <c r="E6" s="40" t="s">
        <v>48</v>
      </c>
    </row>
    <row r="7" spans="1:5" x14ac:dyDescent="0.25">
      <c r="A7" s="1" t="s">
        <v>3</v>
      </c>
      <c r="B7" s="41">
        <v>3.0555555555555555E-2</v>
      </c>
      <c r="C7" s="41">
        <v>3.2638888888888891E-2</v>
      </c>
      <c r="D7" s="41">
        <v>3.2638888888888891E-2</v>
      </c>
      <c r="E7" s="40" t="s">
        <v>48</v>
      </c>
    </row>
    <row r="8" spans="1:5" x14ac:dyDescent="0.25">
      <c r="A8" s="1" t="s">
        <v>3</v>
      </c>
      <c r="B8" s="41">
        <v>2.0833333333333332E-2</v>
      </c>
      <c r="C8" s="41">
        <v>8.2638888888888887E-2</v>
      </c>
      <c r="D8" s="41">
        <v>8.2638888888888887E-2</v>
      </c>
      <c r="E8" s="40" t="s">
        <v>48</v>
      </c>
    </row>
    <row r="9" spans="1:5" x14ac:dyDescent="0.25">
      <c r="A9" s="1" t="s">
        <v>3</v>
      </c>
      <c r="B9" s="41">
        <v>0.17152777777777778</v>
      </c>
      <c r="C9" s="41">
        <v>2.4305555555555556E-2</v>
      </c>
      <c r="D9" s="41">
        <v>2.4305555555555556E-2</v>
      </c>
      <c r="E9" s="40" t="s">
        <v>48</v>
      </c>
    </row>
    <row r="10" spans="1:5" x14ac:dyDescent="0.25">
      <c r="A10" s="1" t="s">
        <v>3</v>
      </c>
      <c r="B10" s="41">
        <v>6.8750000000000006E-2</v>
      </c>
      <c r="C10" s="41">
        <v>3.6111111111111108E-2</v>
      </c>
      <c r="D10" s="41">
        <v>3.6111111111111108E-2</v>
      </c>
      <c r="E10" s="40" t="s">
        <v>48</v>
      </c>
    </row>
    <row r="11" spans="1:5" x14ac:dyDescent="0.25">
      <c r="A11" s="1" t="s">
        <v>3</v>
      </c>
      <c r="B11" s="41">
        <v>2.0833333333333332E-2</v>
      </c>
      <c r="C11" s="41">
        <v>1.3888888888888888E-2</v>
      </c>
      <c r="D11" s="41">
        <v>1.3888888888888888E-2</v>
      </c>
      <c r="E11" s="40" t="s">
        <v>48</v>
      </c>
    </row>
    <row r="12" spans="1:5" x14ac:dyDescent="0.25">
      <c r="A12" s="1" t="s">
        <v>3</v>
      </c>
      <c r="B12" s="41">
        <v>2.013888888888889E-2</v>
      </c>
      <c r="C12" s="41">
        <v>6.0416666666666667E-2</v>
      </c>
      <c r="D12" s="41">
        <v>6.0416666666666667E-2</v>
      </c>
      <c r="E12" s="40" t="s">
        <v>48</v>
      </c>
    </row>
    <row r="13" spans="1:5" x14ac:dyDescent="0.25">
      <c r="A13" s="1" t="s">
        <v>3</v>
      </c>
      <c r="B13" s="41">
        <v>4.1666666666666664E-2</v>
      </c>
      <c r="C13" s="41">
        <v>4.0972222222222222E-2</v>
      </c>
      <c r="D13" s="41">
        <v>4.0972222222222222E-2</v>
      </c>
      <c r="E13" s="40" t="s">
        <v>48</v>
      </c>
    </row>
    <row r="14" spans="1:5" x14ac:dyDescent="0.25">
      <c r="A14" s="1" t="s">
        <v>3</v>
      </c>
      <c r="B14" s="40" t="s">
        <v>48</v>
      </c>
      <c r="C14" s="41">
        <v>8.4722222222222227E-2</v>
      </c>
      <c r="D14" s="41">
        <v>8.4722222222222227E-2</v>
      </c>
      <c r="E14" s="40" t="s">
        <v>48</v>
      </c>
    </row>
    <row r="15" spans="1:5" x14ac:dyDescent="0.25">
      <c r="A15" s="1" t="s">
        <v>4</v>
      </c>
      <c r="B15" s="41">
        <v>6.3888888888888884E-2</v>
      </c>
      <c r="C15" s="41">
        <v>0.12291666666666666</v>
      </c>
      <c r="D15" s="41">
        <v>0.12291666666666666</v>
      </c>
      <c r="E15" s="40" t="s">
        <v>48</v>
      </c>
    </row>
    <row r="16" spans="1:5" x14ac:dyDescent="0.25">
      <c r="A16" s="1" t="s">
        <v>4</v>
      </c>
      <c r="B16" s="40" t="s">
        <v>48</v>
      </c>
      <c r="C16" s="41">
        <v>0.18541666666666667</v>
      </c>
      <c r="D16" s="41">
        <v>0.18541666666666667</v>
      </c>
      <c r="E16" s="40" t="s">
        <v>48</v>
      </c>
    </row>
    <row r="17" spans="1:5" x14ac:dyDescent="0.25">
      <c r="A17" s="1" t="s">
        <v>4</v>
      </c>
      <c r="B17" s="40" t="s">
        <v>48</v>
      </c>
      <c r="C17" s="41">
        <v>3.472222222222222E-3</v>
      </c>
      <c r="D17" s="40" t="s">
        <v>48</v>
      </c>
      <c r="E17" s="40" t="s">
        <v>48</v>
      </c>
    </row>
    <row r="18" spans="1:5" x14ac:dyDescent="0.25">
      <c r="A18" s="1" t="s">
        <v>5</v>
      </c>
      <c r="B18" s="40" t="s">
        <v>48</v>
      </c>
      <c r="C18" s="41">
        <v>0.27500000000000002</v>
      </c>
      <c r="D18" s="41">
        <v>0.27500000000000002</v>
      </c>
      <c r="E18" s="40" t="s">
        <v>48</v>
      </c>
    </row>
    <row r="19" spans="1:5" x14ac:dyDescent="0.25">
      <c r="A19" s="1" t="s">
        <v>5</v>
      </c>
      <c r="B19" s="40" t="s">
        <v>48</v>
      </c>
      <c r="C19" s="41">
        <v>0.4236111111111111</v>
      </c>
      <c r="D19" s="41">
        <v>0.4236111111111111</v>
      </c>
      <c r="E19" s="40" t="s">
        <v>48</v>
      </c>
    </row>
    <row r="20" spans="1:5" x14ac:dyDescent="0.25">
      <c r="A20" s="1" t="s">
        <v>5</v>
      </c>
      <c r="B20" s="40" t="s">
        <v>48</v>
      </c>
      <c r="C20" s="41">
        <v>6.3194444444444442E-2</v>
      </c>
      <c r="D20" s="41">
        <v>6.3194444444444442E-2</v>
      </c>
      <c r="E20" s="40" t="s">
        <v>48</v>
      </c>
    </row>
    <row r="21" spans="1:5" x14ac:dyDescent="0.25">
      <c r="A21" s="1" t="s">
        <v>5</v>
      </c>
      <c r="B21" s="40" t="s">
        <v>48</v>
      </c>
      <c r="C21" s="41">
        <v>0.14652777777777778</v>
      </c>
      <c r="D21" s="41">
        <v>0.14652777777777778</v>
      </c>
      <c r="E21" s="40" t="s">
        <v>48</v>
      </c>
    </row>
    <row r="22" spans="1:5" x14ac:dyDescent="0.25">
      <c r="A22" s="1" t="s">
        <v>5</v>
      </c>
      <c r="B22" s="40" t="s">
        <v>48</v>
      </c>
      <c r="C22" s="41">
        <v>0.50694444444444442</v>
      </c>
      <c r="D22" s="41">
        <v>0.50694444444444442</v>
      </c>
      <c r="E22" s="40" t="s">
        <v>48</v>
      </c>
    </row>
    <row r="23" spans="1:5" x14ac:dyDescent="0.25">
      <c r="A23" s="1" t="s">
        <v>5</v>
      </c>
      <c r="B23" s="40" t="s">
        <v>48</v>
      </c>
      <c r="C23" s="41">
        <v>0.23125000000000001</v>
      </c>
      <c r="D23" s="41">
        <v>0.23125000000000001</v>
      </c>
      <c r="E23" s="40" t="s">
        <v>48</v>
      </c>
    </row>
    <row r="24" spans="1:5" x14ac:dyDescent="0.25">
      <c r="A24" s="1" t="s">
        <v>5</v>
      </c>
      <c r="B24" s="40" t="s">
        <v>48</v>
      </c>
      <c r="C24" s="41">
        <v>0.31666666666666665</v>
      </c>
      <c r="D24" s="41">
        <v>0.31666666666666665</v>
      </c>
      <c r="E24" s="40" t="s">
        <v>48</v>
      </c>
    </row>
    <row r="25" spans="1:5" x14ac:dyDescent="0.25">
      <c r="A25" s="1" t="s">
        <v>5</v>
      </c>
      <c r="B25" s="40" t="s">
        <v>48</v>
      </c>
      <c r="C25" s="41">
        <v>0.13819444444444445</v>
      </c>
      <c r="D25" s="41">
        <v>0.13819444444444445</v>
      </c>
      <c r="E25" s="40" t="s">
        <v>48</v>
      </c>
    </row>
    <row r="26" spans="1:5" x14ac:dyDescent="0.25">
      <c r="A26" s="1" t="s">
        <v>5</v>
      </c>
      <c r="B26" s="40" t="s">
        <v>48</v>
      </c>
      <c r="C26" s="41">
        <v>1.7361111111111112E-2</v>
      </c>
      <c r="D26" s="41">
        <v>1.7361111111111112E-2</v>
      </c>
      <c r="E26" s="40" t="s">
        <v>48</v>
      </c>
    </row>
    <row r="27" spans="1:5" x14ac:dyDescent="0.25">
      <c r="A27" s="1" t="s">
        <v>5</v>
      </c>
      <c r="B27" s="40" t="s">
        <v>48</v>
      </c>
      <c r="C27" s="41">
        <v>0.50694444444444442</v>
      </c>
      <c r="D27" s="41">
        <v>0.50694444444444442</v>
      </c>
      <c r="E27" s="40" t="s">
        <v>48</v>
      </c>
    </row>
    <row r="28" spans="1:5" x14ac:dyDescent="0.25">
      <c r="A28" s="1" t="s">
        <v>5</v>
      </c>
      <c r="B28" s="40" t="s">
        <v>48</v>
      </c>
      <c r="C28" s="41">
        <v>0.64930555555555558</v>
      </c>
      <c r="D28" s="41">
        <v>0.64930555555555558</v>
      </c>
      <c r="E28" s="40" t="s">
        <v>48</v>
      </c>
    </row>
    <row r="29" spans="1:5" x14ac:dyDescent="0.25">
      <c r="A29" s="1" t="s">
        <v>5</v>
      </c>
      <c r="B29" s="40" t="s">
        <v>48</v>
      </c>
      <c r="C29" s="41">
        <v>0.27013888888888887</v>
      </c>
      <c r="D29" s="41">
        <v>0.27013888888888887</v>
      </c>
      <c r="E29" s="40" t="s">
        <v>48</v>
      </c>
    </row>
    <row r="30" spans="1:5" x14ac:dyDescent="0.25">
      <c r="A30" s="1" t="s">
        <v>5</v>
      </c>
      <c r="B30" s="40" t="s">
        <v>48</v>
      </c>
      <c r="C30" s="41">
        <v>2.5694444444444443E-2</v>
      </c>
      <c r="D30" s="41">
        <v>2.5694444444444443E-2</v>
      </c>
      <c r="E30" s="40" t="s">
        <v>48</v>
      </c>
    </row>
    <row r="31" spans="1:5" x14ac:dyDescent="0.25">
      <c r="A31" s="1" t="s">
        <v>5</v>
      </c>
      <c r="B31" s="40" t="s">
        <v>48</v>
      </c>
      <c r="C31" s="41">
        <v>0.66597222222222219</v>
      </c>
      <c r="D31" s="41">
        <v>0.66597222222222219</v>
      </c>
      <c r="E31" s="40" t="s">
        <v>48</v>
      </c>
    </row>
    <row r="32" spans="1:5" x14ac:dyDescent="0.25">
      <c r="A32" s="1" t="s">
        <v>5</v>
      </c>
      <c r="B32" s="40" t="s">
        <v>48</v>
      </c>
      <c r="C32" s="41">
        <v>0.1986111111111111</v>
      </c>
      <c r="D32" s="41">
        <v>0.1986111111111111</v>
      </c>
      <c r="E32" s="40" t="s">
        <v>48</v>
      </c>
    </row>
    <row r="33" spans="1:5" x14ac:dyDescent="0.25">
      <c r="A33" s="1" t="s">
        <v>7</v>
      </c>
      <c r="B33" s="40" t="s">
        <v>48</v>
      </c>
      <c r="C33" s="41">
        <v>6.9444444444444441E-3</v>
      </c>
      <c r="D33" s="41">
        <v>6.9444444444444441E-3</v>
      </c>
      <c r="E33" s="41">
        <v>5.4166666666666669E-2</v>
      </c>
    </row>
    <row r="34" spans="1:5" x14ac:dyDescent="0.25">
      <c r="A34" s="1" t="s">
        <v>7</v>
      </c>
      <c r="B34" s="40" t="s">
        <v>48</v>
      </c>
      <c r="C34" s="41">
        <v>0.10347222222222222</v>
      </c>
      <c r="D34" s="40" t="s">
        <v>48</v>
      </c>
      <c r="E34" s="41">
        <v>4.6527777777777779E-2</v>
      </c>
    </row>
    <row r="35" spans="1:5" x14ac:dyDescent="0.25">
      <c r="A35" s="1" t="s">
        <v>7</v>
      </c>
      <c r="B35" s="40" t="s">
        <v>48</v>
      </c>
      <c r="C35" s="41">
        <v>6.9444444444444441E-3</v>
      </c>
      <c r="D35" s="40" t="s">
        <v>48</v>
      </c>
      <c r="E35" s="41">
        <v>3.9583333333333331E-2</v>
      </c>
    </row>
    <row r="36" spans="1:5" x14ac:dyDescent="0.25">
      <c r="A36" s="1" t="s">
        <v>7</v>
      </c>
      <c r="B36" s="40" t="s">
        <v>48</v>
      </c>
      <c r="C36" s="41">
        <v>6.9444444444444441E-3</v>
      </c>
      <c r="D36" s="40" t="s">
        <v>48</v>
      </c>
      <c r="E36" s="41">
        <v>6.9444444444444441E-3</v>
      </c>
    </row>
    <row r="37" spans="1:5" x14ac:dyDescent="0.25">
      <c r="A37" s="1" t="s">
        <v>7</v>
      </c>
      <c r="B37" s="40" t="s">
        <v>48</v>
      </c>
      <c r="C37" s="41">
        <v>6.9444444444444441E-3</v>
      </c>
      <c r="D37" s="40" t="s">
        <v>48</v>
      </c>
      <c r="E37" s="41">
        <v>3.472222222222222E-3</v>
      </c>
    </row>
    <row r="38" spans="1:5" x14ac:dyDescent="0.25">
      <c r="A38" s="1" t="s">
        <v>7</v>
      </c>
      <c r="B38" s="40" t="s">
        <v>48</v>
      </c>
      <c r="C38" s="41">
        <v>8.2638888888888887E-2</v>
      </c>
      <c r="D38" s="40" t="s">
        <v>48</v>
      </c>
      <c r="E38" s="40" t="s">
        <v>48</v>
      </c>
    </row>
    <row r="39" spans="1:5" x14ac:dyDescent="0.25">
      <c r="A39" s="1" t="s">
        <v>6</v>
      </c>
      <c r="B39" s="41">
        <v>3.472222222222222E-3</v>
      </c>
      <c r="C39" s="41">
        <v>1.3868055555555556</v>
      </c>
      <c r="D39" s="41">
        <v>1.3868055555555556</v>
      </c>
      <c r="E39" s="40" t="s">
        <v>48</v>
      </c>
    </row>
    <row r="40" spans="1:5" x14ac:dyDescent="0.25">
      <c r="A40" s="1" t="s">
        <v>6</v>
      </c>
      <c r="B40" s="40" t="s">
        <v>48</v>
      </c>
      <c r="C40" s="41">
        <v>6.3888888888888884E-2</v>
      </c>
      <c r="D40" s="41">
        <v>6.3888888888888884E-2</v>
      </c>
      <c r="E40" s="40" t="s">
        <v>48</v>
      </c>
    </row>
    <row r="41" spans="1:5" x14ac:dyDescent="0.25">
      <c r="A41" s="1" t="s">
        <v>6</v>
      </c>
      <c r="B41" s="40" t="s">
        <v>48</v>
      </c>
      <c r="C41" s="41">
        <v>0.28333333333333333</v>
      </c>
      <c r="D41" s="41">
        <v>0.28333333333333333</v>
      </c>
      <c r="E41" s="40" t="s">
        <v>48</v>
      </c>
    </row>
    <row r="42" spans="1:5" x14ac:dyDescent="0.25">
      <c r="A42" s="1" t="s">
        <v>6</v>
      </c>
      <c r="B42" s="40" t="s">
        <v>48</v>
      </c>
      <c r="C42" s="41">
        <v>0.17916666666666667</v>
      </c>
      <c r="D42" s="41">
        <v>0.17916666666666667</v>
      </c>
      <c r="E42" s="40" t="s">
        <v>48</v>
      </c>
    </row>
    <row r="43" spans="1:5" x14ac:dyDescent="0.25">
      <c r="A43" s="1" t="s">
        <v>6</v>
      </c>
      <c r="B43" s="40" t="s">
        <v>48</v>
      </c>
      <c r="C43" s="41">
        <v>0.10694444444444444</v>
      </c>
      <c r="D43" s="41">
        <v>0.10694444444444444</v>
      </c>
      <c r="E43" s="40" t="s">
        <v>48</v>
      </c>
    </row>
    <row r="44" spans="1:5" x14ac:dyDescent="0.25">
      <c r="A44" s="1" t="s">
        <v>6</v>
      </c>
      <c r="B44" s="40" t="s">
        <v>48</v>
      </c>
      <c r="C44" s="41">
        <v>0.11527777777777778</v>
      </c>
      <c r="D44" s="41">
        <v>0.11527777777777778</v>
      </c>
      <c r="E44" s="40" t="s">
        <v>48</v>
      </c>
    </row>
    <row r="45" spans="1:5" x14ac:dyDescent="0.25">
      <c r="A45" s="1" t="s">
        <v>6</v>
      </c>
      <c r="B45" s="40" t="s">
        <v>48</v>
      </c>
      <c r="C45" s="41">
        <v>2.2916666666666665E-2</v>
      </c>
      <c r="D45" s="41">
        <v>2.2916666666666665E-2</v>
      </c>
      <c r="E45" s="40" t="s">
        <v>48</v>
      </c>
    </row>
    <row r="46" spans="1:5" x14ac:dyDescent="0.25">
      <c r="A46" s="1" t="s">
        <v>6</v>
      </c>
      <c r="B46" s="40" t="s">
        <v>48</v>
      </c>
      <c r="C46" s="41">
        <v>8.5416666666666669E-2</v>
      </c>
      <c r="D46" s="41">
        <v>8.5416666666666669E-2</v>
      </c>
      <c r="E46" s="40" t="s">
        <v>48</v>
      </c>
    </row>
    <row r="47" spans="1:5" x14ac:dyDescent="0.25">
      <c r="A47" s="1" t="s">
        <v>6</v>
      </c>
      <c r="B47" s="40" t="s">
        <v>48</v>
      </c>
      <c r="C47" s="41">
        <v>2.9861111111111113E-2</v>
      </c>
      <c r="D47" s="41">
        <v>2.9861111111111113E-2</v>
      </c>
      <c r="E47" s="40" t="s">
        <v>48</v>
      </c>
    </row>
    <row r="48" spans="1:5" x14ac:dyDescent="0.25">
      <c r="A48" s="1" t="s">
        <v>6</v>
      </c>
      <c r="B48" s="40" t="s">
        <v>48</v>
      </c>
      <c r="C48" s="41">
        <v>0.13194444444444445</v>
      </c>
      <c r="D48" s="41">
        <v>0.13194444444444445</v>
      </c>
      <c r="E48" s="40" t="s">
        <v>48</v>
      </c>
    </row>
    <row r="49" spans="1:5" x14ac:dyDescent="0.25">
      <c r="A49" s="1" t="s">
        <v>8</v>
      </c>
      <c r="B49" s="40" t="s">
        <v>48</v>
      </c>
      <c r="C49" s="41">
        <v>0.11458333333333333</v>
      </c>
      <c r="D49" s="41">
        <v>0.11458333333333333</v>
      </c>
      <c r="E49" s="40" t="s">
        <v>48</v>
      </c>
    </row>
    <row r="50" spans="1:5" x14ac:dyDescent="0.25">
      <c r="A50" s="1" t="s">
        <v>8</v>
      </c>
      <c r="B50" s="40" t="s">
        <v>48</v>
      </c>
      <c r="C50" s="41">
        <v>5.4166666666666669E-2</v>
      </c>
      <c r="D50" s="41">
        <v>5.4166666666666669E-2</v>
      </c>
      <c r="E50" s="40" t="s">
        <v>48</v>
      </c>
    </row>
    <row r="51" spans="1:5" x14ac:dyDescent="0.25">
      <c r="A51" s="1" t="s">
        <v>8</v>
      </c>
      <c r="B51" s="40" t="s">
        <v>48</v>
      </c>
      <c r="C51" s="41">
        <v>2.0833333333333332E-2</v>
      </c>
      <c r="D51" s="41">
        <v>2.0833333333333332E-2</v>
      </c>
      <c r="E51" s="40" t="s">
        <v>48</v>
      </c>
    </row>
    <row r="52" spans="1:5" x14ac:dyDescent="0.25">
      <c r="A52" s="1" t="s">
        <v>8</v>
      </c>
      <c r="B52" s="40" t="s">
        <v>48</v>
      </c>
      <c r="C52" s="41">
        <v>0.14097222222222222</v>
      </c>
      <c r="D52" s="41">
        <v>0.14097222222222222</v>
      </c>
      <c r="E52" s="40" t="s">
        <v>48</v>
      </c>
    </row>
    <row r="53" spans="1:5" x14ac:dyDescent="0.25">
      <c r="A53" s="1" t="s">
        <v>8</v>
      </c>
      <c r="B53" s="40" t="s">
        <v>48</v>
      </c>
      <c r="C53" s="41">
        <v>0.12847222222222221</v>
      </c>
      <c r="D53" s="41">
        <v>0.12847222222222221</v>
      </c>
      <c r="E53" s="40" t="s">
        <v>48</v>
      </c>
    </row>
    <row r="54" spans="1:5" x14ac:dyDescent="0.25">
      <c r="A54" s="1" t="s">
        <v>8</v>
      </c>
      <c r="B54" s="40" t="s">
        <v>48</v>
      </c>
      <c r="C54" s="41">
        <v>3.472222222222222E-3</v>
      </c>
      <c r="D54" s="41">
        <v>3.472222222222222E-3</v>
      </c>
      <c r="E54" s="40" t="s">
        <v>48</v>
      </c>
    </row>
    <row r="55" spans="1:5" x14ac:dyDescent="0.25">
      <c r="A55" s="1" t="s">
        <v>8</v>
      </c>
      <c r="B55" s="40" t="s">
        <v>48</v>
      </c>
      <c r="C55" s="41">
        <v>1.6666666666666666E-2</v>
      </c>
      <c r="D55" s="41">
        <v>1.6666666666666666E-2</v>
      </c>
      <c r="E55" s="40" t="s">
        <v>48</v>
      </c>
    </row>
    <row r="56" spans="1:5" x14ac:dyDescent="0.25">
      <c r="A56" s="1" t="s">
        <v>8</v>
      </c>
      <c r="B56" s="40" t="s">
        <v>48</v>
      </c>
      <c r="C56" s="41">
        <v>0.2298611111111111</v>
      </c>
      <c r="D56" s="41">
        <v>0.2298611111111111</v>
      </c>
      <c r="E56" s="40" t="s">
        <v>48</v>
      </c>
    </row>
    <row r="57" spans="1:5" x14ac:dyDescent="0.25">
      <c r="A57" s="1" t="s">
        <v>8</v>
      </c>
      <c r="B57" s="40" t="s">
        <v>48</v>
      </c>
      <c r="C57" s="41">
        <v>0.15347222222222223</v>
      </c>
      <c r="D57" s="41">
        <v>0.15347222222222223</v>
      </c>
      <c r="E57" s="40" t="s">
        <v>48</v>
      </c>
    </row>
    <row r="58" spans="1:5" x14ac:dyDescent="0.25">
      <c r="A58" s="1" t="s">
        <v>8</v>
      </c>
      <c r="B58" s="40" t="s">
        <v>48</v>
      </c>
      <c r="C58" s="41">
        <v>0.21666666666666667</v>
      </c>
      <c r="D58" s="41">
        <v>0.21666666666666667</v>
      </c>
      <c r="E58" s="40" t="s">
        <v>48</v>
      </c>
    </row>
    <row r="59" spans="1:5" x14ac:dyDescent="0.25">
      <c r="A59" s="1" t="s">
        <v>8</v>
      </c>
      <c r="B59" s="40" t="s">
        <v>48</v>
      </c>
      <c r="C59" s="41">
        <v>0.14166666666666666</v>
      </c>
      <c r="D59" s="41">
        <v>0.14166666666666666</v>
      </c>
      <c r="E59" s="40" t="s">
        <v>48</v>
      </c>
    </row>
    <row r="60" spans="1:5" x14ac:dyDescent="0.25">
      <c r="A60" s="1" t="s">
        <v>8</v>
      </c>
      <c r="B60" s="40" t="s">
        <v>48</v>
      </c>
      <c r="C60" s="41">
        <v>0.43194444444444446</v>
      </c>
      <c r="D60" s="41">
        <v>0.43194444444444446</v>
      </c>
      <c r="E60" s="40" t="s">
        <v>48</v>
      </c>
    </row>
    <row r="61" spans="1:5" x14ac:dyDescent="0.25">
      <c r="A61" s="1" t="s">
        <v>8</v>
      </c>
      <c r="B61" s="40" t="s">
        <v>48</v>
      </c>
      <c r="C61" s="41">
        <v>3.472222222222222E-3</v>
      </c>
      <c r="D61" s="41">
        <v>3.472222222222222E-3</v>
      </c>
      <c r="E61" s="40" t="s">
        <v>48</v>
      </c>
    </row>
    <row r="62" spans="1:5" x14ac:dyDescent="0.25">
      <c r="A62" s="1" t="s">
        <v>9</v>
      </c>
      <c r="B62" s="41">
        <v>3.472222222222222E-3</v>
      </c>
      <c r="C62" s="41">
        <v>0.16041666666666668</v>
      </c>
      <c r="D62" s="41">
        <v>0.16041666666666668</v>
      </c>
      <c r="E62" s="40" t="s">
        <v>48</v>
      </c>
    </row>
    <row r="63" spans="1:5" x14ac:dyDescent="0.25">
      <c r="A63" s="1" t="s">
        <v>9</v>
      </c>
      <c r="B63" s="41">
        <v>3.472222222222222E-3</v>
      </c>
      <c r="C63" s="45">
        <v>0.16041666666666668</v>
      </c>
      <c r="D63" s="45">
        <v>0.16041666666666668</v>
      </c>
      <c r="E63" s="40" t="s">
        <v>48</v>
      </c>
    </row>
    <row r="64" spans="1:5" x14ac:dyDescent="0.25">
      <c r="A64" s="1" t="s">
        <v>9</v>
      </c>
      <c r="B64" s="40" t="s">
        <v>48</v>
      </c>
      <c r="C64" s="45">
        <v>2.0833333333333332E-2</v>
      </c>
      <c r="D64" s="45">
        <v>2.0833333333333332E-2</v>
      </c>
      <c r="E64" s="40" t="s">
        <v>48</v>
      </c>
    </row>
    <row r="65" spans="1:5" x14ac:dyDescent="0.25">
      <c r="A65" s="1" t="s">
        <v>9</v>
      </c>
      <c r="B65" s="40" t="s">
        <v>48</v>
      </c>
      <c r="C65" s="45">
        <v>3.125E-2</v>
      </c>
      <c r="D65" s="45">
        <v>3.125E-2</v>
      </c>
      <c r="E65" s="40" t="s">
        <v>48</v>
      </c>
    </row>
    <row r="66" spans="1:5" x14ac:dyDescent="0.25">
      <c r="A66" s="1" t="s">
        <v>9</v>
      </c>
      <c r="B66" s="40" t="s">
        <v>48</v>
      </c>
      <c r="C66" s="45">
        <v>0.18263888888888888</v>
      </c>
      <c r="D66" s="45">
        <v>0.18263888888888888</v>
      </c>
      <c r="E66" s="40" t="s">
        <v>48</v>
      </c>
    </row>
    <row r="67" spans="1:5" x14ac:dyDescent="0.25">
      <c r="A67" s="1" t="s">
        <v>9</v>
      </c>
      <c r="B67" s="40" t="s">
        <v>48</v>
      </c>
      <c r="C67" s="45">
        <v>0.18263888888888888</v>
      </c>
      <c r="D67" s="45">
        <v>0.18263888888888888</v>
      </c>
      <c r="E67" s="40" t="s">
        <v>48</v>
      </c>
    </row>
    <row r="68" spans="1:5" x14ac:dyDescent="0.25">
      <c r="A68" s="1" t="s">
        <v>9</v>
      </c>
      <c r="B68" s="40" t="s">
        <v>48</v>
      </c>
      <c r="C68" s="46">
        <v>3.125E-2</v>
      </c>
      <c r="D68" s="45">
        <v>1.0416666666666666E-2</v>
      </c>
      <c r="E68" s="40" t="s">
        <v>48</v>
      </c>
    </row>
    <row r="69" spans="1:5" x14ac:dyDescent="0.25">
      <c r="A69" s="1" t="s">
        <v>9</v>
      </c>
      <c r="B69" s="40" t="s">
        <v>48</v>
      </c>
      <c r="C69" s="46">
        <v>3.125E-2</v>
      </c>
      <c r="D69" s="45">
        <v>3.472222222222222E-3</v>
      </c>
      <c r="E69" s="40" t="s">
        <v>48</v>
      </c>
    </row>
    <row r="70" spans="1:5" x14ac:dyDescent="0.25">
      <c r="A70" s="1" t="s">
        <v>9</v>
      </c>
      <c r="B70" s="40" t="s">
        <v>48</v>
      </c>
      <c r="C70" s="46">
        <v>3.125E-2</v>
      </c>
      <c r="D70" s="45">
        <v>3.2638888888888891E-2</v>
      </c>
      <c r="E70" s="40" t="s">
        <v>48</v>
      </c>
    </row>
    <row r="71" spans="1:5" x14ac:dyDescent="0.25">
      <c r="A71" s="1" t="s">
        <v>9</v>
      </c>
      <c r="B71" s="40" t="s">
        <v>48</v>
      </c>
      <c r="C71" s="46">
        <v>3.125E-2</v>
      </c>
      <c r="D71" s="46">
        <v>3.125E-2</v>
      </c>
      <c r="E71" s="40" t="s">
        <v>48</v>
      </c>
    </row>
    <row r="72" spans="1:5" x14ac:dyDescent="0.25">
      <c r="A72" s="1" t="s">
        <v>9</v>
      </c>
      <c r="B72" s="40" t="s">
        <v>48</v>
      </c>
      <c r="C72" s="46">
        <v>3.125E-2</v>
      </c>
      <c r="D72" s="46">
        <v>3.125E-2</v>
      </c>
      <c r="E72" s="40" t="s">
        <v>48</v>
      </c>
    </row>
    <row r="73" spans="1:5" x14ac:dyDescent="0.25">
      <c r="A73" s="1" t="s">
        <v>9</v>
      </c>
      <c r="B73" s="40" t="s">
        <v>48</v>
      </c>
      <c r="C73" s="46">
        <v>3.125E-2</v>
      </c>
      <c r="D73" s="46">
        <v>3.125E-2</v>
      </c>
      <c r="E73" s="40" t="s">
        <v>48</v>
      </c>
    </row>
    <row r="74" spans="1:5" x14ac:dyDescent="0.25">
      <c r="A74" s="1" t="s">
        <v>9</v>
      </c>
      <c r="B74" s="40" t="s">
        <v>48</v>
      </c>
      <c r="C74" s="46">
        <v>3.125E-2</v>
      </c>
      <c r="D74" s="46">
        <v>3.125E-2</v>
      </c>
      <c r="E74" s="40" t="s">
        <v>48</v>
      </c>
    </row>
    <row r="75" spans="1:5" x14ac:dyDescent="0.25">
      <c r="A75" s="1" t="s">
        <v>9</v>
      </c>
      <c r="B75" s="40" t="s">
        <v>48</v>
      </c>
      <c r="C75" s="46">
        <v>3.125E-2</v>
      </c>
      <c r="D75" s="46">
        <v>3.125E-2</v>
      </c>
      <c r="E75" s="40" t="s">
        <v>48</v>
      </c>
    </row>
    <row r="76" spans="1:5" x14ac:dyDescent="0.25">
      <c r="A76" s="1" t="s">
        <v>9</v>
      </c>
      <c r="B76" s="40" t="s">
        <v>48</v>
      </c>
      <c r="C76" s="46">
        <v>3.125E-2</v>
      </c>
      <c r="D76" s="46">
        <v>3.125E-2</v>
      </c>
      <c r="E76" s="40" t="s">
        <v>48</v>
      </c>
    </row>
    <row r="77" spans="1:5" x14ac:dyDescent="0.25">
      <c r="A77" s="1" t="s">
        <v>9</v>
      </c>
      <c r="B77" s="40" t="s">
        <v>48</v>
      </c>
      <c r="C77" s="46">
        <v>3.125E-2</v>
      </c>
      <c r="D77" s="46">
        <v>3.125E-2</v>
      </c>
      <c r="E77" s="40" t="s">
        <v>48</v>
      </c>
    </row>
    <row r="78" spans="1:5" x14ac:dyDescent="0.25">
      <c r="A78" s="1" t="s">
        <v>9</v>
      </c>
      <c r="B78" s="40" t="s">
        <v>48</v>
      </c>
      <c r="C78" s="46">
        <v>3.125E-2</v>
      </c>
      <c r="D78" s="46">
        <v>3.125E-2</v>
      </c>
      <c r="E78" s="40" t="s">
        <v>48</v>
      </c>
    </row>
    <row r="79" spans="1:5" x14ac:dyDescent="0.25">
      <c r="A79" s="1" t="s">
        <v>9</v>
      </c>
      <c r="B79" s="40" t="s">
        <v>48</v>
      </c>
      <c r="C79" s="46">
        <v>3.125E-2</v>
      </c>
      <c r="D79" s="46">
        <v>3.125E-2</v>
      </c>
      <c r="E79" s="40" t="s">
        <v>48</v>
      </c>
    </row>
    <row r="80" spans="1:5" x14ac:dyDescent="0.25">
      <c r="A80" s="1" t="s">
        <v>9</v>
      </c>
      <c r="B80" s="40" t="s">
        <v>48</v>
      </c>
      <c r="C80" s="46">
        <v>3.125E-2</v>
      </c>
      <c r="D80" s="46">
        <v>3.125E-2</v>
      </c>
      <c r="E80" s="40" t="s">
        <v>48</v>
      </c>
    </row>
    <row r="81" spans="1:5" x14ac:dyDescent="0.25">
      <c r="A81" s="1" t="s">
        <v>9</v>
      </c>
      <c r="B81" s="40" t="s">
        <v>48</v>
      </c>
      <c r="C81" s="46" t="s">
        <v>48</v>
      </c>
      <c r="D81" s="46">
        <v>3.125E-2</v>
      </c>
      <c r="E81" s="40" t="s">
        <v>48</v>
      </c>
    </row>
    <row r="82" spans="1:5" x14ac:dyDescent="0.25">
      <c r="A82" s="1" t="s">
        <v>9</v>
      </c>
      <c r="B82" s="40" t="s">
        <v>48</v>
      </c>
      <c r="C82" s="46" t="s">
        <v>48</v>
      </c>
      <c r="D82" s="46">
        <v>3.125E-2</v>
      </c>
      <c r="E82" s="40" t="s">
        <v>48</v>
      </c>
    </row>
    <row r="83" spans="1:5" x14ac:dyDescent="0.25">
      <c r="A83" s="1" t="s">
        <v>9</v>
      </c>
      <c r="B83" s="40" t="s">
        <v>48</v>
      </c>
      <c r="C83" s="46" t="s">
        <v>48</v>
      </c>
      <c r="D83" s="46">
        <v>3.125E-2</v>
      </c>
      <c r="E83" s="40" t="s">
        <v>48</v>
      </c>
    </row>
    <row r="84" spans="1:5" x14ac:dyDescent="0.25">
      <c r="A84" s="1" t="s">
        <v>10</v>
      </c>
      <c r="B84" s="41">
        <v>3.472222222222222E-3</v>
      </c>
      <c r="C84" s="45">
        <v>2.6388888888888889E-2</v>
      </c>
      <c r="D84" s="45">
        <v>2.6388888888888889E-2</v>
      </c>
      <c r="E84" s="40" t="s">
        <v>48</v>
      </c>
    </row>
    <row r="85" spans="1:5" x14ac:dyDescent="0.25">
      <c r="A85" s="1" t="s">
        <v>10</v>
      </c>
      <c r="B85" s="41">
        <v>5.347222222222222E-2</v>
      </c>
      <c r="C85" s="41">
        <v>3.472222222222222E-3</v>
      </c>
      <c r="D85" s="41">
        <v>3.472222222222222E-3</v>
      </c>
      <c r="E85" s="40" t="s">
        <v>48</v>
      </c>
    </row>
    <row r="86" spans="1:5" x14ac:dyDescent="0.25">
      <c r="A86" s="1" t="s">
        <v>10</v>
      </c>
      <c r="B86" s="41">
        <v>0.15555555555555556</v>
      </c>
      <c r="C86" s="41">
        <v>7.2222222222222215E-2</v>
      </c>
      <c r="D86" s="41">
        <v>7.2222222222222215E-2</v>
      </c>
      <c r="E86" s="40" t="s">
        <v>48</v>
      </c>
    </row>
    <row r="87" spans="1:5" x14ac:dyDescent="0.25">
      <c r="A87" s="1" t="s">
        <v>10</v>
      </c>
      <c r="B87" s="41">
        <v>2.0833333333333332E-2</v>
      </c>
      <c r="C87" s="41">
        <v>5.8333333333333334E-2</v>
      </c>
      <c r="D87" s="41">
        <v>5.8333333333333334E-2</v>
      </c>
      <c r="E87" s="40" t="s">
        <v>48</v>
      </c>
    </row>
    <row r="88" spans="1:5" x14ac:dyDescent="0.25">
      <c r="A88" s="1" t="s">
        <v>10</v>
      </c>
      <c r="B88" s="41">
        <v>2.0833333333333332E-2</v>
      </c>
      <c r="C88" s="41">
        <v>5.8333333333333334E-2</v>
      </c>
      <c r="D88" s="41">
        <v>5.8333333333333334E-2</v>
      </c>
      <c r="E88" s="40" t="s">
        <v>48</v>
      </c>
    </row>
    <row r="89" spans="1:5" x14ac:dyDescent="0.25">
      <c r="A89" s="1" t="s">
        <v>10</v>
      </c>
      <c r="B89" s="41">
        <v>2.0833333333333332E-2</v>
      </c>
      <c r="C89" s="41">
        <v>0.1875</v>
      </c>
      <c r="D89" s="41">
        <v>0.1875</v>
      </c>
      <c r="E89" s="40" t="s">
        <v>48</v>
      </c>
    </row>
    <row r="90" spans="1:5" x14ac:dyDescent="0.25">
      <c r="A90" s="1" t="s">
        <v>10</v>
      </c>
      <c r="B90" s="40" t="s">
        <v>48</v>
      </c>
      <c r="C90" s="41">
        <v>3.3333333333333333E-2</v>
      </c>
      <c r="D90" s="41">
        <v>3.3333333333333333E-2</v>
      </c>
      <c r="E90" s="40" t="s">
        <v>48</v>
      </c>
    </row>
    <row r="91" spans="1:5" x14ac:dyDescent="0.25">
      <c r="A91" s="1" t="s">
        <v>10</v>
      </c>
      <c r="B91" s="40" t="s">
        <v>48</v>
      </c>
      <c r="C91" s="41">
        <v>0.13333333333333333</v>
      </c>
      <c r="D91" s="41">
        <v>0.13333333333333333</v>
      </c>
      <c r="E91" s="40" t="s">
        <v>48</v>
      </c>
    </row>
    <row r="92" spans="1:5" x14ac:dyDescent="0.25">
      <c r="A92" s="1" t="s">
        <v>10</v>
      </c>
      <c r="B92" s="40" t="s">
        <v>48</v>
      </c>
      <c r="C92" s="41">
        <v>0.20833333333333334</v>
      </c>
      <c r="D92" s="41">
        <v>0.20833333333333334</v>
      </c>
      <c r="E92" s="40" t="s">
        <v>48</v>
      </c>
    </row>
    <row r="93" spans="1:5" x14ac:dyDescent="0.25">
      <c r="A93" s="1" t="s">
        <v>10</v>
      </c>
      <c r="B93" s="40" t="s">
        <v>48</v>
      </c>
      <c r="C93" s="41">
        <v>0.11041666666666666</v>
      </c>
      <c r="D93" s="41">
        <v>0.11041666666666666</v>
      </c>
      <c r="E93" s="40" t="s">
        <v>48</v>
      </c>
    </row>
    <row r="94" spans="1:5" x14ac:dyDescent="0.25">
      <c r="A94" s="1" t="s">
        <v>10</v>
      </c>
      <c r="B94" s="40" t="s">
        <v>48</v>
      </c>
      <c r="C94" s="41">
        <v>0.11041666666666666</v>
      </c>
      <c r="D94" s="41">
        <v>0.11041666666666666</v>
      </c>
      <c r="E94" s="40" t="s">
        <v>48</v>
      </c>
    </row>
    <row r="95" spans="1:5" x14ac:dyDescent="0.25">
      <c r="A95" s="1" t="s">
        <v>10</v>
      </c>
      <c r="B95" s="40" t="s">
        <v>48</v>
      </c>
      <c r="C95" s="41">
        <v>0.11041666666666666</v>
      </c>
      <c r="D95" s="41">
        <v>0.11041666666666666</v>
      </c>
      <c r="E95" s="40" t="s">
        <v>48</v>
      </c>
    </row>
    <row r="96" spans="1:5" x14ac:dyDescent="0.25">
      <c r="A96" s="1" t="s">
        <v>10</v>
      </c>
      <c r="B96" s="40" t="s">
        <v>48</v>
      </c>
      <c r="C96" s="41">
        <v>0.11041666666666666</v>
      </c>
      <c r="D96" s="41">
        <v>0.11041666666666666</v>
      </c>
      <c r="E96" s="40" t="s">
        <v>48</v>
      </c>
    </row>
    <row r="97" spans="1:5" x14ac:dyDescent="0.25">
      <c r="A97" s="1" t="s">
        <v>10</v>
      </c>
      <c r="B97" s="40" t="s">
        <v>48</v>
      </c>
      <c r="C97" s="41">
        <v>0.10416666666666667</v>
      </c>
      <c r="D97" s="41">
        <v>0.10416666666666667</v>
      </c>
      <c r="E97" s="40" t="s">
        <v>48</v>
      </c>
    </row>
    <row r="98" spans="1:5" x14ac:dyDescent="0.25">
      <c r="A98" s="1" t="s">
        <v>10</v>
      </c>
      <c r="B98" s="40" t="s">
        <v>48</v>
      </c>
      <c r="C98" s="41">
        <v>7.8472222222222221E-2</v>
      </c>
      <c r="D98" s="41">
        <v>7.8472222222222221E-2</v>
      </c>
      <c r="E98" s="40" t="s">
        <v>48</v>
      </c>
    </row>
    <row r="99" spans="1:5" x14ac:dyDescent="0.25">
      <c r="A99" s="1" t="s">
        <v>10</v>
      </c>
      <c r="B99" s="40" t="s">
        <v>48</v>
      </c>
      <c r="C99" s="42">
        <v>0.67500000000000004</v>
      </c>
      <c r="D99" s="42">
        <v>0.67500000000000004</v>
      </c>
      <c r="E99" s="40" t="s">
        <v>48</v>
      </c>
    </row>
    <row r="100" spans="1:5" x14ac:dyDescent="0.25">
      <c r="A100" s="1" t="s">
        <v>10</v>
      </c>
      <c r="B100" s="40" t="s">
        <v>48</v>
      </c>
      <c r="C100" s="42">
        <v>1.9173611111111111</v>
      </c>
      <c r="D100" s="42">
        <v>1.9173611111111111</v>
      </c>
      <c r="E100" s="40" t="s">
        <v>48</v>
      </c>
    </row>
    <row r="101" spans="1:5" x14ac:dyDescent="0.25">
      <c r="A101" s="1" t="s">
        <v>10</v>
      </c>
      <c r="B101" s="40" t="s">
        <v>48</v>
      </c>
      <c r="C101" s="42">
        <v>1.8319444444444444</v>
      </c>
      <c r="D101" s="42">
        <v>1.8319444444444444</v>
      </c>
      <c r="E101" s="40" t="s">
        <v>48</v>
      </c>
    </row>
    <row r="102" spans="1:5" x14ac:dyDescent="0.25">
      <c r="A102" s="1" t="s">
        <v>10</v>
      </c>
      <c r="B102" s="40" t="s">
        <v>48</v>
      </c>
      <c r="C102" s="42">
        <v>1.8055555555555556</v>
      </c>
      <c r="D102" s="42">
        <v>1.8055555555555556</v>
      </c>
      <c r="E102" s="40" t="s">
        <v>48</v>
      </c>
    </row>
    <row r="103" spans="1:5" x14ac:dyDescent="0.25">
      <c r="A103" s="1" t="s">
        <v>10</v>
      </c>
      <c r="B103" s="40" t="s">
        <v>48</v>
      </c>
      <c r="C103" s="42">
        <v>1.5416666666666667</v>
      </c>
      <c r="D103" s="42">
        <v>1.5416666666666667</v>
      </c>
      <c r="E103" s="40" t="s">
        <v>48</v>
      </c>
    </row>
    <row r="104" spans="1:5" x14ac:dyDescent="0.25">
      <c r="A104" s="1" t="s">
        <v>10</v>
      </c>
      <c r="B104" s="40" t="s">
        <v>48</v>
      </c>
      <c r="C104" s="42">
        <v>0.8930555555555556</v>
      </c>
      <c r="D104" s="42">
        <v>0.8930555555555556</v>
      </c>
      <c r="E104" s="40" t="s">
        <v>48</v>
      </c>
    </row>
    <row r="105" spans="1:5" x14ac:dyDescent="0.25">
      <c r="A105" s="1" t="s">
        <v>10</v>
      </c>
      <c r="B105" s="40" t="s">
        <v>48</v>
      </c>
      <c r="C105" s="42">
        <v>3.7499999999999999E-2</v>
      </c>
      <c r="D105" s="42">
        <v>3.7499999999999999E-2</v>
      </c>
      <c r="E105" s="40" t="s">
        <v>48</v>
      </c>
    </row>
    <row r="106" spans="1:5" x14ac:dyDescent="0.25">
      <c r="A106" s="1" t="s">
        <v>10</v>
      </c>
      <c r="B106" s="40" t="s">
        <v>48</v>
      </c>
      <c r="C106" s="42">
        <v>8.3333333333333332E-3</v>
      </c>
      <c r="D106" s="42">
        <v>8.3333333333333332E-3</v>
      </c>
      <c r="E106" s="40" t="s">
        <v>48</v>
      </c>
    </row>
    <row r="107" spans="1:5" x14ac:dyDescent="0.25">
      <c r="A107" s="1" t="s">
        <v>10</v>
      </c>
      <c r="B107" s="40" t="s">
        <v>48</v>
      </c>
      <c r="C107" s="40" t="s">
        <v>48</v>
      </c>
      <c r="D107" s="42">
        <v>2.0833333333333332E-2</v>
      </c>
      <c r="E107" s="40" t="s">
        <v>48</v>
      </c>
    </row>
    <row r="108" spans="1:5" x14ac:dyDescent="0.25">
      <c r="A108" s="1" t="s">
        <v>10</v>
      </c>
      <c r="B108" s="40" t="s">
        <v>48</v>
      </c>
      <c r="C108" s="40" t="s">
        <v>48</v>
      </c>
      <c r="D108" s="42">
        <v>2.0833333333333332E-2</v>
      </c>
      <c r="E108" s="40" t="s">
        <v>48</v>
      </c>
    </row>
    <row r="109" spans="1:5" x14ac:dyDescent="0.25">
      <c r="A109" s="1" t="s">
        <v>10</v>
      </c>
      <c r="B109" s="40" t="s">
        <v>48</v>
      </c>
      <c r="C109" s="40" t="s">
        <v>48</v>
      </c>
      <c r="D109" s="42">
        <v>2.0833333333333332E-2</v>
      </c>
      <c r="E109" s="40" t="s">
        <v>48</v>
      </c>
    </row>
    <row r="110" spans="1:5" x14ac:dyDescent="0.25">
      <c r="A110" s="1" t="s">
        <v>10</v>
      </c>
      <c r="B110" s="40" t="s">
        <v>48</v>
      </c>
      <c r="C110" s="40" t="s">
        <v>48</v>
      </c>
      <c r="D110" s="42">
        <v>2.0833333333333332E-2</v>
      </c>
      <c r="E110" s="40" t="s">
        <v>48</v>
      </c>
    </row>
    <row r="111" spans="1:5" x14ac:dyDescent="0.25">
      <c r="A111" s="1" t="s">
        <v>10</v>
      </c>
      <c r="B111" s="40" t="s">
        <v>48</v>
      </c>
      <c r="C111" s="40" t="s">
        <v>48</v>
      </c>
      <c r="D111" s="42">
        <v>2.0833333333333332E-2</v>
      </c>
      <c r="E111" s="40" t="s">
        <v>48</v>
      </c>
    </row>
    <row r="112" spans="1:5" x14ac:dyDescent="0.25">
      <c r="A112" s="1" t="s">
        <v>10</v>
      </c>
      <c r="B112" s="40" t="s">
        <v>48</v>
      </c>
      <c r="C112" s="40" t="s">
        <v>48</v>
      </c>
      <c r="D112" s="42">
        <v>2.5694444444444443E-2</v>
      </c>
      <c r="E112" s="40" t="s">
        <v>48</v>
      </c>
    </row>
    <row r="113" spans="1:5" x14ac:dyDescent="0.25">
      <c r="A113" s="1" t="s">
        <v>10</v>
      </c>
      <c r="B113" s="40" t="s">
        <v>48</v>
      </c>
      <c r="C113" s="40" t="s">
        <v>48</v>
      </c>
      <c r="D113" s="42">
        <v>3.472222222222222E-3</v>
      </c>
      <c r="E113" s="40" t="s">
        <v>48</v>
      </c>
    </row>
    <row r="114" spans="1:5" x14ac:dyDescent="0.25">
      <c r="B114"/>
      <c r="C114"/>
      <c r="D114"/>
      <c r="E114"/>
    </row>
    <row r="115" spans="1:5" x14ac:dyDescent="0.25">
      <c r="B115"/>
      <c r="C115"/>
      <c r="D115"/>
      <c r="E115"/>
    </row>
    <row r="116" spans="1:5" x14ac:dyDescent="0.25">
      <c r="B116"/>
      <c r="C116"/>
      <c r="D116"/>
      <c r="E116"/>
    </row>
    <row r="117" spans="1:5" x14ac:dyDescent="0.25">
      <c r="B117"/>
      <c r="C117"/>
      <c r="D117"/>
      <c r="E117"/>
    </row>
    <row r="118" spans="1:5" x14ac:dyDescent="0.25">
      <c r="B118"/>
      <c r="C118"/>
      <c r="D118"/>
      <c r="E118"/>
    </row>
    <row r="119" spans="1:5" x14ac:dyDescent="0.25">
      <c r="B119"/>
      <c r="C119"/>
      <c r="D119"/>
      <c r="E119"/>
    </row>
    <row r="120" spans="1:5" x14ac:dyDescent="0.25">
      <c r="B120"/>
      <c r="C120"/>
      <c r="D120"/>
      <c r="E120"/>
    </row>
    <row r="121" spans="1:5" x14ac:dyDescent="0.25">
      <c r="B121"/>
      <c r="C121"/>
      <c r="D121"/>
      <c r="E1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FAE3D-67A7-4211-9CD7-52E02217DB4A}">
  <dimension ref="A1:B11"/>
  <sheetViews>
    <sheetView tabSelected="1" workbookViewId="0">
      <selection activeCell="G40" sqref="G40"/>
    </sheetView>
  </sheetViews>
  <sheetFormatPr defaultRowHeight="12.5" x14ac:dyDescent="0.25"/>
  <cols>
    <col min="1" max="1" width="20.453125" customWidth="1"/>
  </cols>
  <sheetData>
    <row r="1" spans="1:2" x14ac:dyDescent="0.25">
      <c r="A1" s="1" t="s">
        <v>0</v>
      </c>
      <c r="B1" s="32" t="s">
        <v>37</v>
      </c>
    </row>
    <row r="2" spans="1:2" ht="13" customHeight="1" x14ac:dyDescent="0.25">
      <c r="A2" s="1" t="s">
        <v>1</v>
      </c>
      <c r="B2" s="32" t="s">
        <v>38</v>
      </c>
    </row>
    <row r="3" spans="1:2" ht="13" customHeight="1" x14ac:dyDescent="0.25">
      <c r="A3" s="1" t="s">
        <v>2</v>
      </c>
      <c r="B3" s="32"/>
    </row>
    <row r="4" spans="1:2" ht="13" customHeight="1" x14ac:dyDescent="0.25">
      <c r="A4" s="1" t="s">
        <v>3</v>
      </c>
      <c r="B4" s="32" t="s">
        <v>39</v>
      </c>
    </row>
    <row r="5" spans="1:2" ht="13" customHeight="1" x14ac:dyDescent="0.25">
      <c r="A5" s="1" t="s">
        <v>4</v>
      </c>
      <c r="B5" s="32" t="s">
        <v>40</v>
      </c>
    </row>
    <row r="6" spans="1:2" ht="13" customHeight="1" x14ac:dyDescent="0.25">
      <c r="A6" s="1" t="s">
        <v>5</v>
      </c>
      <c r="B6" s="32" t="s">
        <v>41</v>
      </c>
    </row>
    <row r="7" spans="1:2" ht="13" customHeight="1" x14ac:dyDescent="0.25">
      <c r="A7" s="1" t="s">
        <v>6</v>
      </c>
      <c r="B7" s="32" t="s">
        <v>42</v>
      </c>
    </row>
    <row r="8" spans="1:2" ht="13" customHeight="1" x14ac:dyDescent="0.25">
      <c r="A8" s="1" t="s">
        <v>7</v>
      </c>
      <c r="B8" s="32" t="s">
        <v>43</v>
      </c>
    </row>
    <row r="9" spans="1:2" ht="13" customHeight="1" x14ac:dyDescent="0.25">
      <c r="A9" s="1" t="s">
        <v>8</v>
      </c>
      <c r="B9" s="32" t="s">
        <v>44</v>
      </c>
    </row>
    <row r="10" spans="1:2" ht="13" customHeight="1" x14ac:dyDescent="0.25">
      <c r="A10" s="1" t="s">
        <v>9</v>
      </c>
      <c r="B10" s="32" t="s">
        <v>45</v>
      </c>
    </row>
    <row r="11" spans="1:2" ht="13" customHeight="1" x14ac:dyDescent="0.25">
      <c r="A11" s="1" t="s">
        <v>10</v>
      </c>
      <c r="B11" s="32" t="s">
        <v>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6F423-FC4A-4E37-B050-7A56B497E416}">
  <dimension ref="A1:V19"/>
  <sheetViews>
    <sheetView topLeftCell="B1" workbookViewId="0">
      <selection activeCell="R3" sqref="R3"/>
    </sheetView>
  </sheetViews>
  <sheetFormatPr defaultRowHeight="12.5" x14ac:dyDescent="0.25"/>
  <cols>
    <col min="1" max="1" width="18.453125" customWidth="1"/>
    <col min="2" max="22" width="11.81640625" customWidth="1"/>
  </cols>
  <sheetData>
    <row r="1" spans="1:22" x14ac:dyDescent="0.25">
      <c r="E1" s="30" t="s">
        <v>81</v>
      </c>
      <c r="F1" s="31"/>
      <c r="G1" s="31"/>
      <c r="K1" s="30" t="s">
        <v>81</v>
      </c>
      <c r="L1" s="31"/>
      <c r="M1" s="31"/>
      <c r="N1" s="30"/>
      <c r="O1" s="1"/>
      <c r="P1" s="30" t="s">
        <v>82</v>
      </c>
      <c r="Q1" s="31"/>
      <c r="R1" s="31"/>
      <c r="S1" s="30" t="s">
        <v>82</v>
      </c>
      <c r="T1" s="31"/>
      <c r="U1" s="31"/>
      <c r="V1" s="31"/>
    </row>
    <row r="2" spans="1:22" ht="87" customHeight="1" x14ac:dyDescent="0.25">
      <c r="A2" s="1" t="s">
        <v>0</v>
      </c>
      <c r="B2" s="1" t="s">
        <v>11</v>
      </c>
      <c r="C2" s="3" t="s">
        <v>47</v>
      </c>
      <c r="D2" s="1" t="s">
        <v>12</v>
      </c>
      <c r="E2" s="17" t="s">
        <v>57</v>
      </c>
      <c r="F2" s="17" t="s">
        <v>58</v>
      </c>
      <c r="G2" s="17" t="s">
        <v>59</v>
      </c>
      <c r="H2" s="18" t="s">
        <v>13</v>
      </c>
      <c r="I2" s="18" t="s">
        <v>14</v>
      </c>
      <c r="J2" s="18" t="s">
        <v>15</v>
      </c>
      <c r="K2" s="5" t="s">
        <v>16</v>
      </c>
      <c r="L2" s="5" t="s">
        <v>17</v>
      </c>
      <c r="M2" s="5" t="s">
        <v>18</v>
      </c>
      <c r="N2" s="5" t="s">
        <v>19</v>
      </c>
      <c r="O2" s="1"/>
      <c r="P2" s="18" t="s">
        <v>86</v>
      </c>
      <c r="Q2" s="18" t="s">
        <v>87</v>
      </c>
      <c r="R2" s="18" t="s">
        <v>88</v>
      </c>
      <c r="S2" s="6" t="s">
        <v>49</v>
      </c>
      <c r="T2" s="6" t="s">
        <v>50</v>
      </c>
      <c r="U2" s="6" t="s">
        <v>51</v>
      </c>
      <c r="V2" s="6" t="s">
        <v>52</v>
      </c>
    </row>
    <row r="3" spans="1:22" ht="17" customHeight="1" x14ac:dyDescent="0.25">
      <c r="A3" s="1" t="s">
        <v>1</v>
      </c>
      <c r="B3" s="1">
        <v>60</v>
      </c>
      <c r="C3" s="1">
        <f t="shared" ref="C3:C12" si="0">B3/60</f>
        <v>1</v>
      </c>
      <c r="D3" s="1">
        <v>24</v>
      </c>
      <c r="E3" s="17">
        <f>$D3*H3</f>
        <v>4</v>
      </c>
      <c r="F3" s="17">
        <f t="shared" ref="F3:G3" si="1">$D3*I3</f>
        <v>0</v>
      </c>
      <c r="G3" s="17">
        <f t="shared" si="1"/>
        <v>1</v>
      </c>
      <c r="H3" s="19">
        <v>0.16666666666666666</v>
      </c>
      <c r="I3" s="18">
        <v>0</v>
      </c>
      <c r="J3" s="19">
        <v>4.1666666666666664E-2</v>
      </c>
      <c r="K3" s="6" t="s">
        <v>48</v>
      </c>
      <c r="L3" s="6" t="s">
        <v>48</v>
      </c>
      <c r="M3" s="5">
        <v>4</v>
      </c>
      <c r="N3" s="5">
        <v>0</v>
      </c>
      <c r="O3" s="1"/>
      <c r="P3" s="20">
        <f>H3/$C3</f>
        <v>0.16666666666666666</v>
      </c>
      <c r="Q3" s="20">
        <f>I3/$C3</f>
        <v>0</v>
      </c>
      <c r="R3" s="20">
        <f>J3/$C3</f>
        <v>4.1666666666666664E-2</v>
      </c>
      <c r="S3" s="21" t="str">
        <f>IF(K3="NA","NA",K3/$C3)</f>
        <v>NA</v>
      </c>
      <c r="T3" s="21" t="str">
        <f>IF(L3="NA","NA",L3/$C3)</f>
        <v>NA</v>
      </c>
      <c r="U3" s="21">
        <f>IF(M3="NA","NA",M3/$C3)</f>
        <v>4</v>
      </c>
      <c r="V3" s="21">
        <f>IF(N3="NA","NA",N3/$C3)</f>
        <v>0</v>
      </c>
    </row>
    <row r="4" spans="1:22" ht="17" customHeight="1" x14ac:dyDescent="0.25">
      <c r="A4" s="1" t="s">
        <v>2</v>
      </c>
      <c r="B4" s="1">
        <v>45</v>
      </c>
      <c r="C4" s="1">
        <f t="shared" si="0"/>
        <v>0.75</v>
      </c>
      <c r="D4" s="1">
        <v>10</v>
      </c>
      <c r="E4" s="17">
        <f t="shared" ref="E4:E12" si="2">$D4*H4</f>
        <v>2</v>
      </c>
      <c r="F4" s="17">
        <f t="shared" ref="F4:F12" si="3">$D4*I4</f>
        <v>2</v>
      </c>
      <c r="G4" s="17">
        <f t="shared" ref="G4:G12" si="4">$D4*J4</f>
        <v>0</v>
      </c>
      <c r="H4" s="19">
        <v>0.2</v>
      </c>
      <c r="I4" s="19">
        <v>0.2</v>
      </c>
      <c r="J4" s="18">
        <v>0</v>
      </c>
      <c r="K4" s="6" t="s">
        <v>48</v>
      </c>
      <c r="L4" s="6" t="s">
        <v>48</v>
      </c>
      <c r="M4" s="5">
        <v>3</v>
      </c>
      <c r="N4" s="5">
        <v>0</v>
      </c>
      <c r="O4" s="1"/>
      <c r="P4" s="20">
        <f t="shared" ref="P4:P12" si="5">H4/$C4</f>
        <v>0.26666666666666666</v>
      </c>
      <c r="Q4" s="20">
        <f>I4/$C4</f>
        <v>0.26666666666666666</v>
      </c>
      <c r="R4" s="20">
        <f>J4/$C4</f>
        <v>0</v>
      </c>
      <c r="S4" s="21" t="str">
        <f t="shared" ref="S4:S12" si="6">IF(K4="NA","NA",K4/$C4)</f>
        <v>NA</v>
      </c>
      <c r="T4" s="21" t="str">
        <f t="shared" ref="T4:T12" si="7">IF(L4="NA","NA",L4/$C4)</f>
        <v>NA</v>
      </c>
      <c r="U4" s="21">
        <f t="shared" ref="U4:U12" si="8">IF(M4="NA","NA",M4/$C4)</f>
        <v>4</v>
      </c>
      <c r="V4" s="21">
        <f t="shared" ref="V4:V12" si="9">IF(N4="NA","NA",N4/$C4)</f>
        <v>0</v>
      </c>
    </row>
    <row r="5" spans="1:22" ht="17" customHeight="1" x14ac:dyDescent="0.25">
      <c r="A5" s="1" t="s">
        <v>3</v>
      </c>
      <c r="B5" s="1">
        <v>120</v>
      </c>
      <c r="C5" s="1">
        <f t="shared" si="0"/>
        <v>2</v>
      </c>
      <c r="D5" s="1">
        <v>20</v>
      </c>
      <c r="E5" s="17">
        <f t="shared" si="2"/>
        <v>2</v>
      </c>
      <c r="F5" s="17">
        <f t="shared" si="3"/>
        <v>0</v>
      </c>
      <c r="G5" s="17">
        <f t="shared" si="4"/>
        <v>3</v>
      </c>
      <c r="H5" s="19">
        <v>0.1</v>
      </c>
      <c r="I5" s="18">
        <v>0</v>
      </c>
      <c r="J5" s="19">
        <v>0.15</v>
      </c>
      <c r="K5" s="5">
        <v>8</v>
      </c>
      <c r="L5" s="6" t="s">
        <v>48</v>
      </c>
      <c r="M5" s="5">
        <v>10</v>
      </c>
      <c r="N5" s="5">
        <v>0</v>
      </c>
      <c r="O5" s="1"/>
      <c r="P5" s="20">
        <f t="shared" si="5"/>
        <v>0.05</v>
      </c>
      <c r="Q5" s="20">
        <f>I5/$C5</f>
        <v>0</v>
      </c>
      <c r="R5" s="20">
        <f>J5/$C5</f>
        <v>7.4999999999999997E-2</v>
      </c>
      <c r="S5" s="21">
        <f t="shared" si="6"/>
        <v>4</v>
      </c>
      <c r="T5" s="21" t="str">
        <f>IF(L5="NA","NA",L5/$C5)</f>
        <v>NA</v>
      </c>
      <c r="U5" s="21">
        <f t="shared" si="8"/>
        <v>5</v>
      </c>
      <c r="V5" s="21">
        <f t="shared" si="9"/>
        <v>0</v>
      </c>
    </row>
    <row r="6" spans="1:22" ht="17" customHeight="1" x14ac:dyDescent="0.25">
      <c r="A6" s="1" t="s">
        <v>4</v>
      </c>
      <c r="B6" s="1">
        <v>42</v>
      </c>
      <c r="C6" s="1">
        <f t="shared" si="0"/>
        <v>0.7</v>
      </c>
      <c r="D6" s="1">
        <v>28</v>
      </c>
      <c r="E6" s="17">
        <f t="shared" si="2"/>
        <v>2</v>
      </c>
      <c r="F6" s="17">
        <f t="shared" si="3"/>
        <v>3</v>
      </c>
      <c r="G6" s="17">
        <f t="shared" si="4"/>
        <v>2</v>
      </c>
      <c r="H6" s="19">
        <v>7.1428571428571425E-2</v>
      </c>
      <c r="I6" s="19">
        <v>0.10714285714285714</v>
      </c>
      <c r="J6" s="19">
        <v>7.1428571428571425E-2</v>
      </c>
      <c r="K6" s="5">
        <v>3</v>
      </c>
      <c r="L6" s="5">
        <v>3</v>
      </c>
      <c r="M6" s="5">
        <v>6</v>
      </c>
      <c r="N6" s="5">
        <v>0</v>
      </c>
      <c r="O6" s="1"/>
      <c r="P6" s="20">
        <f t="shared" si="5"/>
        <v>0.10204081632653061</v>
      </c>
      <c r="Q6" s="20">
        <f>I6/$C6</f>
        <v>0.15306122448979592</v>
      </c>
      <c r="R6" s="20">
        <f>J6/$C6</f>
        <v>0.10204081632653061</v>
      </c>
      <c r="S6" s="21">
        <f t="shared" si="6"/>
        <v>4.2857142857142856</v>
      </c>
      <c r="T6" s="21">
        <f t="shared" si="7"/>
        <v>4.2857142857142856</v>
      </c>
      <c r="U6" s="21">
        <f t="shared" si="8"/>
        <v>8.5714285714285712</v>
      </c>
      <c r="V6" s="21">
        <f t="shared" si="9"/>
        <v>0</v>
      </c>
    </row>
    <row r="7" spans="1:22" ht="17" customHeight="1" x14ac:dyDescent="0.25">
      <c r="A7" s="1" t="s">
        <v>5</v>
      </c>
      <c r="B7" s="1">
        <v>47</v>
      </c>
      <c r="C7" s="1">
        <f t="shared" si="0"/>
        <v>0.78333333333333333</v>
      </c>
      <c r="D7" s="1">
        <v>21</v>
      </c>
      <c r="E7" s="17">
        <f t="shared" si="2"/>
        <v>0</v>
      </c>
      <c r="F7" s="17">
        <f t="shared" si="3"/>
        <v>1</v>
      </c>
      <c r="G7" s="17">
        <f t="shared" si="4"/>
        <v>1</v>
      </c>
      <c r="H7" s="19">
        <v>0</v>
      </c>
      <c r="I7" s="19">
        <v>4.7619047619047616E-2</v>
      </c>
      <c r="J7" s="19">
        <v>4.7619047619047616E-2</v>
      </c>
      <c r="K7" s="5">
        <v>1</v>
      </c>
      <c r="L7" s="5">
        <v>2</v>
      </c>
      <c r="M7" s="5">
        <v>18</v>
      </c>
      <c r="N7" s="5">
        <v>0</v>
      </c>
      <c r="O7" s="1"/>
      <c r="P7" s="20">
        <f t="shared" si="5"/>
        <v>0</v>
      </c>
      <c r="Q7" s="20">
        <f>I7/$C7</f>
        <v>6.0790273556230998E-2</v>
      </c>
      <c r="R7" s="20">
        <f>J7/$C7</f>
        <v>6.0790273556230998E-2</v>
      </c>
      <c r="S7" s="21">
        <f t="shared" si="6"/>
        <v>1.2765957446808511</v>
      </c>
      <c r="T7" s="21">
        <f t="shared" si="7"/>
        <v>2.5531914893617023</v>
      </c>
      <c r="U7" s="21">
        <f t="shared" si="8"/>
        <v>22.978723404255319</v>
      </c>
      <c r="V7" s="21">
        <f t="shared" si="9"/>
        <v>0</v>
      </c>
    </row>
    <row r="8" spans="1:22" ht="17" customHeight="1" x14ac:dyDescent="0.25">
      <c r="A8" s="1" t="s">
        <v>6</v>
      </c>
      <c r="B8" s="1">
        <v>45</v>
      </c>
      <c r="C8" s="1">
        <f t="shared" si="0"/>
        <v>0.75</v>
      </c>
      <c r="D8" s="1">
        <v>13</v>
      </c>
      <c r="E8" s="17">
        <f t="shared" si="2"/>
        <v>4</v>
      </c>
      <c r="F8" s="17">
        <f t="shared" si="3"/>
        <v>2</v>
      </c>
      <c r="G8" s="17">
        <f t="shared" si="4"/>
        <v>3</v>
      </c>
      <c r="H8" s="19">
        <v>0.30769230769230771</v>
      </c>
      <c r="I8" s="19">
        <v>0.15384615384615385</v>
      </c>
      <c r="J8" s="19">
        <v>0.23076923076923078</v>
      </c>
      <c r="K8" s="5">
        <v>1</v>
      </c>
      <c r="L8" s="6" t="s">
        <v>48</v>
      </c>
      <c r="M8" s="5">
        <v>14</v>
      </c>
      <c r="N8" s="5">
        <v>0</v>
      </c>
      <c r="O8" s="1"/>
      <c r="P8" s="20">
        <f t="shared" si="5"/>
        <v>0.4102564102564103</v>
      </c>
      <c r="Q8" s="20">
        <f>I8/$C8</f>
        <v>0.20512820512820515</v>
      </c>
      <c r="R8" s="20">
        <f>J8/$C8</f>
        <v>0.30769230769230771</v>
      </c>
      <c r="S8" s="21">
        <f t="shared" si="6"/>
        <v>1.3333333333333333</v>
      </c>
      <c r="T8" s="21" t="str">
        <f t="shared" si="7"/>
        <v>NA</v>
      </c>
      <c r="U8" s="21">
        <f t="shared" si="8"/>
        <v>18.666666666666668</v>
      </c>
      <c r="V8" s="21">
        <f t="shared" si="9"/>
        <v>0</v>
      </c>
    </row>
    <row r="9" spans="1:22" ht="17" customHeight="1" x14ac:dyDescent="0.25">
      <c r="A9" s="1" t="s">
        <v>7</v>
      </c>
      <c r="B9" s="1">
        <v>41</v>
      </c>
      <c r="C9" s="1">
        <f t="shared" si="0"/>
        <v>0.68333333333333335</v>
      </c>
      <c r="D9" s="1">
        <v>34</v>
      </c>
      <c r="E9" s="17">
        <f t="shared" si="2"/>
        <v>2</v>
      </c>
      <c r="F9" s="17">
        <f t="shared" si="3"/>
        <v>2</v>
      </c>
      <c r="G9" s="17">
        <f t="shared" si="4"/>
        <v>0</v>
      </c>
      <c r="H9" s="19">
        <v>5.8823529411764705E-2</v>
      </c>
      <c r="I9" s="19">
        <v>5.8823529411764705E-2</v>
      </c>
      <c r="J9" s="18">
        <v>0</v>
      </c>
      <c r="K9" s="5">
        <v>5</v>
      </c>
      <c r="L9" s="6" t="s">
        <v>48</v>
      </c>
      <c r="M9" s="5">
        <v>9</v>
      </c>
      <c r="N9" s="5">
        <v>5</v>
      </c>
      <c r="O9" s="1"/>
      <c r="P9" s="20">
        <f t="shared" si="5"/>
        <v>8.6083213773314196E-2</v>
      </c>
      <c r="Q9" s="20">
        <f>I9/$C9</f>
        <v>8.6083213773314196E-2</v>
      </c>
      <c r="R9" s="20">
        <f>J9/$C9</f>
        <v>0</v>
      </c>
      <c r="S9" s="21">
        <f t="shared" si="6"/>
        <v>7.3170731707317076</v>
      </c>
      <c r="T9" s="21" t="str">
        <f t="shared" si="7"/>
        <v>NA</v>
      </c>
      <c r="U9" s="21">
        <f t="shared" si="8"/>
        <v>13.170731707317072</v>
      </c>
      <c r="V9" s="21">
        <f t="shared" si="9"/>
        <v>7.3170731707317076</v>
      </c>
    </row>
    <row r="10" spans="1:22" ht="17" customHeight="1" x14ac:dyDescent="0.25">
      <c r="A10" s="1" t="s">
        <v>8</v>
      </c>
      <c r="B10" s="1">
        <v>60</v>
      </c>
      <c r="C10" s="1">
        <f t="shared" si="0"/>
        <v>1</v>
      </c>
      <c r="D10" s="1">
        <v>20</v>
      </c>
      <c r="E10" s="17">
        <f t="shared" si="2"/>
        <v>2</v>
      </c>
      <c r="F10" s="17">
        <f t="shared" si="3"/>
        <v>4</v>
      </c>
      <c r="G10" s="17">
        <f t="shared" si="4"/>
        <v>1</v>
      </c>
      <c r="H10" s="19">
        <v>0.1</v>
      </c>
      <c r="I10" s="19">
        <v>0.2</v>
      </c>
      <c r="J10" s="19">
        <v>0.05</v>
      </c>
      <c r="K10" s="5">
        <v>0</v>
      </c>
      <c r="L10" s="6" t="s">
        <v>48</v>
      </c>
      <c r="M10" s="5">
        <v>25</v>
      </c>
      <c r="N10" s="5">
        <v>0</v>
      </c>
      <c r="O10" s="1"/>
      <c r="P10" s="20">
        <f t="shared" si="5"/>
        <v>0.1</v>
      </c>
      <c r="Q10" s="20">
        <f>I10/$C10</f>
        <v>0.2</v>
      </c>
      <c r="R10" s="20">
        <f>J10/$C10</f>
        <v>0.05</v>
      </c>
      <c r="S10" s="21">
        <f t="shared" si="6"/>
        <v>0</v>
      </c>
      <c r="T10" s="21" t="str">
        <f t="shared" si="7"/>
        <v>NA</v>
      </c>
      <c r="U10" s="21">
        <f t="shared" si="8"/>
        <v>25</v>
      </c>
      <c r="V10" s="21">
        <f t="shared" si="9"/>
        <v>0</v>
      </c>
    </row>
    <row r="11" spans="1:22" ht="17" customHeight="1" x14ac:dyDescent="0.25">
      <c r="A11" s="1" t="s">
        <v>9</v>
      </c>
      <c r="B11" s="1">
        <v>60</v>
      </c>
      <c r="C11" s="1">
        <f t="shared" si="0"/>
        <v>1</v>
      </c>
      <c r="D11" s="1">
        <v>25</v>
      </c>
      <c r="E11" s="17">
        <f t="shared" si="2"/>
        <v>4</v>
      </c>
      <c r="F11" s="17">
        <f t="shared" si="3"/>
        <v>2</v>
      </c>
      <c r="G11" s="17">
        <f t="shared" si="4"/>
        <v>3</v>
      </c>
      <c r="H11" s="19">
        <v>0.16</v>
      </c>
      <c r="I11" s="19">
        <v>0.08</v>
      </c>
      <c r="J11" s="19">
        <v>0.12</v>
      </c>
      <c r="K11" s="5">
        <v>2</v>
      </c>
      <c r="L11" s="5">
        <v>3</v>
      </c>
      <c r="M11" s="5">
        <v>23</v>
      </c>
      <c r="N11" s="5">
        <v>0</v>
      </c>
      <c r="O11" s="1"/>
      <c r="P11" s="20">
        <f t="shared" si="5"/>
        <v>0.16</v>
      </c>
      <c r="Q11" s="20">
        <f>I11/$C11</f>
        <v>0.08</v>
      </c>
      <c r="R11" s="20">
        <f>J11/$C11</f>
        <v>0.12</v>
      </c>
      <c r="S11" s="21">
        <f t="shared" si="6"/>
        <v>2</v>
      </c>
      <c r="T11" s="21">
        <f t="shared" si="7"/>
        <v>3</v>
      </c>
      <c r="U11" s="21">
        <f t="shared" si="8"/>
        <v>23</v>
      </c>
      <c r="V11" s="21">
        <f t="shared" si="9"/>
        <v>0</v>
      </c>
    </row>
    <row r="12" spans="1:22" ht="17" customHeight="1" x14ac:dyDescent="0.25">
      <c r="A12" s="1" t="s">
        <v>10</v>
      </c>
      <c r="B12" s="1">
        <v>70</v>
      </c>
      <c r="C12" s="1">
        <f t="shared" si="0"/>
        <v>1.1666666666666667</v>
      </c>
      <c r="D12" s="1">
        <v>28</v>
      </c>
      <c r="E12" s="17">
        <f t="shared" si="2"/>
        <v>4</v>
      </c>
      <c r="F12" s="17">
        <f t="shared" si="3"/>
        <v>5</v>
      </c>
      <c r="G12" s="17">
        <f t="shared" si="4"/>
        <v>2</v>
      </c>
      <c r="H12" s="19">
        <v>0.14285714285714285</v>
      </c>
      <c r="I12" s="19">
        <v>0.17857142857142858</v>
      </c>
      <c r="J12" s="19">
        <v>7.1428571428571425E-2</v>
      </c>
      <c r="K12" s="5">
        <v>6</v>
      </c>
      <c r="L12" s="5">
        <v>8</v>
      </c>
      <c r="M12" s="5">
        <v>28</v>
      </c>
      <c r="N12" s="5">
        <v>0</v>
      </c>
      <c r="O12" s="1"/>
      <c r="P12" s="20">
        <f t="shared" si="5"/>
        <v>0.12244897959183672</v>
      </c>
      <c r="Q12" s="20">
        <f>I12/$C12</f>
        <v>0.15306122448979592</v>
      </c>
      <c r="R12" s="20">
        <f>J12/$C12</f>
        <v>6.1224489795918359E-2</v>
      </c>
      <c r="S12" s="21">
        <f t="shared" si="6"/>
        <v>5.1428571428571423</v>
      </c>
      <c r="T12" s="21">
        <f t="shared" si="7"/>
        <v>6.8571428571428568</v>
      </c>
      <c r="U12" s="21">
        <f t="shared" si="8"/>
        <v>24</v>
      </c>
      <c r="V12" s="21">
        <f t="shared" si="9"/>
        <v>0</v>
      </c>
    </row>
    <row r="13" spans="1:22" x14ac:dyDescent="0.25">
      <c r="A13" s="1"/>
      <c r="D13" s="1"/>
      <c r="E13" s="1"/>
      <c r="F13" s="1"/>
      <c r="G13" s="1"/>
      <c r="K13" s="1"/>
      <c r="L13" s="1"/>
      <c r="M13" s="1"/>
      <c r="N13" s="1"/>
      <c r="O13" s="1"/>
      <c r="S13" s="1"/>
      <c r="T13" s="1"/>
      <c r="U13" s="1"/>
      <c r="V13" s="1"/>
    </row>
    <row r="14" spans="1:22" x14ac:dyDescent="0.25">
      <c r="A14" s="1"/>
      <c r="B14" s="1"/>
      <c r="C14" s="1"/>
      <c r="D14" s="1"/>
      <c r="E14" s="1"/>
      <c r="F14" s="1"/>
      <c r="G14" s="1"/>
      <c r="H14" s="1"/>
      <c r="I14" s="1"/>
      <c r="J14" s="1"/>
      <c r="K14" s="1"/>
      <c r="L14" s="1"/>
      <c r="M14" s="1"/>
      <c r="O14" s="3" t="s">
        <v>53</v>
      </c>
      <c r="P14" s="10">
        <f>AVERAGE(P3:P12)</f>
        <v>0.14641627532814253</v>
      </c>
      <c r="Q14" s="10">
        <f t="shared" ref="Q14:V14" si="10">AVERAGE(Q3:Q12)</f>
        <v>0.1204790808104009</v>
      </c>
      <c r="R14" s="10">
        <f t="shared" si="10"/>
        <v>8.1841455403765445E-2</v>
      </c>
      <c r="S14" s="8">
        <f t="shared" si="10"/>
        <v>3.169446709664665</v>
      </c>
      <c r="T14" s="8">
        <f t="shared" si="10"/>
        <v>4.1740121580547109</v>
      </c>
      <c r="U14" s="8">
        <f t="shared" si="10"/>
        <v>14.838755034966763</v>
      </c>
      <c r="V14" s="8">
        <f t="shared" si="10"/>
        <v>0.73170731707317072</v>
      </c>
    </row>
    <row r="15" spans="1:22" x14ac:dyDescent="0.25">
      <c r="O15" s="4" t="s">
        <v>54</v>
      </c>
      <c r="P15" s="7">
        <f>MEDIAN(P3:P12)</f>
        <v>0.11224489795918366</v>
      </c>
      <c r="Q15" s="7">
        <f t="shared" ref="Q15:V15" si="11">MEDIAN(Q3:Q12)</f>
        <v>0.11957221913155505</v>
      </c>
      <c r="R15" s="7">
        <f t="shared" si="11"/>
        <v>6.1007381676074682E-2</v>
      </c>
      <c r="S15" s="9">
        <f t="shared" si="11"/>
        <v>3</v>
      </c>
      <c r="T15" s="9">
        <f t="shared" si="11"/>
        <v>3.6428571428571428</v>
      </c>
      <c r="U15" s="9">
        <f t="shared" si="11"/>
        <v>15.918699186991869</v>
      </c>
      <c r="V15" s="9">
        <f t="shared" si="11"/>
        <v>0</v>
      </c>
    </row>
    <row r="16" spans="1:22" x14ac:dyDescent="0.25">
      <c r="O16" s="4" t="s">
        <v>55</v>
      </c>
      <c r="P16" s="7">
        <f>MIN(P3:P12)</f>
        <v>0</v>
      </c>
      <c r="Q16" s="7">
        <f t="shared" ref="Q16:V16" si="12">MIN(Q3:Q12)</f>
        <v>0</v>
      </c>
      <c r="R16" s="7">
        <f t="shared" si="12"/>
        <v>0</v>
      </c>
      <c r="S16" s="9">
        <f t="shared" si="12"/>
        <v>0</v>
      </c>
      <c r="T16" s="9">
        <f t="shared" si="12"/>
        <v>2.5531914893617023</v>
      </c>
      <c r="U16" s="9">
        <f t="shared" si="12"/>
        <v>4</v>
      </c>
      <c r="V16" s="9">
        <f t="shared" si="12"/>
        <v>0</v>
      </c>
    </row>
    <row r="17" spans="15:22" x14ac:dyDescent="0.25">
      <c r="O17" s="4" t="s">
        <v>56</v>
      </c>
      <c r="P17" s="7">
        <f>MAX(P3:P12)</f>
        <v>0.4102564102564103</v>
      </c>
      <c r="Q17" s="7">
        <f t="shared" ref="Q17:V17" si="13">MAX(Q3:Q12)</f>
        <v>0.26666666666666666</v>
      </c>
      <c r="R17" s="7">
        <f t="shared" si="13"/>
        <v>0.30769230769230771</v>
      </c>
      <c r="S17" s="9">
        <f t="shared" si="13"/>
        <v>7.3170731707317076</v>
      </c>
      <c r="T17" s="9">
        <f t="shared" si="13"/>
        <v>6.8571428571428568</v>
      </c>
      <c r="U17" s="9">
        <f t="shared" si="13"/>
        <v>25</v>
      </c>
      <c r="V17" s="9">
        <f t="shared" si="13"/>
        <v>7.3170731707317076</v>
      </c>
    </row>
    <row r="18" spans="15:22" x14ac:dyDescent="0.25">
      <c r="O18" s="26" t="s">
        <v>63</v>
      </c>
      <c r="P18" s="27">
        <f>PERCENTILE(P3:P12,0.25)</f>
        <v>8.9562410329985645E-2</v>
      </c>
      <c r="Q18" s="27">
        <f t="shared" ref="Q18:V18" si="14">PERCENTILE(Q3:Q12,0.25)</f>
        <v>6.5592705167173249E-2</v>
      </c>
      <c r="R18" s="27">
        <f t="shared" si="14"/>
        <v>4.3749999999999997E-2</v>
      </c>
      <c r="S18" s="28">
        <f t="shared" si="14"/>
        <v>1.3191489361702127</v>
      </c>
      <c r="T18" s="28">
        <f t="shared" si="14"/>
        <v>2.8882978723404253</v>
      </c>
      <c r="U18" s="28">
        <f t="shared" si="14"/>
        <v>5.8928571428571423</v>
      </c>
      <c r="V18" s="28">
        <f t="shared" si="14"/>
        <v>0</v>
      </c>
    </row>
    <row r="19" spans="15:22" x14ac:dyDescent="0.25">
      <c r="O19" s="26" t="s">
        <v>64</v>
      </c>
      <c r="P19" s="27">
        <f>PERCENTILE(P3:P12,0.75)</f>
        <v>0.16499999999999998</v>
      </c>
      <c r="Q19" s="27">
        <f t="shared" ref="Q19:V19" si="15">PERCENTILE(Q3:Q12,0.75)</f>
        <v>0.18826530612244899</v>
      </c>
      <c r="R19" s="27">
        <f t="shared" si="15"/>
        <v>9.5280612244897964E-2</v>
      </c>
      <c r="S19" s="28">
        <f t="shared" si="15"/>
        <v>4.5</v>
      </c>
      <c r="T19" s="28">
        <f t="shared" si="15"/>
        <v>4.9285714285714288</v>
      </c>
      <c r="U19" s="28">
        <f t="shared" si="15"/>
        <v>22.99468085106383</v>
      </c>
      <c r="V19" s="28">
        <f t="shared" si="1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51A10-E34A-4CFA-AC7A-03DDC7B5004A}">
  <dimension ref="A1:AJ20"/>
  <sheetViews>
    <sheetView topLeftCell="C1" workbookViewId="0">
      <selection activeCell="O42" sqref="O42"/>
    </sheetView>
  </sheetViews>
  <sheetFormatPr defaultRowHeight="12.5" x14ac:dyDescent="0.25"/>
  <cols>
    <col min="1" max="1" width="17.1796875" customWidth="1"/>
  </cols>
  <sheetData>
    <row r="1" spans="1:36" x14ac:dyDescent="0.25">
      <c r="E1" s="30" t="s">
        <v>81</v>
      </c>
      <c r="F1" s="31"/>
      <c r="G1" s="31"/>
      <c r="H1" s="31"/>
      <c r="I1" s="31"/>
      <c r="J1" s="31"/>
      <c r="K1" s="31"/>
      <c r="L1" s="31"/>
      <c r="M1" s="31"/>
      <c r="N1" s="31"/>
      <c r="O1" s="31"/>
      <c r="P1" s="31"/>
      <c r="Q1" s="31"/>
      <c r="R1" s="31"/>
      <c r="S1" s="31"/>
      <c r="V1" s="30" t="s">
        <v>82</v>
      </c>
      <c r="W1" s="31"/>
      <c r="X1" s="31"/>
      <c r="Y1" s="31"/>
      <c r="Z1" s="31"/>
      <c r="AA1" s="31"/>
      <c r="AB1" s="31"/>
      <c r="AC1" s="31"/>
      <c r="AD1" s="31"/>
      <c r="AE1" s="31"/>
      <c r="AF1" s="31"/>
      <c r="AG1" s="31"/>
      <c r="AH1" s="31"/>
      <c r="AI1" s="31"/>
      <c r="AJ1" s="31"/>
    </row>
    <row r="2" spans="1:36" ht="37.5" x14ac:dyDescent="0.25">
      <c r="A2" s="1" t="s">
        <v>0</v>
      </c>
      <c r="B2" s="1" t="s">
        <v>11</v>
      </c>
      <c r="C2" s="3" t="s">
        <v>47</v>
      </c>
      <c r="D2" s="1" t="s">
        <v>12</v>
      </c>
      <c r="E2" s="32" t="s">
        <v>80</v>
      </c>
      <c r="F2" s="1"/>
      <c r="G2" s="1"/>
      <c r="H2" s="1"/>
      <c r="I2" s="1"/>
      <c r="J2" s="1"/>
      <c r="K2" s="1"/>
      <c r="L2" s="1"/>
      <c r="M2" s="1"/>
      <c r="N2" s="1"/>
      <c r="O2" s="1"/>
      <c r="P2" s="1"/>
      <c r="Q2" s="1"/>
      <c r="R2" s="1"/>
      <c r="S2" s="1"/>
      <c r="V2" s="32" t="s">
        <v>80</v>
      </c>
      <c r="W2" s="1"/>
      <c r="X2" s="1"/>
      <c r="Y2" s="1"/>
      <c r="Z2" s="1"/>
      <c r="AA2" s="1"/>
      <c r="AB2" s="1"/>
      <c r="AC2" s="1"/>
      <c r="AD2" s="1"/>
      <c r="AE2" s="1"/>
      <c r="AF2" s="1"/>
      <c r="AG2" s="1"/>
      <c r="AH2" s="1"/>
      <c r="AI2" s="1"/>
      <c r="AJ2" s="1"/>
    </row>
    <row r="3" spans="1:36" x14ac:dyDescent="0.25">
      <c r="E3" s="26" t="s">
        <v>65</v>
      </c>
      <c r="F3" s="26" t="s">
        <v>66</v>
      </c>
      <c r="G3" s="26" t="s">
        <v>67</v>
      </c>
      <c r="H3" s="26" t="s">
        <v>68</v>
      </c>
      <c r="I3" s="26" t="s">
        <v>69</v>
      </c>
      <c r="J3" s="26" t="s">
        <v>70</v>
      </c>
      <c r="K3" s="26" t="s">
        <v>71</v>
      </c>
      <c r="L3" s="26" t="s">
        <v>72</v>
      </c>
      <c r="M3" s="26" t="s">
        <v>73</v>
      </c>
      <c r="N3" s="26" t="s">
        <v>74</v>
      </c>
      <c r="O3" s="26" t="s">
        <v>75</v>
      </c>
      <c r="P3" s="26" t="s">
        <v>76</v>
      </c>
      <c r="Q3" s="26" t="s">
        <v>77</v>
      </c>
      <c r="R3" s="26" t="s">
        <v>78</v>
      </c>
      <c r="S3" s="26" t="s">
        <v>79</v>
      </c>
      <c r="V3" s="26" t="s">
        <v>65</v>
      </c>
      <c r="W3" s="26" t="s">
        <v>66</v>
      </c>
      <c r="X3" s="26" t="s">
        <v>67</v>
      </c>
      <c r="Y3" s="26" t="s">
        <v>68</v>
      </c>
      <c r="Z3" s="26" t="s">
        <v>69</v>
      </c>
      <c r="AA3" s="26" t="s">
        <v>70</v>
      </c>
      <c r="AB3" s="26" t="s">
        <v>71</v>
      </c>
      <c r="AC3" s="26" t="s">
        <v>72</v>
      </c>
      <c r="AD3" s="26" t="s">
        <v>73</v>
      </c>
      <c r="AE3" s="26" t="s">
        <v>74</v>
      </c>
      <c r="AF3" s="26" t="s">
        <v>75</v>
      </c>
      <c r="AG3" s="26" t="s">
        <v>76</v>
      </c>
      <c r="AH3" s="26" t="s">
        <v>77</v>
      </c>
      <c r="AI3" s="26" t="s">
        <v>78</v>
      </c>
      <c r="AJ3" s="26" t="s">
        <v>79</v>
      </c>
    </row>
    <row r="4" spans="1:36" ht="14" customHeight="1" x14ac:dyDescent="0.25">
      <c r="A4" s="1" t="s">
        <v>1</v>
      </c>
      <c r="B4" s="1">
        <v>60</v>
      </c>
      <c r="C4" s="1">
        <f t="shared" ref="C4:C13" si="0">B4/60</f>
        <v>1</v>
      </c>
      <c r="D4" s="1">
        <v>24</v>
      </c>
      <c r="E4" s="13" t="s">
        <v>48</v>
      </c>
      <c r="F4" s="13" t="s">
        <v>48</v>
      </c>
      <c r="G4" s="13" t="s">
        <v>48</v>
      </c>
      <c r="H4" s="13" t="s">
        <v>48</v>
      </c>
      <c r="I4" s="13" t="s">
        <v>48</v>
      </c>
      <c r="J4" s="13" t="s">
        <v>48</v>
      </c>
      <c r="K4" s="13" t="s">
        <v>48</v>
      </c>
      <c r="L4" s="13" t="s">
        <v>48</v>
      </c>
      <c r="M4" s="13" t="s">
        <v>48</v>
      </c>
      <c r="N4" s="13" t="s">
        <v>48</v>
      </c>
      <c r="O4" s="13" t="s">
        <v>48</v>
      </c>
      <c r="P4" s="13" t="s">
        <v>48</v>
      </c>
      <c r="Q4" s="13" t="s">
        <v>48</v>
      </c>
      <c r="R4" s="13" t="s">
        <v>48</v>
      </c>
      <c r="S4" s="13" t="s">
        <v>48</v>
      </c>
      <c r="V4" s="13" t="str">
        <f>IF(E4="NA","NA",E4/$C4)</f>
        <v>NA</v>
      </c>
      <c r="W4" s="13" t="str">
        <f t="shared" ref="W4:AK13" si="1">IF(F4="NA","NA",F4/$C4)</f>
        <v>NA</v>
      </c>
      <c r="X4" s="13" t="str">
        <f t="shared" si="1"/>
        <v>NA</v>
      </c>
      <c r="Y4" s="13" t="str">
        <f t="shared" si="1"/>
        <v>NA</v>
      </c>
      <c r="Z4" s="13" t="str">
        <f t="shared" si="1"/>
        <v>NA</v>
      </c>
      <c r="AA4" s="13" t="str">
        <f t="shared" si="1"/>
        <v>NA</v>
      </c>
      <c r="AB4" s="13" t="str">
        <f t="shared" si="1"/>
        <v>NA</v>
      </c>
      <c r="AC4" s="13" t="str">
        <f t="shared" si="1"/>
        <v>NA</v>
      </c>
      <c r="AD4" s="13" t="str">
        <f t="shared" si="1"/>
        <v>NA</v>
      </c>
      <c r="AE4" s="13" t="str">
        <f t="shared" si="1"/>
        <v>NA</v>
      </c>
      <c r="AF4" s="13" t="str">
        <f t="shared" si="1"/>
        <v>NA</v>
      </c>
      <c r="AG4" s="13" t="str">
        <f t="shared" si="1"/>
        <v>NA</v>
      </c>
      <c r="AH4" s="13" t="str">
        <f t="shared" si="1"/>
        <v>NA</v>
      </c>
      <c r="AI4" s="13" t="str">
        <f t="shared" si="1"/>
        <v>NA</v>
      </c>
      <c r="AJ4" s="13" t="str">
        <f t="shared" si="1"/>
        <v>NA</v>
      </c>
    </row>
    <row r="5" spans="1:36" ht="14" customHeight="1" x14ac:dyDescent="0.25">
      <c r="A5" s="1" t="s">
        <v>2</v>
      </c>
      <c r="B5" s="1">
        <v>45</v>
      </c>
      <c r="C5" s="1">
        <f t="shared" si="0"/>
        <v>0.75</v>
      </c>
      <c r="D5" s="1">
        <v>10</v>
      </c>
      <c r="E5" s="13" t="s">
        <v>48</v>
      </c>
      <c r="F5" s="13" t="s">
        <v>48</v>
      </c>
      <c r="G5" s="13" t="s">
        <v>48</v>
      </c>
      <c r="H5" s="13" t="s">
        <v>48</v>
      </c>
      <c r="I5" s="13" t="s">
        <v>48</v>
      </c>
      <c r="J5" s="13" t="s">
        <v>48</v>
      </c>
      <c r="K5" s="13" t="s">
        <v>48</v>
      </c>
      <c r="L5" s="13" t="s">
        <v>48</v>
      </c>
      <c r="M5" s="13" t="s">
        <v>48</v>
      </c>
      <c r="N5" s="13" t="s">
        <v>48</v>
      </c>
      <c r="O5" s="13" t="s">
        <v>48</v>
      </c>
      <c r="P5" s="13" t="s">
        <v>48</v>
      </c>
      <c r="Q5" s="13" t="s">
        <v>48</v>
      </c>
      <c r="R5" s="13" t="s">
        <v>48</v>
      </c>
      <c r="S5" s="13" t="s">
        <v>48</v>
      </c>
      <c r="V5" s="13" t="str">
        <f t="shared" ref="V5:V13" si="2">IF(E5="NA","NA",E5/$C5)</f>
        <v>NA</v>
      </c>
      <c r="W5" s="13" t="str">
        <f t="shared" si="1"/>
        <v>NA</v>
      </c>
      <c r="X5" s="13" t="str">
        <f t="shared" si="1"/>
        <v>NA</v>
      </c>
      <c r="Y5" s="13" t="str">
        <f t="shared" si="1"/>
        <v>NA</v>
      </c>
      <c r="Z5" s="13" t="str">
        <f t="shared" si="1"/>
        <v>NA</v>
      </c>
      <c r="AA5" s="13" t="str">
        <f t="shared" si="1"/>
        <v>NA</v>
      </c>
      <c r="AB5" s="13" t="str">
        <f t="shared" si="1"/>
        <v>NA</v>
      </c>
      <c r="AC5" s="13" t="str">
        <f t="shared" si="1"/>
        <v>NA</v>
      </c>
      <c r="AD5" s="13" t="str">
        <f t="shared" si="1"/>
        <v>NA</v>
      </c>
      <c r="AE5" s="13" t="str">
        <f t="shared" si="1"/>
        <v>NA</v>
      </c>
      <c r="AF5" s="13" t="str">
        <f t="shared" si="1"/>
        <v>NA</v>
      </c>
      <c r="AG5" s="13" t="str">
        <f t="shared" si="1"/>
        <v>NA</v>
      </c>
      <c r="AH5" s="13" t="str">
        <f t="shared" si="1"/>
        <v>NA</v>
      </c>
      <c r="AI5" s="13" t="str">
        <f t="shared" si="1"/>
        <v>NA</v>
      </c>
      <c r="AJ5" s="13" t="str">
        <f t="shared" si="1"/>
        <v>NA</v>
      </c>
    </row>
    <row r="6" spans="1:36" ht="14" customHeight="1" x14ac:dyDescent="0.25">
      <c r="A6" s="1" t="s">
        <v>3</v>
      </c>
      <c r="B6" s="1">
        <v>120</v>
      </c>
      <c r="C6" s="1">
        <f t="shared" si="0"/>
        <v>2</v>
      </c>
      <c r="D6" s="1">
        <v>20</v>
      </c>
      <c r="E6" s="14">
        <v>1</v>
      </c>
      <c r="F6" s="14">
        <v>2</v>
      </c>
      <c r="G6" s="14">
        <v>1</v>
      </c>
      <c r="H6" s="14">
        <v>1</v>
      </c>
      <c r="I6" s="14">
        <v>1</v>
      </c>
      <c r="J6" s="14">
        <v>1</v>
      </c>
      <c r="K6" s="13" t="s">
        <v>48</v>
      </c>
      <c r="L6" s="13" t="s">
        <v>48</v>
      </c>
      <c r="M6" s="13" t="s">
        <v>48</v>
      </c>
      <c r="N6" s="13" t="s">
        <v>48</v>
      </c>
      <c r="O6" s="13" t="s">
        <v>48</v>
      </c>
      <c r="P6" s="13" t="s">
        <v>48</v>
      </c>
      <c r="Q6" s="13" t="s">
        <v>48</v>
      </c>
      <c r="R6" s="13" t="s">
        <v>48</v>
      </c>
      <c r="S6" s="13" t="s">
        <v>48</v>
      </c>
      <c r="V6" s="13">
        <f t="shared" si="2"/>
        <v>0.5</v>
      </c>
      <c r="W6" s="13">
        <f t="shared" si="1"/>
        <v>1</v>
      </c>
      <c r="X6" s="13">
        <f t="shared" si="1"/>
        <v>0.5</v>
      </c>
      <c r="Y6" s="13">
        <f t="shared" si="1"/>
        <v>0.5</v>
      </c>
      <c r="Z6" s="13">
        <f t="shared" si="1"/>
        <v>0.5</v>
      </c>
      <c r="AA6" s="13">
        <f t="shared" si="1"/>
        <v>0.5</v>
      </c>
      <c r="AB6" s="13" t="str">
        <f t="shared" si="1"/>
        <v>NA</v>
      </c>
      <c r="AC6" s="13" t="str">
        <f t="shared" si="1"/>
        <v>NA</v>
      </c>
      <c r="AD6" s="13" t="str">
        <f t="shared" si="1"/>
        <v>NA</v>
      </c>
      <c r="AE6" s="13" t="str">
        <f t="shared" si="1"/>
        <v>NA</v>
      </c>
      <c r="AF6" s="13" t="str">
        <f t="shared" si="1"/>
        <v>NA</v>
      </c>
      <c r="AG6" s="13" t="str">
        <f t="shared" si="1"/>
        <v>NA</v>
      </c>
      <c r="AH6" s="13" t="str">
        <f t="shared" si="1"/>
        <v>NA</v>
      </c>
      <c r="AI6" s="13" t="str">
        <f t="shared" si="1"/>
        <v>NA</v>
      </c>
      <c r="AJ6" s="13" t="str">
        <f t="shared" si="1"/>
        <v>NA</v>
      </c>
    </row>
    <row r="7" spans="1:36" ht="14" customHeight="1" x14ac:dyDescent="0.25">
      <c r="A7" s="1" t="s">
        <v>4</v>
      </c>
      <c r="B7" s="1">
        <v>42</v>
      </c>
      <c r="C7" s="1">
        <f t="shared" si="0"/>
        <v>0.7</v>
      </c>
      <c r="D7" s="1">
        <v>28</v>
      </c>
      <c r="E7" s="14">
        <v>1</v>
      </c>
      <c r="F7" s="14">
        <v>1</v>
      </c>
      <c r="G7" s="14">
        <v>1</v>
      </c>
      <c r="H7" s="14">
        <v>1</v>
      </c>
      <c r="I7" s="14">
        <v>1</v>
      </c>
      <c r="J7" s="14">
        <v>1</v>
      </c>
      <c r="K7" s="13" t="s">
        <v>48</v>
      </c>
      <c r="L7" s="13" t="s">
        <v>48</v>
      </c>
      <c r="M7" s="13" t="s">
        <v>48</v>
      </c>
      <c r="N7" s="13" t="s">
        <v>48</v>
      </c>
      <c r="O7" s="13" t="s">
        <v>48</v>
      </c>
      <c r="P7" s="13" t="s">
        <v>48</v>
      </c>
      <c r="Q7" s="13" t="s">
        <v>48</v>
      </c>
      <c r="R7" s="13" t="s">
        <v>48</v>
      </c>
      <c r="S7" s="13" t="s">
        <v>48</v>
      </c>
      <c r="V7" s="13">
        <f t="shared" si="2"/>
        <v>1.4285714285714286</v>
      </c>
      <c r="W7" s="13">
        <f t="shared" si="1"/>
        <v>1.4285714285714286</v>
      </c>
      <c r="X7" s="13">
        <f t="shared" si="1"/>
        <v>1.4285714285714286</v>
      </c>
      <c r="Y7" s="13">
        <f t="shared" si="1"/>
        <v>1.4285714285714286</v>
      </c>
      <c r="Z7" s="13">
        <f t="shared" si="1"/>
        <v>1.4285714285714286</v>
      </c>
      <c r="AA7" s="13">
        <f t="shared" si="1"/>
        <v>1.4285714285714286</v>
      </c>
      <c r="AB7" s="13" t="str">
        <f t="shared" si="1"/>
        <v>NA</v>
      </c>
      <c r="AC7" s="13" t="str">
        <f t="shared" si="1"/>
        <v>NA</v>
      </c>
      <c r="AD7" s="13" t="str">
        <f t="shared" si="1"/>
        <v>NA</v>
      </c>
      <c r="AE7" s="13" t="str">
        <f t="shared" si="1"/>
        <v>NA</v>
      </c>
      <c r="AF7" s="13" t="str">
        <f t="shared" si="1"/>
        <v>NA</v>
      </c>
      <c r="AG7" s="13" t="str">
        <f t="shared" si="1"/>
        <v>NA</v>
      </c>
      <c r="AH7" s="13" t="str">
        <f t="shared" si="1"/>
        <v>NA</v>
      </c>
      <c r="AI7" s="13" t="str">
        <f t="shared" si="1"/>
        <v>NA</v>
      </c>
      <c r="AJ7" s="13" t="str">
        <f t="shared" si="1"/>
        <v>NA</v>
      </c>
    </row>
    <row r="8" spans="1:36" ht="14" customHeight="1" x14ac:dyDescent="0.25">
      <c r="A8" s="1" t="s">
        <v>5</v>
      </c>
      <c r="B8" s="1">
        <v>47</v>
      </c>
      <c r="C8" s="1">
        <f t="shared" si="0"/>
        <v>0.78333333333333333</v>
      </c>
      <c r="D8" s="1">
        <v>21</v>
      </c>
      <c r="E8" s="15">
        <v>2</v>
      </c>
      <c r="F8" s="14">
        <v>2</v>
      </c>
      <c r="G8" s="14">
        <v>2</v>
      </c>
      <c r="H8" s="14">
        <v>2</v>
      </c>
      <c r="I8" s="14">
        <v>2</v>
      </c>
      <c r="J8" s="14">
        <v>2</v>
      </c>
      <c r="K8" s="13" t="s">
        <v>48</v>
      </c>
      <c r="L8" s="13" t="s">
        <v>48</v>
      </c>
      <c r="M8" s="13" t="s">
        <v>48</v>
      </c>
      <c r="N8" s="13" t="s">
        <v>48</v>
      </c>
      <c r="O8" s="13" t="s">
        <v>48</v>
      </c>
      <c r="P8" s="13" t="s">
        <v>48</v>
      </c>
      <c r="Q8" s="13" t="s">
        <v>48</v>
      </c>
      <c r="R8" s="13" t="s">
        <v>48</v>
      </c>
      <c r="S8" s="13" t="s">
        <v>48</v>
      </c>
      <c r="V8" s="13">
        <f t="shared" si="2"/>
        <v>2.5531914893617023</v>
      </c>
      <c r="W8" s="13">
        <f t="shared" si="1"/>
        <v>2.5531914893617023</v>
      </c>
      <c r="X8" s="13">
        <f t="shared" si="1"/>
        <v>2.5531914893617023</v>
      </c>
      <c r="Y8" s="13">
        <f t="shared" si="1"/>
        <v>2.5531914893617023</v>
      </c>
      <c r="Z8" s="13">
        <f t="shared" si="1"/>
        <v>2.5531914893617023</v>
      </c>
      <c r="AA8" s="13">
        <f t="shared" si="1"/>
        <v>2.5531914893617023</v>
      </c>
      <c r="AB8" s="13" t="str">
        <f t="shared" si="1"/>
        <v>NA</v>
      </c>
      <c r="AC8" s="13" t="str">
        <f t="shared" si="1"/>
        <v>NA</v>
      </c>
      <c r="AD8" s="13" t="str">
        <f t="shared" si="1"/>
        <v>NA</v>
      </c>
      <c r="AE8" s="13" t="str">
        <f t="shared" si="1"/>
        <v>NA</v>
      </c>
      <c r="AF8" s="13" t="str">
        <f t="shared" si="1"/>
        <v>NA</v>
      </c>
      <c r="AG8" s="13" t="str">
        <f t="shared" si="1"/>
        <v>NA</v>
      </c>
      <c r="AH8" s="13" t="str">
        <f t="shared" si="1"/>
        <v>NA</v>
      </c>
      <c r="AI8" s="13" t="str">
        <f t="shared" si="1"/>
        <v>NA</v>
      </c>
      <c r="AJ8" s="13" t="str">
        <f t="shared" si="1"/>
        <v>NA</v>
      </c>
    </row>
    <row r="9" spans="1:36" ht="14" customHeight="1" x14ac:dyDescent="0.25">
      <c r="A9" s="1" t="s">
        <v>6</v>
      </c>
      <c r="B9" s="1">
        <v>45</v>
      </c>
      <c r="C9" s="1">
        <f t="shared" si="0"/>
        <v>0.75</v>
      </c>
      <c r="D9" s="1">
        <v>13</v>
      </c>
      <c r="E9" s="15">
        <v>1</v>
      </c>
      <c r="F9" s="14">
        <v>2</v>
      </c>
      <c r="G9" s="14">
        <v>2</v>
      </c>
      <c r="H9" s="13" t="s">
        <v>48</v>
      </c>
      <c r="I9" s="13" t="s">
        <v>48</v>
      </c>
      <c r="J9" s="13" t="s">
        <v>48</v>
      </c>
      <c r="K9" s="13" t="s">
        <v>48</v>
      </c>
      <c r="L9" s="13" t="s">
        <v>48</v>
      </c>
      <c r="M9" s="13" t="s">
        <v>48</v>
      </c>
      <c r="N9" s="13" t="s">
        <v>48</v>
      </c>
      <c r="O9" s="13" t="s">
        <v>48</v>
      </c>
      <c r="P9" s="13" t="s">
        <v>48</v>
      </c>
      <c r="Q9" s="13" t="s">
        <v>48</v>
      </c>
      <c r="R9" s="13" t="s">
        <v>48</v>
      </c>
      <c r="S9" s="13" t="s">
        <v>48</v>
      </c>
      <c r="V9" s="13">
        <f t="shared" si="2"/>
        <v>1.3333333333333333</v>
      </c>
      <c r="W9" s="13">
        <f t="shared" si="1"/>
        <v>2.6666666666666665</v>
      </c>
      <c r="X9" s="13">
        <f t="shared" si="1"/>
        <v>2.6666666666666665</v>
      </c>
      <c r="Y9" s="13" t="str">
        <f t="shared" si="1"/>
        <v>NA</v>
      </c>
      <c r="Z9" s="13" t="str">
        <f t="shared" si="1"/>
        <v>NA</v>
      </c>
      <c r="AA9" s="13" t="str">
        <f t="shared" si="1"/>
        <v>NA</v>
      </c>
      <c r="AB9" s="13" t="str">
        <f t="shared" si="1"/>
        <v>NA</v>
      </c>
      <c r="AC9" s="13" t="str">
        <f t="shared" si="1"/>
        <v>NA</v>
      </c>
      <c r="AD9" s="13" t="str">
        <f t="shared" si="1"/>
        <v>NA</v>
      </c>
      <c r="AE9" s="13" t="str">
        <f t="shared" si="1"/>
        <v>NA</v>
      </c>
      <c r="AF9" s="13" t="str">
        <f t="shared" si="1"/>
        <v>NA</v>
      </c>
      <c r="AG9" s="13" t="str">
        <f t="shared" si="1"/>
        <v>NA</v>
      </c>
      <c r="AH9" s="13" t="str">
        <f t="shared" si="1"/>
        <v>NA</v>
      </c>
      <c r="AI9" s="13" t="str">
        <f t="shared" si="1"/>
        <v>NA</v>
      </c>
      <c r="AJ9" s="13" t="str">
        <f t="shared" si="1"/>
        <v>NA</v>
      </c>
    </row>
    <row r="10" spans="1:36" ht="14" customHeight="1" x14ac:dyDescent="0.25">
      <c r="A10" s="1" t="s">
        <v>7</v>
      </c>
      <c r="B10" s="1">
        <v>41</v>
      </c>
      <c r="C10" s="1">
        <f t="shared" si="0"/>
        <v>0.68333333333333335</v>
      </c>
      <c r="D10" s="1">
        <v>34</v>
      </c>
      <c r="E10" s="14">
        <v>1</v>
      </c>
      <c r="F10" s="14">
        <v>1</v>
      </c>
      <c r="G10" s="14">
        <v>1</v>
      </c>
      <c r="H10" s="14">
        <v>1</v>
      </c>
      <c r="I10" s="14">
        <v>1</v>
      </c>
      <c r="J10" s="14">
        <v>1</v>
      </c>
      <c r="K10" s="14">
        <v>1</v>
      </c>
      <c r="L10" s="14">
        <v>1</v>
      </c>
      <c r="M10" s="14">
        <v>1</v>
      </c>
      <c r="N10" s="13" t="s">
        <v>48</v>
      </c>
      <c r="O10" s="13" t="s">
        <v>48</v>
      </c>
      <c r="P10" s="13" t="s">
        <v>48</v>
      </c>
      <c r="Q10" s="13" t="s">
        <v>48</v>
      </c>
      <c r="R10" s="13" t="s">
        <v>48</v>
      </c>
      <c r="S10" s="13" t="s">
        <v>48</v>
      </c>
      <c r="V10" s="13">
        <f t="shared" si="2"/>
        <v>1.4634146341463414</v>
      </c>
      <c r="W10" s="13">
        <f t="shared" si="1"/>
        <v>1.4634146341463414</v>
      </c>
      <c r="X10" s="13">
        <f t="shared" si="1"/>
        <v>1.4634146341463414</v>
      </c>
      <c r="Y10" s="13">
        <f t="shared" si="1"/>
        <v>1.4634146341463414</v>
      </c>
      <c r="Z10" s="13">
        <f t="shared" si="1"/>
        <v>1.4634146341463414</v>
      </c>
      <c r="AA10" s="13">
        <f t="shared" si="1"/>
        <v>1.4634146341463414</v>
      </c>
      <c r="AB10" s="13">
        <f t="shared" si="1"/>
        <v>1.4634146341463414</v>
      </c>
      <c r="AC10" s="13">
        <f t="shared" si="1"/>
        <v>1.4634146341463414</v>
      </c>
      <c r="AD10" s="13">
        <f t="shared" si="1"/>
        <v>1.4634146341463414</v>
      </c>
      <c r="AE10" s="13" t="str">
        <f t="shared" si="1"/>
        <v>NA</v>
      </c>
      <c r="AF10" s="13" t="str">
        <f t="shared" si="1"/>
        <v>NA</v>
      </c>
      <c r="AG10" s="13" t="str">
        <f t="shared" si="1"/>
        <v>NA</v>
      </c>
      <c r="AH10" s="13" t="str">
        <f t="shared" si="1"/>
        <v>NA</v>
      </c>
      <c r="AI10" s="13" t="str">
        <f t="shared" si="1"/>
        <v>NA</v>
      </c>
      <c r="AJ10" s="13" t="str">
        <f t="shared" si="1"/>
        <v>NA</v>
      </c>
    </row>
    <row r="11" spans="1:36" ht="14" customHeight="1" x14ac:dyDescent="0.25">
      <c r="A11" s="1" t="s">
        <v>8</v>
      </c>
      <c r="B11" s="1">
        <v>60</v>
      </c>
      <c r="C11" s="1">
        <f t="shared" si="0"/>
        <v>1</v>
      </c>
      <c r="D11" s="1">
        <v>20</v>
      </c>
      <c r="E11" s="14">
        <v>1</v>
      </c>
      <c r="F11" s="14">
        <v>1</v>
      </c>
      <c r="G11" s="14">
        <v>1</v>
      </c>
      <c r="H11" s="14">
        <v>1</v>
      </c>
      <c r="I11" s="14">
        <v>1</v>
      </c>
      <c r="J11" s="14">
        <v>1</v>
      </c>
      <c r="K11" s="14">
        <v>1</v>
      </c>
      <c r="L11" s="14">
        <v>1</v>
      </c>
      <c r="M11" s="14">
        <v>1</v>
      </c>
      <c r="N11" s="14">
        <v>1</v>
      </c>
      <c r="O11" s="14">
        <v>1</v>
      </c>
      <c r="P11" s="14">
        <v>1</v>
      </c>
      <c r="Q11" s="14">
        <v>1</v>
      </c>
      <c r="R11" s="14">
        <v>1</v>
      </c>
      <c r="S11" s="13" t="s">
        <v>48</v>
      </c>
      <c r="V11" s="13">
        <f t="shared" si="2"/>
        <v>1</v>
      </c>
      <c r="W11" s="13">
        <f t="shared" si="1"/>
        <v>1</v>
      </c>
      <c r="X11" s="13">
        <f t="shared" si="1"/>
        <v>1</v>
      </c>
      <c r="Y11" s="13">
        <f t="shared" si="1"/>
        <v>1</v>
      </c>
      <c r="Z11" s="13">
        <f t="shared" si="1"/>
        <v>1</v>
      </c>
      <c r="AA11" s="13">
        <f t="shared" si="1"/>
        <v>1</v>
      </c>
      <c r="AB11" s="13">
        <f t="shared" si="1"/>
        <v>1</v>
      </c>
      <c r="AC11" s="13">
        <f t="shared" si="1"/>
        <v>1</v>
      </c>
      <c r="AD11" s="13">
        <f t="shared" si="1"/>
        <v>1</v>
      </c>
      <c r="AE11" s="13">
        <f t="shared" si="1"/>
        <v>1</v>
      </c>
      <c r="AF11" s="13">
        <f t="shared" si="1"/>
        <v>1</v>
      </c>
      <c r="AG11" s="13">
        <f t="shared" si="1"/>
        <v>1</v>
      </c>
      <c r="AH11" s="13">
        <f t="shared" si="1"/>
        <v>1</v>
      </c>
      <c r="AI11" s="13">
        <f t="shared" si="1"/>
        <v>1</v>
      </c>
      <c r="AJ11" s="13" t="str">
        <f t="shared" si="1"/>
        <v>NA</v>
      </c>
    </row>
    <row r="12" spans="1:36" ht="14" customHeight="1" x14ac:dyDescent="0.25">
      <c r="A12" s="1" t="s">
        <v>9</v>
      </c>
      <c r="B12" s="1">
        <v>60</v>
      </c>
      <c r="C12" s="1">
        <f t="shared" si="0"/>
        <v>1</v>
      </c>
      <c r="D12" s="1">
        <v>25</v>
      </c>
      <c r="E12" s="14">
        <v>2</v>
      </c>
      <c r="F12" s="14">
        <v>2</v>
      </c>
      <c r="G12" s="14">
        <v>1</v>
      </c>
      <c r="H12" s="14">
        <v>2</v>
      </c>
      <c r="I12" s="14">
        <v>1</v>
      </c>
      <c r="J12" s="14">
        <v>1</v>
      </c>
      <c r="K12" s="14">
        <v>1</v>
      </c>
      <c r="L12" s="14">
        <v>1</v>
      </c>
      <c r="M12" s="14">
        <v>1</v>
      </c>
      <c r="N12" s="14">
        <v>1</v>
      </c>
      <c r="O12" s="14">
        <v>1</v>
      </c>
      <c r="P12" s="14">
        <v>1</v>
      </c>
      <c r="Q12" s="14">
        <v>1</v>
      </c>
      <c r="R12" s="14">
        <v>1</v>
      </c>
      <c r="S12" s="16">
        <v>1</v>
      </c>
      <c r="V12" s="13">
        <f t="shared" si="2"/>
        <v>2</v>
      </c>
      <c r="W12" s="13">
        <f t="shared" si="1"/>
        <v>2</v>
      </c>
      <c r="X12" s="13">
        <f t="shared" si="1"/>
        <v>1</v>
      </c>
      <c r="Y12" s="13">
        <f t="shared" si="1"/>
        <v>2</v>
      </c>
      <c r="Z12" s="13">
        <f t="shared" si="1"/>
        <v>1</v>
      </c>
      <c r="AA12" s="13">
        <f t="shared" si="1"/>
        <v>1</v>
      </c>
      <c r="AB12" s="13">
        <f t="shared" si="1"/>
        <v>1</v>
      </c>
      <c r="AC12" s="13">
        <f t="shared" si="1"/>
        <v>1</v>
      </c>
      <c r="AD12" s="13">
        <f t="shared" si="1"/>
        <v>1</v>
      </c>
      <c r="AE12" s="13">
        <f t="shared" si="1"/>
        <v>1</v>
      </c>
      <c r="AF12" s="13">
        <f t="shared" si="1"/>
        <v>1</v>
      </c>
      <c r="AG12" s="13">
        <f t="shared" si="1"/>
        <v>1</v>
      </c>
      <c r="AH12" s="13">
        <f t="shared" si="1"/>
        <v>1</v>
      </c>
      <c r="AI12" s="13">
        <f t="shared" si="1"/>
        <v>1</v>
      </c>
      <c r="AJ12" s="13">
        <f t="shared" si="1"/>
        <v>1</v>
      </c>
    </row>
    <row r="13" spans="1:36" ht="14" customHeight="1" x14ac:dyDescent="0.25">
      <c r="A13" s="1" t="s">
        <v>10</v>
      </c>
      <c r="B13" s="1">
        <v>70</v>
      </c>
      <c r="C13" s="1">
        <f t="shared" si="0"/>
        <v>1.1666666666666667</v>
      </c>
      <c r="D13" s="1">
        <v>28</v>
      </c>
      <c r="E13" s="14">
        <v>1</v>
      </c>
      <c r="F13" s="14">
        <v>1</v>
      </c>
      <c r="G13" s="14">
        <v>1</v>
      </c>
      <c r="H13" s="14">
        <v>1</v>
      </c>
      <c r="I13" s="14">
        <v>3</v>
      </c>
      <c r="J13" s="14">
        <v>2</v>
      </c>
      <c r="K13" s="14">
        <v>1</v>
      </c>
      <c r="L13" s="14">
        <v>1</v>
      </c>
      <c r="M13" s="14">
        <v>1</v>
      </c>
      <c r="N13" s="14">
        <v>1</v>
      </c>
      <c r="O13" s="14">
        <v>1</v>
      </c>
      <c r="P13" s="14">
        <v>1</v>
      </c>
      <c r="Q13" s="14">
        <v>1</v>
      </c>
      <c r="R13" s="13" t="s">
        <v>48</v>
      </c>
      <c r="S13" s="13" t="s">
        <v>48</v>
      </c>
      <c r="V13" s="13">
        <f t="shared" si="2"/>
        <v>0.8571428571428571</v>
      </c>
      <c r="W13" s="13">
        <f t="shared" si="1"/>
        <v>0.8571428571428571</v>
      </c>
      <c r="X13" s="13">
        <f t="shared" si="1"/>
        <v>0.8571428571428571</v>
      </c>
      <c r="Y13" s="13">
        <f t="shared" si="1"/>
        <v>0.8571428571428571</v>
      </c>
      <c r="Z13" s="13">
        <f t="shared" si="1"/>
        <v>2.5714285714285712</v>
      </c>
      <c r="AA13" s="13">
        <f t="shared" si="1"/>
        <v>1.7142857142857142</v>
      </c>
      <c r="AB13" s="13">
        <f t="shared" si="1"/>
        <v>0.8571428571428571</v>
      </c>
      <c r="AC13" s="13">
        <f t="shared" si="1"/>
        <v>0.8571428571428571</v>
      </c>
      <c r="AD13" s="13">
        <f t="shared" si="1"/>
        <v>0.8571428571428571</v>
      </c>
      <c r="AE13" s="13">
        <f t="shared" si="1"/>
        <v>0.8571428571428571</v>
      </c>
      <c r="AF13" s="13">
        <f t="shared" si="1"/>
        <v>0.8571428571428571</v>
      </c>
      <c r="AG13" s="13">
        <f t="shared" si="1"/>
        <v>0.8571428571428571</v>
      </c>
      <c r="AH13" s="13">
        <f t="shared" si="1"/>
        <v>0.8571428571428571</v>
      </c>
      <c r="AI13" s="13" t="str">
        <f t="shared" si="1"/>
        <v>NA</v>
      </c>
      <c r="AJ13" s="13" t="str">
        <f t="shared" si="1"/>
        <v>NA</v>
      </c>
    </row>
    <row r="15" spans="1:36" x14ac:dyDescent="0.25">
      <c r="D15" s="3" t="s">
        <v>53</v>
      </c>
      <c r="E15" s="29">
        <f>AVERAGE(E4:T13)</f>
        <v>1.2083333333333333</v>
      </c>
      <c r="U15" s="3" t="s">
        <v>53</v>
      </c>
      <c r="V15" s="29">
        <f>AVERAGE(V4:AK13)</f>
        <v>1.2908647443870589</v>
      </c>
    </row>
    <row r="16" spans="1:36" x14ac:dyDescent="0.25">
      <c r="D16" s="4" t="s">
        <v>54</v>
      </c>
      <c r="E16" s="9">
        <f>MEDIAN(E4:T13)</f>
        <v>1</v>
      </c>
      <c r="U16" s="4" t="s">
        <v>54</v>
      </c>
      <c r="V16" s="9">
        <f>MEDIAN(V4:AK13)</f>
        <v>1</v>
      </c>
    </row>
    <row r="17" spans="4:22" x14ac:dyDescent="0.25">
      <c r="D17" s="4" t="s">
        <v>55</v>
      </c>
      <c r="E17" s="9">
        <f>MIN(E4:T13)</f>
        <v>1</v>
      </c>
      <c r="U17" s="4" t="s">
        <v>55</v>
      </c>
      <c r="V17" s="9">
        <f>MIN(V4:AK13)</f>
        <v>0.5</v>
      </c>
    </row>
    <row r="18" spans="4:22" x14ac:dyDescent="0.25">
      <c r="D18" s="4" t="s">
        <v>56</v>
      </c>
      <c r="E18" s="9">
        <f>MAX(E4:T13)</f>
        <v>3</v>
      </c>
      <c r="U18" s="4" t="s">
        <v>56</v>
      </c>
      <c r="V18" s="9">
        <f>MAX(V4:AK13)</f>
        <v>2.6666666666666665</v>
      </c>
    </row>
    <row r="19" spans="4:22" x14ac:dyDescent="0.25">
      <c r="D19" s="26" t="s">
        <v>63</v>
      </c>
      <c r="E19" s="28">
        <f>PERCENTILE(E4:T13,0.25)</f>
        <v>1</v>
      </c>
      <c r="U19" s="26" t="s">
        <v>63</v>
      </c>
      <c r="V19" s="28">
        <f>PERCENTILE(V4:AK13,0.25)</f>
        <v>1</v>
      </c>
    </row>
    <row r="20" spans="4:22" x14ac:dyDescent="0.25">
      <c r="D20" s="26" t="s">
        <v>64</v>
      </c>
      <c r="E20" s="28">
        <f>PERCENTILE(E4:T13,0.75)</f>
        <v>1</v>
      </c>
      <c r="U20" s="26" t="s">
        <v>64</v>
      </c>
      <c r="V20" s="28">
        <f>PERCENTILE(V4:AK13,0.75)</f>
        <v>1.4634146341463414</v>
      </c>
    </row>
  </sheetData>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BA3F2-48B6-46D5-AD8E-39EAC73CEBDB}">
  <dimension ref="A1:L113"/>
  <sheetViews>
    <sheetView zoomScale="70" zoomScaleNormal="70" workbookViewId="0">
      <selection activeCell="I36" sqref="I36"/>
    </sheetView>
  </sheetViews>
  <sheetFormatPr defaultRowHeight="12.5" x14ac:dyDescent="0.25"/>
  <cols>
    <col min="1" max="1" width="25.36328125" customWidth="1"/>
    <col min="2" max="5" width="43.36328125" style="34" customWidth="1"/>
    <col min="9" max="12" width="42.08984375" customWidth="1"/>
  </cols>
  <sheetData>
    <row r="1" spans="1:12" ht="16" customHeight="1" x14ac:dyDescent="0.25">
      <c r="A1" s="1" t="s">
        <v>0</v>
      </c>
      <c r="B1" s="26" t="s">
        <v>89</v>
      </c>
      <c r="C1" s="26" t="s">
        <v>90</v>
      </c>
      <c r="D1" s="26" t="s">
        <v>91</v>
      </c>
      <c r="E1" s="26" t="s">
        <v>92</v>
      </c>
      <c r="I1" s="26" t="s">
        <v>89</v>
      </c>
      <c r="J1" s="26" t="s">
        <v>90</v>
      </c>
      <c r="K1" s="26" t="s">
        <v>91</v>
      </c>
      <c r="L1" s="26" t="s">
        <v>92</v>
      </c>
    </row>
    <row r="2" spans="1:12" ht="12" customHeight="1" x14ac:dyDescent="0.25">
      <c r="A2" s="1" t="s">
        <v>1</v>
      </c>
      <c r="B2" s="40" t="s">
        <v>48</v>
      </c>
      <c r="C2" s="41">
        <v>0.29652777777777778</v>
      </c>
      <c r="D2" s="41">
        <v>0.29652777777777778</v>
      </c>
      <c r="E2" s="40" t="s">
        <v>48</v>
      </c>
      <c r="H2" s="11" t="s">
        <v>53</v>
      </c>
      <c r="I2" s="43">
        <f>AVERAGE(B2:B113)</f>
        <v>4.3827160493827157E-2</v>
      </c>
      <c r="J2" s="43">
        <f>AVERAGE(C2:C113)</f>
        <v>0.21952614379084978</v>
      </c>
      <c r="K2" s="43">
        <f>AVERAGE(D2:D113)</f>
        <v>0.21095387840670859</v>
      </c>
      <c r="L2" s="43">
        <f>AVERAGE(E2:E113)</f>
        <v>3.0138888888888889E-2</v>
      </c>
    </row>
    <row r="3" spans="1:12" ht="12" customHeight="1" x14ac:dyDescent="0.3">
      <c r="A3" s="1" t="s">
        <v>1</v>
      </c>
      <c r="B3" s="40" t="s">
        <v>48</v>
      </c>
      <c r="C3" s="41">
        <v>0.28194444444444444</v>
      </c>
      <c r="D3" s="41">
        <v>0.28194444444444444</v>
      </c>
      <c r="E3" s="40" t="s">
        <v>48</v>
      </c>
      <c r="H3" s="12" t="s">
        <v>54</v>
      </c>
      <c r="I3" s="44">
        <f>MEDIAN(B2:B113)</f>
        <v>2.0833333333333332E-2</v>
      </c>
      <c r="J3" s="44">
        <f>MEDIAN(C2:C113)</f>
        <v>9.4444444444444442E-2</v>
      </c>
      <c r="K3" s="44">
        <f>MEDIAN(D2:D113)</f>
        <v>8.0555555555555547E-2</v>
      </c>
      <c r="L3" s="44">
        <f>MEDIAN(E2:E113)</f>
        <v>3.9583333333333331E-2</v>
      </c>
    </row>
    <row r="4" spans="1:12" ht="12" customHeight="1" x14ac:dyDescent="0.3">
      <c r="A4" s="1" t="s">
        <v>1</v>
      </c>
      <c r="B4" s="40" t="s">
        <v>48</v>
      </c>
      <c r="C4" s="41">
        <v>0.62777777777777777</v>
      </c>
      <c r="D4" s="41">
        <v>0.62777777777777777</v>
      </c>
      <c r="E4" s="40" t="s">
        <v>48</v>
      </c>
      <c r="H4" s="12" t="s">
        <v>55</v>
      </c>
      <c r="I4" s="44">
        <f>MIN(B2:B113)</f>
        <v>3.472222222222222E-3</v>
      </c>
      <c r="J4" s="44">
        <f>MIN(C2:C113)</f>
        <v>3.472222222222222E-3</v>
      </c>
      <c r="K4" s="44">
        <f>MIN(D2:D113)</f>
        <v>3.472222222222222E-3</v>
      </c>
      <c r="L4" s="44">
        <f>MIN(E2:E113)</f>
        <v>3.472222222222222E-3</v>
      </c>
    </row>
    <row r="5" spans="1:12" ht="13" x14ac:dyDescent="0.3">
      <c r="A5" s="1" t="s">
        <v>2</v>
      </c>
      <c r="B5" s="40" t="s">
        <v>48</v>
      </c>
      <c r="C5" s="41">
        <v>0.48472222222222222</v>
      </c>
      <c r="D5" s="41">
        <v>0.48472222222222222</v>
      </c>
      <c r="E5" s="40" t="s">
        <v>48</v>
      </c>
      <c r="H5" s="12" t="s">
        <v>56</v>
      </c>
      <c r="I5" s="44">
        <f>MAX(B2:B113)</f>
        <v>0.17152777777777778</v>
      </c>
      <c r="J5" s="44">
        <f>MAX(C2:C113)</f>
        <v>1.9173611111111111</v>
      </c>
      <c r="K5" s="44">
        <f>MAX(D2:D113)</f>
        <v>1.9173611111111111</v>
      </c>
      <c r="L5" s="44">
        <f>MAX(E2:E113)</f>
        <v>5.4166666666666669E-2</v>
      </c>
    </row>
    <row r="6" spans="1:12" ht="13" x14ac:dyDescent="0.3">
      <c r="A6" s="1" t="s">
        <v>3</v>
      </c>
      <c r="B6" s="41">
        <v>6.5277777777777782E-2</v>
      </c>
      <c r="C6" s="41">
        <v>4.1666666666666664E-2</v>
      </c>
      <c r="D6" s="41">
        <v>4.1666666666666664E-2</v>
      </c>
      <c r="E6" s="40" t="s">
        <v>48</v>
      </c>
      <c r="H6" s="12" t="s">
        <v>63</v>
      </c>
      <c r="I6" s="44">
        <f>PERCENTILE(B2:B113, 0.25)</f>
        <v>2.0312500000000001E-2</v>
      </c>
      <c r="J6" s="44">
        <f>PERCENTILE(C2:C113, 0.25)</f>
        <v>3.125E-2</v>
      </c>
      <c r="K6" s="44">
        <f>PERCENTILE(D2:D113, 0.25)</f>
        <v>3.125E-2</v>
      </c>
      <c r="L6" s="44">
        <f>PERCENTILE(E2:E113, 0.25)</f>
        <v>6.9444444444444441E-3</v>
      </c>
    </row>
    <row r="7" spans="1:12" ht="13" x14ac:dyDescent="0.3">
      <c r="A7" s="1" t="s">
        <v>3</v>
      </c>
      <c r="B7" s="41">
        <v>3.0555555555555555E-2</v>
      </c>
      <c r="C7" s="41">
        <v>3.2638888888888891E-2</v>
      </c>
      <c r="D7" s="41">
        <v>3.2638888888888891E-2</v>
      </c>
      <c r="E7" s="40" t="s">
        <v>48</v>
      </c>
      <c r="H7" s="12" t="s">
        <v>64</v>
      </c>
      <c r="I7" s="44">
        <f>PERCENTILE(B2:B113, 0.75)</f>
        <v>6.128472222222222E-2</v>
      </c>
      <c r="J7" s="44">
        <f>PERCENTILE(C2:C113, 0.75)</f>
        <v>0.19583333333333333</v>
      </c>
      <c r="K7" s="44">
        <f>PERCENTILE(D2:D113, 0.75)</f>
        <v>0.18697916666666667</v>
      </c>
      <c r="L7" s="44">
        <f>PERCENTILE(E2:E113, 0.75)</f>
        <v>4.6527777777777779E-2</v>
      </c>
    </row>
    <row r="8" spans="1:12" x14ac:dyDescent="0.25">
      <c r="A8" s="1" t="s">
        <v>3</v>
      </c>
      <c r="B8" s="41">
        <v>2.0833333333333332E-2</v>
      </c>
      <c r="C8" s="41">
        <v>8.2638888888888887E-2</v>
      </c>
      <c r="D8" s="41">
        <v>8.2638888888888887E-2</v>
      </c>
      <c r="E8" s="40" t="s">
        <v>48</v>
      </c>
    </row>
    <row r="9" spans="1:12" x14ac:dyDescent="0.25">
      <c r="A9" s="1" t="s">
        <v>3</v>
      </c>
      <c r="B9" s="41">
        <v>0.17152777777777778</v>
      </c>
      <c r="C9" s="41">
        <v>2.4305555555555556E-2</v>
      </c>
      <c r="D9" s="41">
        <v>2.4305555555555556E-2</v>
      </c>
      <c r="E9" s="40" t="s">
        <v>48</v>
      </c>
    </row>
    <row r="10" spans="1:12" x14ac:dyDescent="0.25">
      <c r="A10" s="1" t="s">
        <v>3</v>
      </c>
      <c r="B10" s="41">
        <v>6.8750000000000006E-2</v>
      </c>
      <c r="C10" s="41">
        <v>3.6111111111111108E-2</v>
      </c>
      <c r="D10" s="41">
        <v>3.6111111111111108E-2</v>
      </c>
      <c r="E10" s="40" t="s">
        <v>48</v>
      </c>
    </row>
    <row r="11" spans="1:12" x14ac:dyDescent="0.25">
      <c r="A11" s="1" t="s">
        <v>3</v>
      </c>
      <c r="B11" s="41">
        <v>2.0833333333333332E-2</v>
      </c>
      <c r="C11" s="41">
        <v>1.3888888888888888E-2</v>
      </c>
      <c r="D11" s="41">
        <v>1.3888888888888888E-2</v>
      </c>
      <c r="E11" s="40" t="s">
        <v>48</v>
      </c>
    </row>
    <row r="12" spans="1:12" x14ac:dyDescent="0.25">
      <c r="A12" s="1" t="s">
        <v>3</v>
      </c>
      <c r="B12" s="41">
        <v>2.013888888888889E-2</v>
      </c>
      <c r="C12" s="41">
        <v>6.0416666666666667E-2</v>
      </c>
      <c r="D12" s="41">
        <v>6.0416666666666667E-2</v>
      </c>
      <c r="E12" s="40" t="s">
        <v>48</v>
      </c>
    </row>
    <row r="13" spans="1:12" x14ac:dyDescent="0.25">
      <c r="A13" s="1" t="s">
        <v>3</v>
      </c>
      <c r="B13" s="41">
        <v>4.1666666666666664E-2</v>
      </c>
      <c r="C13" s="41">
        <v>4.0972222222222222E-2</v>
      </c>
      <c r="D13" s="41">
        <v>4.0972222222222222E-2</v>
      </c>
      <c r="E13" s="40" t="s">
        <v>48</v>
      </c>
    </row>
    <row r="14" spans="1:12" x14ac:dyDescent="0.25">
      <c r="A14" s="1" t="s">
        <v>3</v>
      </c>
      <c r="B14" s="40" t="s">
        <v>48</v>
      </c>
      <c r="C14" s="41">
        <v>8.4722222222222227E-2</v>
      </c>
      <c r="D14" s="41">
        <v>8.4722222222222227E-2</v>
      </c>
      <c r="E14" s="40" t="s">
        <v>48</v>
      </c>
    </row>
    <row r="15" spans="1:12" x14ac:dyDescent="0.25">
      <c r="A15" s="1" t="s">
        <v>4</v>
      </c>
      <c r="B15" s="41">
        <v>6.3888888888888884E-2</v>
      </c>
      <c r="C15" s="41">
        <v>0.12291666666666666</v>
      </c>
      <c r="D15" s="41">
        <v>0.12291666666666666</v>
      </c>
      <c r="E15" s="40" t="s">
        <v>48</v>
      </c>
    </row>
    <row r="16" spans="1:12" x14ac:dyDescent="0.25">
      <c r="A16" s="1" t="s">
        <v>4</v>
      </c>
      <c r="B16" s="40" t="s">
        <v>48</v>
      </c>
      <c r="C16" s="41">
        <v>0.18541666666666667</v>
      </c>
      <c r="D16" s="41">
        <v>0.18541666666666667</v>
      </c>
      <c r="E16" s="40" t="s">
        <v>48</v>
      </c>
    </row>
    <row r="17" spans="1:5" x14ac:dyDescent="0.25">
      <c r="A17" s="1" t="s">
        <v>4</v>
      </c>
      <c r="B17" s="40" t="s">
        <v>48</v>
      </c>
      <c r="C17" s="41">
        <v>3.472222222222222E-3</v>
      </c>
      <c r="D17" s="40" t="s">
        <v>48</v>
      </c>
      <c r="E17" s="40" t="s">
        <v>48</v>
      </c>
    </row>
    <row r="18" spans="1:5" x14ac:dyDescent="0.25">
      <c r="A18" s="1" t="s">
        <v>5</v>
      </c>
      <c r="B18" s="40" t="s">
        <v>48</v>
      </c>
      <c r="C18" s="41">
        <v>0.27500000000000002</v>
      </c>
      <c r="D18" s="41">
        <v>0.27500000000000002</v>
      </c>
      <c r="E18" s="40" t="s">
        <v>48</v>
      </c>
    </row>
    <row r="19" spans="1:5" x14ac:dyDescent="0.25">
      <c r="A19" s="1" t="s">
        <v>5</v>
      </c>
      <c r="B19" s="40" t="s">
        <v>48</v>
      </c>
      <c r="C19" s="41">
        <v>0.4236111111111111</v>
      </c>
      <c r="D19" s="41">
        <v>0.4236111111111111</v>
      </c>
      <c r="E19" s="40" t="s">
        <v>48</v>
      </c>
    </row>
    <row r="20" spans="1:5" x14ac:dyDescent="0.25">
      <c r="A20" s="1" t="s">
        <v>5</v>
      </c>
      <c r="B20" s="40" t="s">
        <v>48</v>
      </c>
      <c r="C20" s="41">
        <v>6.3194444444444442E-2</v>
      </c>
      <c r="D20" s="41">
        <v>6.3194444444444442E-2</v>
      </c>
      <c r="E20" s="40" t="s">
        <v>48</v>
      </c>
    </row>
    <row r="21" spans="1:5" x14ac:dyDescent="0.25">
      <c r="A21" s="1" t="s">
        <v>5</v>
      </c>
      <c r="B21" s="40" t="s">
        <v>48</v>
      </c>
      <c r="C21" s="41">
        <v>0.14652777777777778</v>
      </c>
      <c r="D21" s="41">
        <v>0.14652777777777778</v>
      </c>
      <c r="E21" s="40" t="s">
        <v>48</v>
      </c>
    </row>
    <row r="22" spans="1:5" x14ac:dyDescent="0.25">
      <c r="A22" s="1" t="s">
        <v>5</v>
      </c>
      <c r="B22" s="40" t="s">
        <v>48</v>
      </c>
      <c r="C22" s="41">
        <v>0.50694444444444442</v>
      </c>
      <c r="D22" s="41">
        <v>0.50694444444444442</v>
      </c>
      <c r="E22" s="40" t="s">
        <v>48</v>
      </c>
    </row>
    <row r="23" spans="1:5" x14ac:dyDescent="0.25">
      <c r="A23" s="1" t="s">
        <v>5</v>
      </c>
      <c r="B23" s="40" t="s">
        <v>48</v>
      </c>
      <c r="C23" s="41">
        <v>0.23125000000000001</v>
      </c>
      <c r="D23" s="41">
        <v>0.23125000000000001</v>
      </c>
      <c r="E23" s="40" t="s">
        <v>48</v>
      </c>
    </row>
    <row r="24" spans="1:5" x14ac:dyDescent="0.25">
      <c r="A24" s="1" t="s">
        <v>5</v>
      </c>
      <c r="B24" s="40" t="s">
        <v>48</v>
      </c>
      <c r="C24" s="41">
        <v>0.31666666666666665</v>
      </c>
      <c r="D24" s="41">
        <v>0.31666666666666665</v>
      </c>
      <c r="E24" s="40" t="s">
        <v>48</v>
      </c>
    </row>
    <row r="25" spans="1:5" x14ac:dyDescent="0.25">
      <c r="A25" s="1" t="s">
        <v>5</v>
      </c>
      <c r="B25" s="40" t="s">
        <v>48</v>
      </c>
      <c r="C25" s="41">
        <v>0.13819444444444445</v>
      </c>
      <c r="D25" s="41">
        <v>0.13819444444444445</v>
      </c>
      <c r="E25" s="40" t="s">
        <v>48</v>
      </c>
    </row>
    <row r="26" spans="1:5" x14ac:dyDescent="0.25">
      <c r="A26" s="1" t="s">
        <v>5</v>
      </c>
      <c r="B26" s="40" t="s">
        <v>48</v>
      </c>
      <c r="C26" s="41">
        <v>1.7361111111111112E-2</v>
      </c>
      <c r="D26" s="41">
        <v>1.7361111111111112E-2</v>
      </c>
      <c r="E26" s="40" t="s">
        <v>48</v>
      </c>
    </row>
    <row r="27" spans="1:5" x14ac:dyDescent="0.25">
      <c r="A27" s="1" t="s">
        <v>5</v>
      </c>
      <c r="B27" s="40" t="s">
        <v>48</v>
      </c>
      <c r="C27" s="41">
        <v>0.50694444444444442</v>
      </c>
      <c r="D27" s="41">
        <v>0.50694444444444442</v>
      </c>
      <c r="E27" s="40" t="s">
        <v>48</v>
      </c>
    </row>
    <row r="28" spans="1:5" x14ac:dyDescent="0.25">
      <c r="A28" s="1" t="s">
        <v>5</v>
      </c>
      <c r="B28" s="40" t="s">
        <v>48</v>
      </c>
      <c r="C28" s="41">
        <v>0.64930555555555558</v>
      </c>
      <c r="D28" s="41">
        <v>0.64930555555555558</v>
      </c>
      <c r="E28" s="40" t="s">
        <v>48</v>
      </c>
    </row>
    <row r="29" spans="1:5" x14ac:dyDescent="0.25">
      <c r="A29" s="1" t="s">
        <v>5</v>
      </c>
      <c r="B29" s="40" t="s">
        <v>48</v>
      </c>
      <c r="C29" s="41">
        <v>0.27013888888888887</v>
      </c>
      <c r="D29" s="41">
        <v>0.27013888888888887</v>
      </c>
      <c r="E29" s="40" t="s">
        <v>48</v>
      </c>
    </row>
    <row r="30" spans="1:5" x14ac:dyDescent="0.25">
      <c r="A30" s="1" t="s">
        <v>5</v>
      </c>
      <c r="B30" s="40" t="s">
        <v>48</v>
      </c>
      <c r="C30" s="41">
        <v>2.5694444444444443E-2</v>
      </c>
      <c r="D30" s="41">
        <v>2.5694444444444443E-2</v>
      </c>
      <c r="E30" s="40" t="s">
        <v>48</v>
      </c>
    </row>
    <row r="31" spans="1:5" x14ac:dyDescent="0.25">
      <c r="A31" s="1" t="s">
        <v>5</v>
      </c>
      <c r="B31" s="40" t="s">
        <v>48</v>
      </c>
      <c r="C31" s="41">
        <v>0.66597222222222219</v>
      </c>
      <c r="D31" s="41">
        <v>0.66597222222222219</v>
      </c>
      <c r="E31" s="40" t="s">
        <v>48</v>
      </c>
    </row>
    <row r="32" spans="1:5" x14ac:dyDescent="0.25">
      <c r="A32" s="1" t="s">
        <v>5</v>
      </c>
      <c r="B32" s="40" t="s">
        <v>48</v>
      </c>
      <c r="C32" s="41">
        <v>0.1986111111111111</v>
      </c>
      <c r="D32" s="41">
        <v>0.1986111111111111</v>
      </c>
      <c r="E32" s="40" t="s">
        <v>48</v>
      </c>
    </row>
    <row r="33" spans="1:5" x14ac:dyDescent="0.25">
      <c r="A33" s="1" t="s">
        <v>7</v>
      </c>
      <c r="B33" s="40" t="s">
        <v>48</v>
      </c>
      <c r="C33" s="41">
        <v>6.9444444444444441E-3</v>
      </c>
      <c r="D33" s="41">
        <v>6.9444444444444441E-3</v>
      </c>
      <c r="E33" s="41">
        <v>5.4166666666666669E-2</v>
      </c>
    </row>
    <row r="34" spans="1:5" x14ac:dyDescent="0.25">
      <c r="A34" s="1" t="s">
        <v>7</v>
      </c>
      <c r="B34" s="40" t="s">
        <v>48</v>
      </c>
      <c r="C34" s="41">
        <v>0.10347222222222222</v>
      </c>
      <c r="D34" s="40" t="s">
        <v>48</v>
      </c>
      <c r="E34" s="41">
        <v>4.6527777777777779E-2</v>
      </c>
    </row>
    <row r="35" spans="1:5" x14ac:dyDescent="0.25">
      <c r="A35" s="1" t="s">
        <v>7</v>
      </c>
      <c r="B35" s="40" t="s">
        <v>48</v>
      </c>
      <c r="C35" s="41">
        <v>6.9444444444444441E-3</v>
      </c>
      <c r="D35" s="40" t="s">
        <v>48</v>
      </c>
      <c r="E35" s="41">
        <v>3.9583333333333331E-2</v>
      </c>
    </row>
    <row r="36" spans="1:5" x14ac:dyDescent="0.25">
      <c r="A36" s="1" t="s">
        <v>7</v>
      </c>
      <c r="B36" s="40" t="s">
        <v>48</v>
      </c>
      <c r="C36" s="41">
        <v>6.9444444444444441E-3</v>
      </c>
      <c r="D36" s="40" t="s">
        <v>48</v>
      </c>
      <c r="E36" s="41">
        <v>6.9444444444444441E-3</v>
      </c>
    </row>
    <row r="37" spans="1:5" x14ac:dyDescent="0.25">
      <c r="A37" s="1" t="s">
        <v>7</v>
      </c>
      <c r="B37" s="40" t="s">
        <v>48</v>
      </c>
      <c r="C37" s="41">
        <v>6.9444444444444441E-3</v>
      </c>
      <c r="D37" s="40" t="s">
        <v>48</v>
      </c>
      <c r="E37" s="41">
        <v>3.472222222222222E-3</v>
      </c>
    </row>
    <row r="38" spans="1:5" x14ac:dyDescent="0.25">
      <c r="A38" s="1" t="s">
        <v>7</v>
      </c>
      <c r="B38" s="40" t="s">
        <v>48</v>
      </c>
      <c r="C38" s="41">
        <v>8.2638888888888887E-2</v>
      </c>
      <c r="D38" s="40" t="s">
        <v>48</v>
      </c>
      <c r="E38" s="40" t="s">
        <v>48</v>
      </c>
    </row>
    <row r="39" spans="1:5" x14ac:dyDescent="0.25">
      <c r="A39" s="1" t="s">
        <v>6</v>
      </c>
      <c r="B39" s="41">
        <v>3.472222222222222E-3</v>
      </c>
      <c r="C39" s="41">
        <v>1.3868055555555556</v>
      </c>
      <c r="D39" s="41">
        <v>1.3868055555555556</v>
      </c>
      <c r="E39" s="40" t="s">
        <v>48</v>
      </c>
    </row>
    <row r="40" spans="1:5" x14ac:dyDescent="0.25">
      <c r="A40" s="1" t="s">
        <v>6</v>
      </c>
      <c r="B40" s="40" t="s">
        <v>48</v>
      </c>
      <c r="C40" s="41">
        <v>6.3888888888888884E-2</v>
      </c>
      <c r="D40" s="41">
        <v>6.3888888888888884E-2</v>
      </c>
      <c r="E40" s="40" t="s">
        <v>48</v>
      </c>
    </row>
    <row r="41" spans="1:5" x14ac:dyDescent="0.25">
      <c r="A41" s="1" t="s">
        <v>6</v>
      </c>
      <c r="B41" s="40" t="s">
        <v>48</v>
      </c>
      <c r="C41" s="41">
        <v>0.28333333333333333</v>
      </c>
      <c r="D41" s="41">
        <v>0.28333333333333333</v>
      </c>
      <c r="E41" s="40" t="s">
        <v>48</v>
      </c>
    </row>
    <row r="42" spans="1:5" x14ac:dyDescent="0.25">
      <c r="A42" s="1" t="s">
        <v>6</v>
      </c>
      <c r="B42" s="40" t="s">
        <v>48</v>
      </c>
      <c r="C42" s="41">
        <v>0.17916666666666667</v>
      </c>
      <c r="D42" s="41">
        <v>0.17916666666666667</v>
      </c>
      <c r="E42" s="40" t="s">
        <v>48</v>
      </c>
    </row>
    <row r="43" spans="1:5" x14ac:dyDescent="0.25">
      <c r="A43" s="1" t="s">
        <v>6</v>
      </c>
      <c r="B43" s="40" t="s">
        <v>48</v>
      </c>
      <c r="C43" s="41">
        <v>0.10694444444444444</v>
      </c>
      <c r="D43" s="41">
        <v>0.10694444444444444</v>
      </c>
      <c r="E43" s="40" t="s">
        <v>48</v>
      </c>
    </row>
    <row r="44" spans="1:5" x14ac:dyDescent="0.25">
      <c r="A44" s="1" t="s">
        <v>6</v>
      </c>
      <c r="B44" s="40" t="s">
        <v>48</v>
      </c>
      <c r="C44" s="41">
        <v>0.11527777777777778</v>
      </c>
      <c r="D44" s="41">
        <v>0.11527777777777778</v>
      </c>
      <c r="E44" s="40" t="s">
        <v>48</v>
      </c>
    </row>
    <row r="45" spans="1:5" x14ac:dyDescent="0.25">
      <c r="A45" s="1" t="s">
        <v>6</v>
      </c>
      <c r="B45" s="40" t="s">
        <v>48</v>
      </c>
      <c r="C45" s="41">
        <v>2.2916666666666665E-2</v>
      </c>
      <c r="D45" s="41">
        <v>2.2916666666666665E-2</v>
      </c>
      <c r="E45" s="40" t="s">
        <v>48</v>
      </c>
    </row>
    <row r="46" spans="1:5" x14ac:dyDescent="0.25">
      <c r="A46" s="1" t="s">
        <v>6</v>
      </c>
      <c r="B46" s="40" t="s">
        <v>48</v>
      </c>
      <c r="C46" s="41">
        <v>8.5416666666666669E-2</v>
      </c>
      <c r="D46" s="41">
        <v>8.5416666666666669E-2</v>
      </c>
      <c r="E46" s="40" t="s">
        <v>48</v>
      </c>
    </row>
    <row r="47" spans="1:5" x14ac:dyDescent="0.25">
      <c r="A47" s="1" t="s">
        <v>6</v>
      </c>
      <c r="B47" s="40" t="s">
        <v>48</v>
      </c>
      <c r="C47" s="41">
        <v>2.9861111111111113E-2</v>
      </c>
      <c r="D47" s="41">
        <v>2.9861111111111113E-2</v>
      </c>
      <c r="E47" s="40" t="s">
        <v>48</v>
      </c>
    </row>
    <row r="48" spans="1:5" x14ac:dyDescent="0.25">
      <c r="A48" s="1" t="s">
        <v>6</v>
      </c>
      <c r="B48" s="40" t="s">
        <v>48</v>
      </c>
      <c r="C48" s="41">
        <v>0.13194444444444445</v>
      </c>
      <c r="D48" s="41">
        <v>0.13194444444444445</v>
      </c>
      <c r="E48" s="40" t="s">
        <v>48</v>
      </c>
    </row>
    <row r="49" spans="1:5" x14ac:dyDescent="0.25">
      <c r="A49" s="1" t="s">
        <v>8</v>
      </c>
      <c r="B49" s="40" t="s">
        <v>48</v>
      </c>
      <c r="C49" s="41">
        <v>0.11458333333333333</v>
      </c>
      <c r="D49" s="41">
        <v>0.11458333333333333</v>
      </c>
      <c r="E49" s="40" t="s">
        <v>48</v>
      </c>
    </row>
    <row r="50" spans="1:5" x14ac:dyDescent="0.25">
      <c r="A50" s="1" t="s">
        <v>8</v>
      </c>
      <c r="B50" s="40" t="s">
        <v>48</v>
      </c>
      <c r="C50" s="41">
        <v>5.4166666666666669E-2</v>
      </c>
      <c r="D50" s="41">
        <v>5.4166666666666669E-2</v>
      </c>
      <c r="E50" s="40" t="s">
        <v>48</v>
      </c>
    </row>
    <row r="51" spans="1:5" x14ac:dyDescent="0.25">
      <c r="A51" s="1" t="s">
        <v>8</v>
      </c>
      <c r="B51" s="40" t="s">
        <v>48</v>
      </c>
      <c r="C51" s="41">
        <v>2.0833333333333332E-2</v>
      </c>
      <c r="D51" s="41">
        <v>2.0833333333333332E-2</v>
      </c>
      <c r="E51" s="40" t="s">
        <v>48</v>
      </c>
    </row>
    <row r="52" spans="1:5" x14ac:dyDescent="0.25">
      <c r="A52" s="1" t="s">
        <v>8</v>
      </c>
      <c r="B52" s="40" t="s">
        <v>48</v>
      </c>
      <c r="C52" s="41">
        <v>0.14097222222222222</v>
      </c>
      <c r="D52" s="41">
        <v>0.14097222222222222</v>
      </c>
      <c r="E52" s="40" t="s">
        <v>48</v>
      </c>
    </row>
    <row r="53" spans="1:5" x14ac:dyDescent="0.25">
      <c r="A53" s="1" t="s">
        <v>8</v>
      </c>
      <c r="B53" s="40" t="s">
        <v>48</v>
      </c>
      <c r="C53" s="41">
        <v>0.12847222222222221</v>
      </c>
      <c r="D53" s="41">
        <v>0.12847222222222221</v>
      </c>
      <c r="E53" s="40" t="s">
        <v>48</v>
      </c>
    </row>
    <row r="54" spans="1:5" x14ac:dyDescent="0.25">
      <c r="A54" s="1" t="s">
        <v>8</v>
      </c>
      <c r="B54" s="40" t="s">
        <v>48</v>
      </c>
      <c r="C54" s="41">
        <v>3.472222222222222E-3</v>
      </c>
      <c r="D54" s="41">
        <v>3.472222222222222E-3</v>
      </c>
      <c r="E54" s="40" t="s">
        <v>48</v>
      </c>
    </row>
    <row r="55" spans="1:5" x14ac:dyDescent="0.25">
      <c r="A55" s="1" t="s">
        <v>8</v>
      </c>
      <c r="B55" s="40" t="s">
        <v>48</v>
      </c>
      <c r="C55" s="41">
        <v>1.6666666666666666E-2</v>
      </c>
      <c r="D55" s="41">
        <v>1.6666666666666666E-2</v>
      </c>
      <c r="E55" s="40" t="s">
        <v>48</v>
      </c>
    </row>
    <row r="56" spans="1:5" x14ac:dyDescent="0.25">
      <c r="A56" s="1" t="s">
        <v>8</v>
      </c>
      <c r="B56" s="40" t="s">
        <v>48</v>
      </c>
      <c r="C56" s="41">
        <v>0.2298611111111111</v>
      </c>
      <c r="D56" s="41">
        <v>0.2298611111111111</v>
      </c>
      <c r="E56" s="40" t="s">
        <v>48</v>
      </c>
    </row>
    <row r="57" spans="1:5" x14ac:dyDescent="0.25">
      <c r="A57" s="1" t="s">
        <v>8</v>
      </c>
      <c r="B57" s="40" t="s">
        <v>48</v>
      </c>
      <c r="C57" s="41">
        <v>0.15347222222222223</v>
      </c>
      <c r="D57" s="41">
        <v>0.15347222222222223</v>
      </c>
      <c r="E57" s="40" t="s">
        <v>48</v>
      </c>
    </row>
    <row r="58" spans="1:5" x14ac:dyDescent="0.25">
      <c r="A58" s="1" t="s">
        <v>8</v>
      </c>
      <c r="B58" s="40" t="s">
        <v>48</v>
      </c>
      <c r="C58" s="41">
        <v>0.21666666666666667</v>
      </c>
      <c r="D58" s="41">
        <v>0.21666666666666667</v>
      </c>
      <c r="E58" s="40" t="s">
        <v>48</v>
      </c>
    </row>
    <row r="59" spans="1:5" x14ac:dyDescent="0.25">
      <c r="A59" s="1" t="s">
        <v>8</v>
      </c>
      <c r="B59" s="40" t="s">
        <v>48</v>
      </c>
      <c r="C59" s="41">
        <v>0.14166666666666666</v>
      </c>
      <c r="D59" s="41">
        <v>0.14166666666666666</v>
      </c>
      <c r="E59" s="40" t="s">
        <v>48</v>
      </c>
    </row>
    <row r="60" spans="1:5" x14ac:dyDescent="0.25">
      <c r="A60" s="1" t="s">
        <v>8</v>
      </c>
      <c r="B60" s="40" t="s">
        <v>48</v>
      </c>
      <c r="C60" s="41">
        <v>0.43194444444444446</v>
      </c>
      <c r="D60" s="41">
        <v>0.43194444444444446</v>
      </c>
      <c r="E60" s="40" t="s">
        <v>48</v>
      </c>
    </row>
    <row r="61" spans="1:5" x14ac:dyDescent="0.25">
      <c r="A61" s="1" t="s">
        <v>8</v>
      </c>
      <c r="B61" s="40" t="s">
        <v>48</v>
      </c>
      <c r="C61" s="41">
        <v>3.472222222222222E-3</v>
      </c>
      <c r="D61" s="41">
        <v>3.472222222222222E-3</v>
      </c>
      <c r="E61" s="40" t="s">
        <v>48</v>
      </c>
    </row>
    <row r="62" spans="1:5" x14ac:dyDescent="0.25">
      <c r="A62" s="1" t="s">
        <v>9</v>
      </c>
      <c r="B62" s="41">
        <v>3.472222222222222E-3</v>
      </c>
      <c r="C62" s="41">
        <v>0.16041666666666668</v>
      </c>
      <c r="D62" s="41">
        <v>0.16041666666666668</v>
      </c>
      <c r="E62" s="40" t="s">
        <v>48</v>
      </c>
    </row>
    <row r="63" spans="1:5" x14ac:dyDescent="0.25">
      <c r="A63" s="1" t="s">
        <v>9</v>
      </c>
      <c r="B63" s="41">
        <v>3.472222222222222E-3</v>
      </c>
      <c r="C63" s="45">
        <v>0.16041666666666668</v>
      </c>
      <c r="D63" s="45">
        <v>0.16041666666666668</v>
      </c>
      <c r="E63" s="40" t="s">
        <v>48</v>
      </c>
    </row>
    <row r="64" spans="1:5" x14ac:dyDescent="0.25">
      <c r="A64" s="1" t="s">
        <v>9</v>
      </c>
      <c r="B64" s="40" t="s">
        <v>48</v>
      </c>
      <c r="C64" s="45">
        <v>2.0833333333333332E-2</v>
      </c>
      <c r="D64" s="45">
        <v>2.0833333333333332E-2</v>
      </c>
      <c r="E64" s="40" t="s">
        <v>48</v>
      </c>
    </row>
    <row r="65" spans="1:5" x14ac:dyDescent="0.25">
      <c r="A65" s="1" t="s">
        <v>9</v>
      </c>
      <c r="B65" s="40" t="s">
        <v>48</v>
      </c>
      <c r="C65" s="45">
        <v>3.125E-2</v>
      </c>
      <c r="D65" s="45">
        <v>3.125E-2</v>
      </c>
      <c r="E65" s="40" t="s">
        <v>48</v>
      </c>
    </row>
    <row r="66" spans="1:5" x14ac:dyDescent="0.25">
      <c r="A66" s="1" t="s">
        <v>9</v>
      </c>
      <c r="B66" s="40" t="s">
        <v>48</v>
      </c>
      <c r="C66" s="45">
        <v>0.18263888888888888</v>
      </c>
      <c r="D66" s="45">
        <v>0.18263888888888888</v>
      </c>
      <c r="E66" s="40" t="s">
        <v>48</v>
      </c>
    </row>
    <row r="67" spans="1:5" x14ac:dyDescent="0.25">
      <c r="A67" s="1" t="s">
        <v>9</v>
      </c>
      <c r="B67" s="40" t="s">
        <v>48</v>
      </c>
      <c r="C67" s="45">
        <v>0.18263888888888888</v>
      </c>
      <c r="D67" s="45">
        <v>0.18263888888888888</v>
      </c>
      <c r="E67" s="40" t="s">
        <v>48</v>
      </c>
    </row>
    <row r="68" spans="1:5" x14ac:dyDescent="0.25">
      <c r="A68" s="1" t="s">
        <v>9</v>
      </c>
      <c r="B68" s="40" t="s">
        <v>48</v>
      </c>
      <c r="C68" s="46">
        <v>3.125E-2</v>
      </c>
      <c r="D68" s="45">
        <v>1.0416666666666666E-2</v>
      </c>
      <c r="E68" s="40" t="s">
        <v>48</v>
      </c>
    </row>
    <row r="69" spans="1:5" x14ac:dyDescent="0.25">
      <c r="A69" s="1" t="s">
        <v>9</v>
      </c>
      <c r="B69" s="40" t="s">
        <v>48</v>
      </c>
      <c r="C69" s="46">
        <v>3.125E-2</v>
      </c>
      <c r="D69" s="45">
        <v>3.472222222222222E-3</v>
      </c>
      <c r="E69" s="40" t="s">
        <v>48</v>
      </c>
    </row>
    <row r="70" spans="1:5" x14ac:dyDescent="0.25">
      <c r="A70" s="1" t="s">
        <v>9</v>
      </c>
      <c r="B70" s="40" t="s">
        <v>48</v>
      </c>
      <c r="C70" s="46">
        <v>3.125E-2</v>
      </c>
      <c r="D70" s="45">
        <v>3.2638888888888891E-2</v>
      </c>
      <c r="E70" s="40" t="s">
        <v>48</v>
      </c>
    </row>
    <row r="71" spans="1:5" x14ac:dyDescent="0.25">
      <c r="A71" s="1" t="s">
        <v>9</v>
      </c>
      <c r="B71" s="40" t="s">
        <v>48</v>
      </c>
      <c r="C71" s="46">
        <v>3.125E-2</v>
      </c>
      <c r="D71" s="46">
        <v>3.125E-2</v>
      </c>
      <c r="E71" s="40" t="s">
        <v>48</v>
      </c>
    </row>
    <row r="72" spans="1:5" x14ac:dyDescent="0.25">
      <c r="A72" s="1" t="s">
        <v>9</v>
      </c>
      <c r="B72" s="40" t="s">
        <v>48</v>
      </c>
      <c r="C72" s="46">
        <v>3.125E-2</v>
      </c>
      <c r="D72" s="46">
        <v>3.125E-2</v>
      </c>
      <c r="E72" s="40" t="s">
        <v>48</v>
      </c>
    </row>
    <row r="73" spans="1:5" x14ac:dyDescent="0.25">
      <c r="A73" s="1" t="s">
        <v>9</v>
      </c>
      <c r="B73" s="40" t="s">
        <v>48</v>
      </c>
      <c r="C73" s="46">
        <v>3.125E-2</v>
      </c>
      <c r="D73" s="46">
        <v>3.125E-2</v>
      </c>
      <c r="E73" s="40" t="s">
        <v>48</v>
      </c>
    </row>
    <row r="74" spans="1:5" x14ac:dyDescent="0.25">
      <c r="A74" s="1" t="s">
        <v>9</v>
      </c>
      <c r="B74" s="40" t="s">
        <v>48</v>
      </c>
      <c r="C74" s="46">
        <v>3.125E-2</v>
      </c>
      <c r="D74" s="46">
        <v>3.125E-2</v>
      </c>
      <c r="E74" s="40" t="s">
        <v>48</v>
      </c>
    </row>
    <row r="75" spans="1:5" x14ac:dyDescent="0.25">
      <c r="A75" s="1" t="s">
        <v>9</v>
      </c>
      <c r="B75" s="40" t="s">
        <v>48</v>
      </c>
      <c r="C75" s="46">
        <v>3.125E-2</v>
      </c>
      <c r="D75" s="46">
        <v>3.125E-2</v>
      </c>
      <c r="E75" s="40" t="s">
        <v>48</v>
      </c>
    </row>
    <row r="76" spans="1:5" x14ac:dyDescent="0.25">
      <c r="A76" s="1" t="s">
        <v>9</v>
      </c>
      <c r="B76" s="40" t="s">
        <v>48</v>
      </c>
      <c r="C76" s="46">
        <v>3.125E-2</v>
      </c>
      <c r="D76" s="46">
        <v>3.125E-2</v>
      </c>
      <c r="E76" s="40" t="s">
        <v>48</v>
      </c>
    </row>
    <row r="77" spans="1:5" x14ac:dyDescent="0.25">
      <c r="A77" s="1" t="s">
        <v>9</v>
      </c>
      <c r="B77" s="40" t="s">
        <v>48</v>
      </c>
      <c r="C77" s="46">
        <v>3.125E-2</v>
      </c>
      <c r="D77" s="46">
        <v>3.125E-2</v>
      </c>
      <c r="E77" s="40" t="s">
        <v>48</v>
      </c>
    </row>
    <row r="78" spans="1:5" x14ac:dyDescent="0.25">
      <c r="A78" s="1" t="s">
        <v>9</v>
      </c>
      <c r="B78" s="40" t="s">
        <v>48</v>
      </c>
      <c r="C78" s="46">
        <v>3.125E-2</v>
      </c>
      <c r="D78" s="46">
        <v>3.125E-2</v>
      </c>
      <c r="E78" s="40" t="s">
        <v>48</v>
      </c>
    </row>
    <row r="79" spans="1:5" x14ac:dyDescent="0.25">
      <c r="A79" s="1" t="s">
        <v>9</v>
      </c>
      <c r="B79" s="40" t="s">
        <v>48</v>
      </c>
      <c r="C79" s="46">
        <v>3.125E-2</v>
      </c>
      <c r="D79" s="46">
        <v>3.125E-2</v>
      </c>
      <c r="E79" s="40" t="s">
        <v>48</v>
      </c>
    </row>
    <row r="80" spans="1:5" x14ac:dyDescent="0.25">
      <c r="A80" s="1" t="s">
        <v>9</v>
      </c>
      <c r="B80" s="40" t="s">
        <v>48</v>
      </c>
      <c r="C80" s="46">
        <v>3.125E-2</v>
      </c>
      <c r="D80" s="46">
        <v>3.125E-2</v>
      </c>
      <c r="E80" s="40" t="s">
        <v>48</v>
      </c>
    </row>
    <row r="81" spans="1:5" x14ac:dyDescent="0.25">
      <c r="A81" s="1" t="s">
        <v>9</v>
      </c>
      <c r="B81" s="40" t="s">
        <v>48</v>
      </c>
      <c r="C81" s="46" t="s">
        <v>48</v>
      </c>
      <c r="D81" s="46">
        <v>3.125E-2</v>
      </c>
      <c r="E81" s="40" t="s">
        <v>48</v>
      </c>
    </row>
    <row r="82" spans="1:5" x14ac:dyDescent="0.25">
      <c r="A82" s="1" t="s">
        <v>9</v>
      </c>
      <c r="B82" s="40" t="s">
        <v>48</v>
      </c>
      <c r="C82" s="46" t="s">
        <v>48</v>
      </c>
      <c r="D82" s="46">
        <v>3.125E-2</v>
      </c>
      <c r="E82" s="40" t="s">
        <v>48</v>
      </c>
    </row>
    <row r="83" spans="1:5" x14ac:dyDescent="0.25">
      <c r="A83" s="1" t="s">
        <v>9</v>
      </c>
      <c r="B83" s="40" t="s">
        <v>48</v>
      </c>
      <c r="C83" s="46" t="s">
        <v>48</v>
      </c>
      <c r="D83" s="46">
        <v>3.125E-2</v>
      </c>
      <c r="E83" s="40" t="s">
        <v>48</v>
      </c>
    </row>
    <row r="84" spans="1:5" x14ac:dyDescent="0.25">
      <c r="A84" s="1" t="s">
        <v>10</v>
      </c>
      <c r="B84" s="41">
        <v>3.472222222222222E-3</v>
      </c>
      <c r="C84" s="45">
        <v>2.6388888888888889E-2</v>
      </c>
      <c r="D84" s="45">
        <v>2.6388888888888889E-2</v>
      </c>
      <c r="E84" s="40" t="s">
        <v>48</v>
      </c>
    </row>
    <row r="85" spans="1:5" x14ac:dyDescent="0.25">
      <c r="A85" s="1" t="s">
        <v>10</v>
      </c>
      <c r="B85" s="41">
        <v>5.347222222222222E-2</v>
      </c>
      <c r="C85" s="41">
        <v>3.472222222222222E-3</v>
      </c>
      <c r="D85" s="41">
        <v>3.472222222222222E-3</v>
      </c>
      <c r="E85" s="40" t="s">
        <v>48</v>
      </c>
    </row>
    <row r="86" spans="1:5" x14ac:dyDescent="0.25">
      <c r="A86" s="1" t="s">
        <v>10</v>
      </c>
      <c r="B86" s="41">
        <v>0.15555555555555556</v>
      </c>
      <c r="C86" s="41">
        <v>7.2222222222222215E-2</v>
      </c>
      <c r="D86" s="41">
        <v>7.2222222222222215E-2</v>
      </c>
      <c r="E86" s="40" t="s">
        <v>48</v>
      </c>
    </row>
    <row r="87" spans="1:5" x14ac:dyDescent="0.25">
      <c r="A87" s="1" t="s">
        <v>10</v>
      </c>
      <c r="B87" s="41">
        <v>2.0833333333333332E-2</v>
      </c>
      <c r="C87" s="41">
        <v>5.8333333333333334E-2</v>
      </c>
      <c r="D87" s="41">
        <v>5.8333333333333334E-2</v>
      </c>
      <c r="E87" s="40" t="s">
        <v>48</v>
      </c>
    </row>
    <row r="88" spans="1:5" x14ac:dyDescent="0.25">
      <c r="A88" s="1" t="s">
        <v>10</v>
      </c>
      <c r="B88" s="41">
        <v>2.0833333333333332E-2</v>
      </c>
      <c r="C88" s="41">
        <v>5.8333333333333334E-2</v>
      </c>
      <c r="D88" s="41">
        <v>5.8333333333333334E-2</v>
      </c>
      <c r="E88" s="40" t="s">
        <v>48</v>
      </c>
    </row>
    <row r="89" spans="1:5" x14ac:dyDescent="0.25">
      <c r="A89" s="1" t="s">
        <v>10</v>
      </c>
      <c r="B89" s="41">
        <v>2.0833333333333332E-2</v>
      </c>
      <c r="C89" s="41">
        <v>0.1875</v>
      </c>
      <c r="D89" s="41">
        <v>0.1875</v>
      </c>
      <c r="E89" s="40" t="s">
        <v>48</v>
      </c>
    </row>
    <row r="90" spans="1:5" x14ac:dyDescent="0.25">
      <c r="A90" s="1" t="s">
        <v>10</v>
      </c>
      <c r="B90" s="40" t="s">
        <v>48</v>
      </c>
      <c r="C90" s="41">
        <v>3.3333333333333333E-2</v>
      </c>
      <c r="D90" s="41">
        <v>3.3333333333333333E-2</v>
      </c>
      <c r="E90" s="40" t="s">
        <v>48</v>
      </c>
    </row>
    <row r="91" spans="1:5" x14ac:dyDescent="0.25">
      <c r="A91" s="1" t="s">
        <v>10</v>
      </c>
      <c r="B91" s="40" t="s">
        <v>48</v>
      </c>
      <c r="C91" s="41">
        <v>0.13333333333333333</v>
      </c>
      <c r="D91" s="41">
        <v>0.13333333333333333</v>
      </c>
      <c r="E91" s="40" t="s">
        <v>48</v>
      </c>
    </row>
    <row r="92" spans="1:5" x14ac:dyDescent="0.25">
      <c r="A92" s="1" t="s">
        <v>10</v>
      </c>
      <c r="B92" s="40" t="s">
        <v>48</v>
      </c>
      <c r="C92" s="41">
        <v>0.20833333333333334</v>
      </c>
      <c r="D92" s="41">
        <v>0.20833333333333334</v>
      </c>
      <c r="E92" s="40" t="s">
        <v>48</v>
      </c>
    </row>
    <row r="93" spans="1:5" x14ac:dyDescent="0.25">
      <c r="A93" s="1" t="s">
        <v>10</v>
      </c>
      <c r="B93" s="40" t="s">
        <v>48</v>
      </c>
      <c r="C93" s="41">
        <v>0.11041666666666666</v>
      </c>
      <c r="D93" s="41">
        <v>0.11041666666666666</v>
      </c>
      <c r="E93" s="40" t="s">
        <v>48</v>
      </c>
    </row>
    <row r="94" spans="1:5" x14ac:dyDescent="0.25">
      <c r="A94" s="1" t="s">
        <v>10</v>
      </c>
      <c r="B94" s="40" t="s">
        <v>48</v>
      </c>
      <c r="C94" s="41">
        <v>0.11041666666666666</v>
      </c>
      <c r="D94" s="41">
        <v>0.11041666666666666</v>
      </c>
      <c r="E94" s="40" t="s">
        <v>48</v>
      </c>
    </row>
    <row r="95" spans="1:5" x14ac:dyDescent="0.25">
      <c r="A95" s="1" t="s">
        <v>10</v>
      </c>
      <c r="B95" s="40" t="s">
        <v>48</v>
      </c>
      <c r="C95" s="41">
        <v>0.11041666666666666</v>
      </c>
      <c r="D95" s="41">
        <v>0.11041666666666666</v>
      </c>
      <c r="E95" s="40" t="s">
        <v>48</v>
      </c>
    </row>
    <row r="96" spans="1:5" x14ac:dyDescent="0.25">
      <c r="A96" s="1" t="s">
        <v>10</v>
      </c>
      <c r="B96" s="40" t="s">
        <v>48</v>
      </c>
      <c r="C96" s="41">
        <v>0.11041666666666666</v>
      </c>
      <c r="D96" s="41">
        <v>0.11041666666666666</v>
      </c>
      <c r="E96" s="40" t="s">
        <v>48</v>
      </c>
    </row>
    <row r="97" spans="1:5" x14ac:dyDescent="0.25">
      <c r="A97" s="1" t="s">
        <v>10</v>
      </c>
      <c r="B97" s="40" t="s">
        <v>48</v>
      </c>
      <c r="C97" s="41">
        <v>0.10416666666666667</v>
      </c>
      <c r="D97" s="41">
        <v>0.10416666666666667</v>
      </c>
      <c r="E97" s="40" t="s">
        <v>48</v>
      </c>
    </row>
    <row r="98" spans="1:5" x14ac:dyDescent="0.25">
      <c r="A98" s="1" t="s">
        <v>10</v>
      </c>
      <c r="B98" s="40" t="s">
        <v>48</v>
      </c>
      <c r="C98" s="41">
        <v>7.8472222222222221E-2</v>
      </c>
      <c r="D98" s="41">
        <v>7.8472222222222221E-2</v>
      </c>
      <c r="E98" s="40" t="s">
        <v>48</v>
      </c>
    </row>
    <row r="99" spans="1:5" x14ac:dyDescent="0.25">
      <c r="A99" s="1" t="s">
        <v>10</v>
      </c>
      <c r="B99" s="40" t="s">
        <v>48</v>
      </c>
      <c r="C99" s="42">
        <v>0.67500000000000004</v>
      </c>
      <c r="D99" s="42">
        <v>0.67500000000000004</v>
      </c>
      <c r="E99" s="40" t="s">
        <v>48</v>
      </c>
    </row>
    <row r="100" spans="1:5" x14ac:dyDescent="0.25">
      <c r="A100" s="1" t="s">
        <v>10</v>
      </c>
      <c r="B100" s="40" t="s">
        <v>48</v>
      </c>
      <c r="C100" s="42">
        <v>1.9173611111111111</v>
      </c>
      <c r="D100" s="42">
        <v>1.9173611111111111</v>
      </c>
      <c r="E100" s="40" t="s">
        <v>48</v>
      </c>
    </row>
    <row r="101" spans="1:5" x14ac:dyDescent="0.25">
      <c r="A101" s="1" t="s">
        <v>10</v>
      </c>
      <c r="B101" s="40" t="s">
        <v>48</v>
      </c>
      <c r="C101" s="42">
        <v>1.8319444444444444</v>
      </c>
      <c r="D101" s="42">
        <v>1.8319444444444444</v>
      </c>
      <c r="E101" s="40" t="s">
        <v>48</v>
      </c>
    </row>
    <row r="102" spans="1:5" x14ac:dyDescent="0.25">
      <c r="A102" s="1" t="s">
        <v>10</v>
      </c>
      <c r="B102" s="40" t="s">
        <v>48</v>
      </c>
      <c r="C102" s="42">
        <v>1.8055555555555556</v>
      </c>
      <c r="D102" s="42">
        <v>1.8055555555555556</v>
      </c>
      <c r="E102" s="40" t="s">
        <v>48</v>
      </c>
    </row>
    <row r="103" spans="1:5" x14ac:dyDescent="0.25">
      <c r="A103" s="1" t="s">
        <v>10</v>
      </c>
      <c r="B103" s="40" t="s">
        <v>48</v>
      </c>
      <c r="C103" s="42">
        <v>1.5416666666666667</v>
      </c>
      <c r="D103" s="42">
        <v>1.5416666666666667</v>
      </c>
      <c r="E103" s="40" t="s">
        <v>48</v>
      </c>
    </row>
    <row r="104" spans="1:5" x14ac:dyDescent="0.25">
      <c r="A104" s="1" t="s">
        <v>10</v>
      </c>
      <c r="B104" s="40" t="s">
        <v>48</v>
      </c>
      <c r="C104" s="42">
        <v>0.8930555555555556</v>
      </c>
      <c r="D104" s="42">
        <v>0.8930555555555556</v>
      </c>
      <c r="E104" s="40" t="s">
        <v>48</v>
      </c>
    </row>
    <row r="105" spans="1:5" x14ac:dyDescent="0.25">
      <c r="A105" s="1" t="s">
        <v>10</v>
      </c>
      <c r="B105" s="40" t="s">
        <v>48</v>
      </c>
      <c r="C105" s="42">
        <v>3.7499999999999999E-2</v>
      </c>
      <c r="D105" s="42">
        <v>3.7499999999999999E-2</v>
      </c>
      <c r="E105" s="40" t="s">
        <v>48</v>
      </c>
    </row>
    <row r="106" spans="1:5" x14ac:dyDescent="0.25">
      <c r="A106" s="1" t="s">
        <v>10</v>
      </c>
      <c r="B106" s="40" t="s">
        <v>48</v>
      </c>
      <c r="C106" s="42">
        <v>8.3333333333333332E-3</v>
      </c>
      <c r="D106" s="42">
        <v>8.3333333333333332E-3</v>
      </c>
      <c r="E106" s="40" t="s">
        <v>48</v>
      </c>
    </row>
    <row r="107" spans="1:5" x14ac:dyDescent="0.25">
      <c r="A107" s="1" t="s">
        <v>10</v>
      </c>
      <c r="B107" s="40" t="s">
        <v>48</v>
      </c>
      <c r="C107" s="40" t="s">
        <v>48</v>
      </c>
      <c r="D107" s="42">
        <v>2.0833333333333332E-2</v>
      </c>
      <c r="E107" s="40" t="s">
        <v>48</v>
      </c>
    </row>
    <row r="108" spans="1:5" x14ac:dyDescent="0.25">
      <c r="A108" s="1" t="s">
        <v>10</v>
      </c>
      <c r="B108" s="40" t="s">
        <v>48</v>
      </c>
      <c r="C108" s="40" t="s">
        <v>48</v>
      </c>
      <c r="D108" s="42">
        <v>2.0833333333333332E-2</v>
      </c>
      <c r="E108" s="40" t="s">
        <v>48</v>
      </c>
    </row>
    <row r="109" spans="1:5" x14ac:dyDescent="0.25">
      <c r="A109" s="1" t="s">
        <v>10</v>
      </c>
      <c r="B109" s="40" t="s">
        <v>48</v>
      </c>
      <c r="C109" s="40" t="s">
        <v>48</v>
      </c>
      <c r="D109" s="42">
        <v>2.0833333333333332E-2</v>
      </c>
      <c r="E109" s="40" t="s">
        <v>48</v>
      </c>
    </row>
    <row r="110" spans="1:5" x14ac:dyDescent="0.25">
      <c r="A110" s="1" t="s">
        <v>10</v>
      </c>
      <c r="B110" s="40" t="s">
        <v>48</v>
      </c>
      <c r="C110" s="40" t="s">
        <v>48</v>
      </c>
      <c r="D110" s="42">
        <v>2.0833333333333332E-2</v>
      </c>
      <c r="E110" s="40" t="s">
        <v>48</v>
      </c>
    </row>
    <row r="111" spans="1:5" x14ac:dyDescent="0.25">
      <c r="A111" s="1" t="s">
        <v>10</v>
      </c>
      <c r="B111" s="40" t="s">
        <v>48</v>
      </c>
      <c r="C111" s="40" t="s">
        <v>48</v>
      </c>
      <c r="D111" s="42">
        <v>2.0833333333333332E-2</v>
      </c>
      <c r="E111" s="40" t="s">
        <v>48</v>
      </c>
    </row>
    <row r="112" spans="1:5" x14ac:dyDescent="0.25">
      <c r="A112" s="1" t="s">
        <v>10</v>
      </c>
      <c r="B112" s="40" t="s">
        <v>48</v>
      </c>
      <c r="C112" s="40" t="s">
        <v>48</v>
      </c>
      <c r="D112" s="42">
        <v>2.5694444444444443E-2</v>
      </c>
      <c r="E112" s="40" t="s">
        <v>48</v>
      </c>
    </row>
    <row r="113" spans="1:5" x14ac:dyDescent="0.25">
      <c r="A113" s="1" t="s">
        <v>10</v>
      </c>
      <c r="B113" s="40" t="s">
        <v>48</v>
      </c>
      <c r="C113" s="40" t="s">
        <v>48</v>
      </c>
      <c r="D113" s="42">
        <v>3.472222222222222E-3</v>
      </c>
      <c r="E113" s="40" t="s">
        <v>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725FA-AE9F-405C-87C2-BC7C17EDA24D}">
  <dimension ref="A1:X13"/>
  <sheetViews>
    <sheetView workbookViewId="0">
      <selection activeCell="Q8" sqref="Q1:X10"/>
    </sheetView>
  </sheetViews>
  <sheetFormatPr defaultRowHeight="12.5" x14ac:dyDescent="0.25"/>
  <cols>
    <col min="1" max="1" width="56" customWidth="1"/>
    <col min="2" max="3" width="11.1796875" bestFit="1" customWidth="1"/>
    <col min="4" max="4" width="13.26953125" customWidth="1"/>
    <col min="5" max="5" width="11.1796875" bestFit="1" customWidth="1"/>
    <col min="6" max="6" width="10.1796875" bestFit="1" customWidth="1"/>
    <col min="7" max="7" width="11.1796875" bestFit="1" customWidth="1"/>
    <col min="11" max="11" width="15.26953125" customWidth="1"/>
  </cols>
  <sheetData>
    <row r="1" spans="1:24" s="48" customFormat="1" x14ac:dyDescent="0.25">
      <c r="A1" s="49" t="s">
        <v>112</v>
      </c>
      <c r="B1" s="50" t="s">
        <v>95</v>
      </c>
      <c r="C1" s="50" t="s">
        <v>96</v>
      </c>
      <c r="D1" s="50" t="s">
        <v>99</v>
      </c>
      <c r="E1" s="50" t="s">
        <v>97</v>
      </c>
      <c r="F1" s="50" t="s">
        <v>113</v>
      </c>
      <c r="G1" s="50" t="s">
        <v>98</v>
      </c>
      <c r="K1" s="48" t="s">
        <v>83</v>
      </c>
      <c r="Q1"/>
      <c r="R1"/>
      <c r="S1"/>
      <c r="T1"/>
      <c r="U1"/>
      <c r="V1"/>
      <c r="W1"/>
      <c r="X1"/>
    </row>
    <row r="2" spans="1:24" x14ac:dyDescent="0.25">
      <c r="A2" s="26" t="s">
        <v>100</v>
      </c>
      <c r="B2" s="51">
        <v>0.14641627532814253</v>
      </c>
      <c r="C2" s="51">
        <v>0</v>
      </c>
      <c r="D2" s="51">
        <v>8.9562410329985645E-2</v>
      </c>
      <c r="E2" s="51">
        <v>0.11224489795918366</v>
      </c>
      <c r="F2" s="51">
        <v>0.16499999999999998</v>
      </c>
      <c r="G2" s="51">
        <v>0.4102564102564103</v>
      </c>
      <c r="K2" s="26" t="s">
        <v>84</v>
      </c>
    </row>
    <row r="3" spans="1:24" x14ac:dyDescent="0.25">
      <c r="A3" s="26" t="s">
        <v>101</v>
      </c>
      <c r="B3" s="51">
        <v>0.1204790808104009</v>
      </c>
      <c r="C3" s="51">
        <v>0</v>
      </c>
      <c r="D3" s="51">
        <v>6.5592705167173249E-2</v>
      </c>
      <c r="E3" s="51">
        <v>0.11957221913155505</v>
      </c>
      <c r="F3" s="51">
        <v>0.18826530612244899</v>
      </c>
      <c r="G3" s="51">
        <v>0.26666666666666666</v>
      </c>
      <c r="K3" s="26" t="s">
        <v>84</v>
      </c>
    </row>
    <row r="4" spans="1:24" x14ac:dyDescent="0.25">
      <c r="A4" s="26" t="s">
        <v>102</v>
      </c>
      <c r="B4" s="51">
        <v>8.1841455403765445E-2</v>
      </c>
      <c r="C4" s="51">
        <v>0</v>
      </c>
      <c r="D4" s="51">
        <v>4.3749999999999997E-2</v>
      </c>
      <c r="E4" s="51">
        <v>6.1007381676074682E-2</v>
      </c>
      <c r="F4" s="51">
        <v>9.5280612244897964E-2</v>
      </c>
      <c r="G4" s="51">
        <v>0.30769230769230771</v>
      </c>
      <c r="K4" s="26" t="s">
        <v>84</v>
      </c>
    </row>
    <row r="5" spans="1:24" x14ac:dyDescent="0.25">
      <c r="A5" s="26" t="s">
        <v>103</v>
      </c>
      <c r="B5" s="52">
        <v>3.169446709664665</v>
      </c>
      <c r="C5" s="52">
        <v>0</v>
      </c>
      <c r="D5" s="52">
        <v>1.3191489361702127</v>
      </c>
      <c r="E5" s="52">
        <v>3</v>
      </c>
      <c r="F5" s="52">
        <v>4.5</v>
      </c>
      <c r="G5" s="52">
        <v>7.3170731707317076</v>
      </c>
      <c r="K5" s="26" t="s">
        <v>84</v>
      </c>
    </row>
    <row r="6" spans="1:24" x14ac:dyDescent="0.25">
      <c r="A6" s="26" t="s">
        <v>104</v>
      </c>
      <c r="B6" s="52">
        <v>4.1740121580547109</v>
      </c>
      <c r="C6" s="52">
        <v>2.5531914893617023</v>
      </c>
      <c r="D6" s="52">
        <v>2.8882978723404253</v>
      </c>
      <c r="E6" s="52">
        <v>3.6428571428571428</v>
      </c>
      <c r="F6" s="52">
        <v>4.9285714285714288</v>
      </c>
      <c r="G6" s="52">
        <v>6.8571428571428568</v>
      </c>
      <c r="K6" s="26" t="s">
        <v>84</v>
      </c>
    </row>
    <row r="7" spans="1:24" x14ac:dyDescent="0.25">
      <c r="A7" s="26" t="s">
        <v>105</v>
      </c>
      <c r="B7" s="52">
        <v>14.838755034966763</v>
      </c>
      <c r="C7" s="52">
        <v>4</v>
      </c>
      <c r="D7" s="52">
        <v>5.8928571428571423</v>
      </c>
      <c r="E7" s="52">
        <v>15.918699186991869</v>
      </c>
      <c r="F7" s="52">
        <v>22.99468085106383</v>
      </c>
      <c r="G7" s="52">
        <v>25</v>
      </c>
      <c r="K7" s="26" t="s">
        <v>84</v>
      </c>
    </row>
    <row r="8" spans="1:24" x14ac:dyDescent="0.25">
      <c r="A8" s="26" t="s">
        <v>106</v>
      </c>
      <c r="B8" s="52">
        <v>0.73170731707317072</v>
      </c>
      <c r="C8" s="52">
        <v>0</v>
      </c>
      <c r="D8" s="52">
        <v>0</v>
      </c>
      <c r="E8" s="52">
        <v>0</v>
      </c>
      <c r="F8" s="52">
        <v>0</v>
      </c>
      <c r="G8" s="52">
        <v>7.3170731707317076</v>
      </c>
      <c r="K8" s="26" t="s">
        <v>84</v>
      </c>
    </row>
    <row r="9" spans="1:24" x14ac:dyDescent="0.25">
      <c r="A9" s="26" t="s">
        <v>107</v>
      </c>
      <c r="B9" s="52">
        <v>1.2908647443870589</v>
      </c>
      <c r="C9" s="52">
        <v>0.5</v>
      </c>
      <c r="D9" s="52">
        <v>1</v>
      </c>
      <c r="E9" s="52">
        <v>1</v>
      </c>
      <c r="F9" s="52">
        <v>1.4634146341463414</v>
      </c>
      <c r="G9" s="52">
        <v>2.6666666666666665</v>
      </c>
      <c r="K9" s="26" t="s">
        <v>94</v>
      </c>
    </row>
    <row r="10" spans="1:24" x14ac:dyDescent="0.25">
      <c r="A10" s="26" t="s">
        <v>108</v>
      </c>
      <c r="B10" s="47">
        <v>4.3827160493827157E-2</v>
      </c>
      <c r="C10" s="47">
        <v>3.472222222222222E-3</v>
      </c>
      <c r="D10" s="47">
        <v>2.0312500000000001E-2</v>
      </c>
      <c r="E10" s="47">
        <v>2.0833333333333332E-2</v>
      </c>
      <c r="F10" s="47">
        <v>6.128472222222222E-2</v>
      </c>
      <c r="G10" s="47">
        <v>0.17152777777777778</v>
      </c>
      <c r="K10" s="26" t="s">
        <v>85</v>
      </c>
    </row>
    <row r="11" spans="1:24" x14ac:dyDescent="0.25">
      <c r="A11" s="26" t="s">
        <v>109</v>
      </c>
      <c r="B11" s="47">
        <v>0.21952614379084978</v>
      </c>
      <c r="C11" s="47">
        <v>3.472222222222222E-3</v>
      </c>
      <c r="D11" s="47">
        <v>3.125E-2</v>
      </c>
      <c r="E11" s="47">
        <v>9.4444444444444442E-2</v>
      </c>
      <c r="F11" s="47">
        <v>0.19583333333333333</v>
      </c>
      <c r="G11" s="47">
        <v>1.9173611111111111</v>
      </c>
      <c r="K11" s="26" t="s">
        <v>85</v>
      </c>
    </row>
    <row r="12" spans="1:24" x14ac:dyDescent="0.25">
      <c r="A12" s="26" t="s">
        <v>110</v>
      </c>
      <c r="B12" s="47">
        <v>0.21095387840670859</v>
      </c>
      <c r="C12" s="47">
        <v>3.472222222222222E-3</v>
      </c>
      <c r="D12" s="47">
        <v>3.125E-2</v>
      </c>
      <c r="E12" s="47">
        <v>8.0555555555555547E-2</v>
      </c>
      <c r="F12" s="47">
        <v>0.18697916666666667</v>
      </c>
      <c r="G12" s="47">
        <v>1.9173611111111111</v>
      </c>
      <c r="K12" s="26" t="s">
        <v>85</v>
      </c>
    </row>
    <row r="13" spans="1:24" x14ac:dyDescent="0.25">
      <c r="A13" s="26" t="s">
        <v>111</v>
      </c>
      <c r="B13" s="47">
        <v>3.0138888888888889E-2</v>
      </c>
      <c r="C13" s="47">
        <v>3.472222222222222E-3</v>
      </c>
      <c r="D13" s="47">
        <v>6.9444444444444441E-3</v>
      </c>
      <c r="E13" s="47">
        <v>3.9583333333333331E-2</v>
      </c>
      <c r="F13" s="47">
        <v>4.6527777777777779E-2</v>
      </c>
      <c r="G13" s="47">
        <v>5.4166666666666669E-2</v>
      </c>
      <c r="K13" s="26" t="s">
        <v>85</v>
      </c>
    </row>
  </sheetData>
  <phoneticPr fontId="9"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U D A A B Q S w M E F A A C A A g A S w L j V A p U c G m k A A A A 9 w A A A B I A H A B D b 2 5 m a W c v U G F j a 2 F n Z S 5 4 b W w g o h g A K K A U A A A A A A A A A A A A A A A A A A A A A A A A A A A A h Y 9 N D o I w G E S v Q r q n f 8 b E k F I W b i U x I R q 3 T a n Q C B + G F s v d X H g k r y B G U X c u 5 8 1 b z N y v N 5 G N b R N d T O 9 s B y l i m K L I g O 5 K C 1 W K B n + M V y i T Y q v 0 S V U m m m R w y e j K F N X e n x N C Q g g 4 L H D X V 4 R T y s g h 3 x S 6 N q 1 C H 9 n + l 2 M L z i v Q B k m x f 4 2 R H D O 6 x I x z j q k g M x W 5 h a / B p 8 H P 9 g e K 9 d D 4 o T f S Q L w r B J m j I O 8 T 8 g F Q S w M E F A A C A A g A S w L 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s C 4 1 Q N 5 A o P v w A A A G A B A A A T A B w A R m 9 y b X V s Y X M v U 2 V j d G l v b j E u b S C i G A A o o B Q A A A A A A A A A A A A A A A A A A A A A A A A A A A B t j 8 E K w j A M h u + D v U O p F 4 U h T I / i a X g V x I G H s U O 3 R R 1 b U 0 l b m J S 9 u 5 3 F i z S X w J c v f 4 i G 1 v Q K 2 T X 0 / J A m a a K f g q B j p W h G 2 L E j G 8 G k C f N 1 V Z Z a 8 O Q 0 t T B u C 0 s E a G 6 K h k a p Y b 1 x 1 V l I O P K w y e u 5 K h Q a r 9 R Z C F j x 4 i n w s Y S / X 8 B 9 0 l f d l i R Q 3 x X J Q o 1 W 4 j L U 6 3 A t c 4 4 H m v O M G T 9 h B i Y z Z 8 x x C Q J / E K 1 s g A L u Y z T X 5 h K T o e u j K X v q o r 6 Y / u i 8 S Z M e o w 8 e P l B L A Q I t A B Q A A g A I A E s C 4 1 Q K V H B p p A A A A P c A A A A S A A A A A A A A A A A A A A A A A A A A A A B D b 2 5 m a W c v U G F j a 2 F n Z S 5 4 b W x Q S w E C L Q A U A A I A C A B L A u N U D 8 r p q 6 Q A A A D p A A A A E w A A A A A A A A A A A A A A A A D w A A A A W 0 N v b n R l b n R f V H l w Z X N d L n h t b F B L A Q I t A B Q A A g A I A E s C 4 1 Q N 5 A o P v w A A A G A B A A A T A A A A A A A A A A A A A A A A A O E B A A B G b 3 J t d W x h c y 9 T Z W N 0 a W 9 u M S 5 t U E s F B g A A A A A D A A M A w g A A A O 0 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w K A A A A A A A A W g 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I t M D c t M D N U M D Q 6 M D k 6 M T c u M D Q 0 N z A 4 O F o i I C 8 + P E V u d H J 5 I F R 5 c G U 9 I k Z p b G x D b 2 x 1 b W 5 U e X B l c y I g V m F s d W U 9 I n N C Z 1 V G Q l F V R k J R P T 0 i I C 8 + P E V u d H J 5 I F R 5 c G U 9 I k Z p b G x D b 2 x 1 b W 5 O Y W 1 l c y I g V m F s d W U 9 I n N b J n F 1 b 3 Q 7 Q 2 9 s d W 1 u M S Z x d W 9 0 O y w m c X V v d D t t Z W F u J n F 1 b 3 Q 7 L C Z x d W 9 0 O 2 1 p b i Z x d W 9 0 O y w m c X V v d D s x c 3 R R J n F 1 b 3 Q 7 L C Z x d W 9 0 O 2 1 l Z G l h b i Z x d W 9 0 O y w m c X V v d D s z c m R R J n F 1 b 3 Q 7 L C Z x d W 9 0 O 2 1 h e 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R h Y m x l M i 9 D a G F u Z 2 V k I F R 5 c G U u e 0 N v b H V t b j E s M H 0 m c X V v d D s s J n F 1 b 3 Q 7 U 2 V j d G l v b j E v V G F i b G U y L 0 N o Y W 5 n Z W Q g V H l w Z S 5 7 b W V h b i w x f S Z x d W 9 0 O y w m c X V v d D t T Z W N 0 a W 9 u M S 9 U Y W J s Z T I v Q 2 h h b m d l Z C B U e X B l L n t t a W 4 s M n 0 m c X V v d D s s J n F 1 b 3 Q 7 U 2 V j d G l v b j E v V G F i b G U y L 0 N o Y W 5 n Z W Q g V H l w Z S 5 7 M X N 0 U S w z f S Z x d W 9 0 O y w m c X V v d D t T Z W N 0 a W 9 u M S 9 U Y W J s Z T I v Q 2 h h b m d l Z C B U e X B l L n t t Z W R p Y W 4 s N H 0 m c X V v d D s s J n F 1 b 3 Q 7 U 2 V j d G l v b j E v V G F i b G U y L 0 N o Y W 5 n Z W Q g V H l w Z S 5 7 M 3 J k U S w 1 f S Z x d W 9 0 O y w m c X V v d D t T Z W N 0 a W 9 u M S 9 U Y W J s Z T I v Q 2 h h b m d l Z C B U e X B l L n t t Y X g s N n 0 m c X V v d D t d L C Z x d W 9 0 O 0 N v b H V t b k N v d W 5 0 J n F 1 b 3 Q 7 O j c s J n F 1 b 3 Q 7 S 2 V 5 Q 2 9 s d W 1 u T m F t Z X M m c X V v d D s 6 W 1 0 s J n F 1 b 3 Q 7 Q 2 9 s d W 1 u S W R l b n R p d G l l c y Z x d W 9 0 O z p b J n F 1 b 3 Q 7 U 2 V j d G l v b j E v V G F i b G U y L 0 N o Y W 5 n Z W Q g V H l w Z S 5 7 Q 2 9 s d W 1 u M S w w f S Z x d W 9 0 O y w m c X V v d D t T Z W N 0 a W 9 u M S 9 U Y W J s Z T I v Q 2 h h b m d l Z C B U e X B l L n t t Z W F u L D F 9 J n F 1 b 3 Q 7 L C Z x d W 9 0 O 1 N l Y 3 R p b 2 4 x L 1 R h Y m x l M i 9 D a G F u Z 2 V k I F R 5 c G U u e 2 1 p b i w y f S Z x d W 9 0 O y w m c X V v d D t T Z W N 0 a W 9 u M S 9 U Y W J s Z T I v Q 2 h h b m d l Z C B U e X B l L n s x c 3 R R L D N 9 J n F 1 b 3 Q 7 L C Z x d W 9 0 O 1 N l Y 3 R p b 2 4 x L 1 R h Y m x l M i 9 D a G F u Z 2 V k I F R 5 c G U u e 2 1 l Z G l h b i w 0 f S Z x d W 9 0 O y w m c X V v d D t T Z W N 0 a W 9 u M S 9 U Y W J s Z T I v Q 2 h h b m d l Z C B U e X B l L n s z c m R R L D V 9 J n F 1 b 3 Q 7 L C Z x d W 9 0 O 1 N l Y 3 R p b 2 4 x L 1 R h Y m x l M i 9 D a G F u Z 2 V k I F R 5 c G U u e 2 1 h e C w 2 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C 9 J d G V t c z 4 8 L 0 x v Y 2 F s U G F j a 2 F n Z U 1 l d G F k Y X R h R m l s Z T 4 W A A A A U E s F B g A A A A A A A A A A A A A A A A A A A A A A A C Y B A A A B A A A A 0 I y d 3 w E V 0 R G M e g D A T 8 K X 6 w E A A A B j D f / 3 5 o F P Q r L T X w m 3 L v F p A A A A A A I A A A A A A B B m A A A A A Q A A I A A A A L 7 3 b T Z 5 P z c a X x R u 0 3 I a k W I I 6 t j 0 J + a 2 R + 7 L v I y i u u d n A A A A A A 6 A A A A A A g A A I A A A A H u f p U / H v P G B H 6 I 3 t F U P L m V j o f k q 9 Z l o E h I p k U 3 b k w w y U A A A A H O t W g l O D k m V x G u W K R U W a x g 9 o Z X 7 J F p c Q N 0 w g H 2 B q T B Q N h f 6 8 C G 3 / 5 9 Z 7 O Y F t 0 G D P 2 h J 4 R O d o D i P + D l 6 x r 1 Z o e O Y Z f 2 6 I G 0 a Q X q G D 9 p M J 3 l 3 Q A A A A P 4 q B Q x + 7 Q D d A k u b i J W S / / N e z X M 4 a 7 G + 5 k q z u s O X H D t s E 9 m i c q J Z O 6 V U p I 1 9 v J V z 3 D G q t W f F n 6 E K g E X l S s p 8 B f E = < / D a t a M a s h u p > 
</file>

<file path=customXml/itemProps1.xml><?xml version="1.0" encoding="utf-8"?>
<ds:datastoreItem xmlns:ds="http://schemas.openxmlformats.org/officeDocument/2006/customXml" ds:itemID="{42869A34-A13E-4F81-812C-99C1367808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 data 1</vt:lpstr>
      <vt:lpstr>Raw data 2a</vt:lpstr>
      <vt:lpstr>Raw data 2b</vt:lpstr>
      <vt:lpstr>Raw data 3</vt:lpstr>
      <vt:lpstr>Raw data notes</vt:lpstr>
      <vt:lpstr>Calculation1</vt:lpstr>
      <vt:lpstr>Calculation 2a</vt:lpstr>
      <vt:lpstr>Calculation 3</vt: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Rimio1</dc:creator>
  <cp:lastModifiedBy>RIM</cp:lastModifiedBy>
  <dcterms:created xsi:type="dcterms:W3CDTF">2020-02-01T22:13:04Z</dcterms:created>
  <dcterms:modified xsi:type="dcterms:W3CDTF">2022-07-03T05:13:45Z</dcterms:modified>
</cp:coreProperties>
</file>