
<file path=[Content_Types].xml><?xml version="1.0" encoding="utf-8"?>
<Types xmlns="http://schemas.openxmlformats.org/package/2006/content-types">
  <Override PartName="/xl/_rels/workbook.xml.rels" ContentType="application/vnd.openxmlformats-package.relationships+xml"/>
  <Override PartName="/xl/comments2.xml" ContentType="application/vnd.openxmlformats-officedocument.spreadsheetml.comments+xml"/>
  <Override PartName="/xl/media/image2.png" ContentType="image/png"/>
  <Override PartName="/xl/media/image1.png" ContentType="image/p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vmlDrawing2.vml" ContentType="application/vnd.openxmlformats-officedocument.vmlDrawing"/>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color rgb="FF000000"/>
            <rFont val="Arial"/>
            <family val="0"/>
            <charset val="1"/>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10"/>
            <color rgb="FF000000"/>
            <rFont val="Arial"/>
            <family val="0"/>
            <charset val="1"/>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family val="0"/>
            <charset val="1"/>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family val="0"/>
            <charset val="1"/>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family val="0"/>
            <charset val="1"/>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family val="0"/>
            <charset val="1"/>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family val="0"/>
            <charset val="1"/>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family val="0"/>
            <charset val="1"/>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family val="0"/>
            <charset val="1"/>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family val="0"/>
            <charset val="1"/>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family val="0"/>
            <charset val="1"/>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family val="0"/>
            <charset val="1"/>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family val="0"/>
            <charset val="1"/>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family val="0"/>
            <charset val="1"/>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family val="0"/>
            <charset val="1"/>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family val="0"/>
            <charset val="1"/>
          </rPr>
          <t xml:space="preserve">======
ID#AAAACzJ2_gk
turnen    (2019-12-27 13:12:29)
The current location is clearly indicated (e.g. breadcrumb, highlighted menu item) (Low importance)
Users should always know where they are in the site or application.</t>
        </r>
      </text>
    </comment>
    <comment ref="B43" authorId="0">
      <text>
        <r>
          <rPr>
            <sz val="10"/>
            <color rgb="FF000000"/>
            <rFont val="Arial"/>
            <family val="0"/>
            <charset val="1"/>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family val="0"/>
            <charset val="1"/>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family val="0"/>
            <charset val="1"/>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family val="0"/>
            <charset val="1"/>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family val="0"/>
            <charset val="1"/>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family val="0"/>
            <charset val="1"/>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family val="0"/>
            <charset val="1"/>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family val="0"/>
            <charset val="1"/>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family val="0"/>
            <charset val="1"/>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family val="0"/>
            <charset val="1"/>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family val="0"/>
            <charset val="1"/>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family val="0"/>
            <charset val="1"/>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family val="0"/>
            <charset val="1"/>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family val="0"/>
            <charset val="1"/>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family val="0"/>
            <charset val="1"/>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family val="0"/>
            <charset val="1"/>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family val="0"/>
            <charset val="1"/>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family val="0"/>
            <charset val="1"/>
          </rPr>
          <t xml:space="preserve">======
ID#AAAACzJ2_eI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family val="0"/>
            <charset val="1"/>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family val="0"/>
            <charset val="1"/>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family val="0"/>
            <charset val="1"/>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family val="0"/>
            <charset val="1"/>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family val="0"/>
            <charset val="1"/>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family val="0"/>
            <charset val="1"/>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family val="0"/>
            <charset val="1"/>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family val="0"/>
            <charset val="1"/>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family val="0"/>
            <charset val="1"/>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family val="0"/>
            <charset val="1"/>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family val="0"/>
            <charset val="1"/>
          </rPr>
          <t xml:space="preserve">======
ID#AAAACzJ2_fM
turnen    (2019-12-27 13:12:29)
Errors and reliability issues don't inhibit the user experience (High importance)
Sites and applications should be free of bugs and shouldn't have any broken links.</t>
        </r>
      </text>
    </comment>
    <comment ref="B115" authorId="0">
      <text>
        <r>
          <rPr>
            <sz val="10"/>
            <color rgb="FF000000"/>
            <rFont val="Arial"/>
            <family val="0"/>
            <charset val="1"/>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<sst xmlns="http://schemas.openxmlformats.org/spreadsheetml/2006/main" count="401" uniqueCount="224">
  <si>
    <t xml:space="preserve">Usability review (Español)</t>
  </si>
  <si>
    <t xml:space="preserve">Enter score</t>
  </si>
  <si>
    <t xml:space="preserve">Very poor</t>
  </si>
  <si>
    <t xml:space="preserve">Meetup</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</si>
  <si>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</si>
  <si>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</si>
  <si>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</si>
  <si>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</si>
  <si>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</si>
  <si>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</si>
  <si>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</si>
  <si>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</si>
  <si>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</si>
  <si>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</si>
  <si>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</si>
  <si>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</si>
  <si>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</si>
  <si>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</si>
  <si>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</si>
  <si>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</si>
  <si>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No hemos encontrado ningún problema a la hora de unirse a un grupo, o crear uno, o de unirse a un evento</t>
  </si>
  <si>
    <t xml:space="preserve">Las características y la funcionalidad son compatibles con los flujos de trabajo deseados por los usuarios.</t>
  </si>
  <si>
    <t xml:space="preserve">El flujo puede seguirse fácilmente para diversas experiencias de usuarios.</t>
  </si>
  <si>
    <t xml:space="preserve">Las tareas de uso frecuente están fácilmente disponibles (por ejemplo, fácilmente accesibles desde la página de inicio) y están bien soportadas (por ejemplo, los accesos directos están disponibles).</t>
  </si>
  <si>
    <t xml:space="preserve">La página de inicio muestra claramente tanto los grupos como los eventos que éstos crean, que son los dos ejes con los que funciona la web</t>
  </si>
  <si>
    <t xml:space="preserve">Los usuarios reciben un apoyo adecuado según su nivel de experiencia (por ejemplo, atajos para usuarios expertos, ayuda e instrucciones para usuarios novatos).</t>
  </si>
  <si>
    <t xml:space="preserve">No hay atajos para usuarios expertos, y no se aportan instrucciones para ususarios novatos, más allá del “tutorial” al crear la cuenta.</t>
  </si>
  <si>
    <t xml:space="preserve">Las llamadas a las acciones (por ejemplo, registrarse, agregar a la cesta, enviar) son claras, están bien etiquetadas y aparecen como cliqueables.</t>
  </si>
  <si>
    <t xml:space="preserve">Las llamadas a acciones (como unirse a un grupo) están claramente etiquetadas</t>
  </si>
  <si>
    <t xml:space="preserve">Homepage / starting page</t>
  </si>
  <si>
    <t xml:space="preserve">La página de inicio proporciona una instantánea clara y una descripción general del contenido, las características y la funcionalidad disponible.</t>
  </si>
  <si>
    <t xml:space="preserve">La página de inicio en general muestra de forma clara todo lo que ofrece, pero el funcionamiento se localiza casi al final de la página, dejándote sin saber exactamente de qué se trata, si bien se puede deducir.</t>
  </si>
  <si>
    <t xml:space="preserve">La página de inicio es eficaz para orientar y dirigir a los usuarios a la información y las tareas deseadas.</t>
  </si>
  <si>
    <t xml:space="preserve">La página es muy simple. A golpe de vista se puede ver todas las opciones que MeetUp te ofrece (acceder a eventos, crear y ver grupos…)</t>
  </si>
  <si>
    <t xml:space="preserve">El diseño de la página de inicio es clara y ordenada con suficiente "espacio en blanco".</t>
  </si>
  <si>
    <t xml:space="preserve">El diseño en general está bien, pero hay secciones que pueden confundir al usuario final, como la parte inicial donde “anima” a buscar por actividades “por defecto”, y las categorías son abundantes y con iconos poco claros.</t>
  </si>
  <si>
    <t xml:space="preserve">Navigation</t>
  </si>
  <si>
    <t xml:space="preserve">Los usuarios pueden acceder fácilmente al sitio o la aplicación (por ejemplo, la URL es predecible y es devuelta por los motores de búsqueda).</t>
  </si>
  <si>
    <t xml:space="preserve">La web es meetup.com, cosa que es fácil de recordar, y además se basa en la palabra inglesa “meet up” (quedar con). Además, es el primer resultado que Google (y el primero tras los anuncios en Bing y DuckDuckGo)</t>
  </si>
  <si>
    <t xml:space="preserve">El esquema de navegación (por ejemplo, el menú) es fácil de encontrar, intuitivo y consistente.</t>
  </si>
  <si>
    <t xml:space="preserve">No hay un menú “per se”, si no una barra de navegación con el logo y tres (o cuatro si estás en el panel de control) opciones, de las cuales 2 (o 3) están no muy visibles. </t>
  </si>
  <si>
    <t xml:space="preserve">La navegación tiene la flexibilidad suficiente para permitir que los usuarios naveguen por los medios deseados (por ejemplo, búsqueda, navegación por tipo, navegación por nombre, más reciente, etc.).</t>
  </si>
  <si>
    <t xml:space="preserve">Están todas las opciones en una sola barra. Puedes buscar por nombre, categoría, distancia, localidad, grupos y días</t>
  </si>
  <si>
    <t xml:space="preserve">La estructura del sitio o la aplicación es clara, fácil de entender y aborda objetivos comunes del usuario.</t>
  </si>
  <si>
    <t xml:space="preserve">Lo malo de esta navegación es que se mezclan la creación de grupos y los grupos de por sí, ya que intenta invitarte a que si no hay un grupo lo crees. Eso puede inducir a errores cuando un usuario vea que parece un grupo para ver eventos pero te dice de crearlo, confundiéndolo.</t>
  </si>
  <si>
    <t xml:space="preserve">Los enlaces son claros, descriptivos y están bien etiquetados.</t>
  </si>
  <si>
    <t xml:space="preserve">Lo único que le faltaría sería añadir contraste sobre el color gris de algunos enlaces del menú.</t>
  </si>
  <si>
    <t xml:space="preserve">Las funciones estándar del navegador (por ejemplo, 'atrás', 'adelante', 'marcador') son compatibles.</t>
  </si>
  <si>
    <t xml:space="preserve">La ubicación actual está claramente indicada (por ejemplo, ruta de navegación, elemento de menú resaltado).</t>
  </si>
  <si>
    <t xml:space="preserve">Los grupos se localizan por el nombre de este. Los eventos de un grupo solo añaden al final “/events/(id_evento)”, siendo la id cosa que no es muy necesaria de ponerlo con un nombre explícito.</t>
  </si>
  <si>
    <t xml:space="preserve">Los usuarios pueden volver fácilmente a la página de inicio o a un punto de inicio relevante.</t>
  </si>
  <si>
    <t xml:space="preserve">Te redirige a través del logo de la página a la página de inicio o al landing page (si estás registrado o no)</t>
  </si>
  <si>
    <t xml:space="preserve">Se proporciona un mapa del sitio o índice claro y bien estructurado (cuando sea necesario)</t>
  </si>
  <si>
    <t xml:space="preserve">No posee una estructura definida o un sitemap.</t>
  </si>
  <si>
    <t xml:space="preserve">Search</t>
  </si>
  <si>
    <t xml:space="preserve">Una función de búsqueda consistente, fácil de encontrar y fácil de usar está disponible en todas partes (cuando sea conveniente)</t>
  </si>
  <si>
    <t xml:space="preserve">Es cierto que hay una barra de búsqueda pero solo está disponible si estás registrado. De otra manera deberás buscarlo por opciones de categorías y grupos recomendados, o que alguien te mande el enlace.</t>
  </si>
  <si>
    <t xml:space="preserve">La interfaz de búsqueda es adecuada para cumplir los objetivos del usuario (por ejemplo, parámetros múltiples, resultados priorizados, filtrado de resultados de búsqueda)</t>
  </si>
  <si>
    <t xml:space="preserve">No hay muchas opciones de filtrado, y no es particularmente intuitivo</t>
  </si>
  <si>
    <t xml:space="preserve">El servicio de búsqueda se ocupa de las búsquedas comunes (por ejemplo, muestra la mayoría de resultados populares), faltas de ortografía y abreviaturas.</t>
  </si>
  <si>
    <t xml:space="preserve">No corrige faltas de ortografía y los resultados son muy poco precisos y variables</t>
  </si>
  <si>
    <t xml:space="preserve">Los resultados de búsqueda son relevantes, exhaustivos, precisos y se muestran bien</t>
  </si>
  <si>
    <t xml:space="preserve">Muestran resultados inconsistentes, no apareciendo todos.</t>
  </si>
  <si>
    <t xml:space="preserve">Control &amp; feedback</t>
  </si>
  <si>
    <t xml:space="preserve">Se proporciona una respuesta rápida y apropiada (por ejemplo, después de una acción exitosa o no exitosa).
</t>
  </si>
  <si>
    <t xml:space="preserve">Cuando te sales de un grupo te informa de ello y te ofrece otros grupos relacionaodos.</t>
  </si>
  <si>
    <t xml:space="preserve">Los usuarios pueden fácilmente deshacer, volver atrás y cambiar o cancelar acciones; o al menos tienen la oportunidad de confirmar una acción antes de cometer (por ejemplo, antes de realizar un pedido)</t>
  </si>
  <si>
    <t xml:space="preserve">Cuando te unes a un grupo, al volver atrás no deshace la acción, pero te permite salir del grupo a través de un desplegable.</t>
  </si>
  <si>
    <t xml:space="preserve">Los usuarios pueden enviar comentarios (por ejemplo, por correo electrónico o mediante un formulario de comentarios / contacto en línea)</t>
  </si>
  <si>
    <t xml:space="preserve">Cada grupo tiene un chat</t>
  </si>
  <si>
    <t xml:space="preserve">Forms</t>
  </si>
  <si>
    <t xml:space="preserve">Los formularios y los procesos complejos se dividen en pasos y secciones fácilmente comprensibles. Cuando se utiliza un proceso, hay un indicador de progreso con números claros o etapas con nombre.</t>
  </si>
  <si>
    <t xml:space="preserve">Los pasos están demarcados, numerados y puestos con letra grande y clara.</t>
  </si>
  <si>
    <t xml:space="preserve">Se solicita una cantidad mínima de información y, cuando se proporciona la justificación necesaria para solicitar información (por ejemplo, fecha de nacimiento, número de teléfono)</t>
  </si>
  <si>
    <t xml:space="preserve">A la hora de pagar tienes que meter los datos de tarjeta y el DNI, sin meter más información personal.</t>
  </si>
  <si>
    <t xml:space="preserve">Los campos de formulario requeridos y opcionales están claramente indicados</t>
  </si>
  <si>
    <t xml:space="preserve">No hay campos opcionales</t>
  </si>
  <si>
    <t xml:space="preserve">Se utilizan los campos de entrada apropiados (por ejemplo, el calendario para la selección de la fecha, el menú desplegable para la selección) y se indican los formatos requeridos</t>
  </si>
  <si>
    <t xml:space="preserve">Buscar eventos por fecha es básicamente darle a un día del calendario, las categorías se ven en la barra de búsqueda</t>
  </si>
  <si>
    <t xml:space="preserve">Se proporcionan ayuda e instrucciones (como ejemplos, información requerida) donde sea necesario. </t>
  </si>
  <si>
    <t xml:space="preserve">Ofrece opciones de temas para crear grupos, ejemplos de descripción…</t>
  </si>
  <si>
    <t xml:space="preserve">Errors</t>
  </si>
  <si>
    <t xml:space="preserve">Los errores son claros, fácilmente identificables y aparecen en la ubicación apropiada (por ejemplo, adyacente al campo de entrada de datos, adyacente al formulario, etc.).</t>
  </si>
  <si>
    <t xml:space="preserve">Los mensajes de error son concisos, están escritos en un lenguaje fácil de entender y describen qué ocurrió y qué acción es necesaria</t>
  </si>
  <si>
    <t xml:space="preserve">Los errores de usuario comunes (por ejemplo, campos faltantes, formatos no válidos, selecciones no válidas) se han tenido en cuenta y, en la medida de lo posible, se han prevenido.</t>
  </si>
  <si>
    <t xml:space="preserve">Los usuarios pueden recuperarse fácilmente (es decir, no tienen que comenzar de nuevo) de los errores</t>
  </si>
  <si>
    <t xml:space="preserve">Es facil volver a una página anterior o a la de inicio</t>
  </si>
  <si>
    <t xml:space="preserve">Content &amp; text</t>
  </si>
  <si>
    <t xml:space="preserve">El contenido disponible (por ejemplo, texto, imágenes, video) es apropiado y suficientemente relevante, y detallado para cumplir con los objetivos del usuario</t>
  </si>
  <si>
    <t xml:space="preserve">Las imágenes que se refieren a las categorías son poco relevantes.</t>
  </si>
  <si>
    <t xml:space="preserve">Los enlaces a otros contenidos útiles y relevantes (por ejemplo, páginas relacionadas o sitios web externos) están disponibles y se muestran en contexto</t>
  </si>
  <si>
    <t xml:space="preserve">Los únicos enlaces a sitios web externos que encontramos son enlaces para descargar la app.</t>
  </si>
  <si>
    <t xml:space="preserve">El lenguaje, la terminología y el tono utilizados son apropiados y son fácilmente comprensibles para el público objetivo</t>
  </si>
  <si>
    <t xml:space="preserve">La web está enfocada a un público relativamente joven y con ciertos conocimientos del mundo web, y utiliza un lenguaje apropiado</t>
  </si>
  <si>
    <t xml:space="preserve">Los términos, el idioma y el tono utilizados son consistentes (por ejemplo, el mismo término se usa en todo)</t>
  </si>
  <si>
    <t xml:space="preserve">Se hace mucho énfasis en los conceptos centrales que usa la web, grupos y sus miembros, y eventos y sus asistentes.</t>
  </si>
  <si>
    <t xml:space="preserve">El texto y el contenido son legibles y escaneables, con buena tipografía y contraste visual</t>
  </si>
  <si>
    <t xml:space="preserve">La tipogradía es fácilmente legible y los colores que se utilizan son cómodos a la vista. A la hora de imprimirla, hay campos que faltan.</t>
  </si>
  <si>
    <t xml:space="preserve">Help</t>
  </si>
  <si>
    <t xml:space="preserve">Se proporciona ayuda en línea y contextual y es adecuada para la base de usuarios (por ejemplo, está escrita en un lenguaje fácil de entender y solo usa términos reconocidos). </t>
  </si>
  <si>
    <t xml:space="preserve">Al final de la web está la opción de ayuda, que te lleva a una barra de búsqueda en la que buscar el problema que se tenga,</t>
  </si>
  <si>
    <t xml:space="preserve">La ayuda en línea es concisa, fácil de leer y escrita en un lenguaje fácil de entender</t>
  </si>
  <si>
    <t xml:space="preserve">Se utiliza un lenguage fácil de comprender, y las páginas de ayuda están bien estructuradas.</t>
  </si>
  <si>
    <t xml:space="preserve">El acceso a la ayuda en línea no impide a los usuarios (es decir, pueden reanudar el trabajo donde lo dejaron después de acceder a la ayuda)</t>
  </si>
  <si>
    <t xml:space="preserve">Al acudir a la pestaña de ayuda, no se da la opción de volver a dónde se estaba de forma orgánica, pero se puede volver atrás con el navegador,</t>
  </si>
  <si>
    <t xml:space="preserve">Los usuarios pueden obtener más ayuda fácilmente (por ejemplo, teléfono o dirección de correo electrónico)</t>
  </si>
  <si>
    <t xml:space="preserve">Hay un chat en línea en el que preguntar y ser respondido en directo</t>
  </si>
  <si>
    <t xml:space="preserve">Performance</t>
  </si>
  <si>
    <t xml:space="preserve">El rendimiento del sitio o la aplicación no inhibe la experiencia del usuario (por ejemplo, descargas lentas de páginas, retrasos prolongados)</t>
  </si>
  <si>
    <t xml:space="preserve">La web responde rápida y sin problemas.</t>
  </si>
  <si>
    <t xml:space="preserve">Los errores y problemas de confiabilidad no inhiben la experiencia del usuario</t>
  </si>
  <si>
    <t xml:space="preserve">Se admiten posibles configuraciones de usuario (por ejemplo, navegadores, resoluciones, especificaciones de computadora)</t>
  </si>
  <si>
    <t xml:space="preserve">La web permite ser usada satisfactoriamente en una variedad de pantallas, así como en el navegador del móvil.</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</si>
  <si>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</si>
  <si>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</si>
  <si>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</si>
  <si>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</si>
  <si>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</si>
  <si>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[Enter product name]</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</si>
  <si>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</si>
  <si>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</si>
  <si>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</si>
  <si>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</si>
  <si>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</si>
  <si>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</si>
  <si>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</si>
  <si>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</si>
  <si>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</si>
  <si>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</si>
  <si>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</si>
  <si>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</si>
  <si>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</si>
  <si>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</si>
  <si>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</si>
  <si>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</si>
  <si>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</si>
  <si>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</si>
  <si>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</si>
  <si>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</si>
  <si>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</si>
  <si>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</si>
  <si>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</si>
  <si>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</si>
  <si>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</si>
  <si>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</si>
  <si>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</si>
  <si>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</si>
  <si>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</si>
  <si>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</si>
  <si>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</si>
  <si>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</si>
  <si>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</si>
  <si>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</si>
  <si>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</si>
  <si>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</si>
  <si>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</si>
  <si>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</si>
  <si>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</si>
  <si>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</si>
  <si>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</si>
  <si>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</si>
  <si>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</si>
  <si>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</si>
  <si>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</si>
  <si>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</si>
  <si>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</si>
  <si>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</si>
  <si>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</si>
  <si>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</si>
  <si>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</si>
  <si>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</si>
  <si>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rgb="FF000000"/>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</si>
  <si>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</si>
  <si>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</si>
  <si>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rgb="FF000000"/>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</si>
  <si>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rgb="FF000000"/>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</si>
  <si>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rgb="FF000000"/>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</si>
  <si>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rgb="FF000000"/>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</si>
  <si>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</si>
  <si>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</si>
  <si>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</si>
  <si>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</si>
  <si>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</si>
  <si>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</si>
  <si>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rgb="FF000000"/>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</si>
  <si>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rgb="FF000000"/>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</si>
  <si>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rgb="FF000000"/>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</si>
  <si>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</si>
  <si>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rgb="FF000000"/>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</si>
  <si>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</si>
  <si>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</si>
  <si>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</si>
  <si>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rgb="FF000000"/>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</si>
  <si>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rgb="FF000000"/>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</si>
  <si>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</si>
  <si>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rgb="FF000000"/>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</si>
  <si>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</si>
  <si>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</si>
  <si>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rgb="FF000000"/>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</si>
  <si>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</si>
  <si>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</si>
  <si>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</si>
  <si>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rgb="FF000000"/>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</si>
  <si>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</si>
  <si>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rgb="FF000000"/>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</si>
  <si>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</si>
  <si>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rgb="FF000000"/>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</si>
  <si>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rgb="FF000000"/>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</si>
  <si>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</si>
  <si>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rgb="FF000000"/>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</si>
  <si>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</si>
  <si>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rgb="FF000000"/>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</si>
  <si>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</si>
  <si>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</si>
  <si>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</si>
  <si>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rgb="FF000000"/>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</si>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</sst>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4">
    <numFmt numFmtId="164" formatCode="General"/>
    <numFmt numFmtId="165" formatCode="0\ %"/>
    <numFmt numFmtId="166" formatCode="0"/>
    <numFmt numFmtId="167" formatCode="0.0"/>
  </numFmts>
  <fonts count="34">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0"/>
      <color rgb="FFC0C0C0"/>
      <name val="Arial"/>
      <family val="0"/>
      <charset val="1"/>
    </font>
    <font>
      <b val="true"/>
      <sz val="10"/>
      <name val="Arial"/>
      <family val="0"/>
      <charset val="1"/>
    </font>
    <font>
      <b val="true"/>
      <sz val="10"/>
      <color rgb="FF000000"/>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rgb="FF000000"/>
      <name val="Calibri"/>
      <family val="0"/>
      <charset val="1"/>
    </font>
    <font>
      <sz val="8"/>
      <color rgb="FF000080"/>
      <name val="Arial"/>
      <family val="0"/>
      <charset val="1"/>
    </font>
    <font>
      <b val="true"/>
      <sz val="12"/>
      <color rgb="FF808080"/>
      <name val="Arial"/>
      <family val="0"/>
      <charset val="1"/>
    </font>
    <font>
      <sz val="10"/>
      <color rgb="FF000000"/>
      <name val="Bliss 2 medium"/>
      <family val="0"/>
      <charset val="1"/>
    </font>
    <font>
      <b val="true"/>
      <sz val="10"/>
      <color rgb="FF000080"/>
      <name val="Arial"/>
      <family val="0"/>
      <charset val="1"/>
    </font>
    <font>
      <sz val="10"/>
      <color rgb="FF808080"/>
      <name val="Arial"/>
      <family val="0"/>
      <charset val="1"/>
    </font>
    <font>
      <sz val="10"/>
      <name val="Arial"/>
      <family val="0"/>
      <charset val="1"/>
    </font>
    <font>
      <b val="true"/>
      <sz val="10"/>
      <color rgb="FF000000"/>
      <name val="Bliss 2 medium"/>
      <family val="0"/>
      <charset val="1"/>
    </font>
    <font>
      <i val="true"/>
      <sz val="8"/>
      <color rgb="FF000000"/>
      <name val="Arial"/>
      <family val="0"/>
      <charset val="1"/>
    </font>
    <font>
      <b val="true"/>
      <sz val="10"/>
      <color rgb="FF000080"/>
      <name val="Bliss 2 medium"/>
      <family val="0"/>
      <charset val="1"/>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11"/>
      <name val="Cambria"/>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right"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top" textRotation="0" wrapText="true" indent="0" shrinkToFit="false"/>
      <protection locked="true" hidden="false"/>
    </xf>
    <xf numFmtId="164" fontId="5" fillId="0" borderId="0" xfId="0" applyFont="true" applyBorder="true" applyAlignment="true" applyProtection="false">
      <alignment horizontal="right" vertical="top"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5" fontId="5" fillId="0" borderId="0" xfId="0" applyFont="true" applyBorder="false" applyAlignment="true" applyProtection="false">
      <alignment horizontal="righ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true" applyProtection="false">
      <alignment horizontal="righ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7" fillId="0" borderId="0" xfId="0" applyFont="true" applyBorder="fals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right"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25" fillId="2" borderId="2" xfId="0" applyFont="true" applyBorder="true" applyAlignment="true" applyProtection="false">
      <alignment horizontal="left" vertical="center" textRotation="0" wrapText="false" indent="0" shrinkToFit="false"/>
      <protection locked="true" hidden="false"/>
    </xf>
    <xf numFmtId="164" fontId="25" fillId="2" borderId="3" xfId="0" applyFont="true" applyBorder="true" applyAlignment="true" applyProtection="false">
      <alignment horizontal="general" vertical="bottom" textRotation="0" wrapText="false" indent="0" shrinkToFit="false"/>
      <protection locked="true" hidden="false"/>
    </xf>
    <xf numFmtId="164" fontId="25" fillId="2" borderId="4" xfId="0" applyFont="true" applyBorder="true" applyAlignment="true" applyProtection="false">
      <alignment horizontal="general" vertical="bottom" textRotation="0" wrapText="false" indent="0" shrinkToFit="false"/>
      <protection locked="true" hidden="false"/>
    </xf>
    <xf numFmtId="166" fontId="26" fillId="2" borderId="5"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general" vertical="bottom" textRotation="0" wrapText="false" indent="0" shrinkToFit="false"/>
      <protection locked="true" hidden="false"/>
    </xf>
    <xf numFmtId="164" fontId="25" fillId="2" borderId="2" xfId="0" applyFont="true" applyBorder="true" applyAlignment="true" applyProtection="false">
      <alignment horizontal="center" vertical="center" textRotation="0" wrapText="false" indent="0" shrinkToFit="false"/>
      <protection locked="true" hidden="false"/>
    </xf>
    <xf numFmtId="164" fontId="27" fillId="2" borderId="2" xfId="0" applyFont="true" applyBorder="true" applyAlignment="true" applyProtection="false">
      <alignment horizontal="left" vertical="center" textRotation="0" wrapText="false" indent="0" shrinkToFit="false"/>
      <protection locked="true" hidden="false"/>
    </xf>
    <xf numFmtId="164" fontId="28" fillId="0" borderId="6" xfId="0" applyFont="true" applyBorder="true" applyAlignment="true" applyProtection="false">
      <alignment horizontal="general" vertical="bottom" textRotation="0" wrapText="true" indent="0" shrinkToFit="false"/>
      <protection locked="true" hidden="false"/>
    </xf>
    <xf numFmtId="164" fontId="28" fillId="0" borderId="7" xfId="0" applyFont="true" applyBorder="true" applyAlignment="true" applyProtection="false">
      <alignment horizontal="general" vertical="bottom" textRotation="0" wrapText="true" indent="0" shrinkToFit="false"/>
      <protection locked="true" hidden="false"/>
    </xf>
    <xf numFmtId="164" fontId="28" fillId="0" borderId="7" xfId="0" applyFont="true" applyBorder="true" applyAlignment="true" applyProtection="false">
      <alignment horizontal="left" vertical="bottom" textRotation="0" wrapText="true" indent="0" shrinkToFit="false"/>
      <protection locked="true" hidden="false"/>
    </xf>
    <xf numFmtId="164" fontId="28" fillId="0" borderId="8" xfId="0" applyFont="true" applyBorder="true" applyAlignment="true" applyProtection="false">
      <alignment horizontal="general" vertical="bottom" textRotation="0" wrapText="tru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7" fontId="17" fillId="0" borderId="0" xfId="0" applyFont="true" applyBorder="false" applyAlignment="true" applyProtection="false">
      <alignment horizontal="center" vertical="bottom" textRotation="0" wrapText="false" indent="0" shrinkToFit="false"/>
      <protection locked="true" hidden="false"/>
    </xf>
    <xf numFmtId="164" fontId="31" fillId="0" borderId="9" xfId="0" applyFont="true" applyBorder="true" applyAlignment="true" applyProtection="false">
      <alignment horizontal="left"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left" vertical="bottom" textRotation="0" wrapText="false" indent="0" shrinkToFit="false"/>
      <protection locked="true" hidden="false"/>
    </xf>
    <xf numFmtId="164" fontId="33" fillId="0" borderId="1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9" fillId="0" borderId="11" xfId="0" applyFont="true" applyBorder="true" applyAlignment="true" applyProtection="false">
      <alignment horizontal="left" vertical="top" textRotation="0" wrapText="false" indent="0" shrinkToFit="false"/>
      <protection locked="true" hidden="false"/>
    </xf>
    <xf numFmtId="164" fontId="7" fillId="0" borderId="11" xfId="0" applyFont="true" applyBorder="true" applyAlignment="true" applyProtection="false">
      <alignment horizontal="general" vertical="top" textRotation="0" wrapText="true" indent="0" shrinkToFit="false"/>
      <protection locked="true" hidden="false"/>
    </xf>
    <xf numFmtId="164" fontId="21" fillId="0" borderId="1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4</xdr:row>
      <xdr:rowOff>0</xdr:rowOff>
    </xdr:from>
    <xdr:to>
      <xdr:col>0</xdr:col>
      <xdr:colOff>304200</xdr:colOff>
      <xdr:row>4</xdr:row>
      <xdr:rowOff>304200</xdr:rowOff>
    </xdr:to>
    <xdr:pic>
      <xdr:nvPicPr>
        <xdr:cNvPr id="0" name="image1.png" descr=""/>
        <xdr:cNvPicPr/>
      </xdr:nvPicPr>
      <xdr:blipFill>
        <a:blip r:embed="rId1"/>
        <a:stretch/>
      </xdr:blipFill>
      <xdr:spPr>
        <a:xfrm>
          <a:off x="0" y="828360"/>
          <a:ext cx="304200" cy="3042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4</xdr:row>
      <xdr:rowOff>0</xdr:rowOff>
    </xdr:from>
    <xdr:to>
      <xdr:col>0</xdr:col>
      <xdr:colOff>304200</xdr:colOff>
      <xdr:row>4</xdr:row>
      <xdr:rowOff>304200</xdr:rowOff>
    </xdr:to>
    <xdr:pic>
      <xdr:nvPicPr>
        <xdr:cNvPr id="1" name="image1.png" descr=""/>
        <xdr:cNvPicPr/>
      </xdr:nvPicPr>
      <xdr:blipFill>
        <a:blip r:embed="rId1"/>
        <a:stretch/>
      </xdr:blipFill>
      <xdr:spPr>
        <a:xfrm>
          <a:off x="0" y="828360"/>
          <a:ext cx="304200" cy="3042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27"/>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I17" activeCellId="0" sqref="I17"/>
    </sheetView>
  </sheetViews>
  <sheetFormatPr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fals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 collapsed="false" customWidth="true" hidden="false" outlineLevel="0" max="1025" min="27" style="0" width="14.43"/>
  </cols>
  <sheetData>
    <row r="1" customFormat="false" ht="23.25" hidden="false" customHeight="true" outlineLevel="0" collapsed="false">
      <c r="A1" s="1" t="s">
        <v>0</v>
      </c>
      <c r="B1" s="1"/>
      <c r="C1" s="1"/>
      <c r="D1" s="1"/>
      <c r="E1" s="1"/>
      <c r="F1" s="1"/>
      <c r="G1" s="1"/>
      <c r="H1" s="1"/>
      <c r="I1" s="1"/>
      <c r="J1" s="2"/>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19</v>
      </c>
      <c r="C9" s="5"/>
      <c r="D9" s="39" t="s">
        <v>11</v>
      </c>
      <c r="E9" s="5"/>
      <c r="F9" s="5" t="e">
        <f aca="false">#REF!*#REF!</f>
        <v>#REF!</v>
      </c>
      <c r="G9" s="5" t="e">
        <f aca="false">IF(#REF!&gt;=0,10*#REF!,0)</f>
        <v>#REF!</v>
      </c>
      <c r="H9" s="5"/>
      <c r="I9" s="40" t="s">
        <v>20</v>
      </c>
      <c r="J9" s="5"/>
      <c r="K9" s="41" t="n">
        <v>5</v>
      </c>
      <c r="L9" s="42" t="n">
        <f aca="false">K9/K117</f>
        <v>1</v>
      </c>
      <c r="M9" s="43" t="n">
        <f aca="false">VLOOKUP(D9,Q1:R9,2,0)</f>
        <v>4</v>
      </c>
      <c r="N9" s="43" t="n">
        <f aca="false">M9*L9</f>
        <v>4</v>
      </c>
      <c r="O9" s="43" t="n">
        <f aca="false">IF(M9=0,0,L9*MAX(R2:R8))</f>
        <v>5</v>
      </c>
      <c r="P9" s="13"/>
      <c r="Q9" s="5"/>
      <c r="R9" s="36"/>
      <c r="S9" s="5"/>
      <c r="T9" s="5"/>
      <c r="U9" s="5"/>
      <c r="V9" s="8"/>
    </row>
    <row r="10" customFormat="false" ht="12" hidden="false" customHeight="true" outlineLevel="0" collapsed="false">
      <c r="A10" s="37"/>
      <c r="B10" s="44"/>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21</v>
      </c>
      <c r="C11" s="5"/>
      <c r="D11" s="39" t="s">
        <v>11</v>
      </c>
      <c r="E11" s="5"/>
      <c r="F11" s="5" t="e">
        <f aca="false">#REF!*#REF!</f>
        <v>#REF!</v>
      </c>
      <c r="G11" s="5" t="e">
        <f aca="false">IF(#REF!&gt;=0,10*#REF!,0)</f>
        <v>#REF!</v>
      </c>
      <c r="H11" s="5"/>
      <c r="I11" s="40" t="s">
        <v>22</v>
      </c>
      <c r="J11" s="5"/>
      <c r="K11" s="41" t="n">
        <v>5</v>
      </c>
      <c r="L11" s="42" t="n">
        <f aca="false">K11/K117</f>
        <v>1</v>
      </c>
      <c r="M11" s="43" t="n">
        <f aca="false">VLOOKUP(D11,Q1:R9,2,0)</f>
        <v>4</v>
      </c>
      <c r="N11" s="43" t="n">
        <f aca="false">M11*L11</f>
        <v>4</v>
      </c>
      <c r="O11" s="43" t="n">
        <f aca="false">IF(M11=0,0,L11*MAX(R2:R8))</f>
        <v>5</v>
      </c>
      <c r="P11" s="46"/>
      <c r="S11" s="8"/>
      <c r="T11" s="8"/>
      <c r="U11" s="8"/>
      <c r="V11" s="8"/>
    </row>
    <row r="12" customFormat="false" ht="12" hidden="false" customHeight="true" outlineLevel="0" collapsed="false">
      <c r="A12" s="37"/>
      <c r="B12" s="44"/>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23</v>
      </c>
      <c r="C13" s="5"/>
      <c r="D13" s="39" t="s">
        <v>12</v>
      </c>
      <c r="E13" s="5"/>
      <c r="F13" s="5" t="e">
        <f aca="false">#REF!*#REF!</f>
        <v>#REF!</v>
      </c>
      <c r="G13" s="5" t="e">
        <f aca="false">IF(#REF!&gt;=0,10*#REF!,0)</f>
        <v>#REF!</v>
      </c>
      <c r="H13" s="5"/>
      <c r="I13" s="40" t="s">
        <v>24</v>
      </c>
      <c r="J13" s="5"/>
      <c r="K13" s="41" t="n">
        <v>4</v>
      </c>
      <c r="L13" s="42" t="n">
        <f aca="false">K13/K117</f>
        <v>0.8</v>
      </c>
      <c r="M13" s="43" t="n">
        <f aca="false">VLOOKUP(D13,Q1:R9,2,0)</f>
        <v>5</v>
      </c>
      <c r="N13" s="43" t="n">
        <f aca="false">M13*L13</f>
        <v>4</v>
      </c>
      <c r="O13" s="43" t="n">
        <f aca="false">IF(M13=0,0,L13*MAX(R2:R8))</f>
        <v>4</v>
      </c>
      <c r="P13" s="8"/>
      <c r="Q13" s="8"/>
      <c r="R13" s="8"/>
      <c r="S13" s="47"/>
      <c r="T13" s="8"/>
      <c r="U13" s="8"/>
      <c r="V13" s="8"/>
    </row>
    <row r="14" customFormat="false" ht="12" hidden="false" customHeight="true" outlineLevel="0" collapsed="false">
      <c r="A14" s="37"/>
      <c r="B14" s="44"/>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25</v>
      </c>
      <c r="C15" s="5"/>
      <c r="D15" s="39" t="s">
        <v>6</v>
      </c>
      <c r="E15" s="5"/>
      <c r="F15" s="5" t="e">
        <f aca="false">#REF!*#REF!</f>
        <v>#REF!</v>
      </c>
      <c r="G15" s="5" t="e">
        <f aca="false">IF(#REF!&gt;=0,10*#REF!,0)</f>
        <v>#REF!</v>
      </c>
      <c r="H15" s="5"/>
      <c r="I15" s="40" t="s">
        <v>26</v>
      </c>
      <c r="J15" s="5"/>
      <c r="K15" s="48" t="n">
        <v>3</v>
      </c>
      <c r="L15" s="49" t="n">
        <f aca="false">K15/K117</f>
        <v>0.6</v>
      </c>
      <c r="M15" s="43" t="n">
        <f aca="false">VLOOKUP(D15,Q1:R9,2,0)</f>
        <v>2</v>
      </c>
      <c r="N15" s="43" t="n">
        <f aca="false">M15*L15</f>
        <v>1.2</v>
      </c>
      <c r="O15" s="50" t="n">
        <f aca="false">IF(M15=0,0,L15*MAX(R2:R8))</f>
        <v>3</v>
      </c>
      <c r="P15" s="13"/>
      <c r="S15" s="13"/>
      <c r="T15" s="5"/>
    </row>
    <row r="16" customFormat="false" ht="12" hidden="false" customHeight="true" outlineLevel="0" collapsed="false">
      <c r="A16" s="37"/>
      <c r="B16" s="44"/>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27</v>
      </c>
      <c r="C17" s="5"/>
      <c r="D17" s="39" t="s">
        <v>12</v>
      </c>
      <c r="E17" s="5"/>
      <c r="F17" s="5" t="e">
        <f aca="false">#REF!*#REF!</f>
        <v>#REF!</v>
      </c>
      <c r="G17" s="5" t="e">
        <f aca="false">IF(#REF!&gt;=0,10*#REF!,0)</f>
        <v>#REF!</v>
      </c>
      <c r="H17" s="5"/>
      <c r="I17" s="40" t="s">
        <v>28</v>
      </c>
      <c r="J17" s="5"/>
      <c r="K17" s="41" t="n">
        <v>3</v>
      </c>
      <c r="L17" s="42" t="n">
        <f aca="false">K17/K117</f>
        <v>0.6</v>
      </c>
      <c r="M17" s="43" t="n">
        <f aca="false">VLOOKUP(D17,Q1:R9,2,0)</f>
        <v>5</v>
      </c>
      <c r="N17" s="43" t="n">
        <f aca="false">M17*L17</f>
        <v>3</v>
      </c>
      <c r="O17" s="43" t="n">
        <f aca="false">IF(M17=0,0,L17*MAX(R2:R8))</f>
        <v>3</v>
      </c>
      <c r="S17" s="44"/>
      <c r="T17" s="5"/>
    </row>
    <row r="18" customFormat="false" ht="12" hidden="false" customHeight="true" outlineLevel="0" collapsed="false">
      <c r="B18" s="51"/>
      <c r="C18" s="5"/>
      <c r="D18" s="45"/>
      <c r="E18" s="5"/>
      <c r="F18" s="5"/>
      <c r="G18" s="5"/>
      <c r="H18" s="5"/>
      <c r="I18" s="5"/>
      <c r="J18" s="5"/>
      <c r="K18" s="41"/>
      <c r="L18" s="42"/>
      <c r="M18" s="43"/>
      <c r="N18" s="43"/>
      <c r="O18" s="43"/>
      <c r="S18" s="44"/>
      <c r="T18" s="5"/>
    </row>
    <row r="19" customFormat="false" ht="15.75" hidden="false" customHeight="true" outlineLevel="0" collapsed="false">
      <c r="A19" s="31" t="s">
        <v>29</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30</v>
      </c>
      <c r="C21" s="5"/>
      <c r="D21" s="39" t="s">
        <v>11</v>
      </c>
      <c r="E21" s="5"/>
      <c r="F21" s="5" t="e">
        <f aca="false">#REF!*#REF!</f>
        <v>#REF!</v>
      </c>
      <c r="G21" s="5" t="e">
        <f aca="false">IF(#REF!&gt;=0,10*#REF!,0)</f>
        <v>#REF!</v>
      </c>
      <c r="H21" s="5"/>
      <c r="I21" s="40" t="s">
        <v>31</v>
      </c>
      <c r="J21" s="5"/>
      <c r="K21" s="41" t="n">
        <v>3</v>
      </c>
      <c r="L21" s="42" t="n">
        <f aca="false">K21/K117</f>
        <v>0.6</v>
      </c>
      <c r="M21" s="43" t="n">
        <f aca="false">VLOOKUP(D21,Q1:R9,2,0)</f>
        <v>4</v>
      </c>
      <c r="N21" s="43" t="n">
        <f aca="false">M21*L21</f>
        <v>2.4</v>
      </c>
      <c r="O21" s="43" t="n">
        <f aca="false">IF(M21=0,0,L21*MAX(R2:R8))</f>
        <v>3</v>
      </c>
    </row>
    <row r="22" customFormat="false" ht="12" hidden="false" customHeight="true" outlineLevel="0" collapsed="false">
      <c r="A22" s="37"/>
      <c r="B22" s="44"/>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32</v>
      </c>
      <c r="C23" s="5"/>
      <c r="D23" s="39" t="s">
        <v>12</v>
      </c>
      <c r="E23" s="5"/>
      <c r="F23" s="5" t="e">
        <f aca="false">#REF!*#REF!</f>
        <v>#REF!</v>
      </c>
      <c r="G23" s="5" t="e">
        <f aca="false">IF(#REF!&gt;=0,10*#REF!,0)</f>
        <v>#REF!</v>
      </c>
      <c r="H23" s="5"/>
      <c r="I23" s="40" t="s">
        <v>33</v>
      </c>
      <c r="J23" s="5"/>
      <c r="K23" s="41" t="n">
        <v>4</v>
      </c>
      <c r="L23" s="42" t="n">
        <f aca="false">K23/K117</f>
        <v>0.8</v>
      </c>
      <c r="M23" s="43" t="n">
        <f aca="false">VLOOKUP(D23,Q1:R9,2,0)</f>
        <v>5</v>
      </c>
      <c r="N23" s="43" t="n">
        <f aca="false">M23*L23</f>
        <v>4</v>
      </c>
      <c r="O23" s="43" t="n">
        <f aca="false">IF(M23=0,0,L23*MAX(R2:R8))</f>
        <v>4</v>
      </c>
      <c r="Q23" s="44"/>
      <c r="R23" s="44"/>
    </row>
    <row r="24" customFormat="false" ht="12" hidden="false" customHeight="true" outlineLevel="0" collapsed="false">
      <c r="A24" s="37"/>
      <c r="B24" s="44"/>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34</v>
      </c>
      <c r="C25" s="5"/>
      <c r="D25" s="39" t="s">
        <v>7</v>
      </c>
      <c r="E25" s="5"/>
      <c r="F25" s="5"/>
      <c r="G25" s="5"/>
      <c r="H25" s="5"/>
      <c r="I25" s="40" t="s">
        <v>35</v>
      </c>
      <c r="J25" s="5"/>
      <c r="K25" s="41" t="n">
        <v>3</v>
      </c>
      <c r="L25" s="42" t="n">
        <f aca="false">K25/K117</f>
        <v>0.6</v>
      </c>
      <c r="M25" s="43" t="n">
        <f aca="false">VLOOKUP(D25,Q1:R9,2,0)</f>
        <v>3</v>
      </c>
      <c r="N25" s="43" t="n">
        <f aca="false">M25*L25</f>
        <v>1.8</v>
      </c>
      <c r="O25" s="43" t="n">
        <f aca="false">IF(M25=0,0,L25*MAX(R2:R8))</f>
        <v>3</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36</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38" t="s">
        <v>37</v>
      </c>
      <c r="C29" s="5"/>
      <c r="D29" s="39" t="s">
        <v>12</v>
      </c>
      <c r="E29" s="5"/>
      <c r="F29" s="5" t="e">
        <f aca="false">#REF!*#REF!</f>
        <v>#REF!</v>
      </c>
      <c r="G29" s="5" t="e">
        <f aca="false">IF(#REF!&gt;=0,10*#REF!,0)</f>
        <v>#REF!</v>
      </c>
      <c r="H29" s="5"/>
      <c r="I29" s="40" t="s">
        <v>38</v>
      </c>
      <c r="J29" s="5"/>
      <c r="K29" s="41" t="n">
        <v>2</v>
      </c>
      <c r="L29" s="42" t="n">
        <f aca="false">K29/K117</f>
        <v>0.4</v>
      </c>
      <c r="M29" s="43" t="n">
        <f aca="false">VLOOKUP(D29,Q1:R9,2,0)</f>
        <v>5</v>
      </c>
      <c r="N29" s="43" t="n">
        <f aca="false">M29*L29</f>
        <v>2</v>
      </c>
      <c r="O29" s="43" t="n">
        <f aca="false">IF(M29=0,0,L29*MAX(R2:R8))</f>
        <v>2</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38" t="s">
        <v>39</v>
      </c>
      <c r="C31" s="5"/>
      <c r="D31" s="39" t="s">
        <v>11</v>
      </c>
      <c r="E31" s="5"/>
      <c r="F31" s="5" t="e">
        <f aca="false">#REF!*#REF!</f>
        <v>#REF!</v>
      </c>
      <c r="G31" s="5" t="e">
        <f aca="false">IF(#REF!&gt;=0,10*#REF!,0)</f>
        <v>#REF!</v>
      </c>
      <c r="H31" s="5"/>
      <c r="I31" s="40" t="s">
        <v>40</v>
      </c>
      <c r="J31" s="5"/>
      <c r="K31" s="41" t="n">
        <v>4</v>
      </c>
      <c r="L31" s="42" t="n">
        <f aca="false">K31/K117</f>
        <v>0.8</v>
      </c>
      <c r="M31" s="43" t="n">
        <f aca="false">VLOOKUP(D31,Q1:R9,2,0)</f>
        <v>4</v>
      </c>
      <c r="N31" s="43" t="n">
        <f aca="false">M31*L31</f>
        <v>3.2</v>
      </c>
      <c r="O31" s="43" t="n">
        <f aca="false">IF(M31=0,0,L31*MAX(R2:R8))</f>
        <v>4</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38" t="s">
        <v>41</v>
      </c>
      <c r="C33" s="5"/>
      <c r="D33" s="39" t="s">
        <v>12</v>
      </c>
      <c r="E33" s="5"/>
      <c r="F33" s="5"/>
      <c r="G33" s="5"/>
      <c r="H33" s="5"/>
      <c r="I33" s="40" t="s">
        <v>42</v>
      </c>
      <c r="J33" s="5"/>
      <c r="K33" s="41" t="n">
        <v>3</v>
      </c>
      <c r="L33" s="42" t="n">
        <f aca="false">K33/K117</f>
        <v>0.6</v>
      </c>
      <c r="M33" s="43" t="n">
        <f aca="false">VLOOKUP(D33,Q1:R9,2,0)</f>
        <v>5</v>
      </c>
      <c r="N33" s="43" t="n">
        <f aca="false">M33*L33</f>
        <v>3</v>
      </c>
      <c r="O33" s="43" t="n">
        <f aca="false">IF(M33=0,0,L33*MAX(R2:R8))</f>
        <v>3</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38" t="s">
        <v>43</v>
      </c>
      <c r="C35" s="5"/>
      <c r="D35" s="39" t="s">
        <v>11</v>
      </c>
      <c r="E35" s="5"/>
      <c r="F35" s="5" t="e">
        <f aca="false">#REF!*#REF!</f>
        <v>#REF!</v>
      </c>
      <c r="G35" s="5" t="e">
        <f aca="false">IF(#REF!&gt;=0,10*#REF!,0)</f>
        <v>#REF!</v>
      </c>
      <c r="H35" s="5"/>
      <c r="I35" s="40" t="s">
        <v>44</v>
      </c>
      <c r="J35" s="5"/>
      <c r="K35" s="41" t="n">
        <v>5</v>
      </c>
      <c r="L35" s="42" t="n">
        <f aca="false">K35/K117</f>
        <v>1</v>
      </c>
      <c r="M35" s="43" t="n">
        <f aca="false">VLOOKUP(D35,Q1:R9,2,0)</f>
        <v>4</v>
      </c>
      <c r="N35" s="43" t="n">
        <f aca="false">M35*L35</f>
        <v>4</v>
      </c>
      <c r="O35" s="43" t="n">
        <f aca="false">IF(M35=0,0,L35*MAX(R2:R8))</f>
        <v>5</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38" t="s">
        <v>45</v>
      </c>
      <c r="C37" s="5"/>
      <c r="D37" s="39" t="s">
        <v>11</v>
      </c>
      <c r="E37" s="5"/>
      <c r="F37" s="5" t="e">
        <f aca="false">#REF!*#REF!</f>
        <v>#REF!</v>
      </c>
      <c r="G37" s="5" t="e">
        <f aca="false">IF(#REF!&gt;=0,10*#REF!,0)</f>
        <v>#REF!</v>
      </c>
      <c r="H37" s="5"/>
      <c r="I37" s="40" t="s">
        <v>46</v>
      </c>
      <c r="J37" s="5"/>
      <c r="K37" s="41" t="n">
        <v>3</v>
      </c>
      <c r="L37" s="42" t="n">
        <f aca="false">K37/K117</f>
        <v>0.6</v>
      </c>
      <c r="M37" s="43" t="n">
        <f aca="false">VLOOKUP(D37,Q1:R9,2,0)</f>
        <v>4</v>
      </c>
      <c r="N37" s="43" t="n">
        <f aca="false">M37*L37</f>
        <v>2.4</v>
      </c>
      <c r="O37" s="43" t="n">
        <f aca="false">IF(M37=0,0,L37*MAX(R2:R8))</f>
        <v>3</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38" t="s">
        <v>47</v>
      </c>
      <c r="C39" s="5"/>
      <c r="D39" s="39" t="s">
        <v>12</v>
      </c>
      <c r="E39" s="5"/>
      <c r="F39" s="5" t="e">
        <f aca="false">#REF!*#REF!</f>
        <v>#REF!</v>
      </c>
      <c r="G39" s="5" t="e">
        <f aca="false">IF(#REF!&gt;=0,10*#REF!,0)</f>
        <v>#REF!</v>
      </c>
      <c r="H39" s="5"/>
      <c r="I39" s="40"/>
      <c r="J39" s="5"/>
      <c r="K39" s="41" t="n">
        <v>4</v>
      </c>
      <c r="L39" s="42" t="n">
        <f aca="false">K39/K117</f>
        <v>0.8</v>
      </c>
      <c r="M39" s="43" t="n">
        <f aca="false">VLOOKUP(D39,Q1:R9,2,0)</f>
        <v>5</v>
      </c>
      <c r="N39" s="43" t="n">
        <f aca="false">M39*L39</f>
        <v>4</v>
      </c>
      <c r="O39" s="43" t="n">
        <f aca="false">IF(M39=0,0,L39*MAX(R2:R8))</f>
        <v>4</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38" t="s">
        <v>48</v>
      </c>
      <c r="C41" s="5"/>
      <c r="D41" s="39" t="s">
        <v>12</v>
      </c>
      <c r="E41" s="5"/>
      <c r="F41" s="5" t="e">
        <f aca="false">#REF!*#REF!</f>
        <v>#REF!</v>
      </c>
      <c r="G41" s="5" t="e">
        <f aca="false">IF(#REF!&gt;=0,10*#REF!,0)</f>
        <v>#REF!</v>
      </c>
      <c r="H41" s="5"/>
      <c r="I41" s="40" t="s">
        <v>49</v>
      </c>
      <c r="J41" s="5"/>
      <c r="K41" s="41" t="n">
        <v>2</v>
      </c>
      <c r="L41" s="42" t="n">
        <f aca="false">K41/K117</f>
        <v>0.4</v>
      </c>
      <c r="M41" s="43" t="n">
        <f aca="false">VLOOKUP(D41,Q1:R9,2,0)</f>
        <v>5</v>
      </c>
      <c r="N41" s="43" t="n">
        <f aca="false">M41*L41</f>
        <v>2</v>
      </c>
      <c r="O41" s="43" t="n">
        <f aca="false">IF(M41=0,0,L41*MAX(R2:R8))</f>
        <v>2</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38" t="s">
        <v>50</v>
      </c>
      <c r="C43" s="5"/>
      <c r="D43" s="39" t="s">
        <v>12</v>
      </c>
      <c r="E43" s="5"/>
      <c r="F43" s="5" t="e">
        <f aca="false">#REF!*#REF!</f>
        <v>#REF!</v>
      </c>
      <c r="G43" s="5" t="e">
        <f aca="false">IF(#REF!&gt;=0,10*#REF!,0)</f>
        <v>#REF!</v>
      </c>
      <c r="H43" s="5"/>
      <c r="I43" s="40" t="s">
        <v>51</v>
      </c>
      <c r="J43" s="5"/>
      <c r="K43" s="41" t="n">
        <v>2</v>
      </c>
      <c r="L43" s="42" t="n">
        <f aca="false">K43/K117</f>
        <v>0.4</v>
      </c>
      <c r="M43" s="43" t="n">
        <f aca="false">VLOOKUP(D43,Q1:R9,2,0)</f>
        <v>5</v>
      </c>
      <c r="N43" s="43" t="n">
        <f aca="false">M43*L43</f>
        <v>2</v>
      </c>
      <c r="O43" s="43" t="n">
        <f aca="false">IF(M43=0,0,L43*MAX(R2:R8))</f>
        <v>2</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38" t="s">
        <v>52</v>
      </c>
      <c r="C45" s="5"/>
      <c r="D45" s="39" t="s">
        <v>18</v>
      </c>
      <c r="E45" s="5"/>
      <c r="F45" s="5" t="e">
        <f aca="false">#REF!*#REF!</f>
        <v>#REF!</v>
      </c>
      <c r="G45" s="5" t="e">
        <f aca="false">IF(#REF!&gt;=0,10*#REF!,0)</f>
        <v>#REF!</v>
      </c>
      <c r="H45" s="5"/>
      <c r="I45" s="40" t="s">
        <v>53</v>
      </c>
      <c r="J45" s="5"/>
      <c r="K45" s="41" t="n">
        <v>1</v>
      </c>
      <c r="L45" s="42" t="n">
        <f aca="false">K45/K117</f>
        <v>0.2</v>
      </c>
      <c r="M45" s="43" t="n">
        <f aca="false">VLOOKUP(D45,Q1:R9,2,0)</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54</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38" t="s">
        <v>55</v>
      </c>
      <c r="C49" s="5"/>
      <c r="D49" s="39" t="s">
        <v>6</v>
      </c>
      <c r="E49" s="5"/>
      <c r="F49" s="5" t="e">
        <f aca="false">#REF!*#REF!</f>
        <v>#REF!</v>
      </c>
      <c r="G49" s="5" t="e">
        <f aca="false">IF(#REF!&gt;=0,10*#REF!,0)</f>
        <v>#REF!</v>
      </c>
      <c r="H49" s="5"/>
      <c r="I49" s="40" t="s">
        <v>56</v>
      </c>
      <c r="J49" s="5"/>
      <c r="K49" s="41" t="n">
        <v>4</v>
      </c>
      <c r="L49" s="42" t="n">
        <f aca="false">K49/K117</f>
        <v>0.8</v>
      </c>
      <c r="M49" s="43" t="n">
        <f aca="false">VLOOKUP(D49,Q1:R9,2,0)</f>
        <v>2</v>
      </c>
      <c r="N49" s="43" t="n">
        <f aca="false">M49*L49</f>
        <v>1.6</v>
      </c>
      <c r="O49" s="43" t="n">
        <f aca="false">IF(M49=0,0,L49*MAX(R2:R8))</f>
        <v>4</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38" t="s">
        <v>57</v>
      </c>
      <c r="C51" s="5"/>
      <c r="D51" s="39" t="s">
        <v>6</v>
      </c>
      <c r="E51" s="5"/>
      <c r="F51" s="5" t="e">
        <f aca="false">#REF!*#REF!</f>
        <v>#REF!</v>
      </c>
      <c r="G51" s="5" t="e">
        <f aca="false">IF(#REF!&gt;=0,10*#REF!,0)</f>
        <v>#REF!</v>
      </c>
      <c r="H51" s="5"/>
      <c r="I51" s="40" t="s">
        <v>58</v>
      </c>
      <c r="J51" s="5"/>
      <c r="K51" s="41" t="n">
        <v>4</v>
      </c>
      <c r="L51" s="42" t="n">
        <f aca="false">K51/K117</f>
        <v>0.8</v>
      </c>
      <c r="M51" s="43" t="n">
        <f aca="false">VLOOKUP(D51,Q1:R9,2,0)</f>
        <v>2</v>
      </c>
      <c r="N51" s="43" t="n">
        <f aca="false">M51*L51</f>
        <v>1.6</v>
      </c>
      <c r="O51" s="43" t="n">
        <f aca="false">IF(M51=0,0,L51*MAX(R2:R8))</f>
        <v>4</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38" t="s">
        <v>59</v>
      </c>
      <c r="C53" s="5"/>
      <c r="D53" s="39" t="s">
        <v>2</v>
      </c>
      <c r="E53" s="5"/>
      <c r="F53" s="5" t="e">
        <f aca="false">#REF!*#REF!</f>
        <v>#REF!</v>
      </c>
      <c r="G53" s="5" t="e">
        <f aca="false">IF(#REF!&gt;=0,10*#REF!,0)</f>
        <v>#REF!</v>
      </c>
      <c r="H53" s="5"/>
      <c r="I53" s="40" t="s">
        <v>60</v>
      </c>
      <c r="J53" s="5"/>
      <c r="K53" s="41" t="n">
        <v>2</v>
      </c>
      <c r="L53" s="42" t="n">
        <f aca="false">K53/K117</f>
        <v>0.4</v>
      </c>
      <c r="M53" s="43" t="n">
        <f aca="false">VLOOKUP(D53,Q1:R9,2,0)</f>
        <v>1</v>
      </c>
      <c r="N53" s="43" t="n">
        <f aca="false">M53*L53</f>
        <v>0.4</v>
      </c>
      <c r="O53" s="43" t="n">
        <f aca="false">IF(M53=0,0,L53*MAX(R2:R8))</f>
        <v>2</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38" t="s">
        <v>61</v>
      </c>
      <c r="C55" s="5"/>
      <c r="D55" s="39" t="s">
        <v>2</v>
      </c>
      <c r="E55" s="5"/>
      <c r="F55" s="5" t="e">
        <f aca="false">#REF!*#REF!</f>
        <v>#REF!</v>
      </c>
      <c r="G55" s="5" t="e">
        <f aca="false">IF(#REF!&gt;=0,10*#REF!,0)</f>
        <v>#REF!</v>
      </c>
      <c r="H55" s="5"/>
      <c r="I55" s="40" t="s">
        <v>62</v>
      </c>
      <c r="J55" s="5"/>
      <c r="K55" s="41" t="n">
        <v>4</v>
      </c>
      <c r="L55" s="42" t="n">
        <f aca="false">K55/K117</f>
        <v>0.8</v>
      </c>
      <c r="M55" s="43" t="n">
        <f aca="false">VLOOKUP(D55,Q1:R9,2,0)</f>
        <v>1</v>
      </c>
      <c r="N55" s="43" t="n">
        <f aca="false">M55*L55</f>
        <v>0.8</v>
      </c>
      <c r="O55" s="43" t="n">
        <f aca="false">IF(M55=0,0,L55*MAX(R2:R8))</f>
        <v>4</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63</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38" t="s">
        <v>64</v>
      </c>
      <c r="C59" s="5"/>
      <c r="D59" s="39" t="s">
        <v>11</v>
      </c>
      <c r="E59" s="5"/>
      <c r="F59" s="5" t="e">
        <f aca="false">#REF!*#REF!</f>
        <v>#REF!</v>
      </c>
      <c r="G59" s="5" t="e">
        <f aca="false">IF(#REF!&gt;=0,10*#REF!,0)</f>
        <v>#REF!</v>
      </c>
      <c r="H59" s="5"/>
      <c r="I59" s="40" t="s">
        <v>65</v>
      </c>
      <c r="J59" s="5"/>
      <c r="K59" s="41" t="n">
        <v>4</v>
      </c>
      <c r="L59" s="42" t="n">
        <f aca="false">K59/K117</f>
        <v>0.8</v>
      </c>
      <c r="M59" s="43" t="n">
        <f aca="false">VLOOKUP(D59,Q1:R9,2,0)</f>
        <v>4</v>
      </c>
      <c r="N59" s="43" t="n">
        <f aca="false">M59*L59</f>
        <v>3.2</v>
      </c>
      <c r="O59" s="43" t="n">
        <f aca="false">IF(M59=0,0,L59*MAX(R2:R8))</f>
        <v>4</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38" t="s">
        <v>66</v>
      </c>
      <c r="C61" s="5"/>
      <c r="D61" s="39" t="s">
        <v>7</v>
      </c>
      <c r="E61" s="5"/>
      <c r="F61" s="5" t="e">
        <f aca="false">#REF!*#REF!</f>
        <v>#REF!</v>
      </c>
      <c r="G61" s="5" t="e">
        <f aca="false">IF(#REF!&gt;=0,10*#REF!,0)</f>
        <v>#REF!</v>
      </c>
      <c r="H61" s="5"/>
      <c r="I61" s="40" t="s">
        <v>67</v>
      </c>
      <c r="J61" s="5"/>
      <c r="K61" s="41" t="n">
        <v>3</v>
      </c>
      <c r="L61" s="42" t="n">
        <f aca="false">K61/K117</f>
        <v>0.6</v>
      </c>
      <c r="M61" s="43" t="n">
        <f aca="false">VLOOKUP(D61,Q1:R9,2,0)</f>
        <v>3</v>
      </c>
      <c r="N61" s="43" t="n">
        <f aca="false">M61*L61</f>
        <v>1.8</v>
      </c>
      <c r="O61" s="43" t="n">
        <f aca="false">IF(M61=0,0,L61*MAX(R2:R8))</f>
        <v>3</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38" t="s">
        <v>68</v>
      </c>
      <c r="C63" s="5"/>
      <c r="D63" s="39" t="s">
        <v>12</v>
      </c>
      <c r="E63" s="5"/>
      <c r="F63" s="5" t="e">
        <f aca="false">#REF!*#REF!</f>
        <v>#REF!</v>
      </c>
      <c r="G63" s="5" t="e">
        <f aca="false">IF(#REF!&gt;=0,10*#REF!,0)</f>
        <v>#REF!</v>
      </c>
      <c r="H63" s="5"/>
      <c r="I63" s="40" t="s">
        <v>69</v>
      </c>
      <c r="J63" s="5"/>
      <c r="K63" s="41" t="n">
        <v>1</v>
      </c>
      <c r="L63" s="42" t="n">
        <f aca="false">K63/K117</f>
        <v>0.2</v>
      </c>
      <c r="M63" s="43" t="n">
        <f aca="false">VLOOKUP(D63,Q1:R9,2,0)</f>
        <v>5</v>
      </c>
      <c r="N63" s="43" t="n">
        <f aca="false">M63*L63</f>
        <v>1</v>
      </c>
      <c r="O63" s="43" t="n">
        <f aca="false">IF(M63=0,0,L63*MAX(R2:R8))</f>
        <v>1</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70</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38" t="s">
        <v>71</v>
      </c>
      <c r="C67" s="5"/>
      <c r="D67" s="39" t="s">
        <v>12</v>
      </c>
      <c r="E67" s="5"/>
      <c r="F67" s="5" t="e">
        <f aca="false">#REF!*#REF!</f>
        <v>#REF!</v>
      </c>
      <c r="G67" s="5" t="e">
        <f aca="false">IF(#REF!&gt;=0,10*#REF!,0)</f>
        <v>#REF!</v>
      </c>
      <c r="H67" s="5"/>
      <c r="I67" s="40" t="s">
        <v>72</v>
      </c>
      <c r="J67" s="5"/>
      <c r="K67" s="41" t="n">
        <v>3</v>
      </c>
      <c r="L67" s="42" t="n">
        <f aca="false">K67/K117</f>
        <v>0.6</v>
      </c>
      <c r="M67" s="43" t="n">
        <f aca="false">VLOOKUP(D67,Q1:R9,2,0)</f>
        <v>5</v>
      </c>
      <c r="N67" s="43" t="n">
        <f aca="false">M67*L67</f>
        <v>3</v>
      </c>
      <c r="O67" s="43" t="n">
        <f aca="false">IF(M67=0,0,L67*MAX(R2:R8))</f>
        <v>3</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38" t="s">
        <v>73</v>
      </c>
      <c r="C69" s="5"/>
      <c r="D69" s="39" t="s">
        <v>11</v>
      </c>
      <c r="E69" s="5"/>
      <c r="F69" s="5" t="e">
        <f aca="false">#REF!*#REF!</f>
        <v>#REF!</v>
      </c>
      <c r="G69" s="5" t="e">
        <f aca="false">IF(#REF!&gt;=0,10*#REF!,0)</f>
        <v>#REF!</v>
      </c>
      <c r="H69" s="5"/>
      <c r="I69" s="40" t="s">
        <v>74</v>
      </c>
      <c r="J69" s="5"/>
      <c r="K69" s="41" t="n">
        <v>2</v>
      </c>
      <c r="L69" s="42" t="n">
        <f aca="false">K69/K117</f>
        <v>0.4</v>
      </c>
      <c r="M69" s="43" t="n">
        <f aca="false">VLOOKUP(D69,Q1:R9,2,0)</f>
        <v>4</v>
      </c>
      <c r="N69" s="43" t="n">
        <f aca="false">M69*L69</f>
        <v>1.6</v>
      </c>
      <c r="O69" s="43" t="n">
        <f aca="false">IF(M69=0,0,L69*MAX(R2:R8))</f>
        <v>2</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38" t="s">
        <v>75</v>
      </c>
      <c r="C71" s="5"/>
      <c r="D71" s="39" t="s">
        <v>18</v>
      </c>
      <c r="E71" s="5"/>
      <c r="F71" s="5" t="e">
        <f aca="false">#REF!*#REF!</f>
        <v>#REF!</v>
      </c>
      <c r="G71" s="5" t="e">
        <f aca="false">IF(#REF!&gt;=0,10*#REF!,0)</f>
        <v>#REF!</v>
      </c>
      <c r="H71" s="5"/>
      <c r="I71" s="40" t="s">
        <v>76</v>
      </c>
      <c r="J71" s="5"/>
      <c r="K71" s="41" t="n">
        <v>2</v>
      </c>
      <c r="L71" s="42" t="n">
        <f aca="false">K71/K117</f>
        <v>0.4</v>
      </c>
      <c r="M71" s="43" t="n">
        <f aca="false">VLOOKUP(D71,Q1:R9,2,0)</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38" t="s">
        <v>77</v>
      </c>
      <c r="C73" s="5"/>
      <c r="D73" s="39" t="s">
        <v>11</v>
      </c>
      <c r="E73" s="5"/>
      <c r="F73" s="5" t="e">
        <f aca="false">#REF!*#REF!</f>
        <v>#REF!</v>
      </c>
      <c r="G73" s="5" t="e">
        <f aca="false">IF(#REF!&gt;=0,10*#REF!,0)</f>
        <v>#REF!</v>
      </c>
      <c r="H73" s="5"/>
      <c r="I73" s="40" t="s">
        <v>78</v>
      </c>
      <c r="J73" s="5"/>
      <c r="K73" s="41" t="n">
        <v>3</v>
      </c>
      <c r="L73" s="42" t="n">
        <f aca="false">K73/K117</f>
        <v>0.6</v>
      </c>
      <c r="M73" s="43" t="n">
        <f aca="false">VLOOKUP(D73,Q1:R9,2,0)</f>
        <v>4</v>
      </c>
      <c r="N73" s="43" t="n">
        <f aca="false">M73*L73</f>
        <v>2.4</v>
      </c>
      <c r="O73" s="43" t="n">
        <f aca="false">IF(M73=0,0,L73*MAX(R2:R8))</f>
        <v>3</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38" t="s">
        <v>79</v>
      </c>
      <c r="C75" s="5"/>
      <c r="D75" s="39" t="s">
        <v>11</v>
      </c>
      <c r="E75" s="5"/>
      <c r="F75" s="5" t="e">
        <f aca="false">#REF!*#REF!</f>
        <v>#REF!</v>
      </c>
      <c r="G75" s="5" t="e">
        <f aca="false">IF(#REF!&gt;=0,10*#REF!,0)</f>
        <v>#REF!</v>
      </c>
      <c r="H75" s="5"/>
      <c r="I75" s="40" t="s">
        <v>80</v>
      </c>
      <c r="J75" s="5"/>
      <c r="K75" s="41" t="n">
        <v>3</v>
      </c>
      <c r="L75" s="42" t="n">
        <f aca="false">K75/K117</f>
        <v>0.6</v>
      </c>
      <c r="M75" s="43" t="n">
        <f aca="false">VLOOKUP(D75,Q1:R9,2,0)</f>
        <v>4</v>
      </c>
      <c r="N75" s="43" t="n">
        <f aca="false">M75*L75</f>
        <v>2.4</v>
      </c>
      <c r="O75" s="43" t="n">
        <f aca="false">IF(M75=0,0,L75*MAX(R2:R8))</f>
        <v>3</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81</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38" t="s">
        <v>82</v>
      </c>
      <c r="C79" s="5"/>
      <c r="D79" s="39" t="s">
        <v>12</v>
      </c>
      <c r="E79" s="5"/>
      <c r="F79" s="5" t="e">
        <f aca="false">#REF!*#REF!</f>
        <v>#REF!</v>
      </c>
      <c r="G79" s="5" t="e">
        <f aca="false">IF(#REF!&gt;=0,10*#REF!,0)</f>
        <v>#REF!</v>
      </c>
      <c r="H79" s="5"/>
      <c r="I79" s="40"/>
      <c r="J79" s="5"/>
      <c r="K79" s="41" t="n">
        <v>4</v>
      </c>
      <c r="L79" s="42" t="n">
        <f aca="false">K79/K117</f>
        <v>0.8</v>
      </c>
      <c r="M79" s="43" t="n">
        <f aca="false">VLOOKUP(D79,Q1:R9,2,0)</f>
        <v>5</v>
      </c>
      <c r="N79" s="43" t="n">
        <f aca="false">M79*L79</f>
        <v>4</v>
      </c>
      <c r="O79" s="43" t="n">
        <f aca="false">IF(M79=0,0,L79*MAX(R2:R8))</f>
        <v>4</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38" t="s">
        <v>83</v>
      </c>
      <c r="C81" s="5"/>
      <c r="D81" s="39" t="s">
        <v>12</v>
      </c>
      <c r="E81" s="5"/>
      <c r="F81" s="5" t="e">
        <f aca="false">#REF!*#REF!</f>
        <v>#REF!</v>
      </c>
      <c r="G81" s="5" t="e">
        <f aca="false">IF(#REF!&gt;=0,10*#REF!,0)</f>
        <v>#REF!</v>
      </c>
      <c r="H81" s="5"/>
      <c r="I81" s="40"/>
      <c r="J81" s="5"/>
      <c r="K81" s="41" t="n">
        <v>3</v>
      </c>
      <c r="L81" s="42" t="n">
        <f aca="false">K81/K117</f>
        <v>0.6</v>
      </c>
      <c r="M81" s="43" t="n">
        <f aca="false">VLOOKUP(D81,Q1:R9,2,0)</f>
        <v>5</v>
      </c>
      <c r="N81" s="43" t="n">
        <f aca="false">M81*L81</f>
        <v>3</v>
      </c>
      <c r="O81" s="43" t="n">
        <f aca="false">IF(M81=0,0,L81*MAX(R2:R8))</f>
        <v>3</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38" t="s">
        <v>84</v>
      </c>
      <c r="C83" s="5"/>
      <c r="D83" s="39" t="s">
        <v>11</v>
      </c>
      <c r="E83" s="5"/>
      <c r="F83" s="5" t="e">
        <f aca="false">#REF!*#REF!</f>
        <v>#REF!</v>
      </c>
      <c r="G83" s="5" t="e">
        <f aca="false">IF(#REF!&gt;=0,10*#REF!,0)</f>
        <v>#REF!</v>
      </c>
      <c r="H83" s="5"/>
      <c r="I83" s="40"/>
      <c r="J83" s="5"/>
      <c r="K83" s="41" t="n">
        <v>3</v>
      </c>
      <c r="L83" s="42" t="n">
        <f aca="false">K83/K117</f>
        <v>0.6</v>
      </c>
      <c r="M83" s="43" t="n">
        <f aca="false">VLOOKUP(D83,Q1:R9,2,0)</f>
        <v>4</v>
      </c>
      <c r="N83" s="43" t="n">
        <f aca="false">M83*L83</f>
        <v>2.4</v>
      </c>
      <c r="O83" s="43" t="n">
        <f aca="false">IF(M83=0,0,L83*MAX(R2:R8))</f>
        <v>3</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38" t="s">
        <v>85</v>
      </c>
      <c r="C85" s="5"/>
      <c r="D85" s="39" t="s">
        <v>12</v>
      </c>
      <c r="E85" s="5"/>
      <c r="F85" s="5" t="e">
        <f aca="false">#REF!*#REF!</f>
        <v>#REF!</v>
      </c>
      <c r="G85" s="5" t="e">
        <f aca="false">IF(#REF!&gt;=0,10*#REF!,0)</f>
        <v>#REF!</v>
      </c>
      <c r="H85" s="5"/>
      <c r="I85" s="40" t="s">
        <v>86</v>
      </c>
      <c r="J85" s="5"/>
      <c r="K85" s="41" t="n">
        <v>3</v>
      </c>
      <c r="L85" s="42" t="n">
        <f aca="false">K85/K117</f>
        <v>0.6</v>
      </c>
      <c r="M85" s="43" t="n">
        <f aca="false">VLOOKUP(D85,Q1:R9,2,0)</f>
        <v>5</v>
      </c>
      <c r="N85" s="43" t="n">
        <f aca="false">M85*L85</f>
        <v>3</v>
      </c>
      <c r="O85" s="43" t="n">
        <f aca="false">IF(M85=0,0,L85*MAX(R2:R8))</f>
        <v>3</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87</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38" t="s">
        <v>88</v>
      </c>
      <c r="C89" s="5"/>
      <c r="D89" s="39" t="s">
        <v>7</v>
      </c>
      <c r="E89" s="5"/>
      <c r="F89" s="5" t="e">
        <f aca="false">#REF!*#REF!</f>
        <v>#REF!</v>
      </c>
      <c r="G89" s="5" t="e">
        <f aca="false">IF(#REF!&gt;=0,10*#REF!,0)</f>
        <v>#REF!</v>
      </c>
      <c r="H89" s="5"/>
      <c r="I89" s="40" t="s">
        <v>89</v>
      </c>
      <c r="J89" s="5"/>
      <c r="K89" s="41" t="n">
        <v>5</v>
      </c>
      <c r="L89" s="42" t="n">
        <f aca="false">K89/K117</f>
        <v>1</v>
      </c>
      <c r="M89" s="43" t="n">
        <f aca="false">VLOOKUP(D89,Q1:R9,2,0)</f>
        <v>3</v>
      </c>
      <c r="N89" s="43" t="n">
        <f aca="false">M89*L89</f>
        <v>3</v>
      </c>
      <c r="O89" s="43" t="n">
        <f aca="false">IF(M89=0,0,L89*MAX(R2:R8))</f>
        <v>5</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38" t="s">
        <v>90</v>
      </c>
      <c r="C91" s="5"/>
      <c r="D91" s="39" t="s">
        <v>7</v>
      </c>
      <c r="E91" s="5"/>
      <c r="F91" s="5" t="e">
        <f aca="false">#REF!*#REF!</f>
        <v>#REF!</v>
      </c>
      <c r="G91" s="5" t="e">
        <f aca="false">IF(#REF!&gt;=0,10*#REF!,0)</f>
        <v>#REF!</v>
      </c>
      <c r="H91" s="5"/>
      <c r="I91" s="40" t="s">
        <v>91</v>
      </c>
      <c r="J91" s="5"/>
      <c r="K91" s="41" t="n">
        <v>2</v>
      </c>
      <c r="L91" s="42" t="n">
        <f aca="false">K91/K117</f>
        <v>0.4</v>
      </c>
      <c r="M91" s="43" t="n">
        <f aca="false">VLOOKUP(D91,Q1:R9,2,0)</f>
        <v>3</v>
      </c>
      <c r="N91" s="43" t="n">
        <f aca="false">M91*L91</f>
        <v>1.2</v>
      </c>
      <c r="O91" s="43" t="n">
        <f aca="false">IF(M91=0,0,L91*MAX(R2:R8))</f>
        <v>2</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38" t="s">
        <v>92</v>
      </c>
      <c r="C93" s="5"/>
      <c r="D93" s="39" t="s">
        <v>11</v>
      </c>
      <c r="E93" s="5"/>
      <c r="F93" s="5" t="e">
        <f aca="false">#REF!*#REF!</f>
        <v>#REF!</v>
      </c>
      <c r="G93" s="5" t="e">
        <f aca="false">IF(#REF!&gt;=0,10*#REF!,0)</f>
        <v>#REF!</v>
      </c>
      <c r="H93" s="5"/>
      <c r="I93" s="40" t="s">
        <v>93</v>
      </c>
      <c r="J93" s="5"/>
      <c r="K93" s="41" t="n">
        <v>4</v>
      </c>
      <c r="L93" s="42" t="n">
        <f aca="false">K93/K117</f>
        <v>0.8</v>
      </c>
      <c r="M93" s="43" t="n">
        <f aca="false">VLOOKUP(D93,Q1:R9,2,0)</f>
        <v>4</v>
      </c>
      <c r="N93" s="43" t="n">
        <f aca="false">M93*L93</f>
        <v>3.2</v>
      </c>
      <c r="O93" s="43" t="n">
        <f aca="false">IF(M93=0,0,L93*MAX(R2:R8))</f>
        <v>4</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38" t="s">
        <v>94</v>
      </c>
      <c r="C95" s="5"/>
      <c r="D95" s="39" t="s">
        <v>12</v>
      </c>
      <c r="E95" s="5"/>
      <c r="F95" s="5" t="e">
        <f aca="false">#REF!*#REF!</f>
        <v>#REF!</v>
      </c>
      <c r="G95" s="5" t="e">
        <f aca="false">IF(#REF!&gt;=0,10*#REF!,0)</f>
        <v>#REF!</v>
      </c>
      <c r="H95" s="5"/>
      <c r="I95" s="40" t="s">
        <v>95</v>
      </c>
      <c r="J95" s="5"/>
      <c r="K95" s="41" t="n">
        <v>3</v>
      </c>
      <c r="L95" s="42" t="n">
        <f aca="false">K95/K117</f>
        <v>0.6</v>
      </c>
      <c r="M95" s="43" t="n">
        <f aca="false">VLOOKUP(D95,Q1:R9,2,0)</f>
        <v>5</v>
      </c>
      <c r="N95" s="43" t="n">
        <f aca="false">M95*L95</f>
        <v>3</v>
      </c>
      <c r="O95" s="43" t="n">
        <f aca="false">IF(M95=0,0,L95*MAX(R2:R8))</f>
        <v>3</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38" t="s">
        <v>96</v>
      </c>
      <c r="C97" s="5"/>
      <c r="D97" s="39" t="s">
        <v>7</v>
      </c>
      <c r="E97" s="5"/>
      <c r="F97" s="5" t="e">
        <f aca="false">#REF!*#REF!</f>
        <v>#REF!</v>
      </c>
      <c r="G97" s="5" t="e">
        <f aca="false">IF(#REF!&gt;=0,10*#REF!,0)</f>
        <v>#REF!</v>
      </c>
      <c r="H97" s="5"/>
      <c r="I97" s="40" t="s">
        <v>97</v>
      </c>
      <c r="J97" s="5"/>
      <c r="K97" s="41" t="n">
        <v>3</v>
      </c>
      <c r="L97" s="42" t="n">
        <f aca="false">K97/K117</f>
        <v>0.6</v>
      </c>
      <c r="M97" s="43" t="n">
        <f aca="false">VLOOKUP(D97,Q1:R9,2,0)</f>
        <v>3</v>
      </c>
      <c r="N97" s="43" t="n">
        <f aca="false">M97*L97</f>
        <v>1.8</v>
      </c>
      <c r="O97" s="43" t="n">
        <f aca="false">IF(M97=0,0,L97*MAX(R2:R8))</f>
        <v>3</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98</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38" t="s">
        <v>99</v>
      </c>
      <c r="C101" s="5"/>
      <c r="D101" s="39" t="s">
        <v>11</v>
      </c>
      <c r="E101" s="5"/>
      <c r="F101" s="5" t="e">
        <f aca="false">#REF!*#REF!</f>
        <v>#REF!</v>
      </c>
      <c r="G101" s="5" t="e">
        <f aca="false">IF(#REF!&gt;=0,10*#REF!,0)</f>
        <v>#REF!</v>
      </c>
      <c r="H101" s="5"/>
      <c r="I101" s="40" t="s">
        <v>100</v>
      </c>
      <c r="J101" s="5"/>
      <c r="K101" s="41" t="n">
        <v>4</v>
      </c>
      <c r="L101" s="42" t="n">
        <f aca="false">K101/K117</f>
        <v>0.8</v>
      </c>
      <c r="M101" s="43" t="n">
        <f aca="false">VLOOKUP(D101,Q1:R9,2,0)</f>
        <v>4</v>
      </c>
      <c r="N101" s="43" t="n">
        <f aca="false">M101*L101</f>
        <v>3.2</v>
      </c>
      <c r="O101" s="43" t="n">
        <f aca="false">IF(M101=0,0,L101*MAX(R2:R8))</f>
        <v>4</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38" t="s">
        <v>101</v>
      </c>
      <c r="C103" s="5"/>
      <c r="D103" s="39" t="s">
        <v>11</v>
      </c>
      <c r="E103" s="5"/>
      <c r="F103" s="5" t="e">
        <f aca="false">#REF!*#REF!</f>
        <v>#REF!</v>
      </c>
      <c r="G103" s="5" t="e">
        <f aca="false">IF(#REF!&gt;=0,10*#REF!,0)</f>
        <v>#REF!</v>
      </c>
      <c r="H103" s="5"/>
      <c r="I103" s="40" t="s">
        <v>102</v>
      </c>
      <c r="J103" s="5"/>
      <c r="K103" s="41" t="n">
        <v>3</v>
      </c>
      <c r="L103" s="42" t="n">
        <f aca="false">K103/K117</f>
        <v>0.6</v>
      </c>
      <c r="M103" s="43" t="n">
        <f aca="false">VLOOKUP(D103,Q1:R9,2,0)</f>
        <v>4</v>
      </c>
      <c r="N103" s="43" t="n">
        <f aca="false">M103*L103</f>
        <v>2.4</v>
      </c>
      <c r="O103" s="43" t="n">
        <f aca="false">IF(M103=0,0,L103*MAX(R2:R8))</f>
        <v>3</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38" t="s">
        <v>103</v>
      </c>
      <c r="C105" s="5"/>
      <c r="D105" s="39" t="s">
        <v>7</v>
      </c>
      <c r="E105" s="5"/>
      <c r="F105" s="5" t="e">
        <f aca="false">#REF!*#REF!</f>
        <v>#REF!</v>
      </c>
      <c r="G105" s="5" t="e">
        <f aca="false">IF(#REF!&gt;=0,10*#REF!,0)</f>
        <v>#REF!</v>
      </c>
      <c r="H105" s="5"/>
      <c r="I105" s="40" t="s">
        <v>104</v>
      </c>
      <c r="J105" s="5"/>
      <c r="K105" s="41" t="n">
        <v>3</v>
      </c>
      <c r="L105" s="42" t="n">
        <f aca="false">K105/K117</f>
        <v>0.6</v>
      </c>
      <c r="M105" s="43" t="n">
        <f aca="false">VLOOKUP(D105,Q1:R9,2,0)</f>
        <v>3</v>
      </c>
      <c r="N105" s="43" t="n">
        <f aca="false">M105*L105</f>
        <v>1.8</v>
      </c>
      <c r="O105" s="43" t="n">
        <f aca="false">IF(M105=0,0,L105*MAX(R2:R8))</f>
        <v>3</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38" t="s">
        <v>105</v>
      </c>
      <c r="C107" s="5"/>
      <c r="D107" s="39" t="s">
        <v>11</v>
      </c>
      <c r="E107" s="5"/>
      <c r="F107" s="5" t="e">
        <f aca="false">#REF!*#REF!</f>
        <v>#REF!</v>
      </c>
      <c r="G107" s="5" t="e">
        <f aca="false">IF(#REF!&gt;=0,10*#REF!,0)</f>
        <v>#REF!</v>
      </c>
      <c r="H107" s="5"/>
      <c r="I107" s="40" t="s">
        <v>106</v>
      </c>
      <c r="J107" s="5"/>
      <c r="K107" s="41" t="n">
        <v>2</v>
      </c>
      <c r="L107" s="42" t="n">
        <f aca="false">K107/K117</f>
        <v>0.4</v>
      </c>
      <c r="M107" s="43" t="n">
        <f aca="false">VLOOKUP(D107,Q1:R9,2,0)</f>
        <v>4</v>
      </c>
      <c r="N107" s="43" t="n">
        <f aca="false">M107*L107</f>
        <v>1.6</v>
      </c>
      <c r="O107" s="43" t="n">
        <f aca="false">IF(M107=0,0,L107*MAX(R2:R8))</f>
        <v>2</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107</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38" t="s">
        <v>108</v>
      </c>
      <c r="C111" s="19"/>
      <c r="D111" s="39" t="s">
        <v>12</v>
      </c>
      <c r="E111" s="19"/>
      <c r="F111" s="19" t="e">
        <f aca="false">#REF!*#REF!</f>
        <v>#REF!</v>
      </c>
      <c r="G111" s="19" t="e">
        <f aca="false">IF(#REF!&gt;=0,10*#REF!,0)</f>
        <v>#REF!</v>
      </c>
      <c r="H111" s="19"/>
      <c r="I111" s="40" t="s">
        <v>109</v>
      </c>
      <c r="J111" s="19"/>
      <c r="K111" s="28" t="n">
        <v>4</v>
      </c>
      <c r="L111" s="56" t="n">
        <f aca="false">K111/K117</f>
        <v>0.8</v>
      </c>
      <c r="M111" s="57" t="n">
        <f aca="false">VLOOKUP(D111,Q1:R9,2,0)</f>
        <v>5</v>
      </c>
      <c r="N111" s="57" t="n">
        <f aca="false">M111*L111</f>
        <v>4</v>
      </c>
      <c r="O111" s="57" t="n">
        <f aca="false">IF(M111=0,0,L111*MAX(R2:R8))</f>
        <v>4</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110</v>
      </c>
      <c r="C113" s="19"/>
      <c r="D113" s="59" t="s">
        <v>18</v>
      </c>
      <c r="E113" s="19"/>
      <c r="F113" s="19" t="e">
        <f aca="false">#REF!*#REF!</f>
        <v>#REF!</v>
      </c>
      <c r="G113" s="19" t="e">
        <f aca="false">IF(#REF!&gt;=0,10*#REF!,0)</f>
        <v>#REF!</v>
      </c>
      <c r="H113" s="19"/>
      <c r="I113" s="40"/>
      <c r="J113" s="19"/>
      <c r="K113" s="28" t="n">
        <v>4</v>
      </c>
      <c r="L113" s="56" t="n">
        <f aca="false">K113/K117</f>
        <v>0.8</v>
      </c>
      <c r="M113" s="57" t="n">
        <f aca="false">VLOOKUP(D113,Q1:R9,2,0)</f>
        <v>0</v>
      </c>
      <c r="N113" s="57" t="n">
        <f aca="false">M113*L113</f>
        <v>0</v>
      </c>
      <c r="O113" s="57"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111</v>
      </c>
      <c r="C115" s="19"/>
      <c r="D115" s="39" t="s">
        <v>12</v>
      </c>
      <c r="E115" s="19"/>
      <c r="F115" s="19" t="e">
        <f aca="false">#REF!*#REF!</f>
        <v>#REF!</v>
      </c>
      <c r="G115" s="19" t="e">
        <f aca="false">IF(#REF!&gt;=0,10*#REF!,0)</f>
        <v>#REF!</v>
      </c>
      <c r="H115" s="19"/>
      <c r="I115" s="40" t="s">
        <v>112</v>
      </c>
      <c r="J115" s="19"/>
      <c r="K115" s="28" t="n">
        <v>3</v>
      </c>
      <c r="L115" s="56" t="n">
        <f aca="false">K115/K117</f>
        <v>0.6</v>
      </c>
      <c r="M115" s="57" t="n">
        <f aca="false">VLOOKUP(D115,Q1:R9,2,0)</f>
        <v>5</v>
      </c>
      <c r="N115" s="57" t="n">
        <f aca="false">M115*L115</f>
        <v>3</v>
      </c>
      <c r="O115" s="57" t="n">
        <f aca="false">IF(M115=0,0,L115*MAX(R2:R8))</f>
        <v>3</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113</v>
      </c>
      <c r="B117" s="64"/>
      <c r="C117" s="65"/>
      <c r="D117" s="66" t="n">
        <f aca="false">IF(ISERR((N117/O117)*100),"",(N117/O117)*100)</f>
        <v>78.3941605839416</v>
      </c>
      <c r="E117" s="67"/>
      <c r="F117" s="67"/>
      <c r="G117" s="67"/>
      <c r="H117" s="68" t="str">
        <f aca="false">IF(D117="","","-")</f>
        <v>-</v>
      </c>
      <c r="I117" s="69" t="str">
        <f aca="false">VLOOKUP(J117,'Rating ranges'!A2:B7,2,1)</f>
        <v>Good</v>
      </c>
      <c r="J117" s="6" t="n">
        <f aca="false">IF(D117="",0,D117)</f>
        <v>78.3941605839416</v>
      </c>
      <c r="K117" s="61" t="n">
        <f aca="false">MAX(K9:K115)</f>
        <v>5</v>
      </c>
      <c r="L117" s="61"/>
      <c r="M117" s="61"/>
      <c r="N117" s="62" t="n">
        <f aca="false">SUM(N9:N115)</f>
        <v>107.4</v>
      </c>
      <c r="O117" s="62" t="n">
        <f aca="false">SUM(O9:O115)</f>
        <v>137</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B125" s="74" t="s">
        <v>114</v>
      </c>
      <c r="C125" s="75" t="s">
        <v>115</v>
      </c>
      <c r="D125" s="76"/>
      <c r="E125" s="5"/>
      <c r="F125" s="5"/>
      <c r="G125" s="5"/>
      <c r="H125" s="5"/>
      <c r="I125" s="5"/>
      <c r="J125" s="5"/>
      <c r="K125" s="12"/>
      <c r="L125" s="12"/>
      <c r="M125" s="5"/>
    </row>
    <row r="126" customFormat="false" ht="12.75" hidden="false" customHeight="true" outlineLevel="0" collapsed="false">
      <c r="A126" s="5"/>
      <c r="B126" s="77"/>
      <c r="C126" s="78" t="s">
        <v>116</v>
      </c>
      <c r="D126" s="79"/>
      <c r="E126" s="79"/>
      <c r="F126" s="79"/>
      <c r="G126" s="79"/>
      <c r="H126" s="79"/>
      <c r="I126" s="79"/>
      <c r="J126" s="80"/>
      <c r="K126" s="12"/>
      <c r="L126" s="12"/>
      <c r="M126" s="5"/>
    </row>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fals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 collapsed="false" customWidth="true" hidden="false" outlineLevel="0" max="1025" min="27" style="0" width="14.43"/>
  </cols>
  <sheetData>
    <row r="1" customFormat="false" ht="23.25" hidden="false" customHeight="true" outlineLevel="0" collapsed="false">
      <c r="A1" s="1" t="s">
        <v>117</v>
      </c>
      <c r="B1" s="1"/>
      <c r="C1" s="1"/>
      <c r="D1" s="1"/>
      <c r="E1" s="1"/>
      <c r="F1" s="1"/>
      <c r="G1" s="1"/>
      <c r="H1" s="1"/>
      <c r="I1" s="1"/>
      <c r="J1" s="5"/>
      <c r="K1" s="81"/>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118</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119</v>
      </c>
      <c r="C9" s="5"/>
      <c r="D9" s="39" t="s">
        <v>1</v>
      </c>
      <c r="E9" s="5"/>
      <c r="F9" s="5" t="e">
        <f aca="false">#REF!*#REF!</f>
        <v>#REF!</v>
      </c>
      <c r="G9" s="5" t="e">
        <f aca="false">IF(#REF!&gt;=0,10*#REF!,0)</f>
        <v>#REF!</v>
      </c>
      <c r="H9" s="5"/>
      <c r="I9" s="40"/>
      <c r="J9" s="5"/>
      <c r="K9" s="41" t="n">
        <v>5</v>
      </c>
      <c r="L9" s="42" t="n">
        <f aca="false">K9/K117</f>
        <v>1</v>
      </c>
      <c r="M9" s="43" t="n">
        <f aca="false">VLOOKUP(D9,Q1:R9,2,0)</f>
        <v>0</v>
      </c>
      <c r="N9" s="43" t="n">
        <f aca="false">M9*L9</f>
        <v>0</v>
      </c>
      <c r="O9" s="43" t="n">
        <f aca="false">IF(M9=0,0,L9*MAX(R2:R8))</f>
        <v>0</v>
      </c>
      <c r="P9" s="13"/>
      <c r="Q9" s="5"/>
      <c r="R9" s="36"/>
      <c r="S9" s="5"/>
      <c r="T9" s="5"/>
      <c r="U9" s="5"/>
      <c r="V9" s="8"/>
    </row>
    <row r="10" customFormat="false" ht="12" hidden="false" customHeight="true" outlineLevel="0" collapsed="false">
      <c r="A10" s="37"/>
      <c r="B10" s="38"/>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120</v>
      </c>
      <c r="C11" s="5"/>
      <c r="D11" s="39" t="s">
        <v>1</v>
      </c>
      <c r="E11" s="5"/>
      <c r="F11" s="5" t="e">
        <f aca="false">#REF!*#REF!</f>
        <v>#REF!</v>
      </c>
      <c r="G11" s="5" t="e">
        <f aca="false">IF(#REF!&gt;=0,10*#REF!,0)</f>
        <v>#REF!</v>
      </c>
      <c r="H11" s="5"/>
      <c r="I11" s="40"/>
      <c r="J11" s="5"/>
      <c r="K11" s="41" t="n">
        <v>5</v>
      </c>
      <c r="L11" s="42" t="n">
        <f aca="false">K11/K117</f>
        <v>1</v>
      </c>
      <c r="M11" s="43" t="n">
        <f aca="false">VLOOKUP(D11,Q1:R9,2,0)</f>
        <v>0</v>
      </c>
      <c r="N11" s="43" t="n">
        <f aca="false">M11*L11</f>
        <v>0</v>
      </c>
      <c r="O11" s="43" t="n">
        <f aca="false">IF(M11=0,0,L11*MAX(R2:R8))</f>
        <v>0</v>
      </c>
      <c r="P11" s="46"/>
      <c r="S11" s="8"/>
      <c r="T11" s="8"/>
      <c r="U11" s="8"/>
      <c r="V11" s="8"/>
    </row>
    <row r="12" customFormat="false" ht="12" hidden="false" customHeight="true" outlineLevel="0" collapsed="false">
      <c r="A12" s="37"/>
      <c r="B12" s="38"/>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121</v>
      </c>
      <c r="C13" s="5"/>
      <c r="D13" s="39" t="s">
        <v>1</v>
      </c>
      <c r="E13" s="5"/>
      <c r="F13" s="5" t="e">
        <f aca="false">#REF!*#REF!</f>
        <v>#REF!</v>
      </c>
      <c r="G13" s="5" t="e">
        <f aca="false">IF(#REF!&gt;=0,10*#REF!,0)</f>
        <v>#REF!</v>
      </c>
      <c r="H13" s="5"/>
      <c r="I13" s="40"/>
      <c r="J13" s="5"/>
      <c r="K13" s="41" t="n">
        <v>4</v>
      </c>
      <c r="L13" s="42" t="n">
        <f aca="false">K13/K117</f>
        <v>0.8</v>
      </c>
      <c r="M13" s="43" t="n">
        <f aca="false">VLOOKUP(D13,Q1:R9,2,0)</f>
        <v>0</v>
      </c>
      <c r="N13" s="43" t="n">
        <f aca="false">M13*L13</f>
        <v>0</v>
      </c>
      <c r="O13" s="43" t="n">
        <f aca="false">IF(M13=0,0,L13*MAX(R2:R8))</f>
        <v>0</v>
      </c>
      <c r="P13" s="8"/>
      <c r="Q13" s="8"/>
      <c r="R13" s="8"/>
      <c r="S13" s="47"/>
      <c r="T13" s="8"/>
      <c r="U13" s="8"/>
      <c r="V13" s="8"/>
    </row>
    <row r="14" customFormat="false" ht="12" hidden="false" customHeight="true" outlineLevel="0" collapsed="false">
      <c r="A14" s="37"/>
      <c r="B14" s="38"/>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122</v>
      </c>
      <c r="C15" s="5"/>
      <c r="D15" s="39" t="s">
        <v>1</v>
      </c>
      <c r="E15" s="5"/>
      <c r="F15" s="5" t="e">
        <f aca="false">#REF!*#REF!</f>
        <v>#REF!</v>
      </c>
      <c r="G15" s="5" t="e">
        <f aca="false">IF(#REF!&gt;=0,10*#REF!,0)</f>
        <v>#REF!</v>
      </c>
      <c r="H15" s="5"/>
      <c r="I15" s="40"/>
      <c r="J15" s="5"/>
      <c r="K15" s="48" t="n">
        <v>3</v>
      </c>
      <c r="L15" s="49" t="n">
        <f aca="false">K15/K117</f>
        <v>0.6</v>
      </c>
      <c r="M15" s="43" t="n">
        <f aca="false">VLOOKUP(D15,Q1:R9,2,0)</f>
        <v>0</v>
      </c>
      <c r="N15" s="43" t="n">
        <f aca="false">M15*L15</f>
        <v>0</v>
      </c>
      <c r="O15" s="50" t="n">
        <f aca="false">IF(M15=0,0,L15*MAX(R2:R8))</f>
        <v>0</v>
      </c>
      <c r="P15" s="13"/>
      <c r="S15" s="13"/>
      <c r="T15" s="5"/>
    </row>
    <row r="16" customFormat="false" ht="12" hidden="false" customHeight="true" outlineLevel="0" collapsed="false">
      <c r="A16" s="37"/>
      <c r="B16" s="38"/>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123</v>
      </c>
      <c r="C17" s="5"/>
      <c r="D17" s="39" t="s">
        <v>1</v>
      </c>
      <c r="E17" s="5"/>
      <c r="F17" s="5" t="e">
        <f aca="false">#REF!*#REF!</f>
        <v>#REF!</v>
      </c>
      <c r="G17" s="5" t="e">
        <f aca="false">IF(#REF!&gt;=0,10*#REF!,0)</f>
        <v>#REF!</v>
      </c>
      <c r="H17" s="5"/>
      <c r="I17" s="40"/>
      <c r="J17" s="5"/>
      <c r="K17" s="41" t="n">
        <v>3</v>
      </c>
      <c r="L17" s="42" t="n">
        <f aca="false">K17/K117</f>
        <v>0.6</v>
      </c>
      <c r="M17" s="43" t="n">
        <f aca="false">VLOOKUP(D17,Q1:R9,2,0)</f>
        <v>0</v>
      </c>
      <c r="N17" s="43" t="n">
        <f aca="false">M17*L17</f>
        <v>0</v>
      </c>
      <c r="O17" s="43" t="n">
        <f aca="false">IF(M17=0,0,L17*MAX(R2:R8))</f>
        <v>0</v>
      </c>
      <c r="S17" s="44"/>
      <c r="T17" s="5"/>
    </row>
    <row r="18" customFormat="false" ht="12" hidden="false" customHeight="true" outlineLevel="0" collapsed="false">
      <c r="B18" s="82"/>
      <c r="C18" s="5"/>
      <c r="D18" s="45"/>
      <c r="E18" s="5"/>
      <c r="F18" s="5"/>
      <c r="G18" s="5"/>
      <c r="H18" s="5"/>
      <c r="I18" s="5"/>
      <c r="J18" s="5"/>
      <c r="K18" s="41"/>
      <c r="L18" s="42"/>
      <c r="M18" s="43"/>
      <c r="N18" s="43"/>
      <c r="O18" s="43"/>
      <c r="S18" s="44"/>
      <c r="T18" s="5"/>
    </row>
    <row r="19" customFormat="false" ht="15.75" hidden="false" customHeight="true" outlineLevel="0" collapsed="false">
      <c r="A19" s="31" t="s">
        <v>29</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124</v>
      </c>
      <c r="C21" s="5"/>
      <c r="D21" s="39" t="s">
        <v>1</v>
      </c>
      <c r="E21" s="5"/>
      <c r="F21" s="5" t="e">
        <f aca="false">#REF!*#REF!</f>
        <v>#REF!</v>
      </c>
      <c r="G21" s="5" t="e">
        <f aca="false">IF(#REF!&gt;=0,10*#REF!,0)</f>
        <v>#REF!</v>
      </c>
      <c r="H21" s="5"/>
      <c r="I21" s="40"/>
      <c r="J21" s="5"/>
      <c r="K21" s="41" t="n">
        <v>3</v>
      </c>
      <c r="L21" s="42" t="n">
        <f aca="false">K21/K117</f>
        <v>0.6</v>
      </c>
      <c r="M21" s="43" t="n">
        <f aca="false">VLOOKUP(D21,Q1:R9,2,0)</f>
        <v>0</v>
      </c>
      <c r="N21" s="43" t="n">
        <f aca="false">M21*L21</f>
        <v>0</v>
      </c>
      <c r="O21" s="43" t="n">
        <f aca="false">IF(M21=0,0,L21*MAX(R2:R8))</f>
        <v>0</v>
      </c>
    </row>
    <row r="22" customFormat="false" ht="12" hidden="false" customHeight="true" outlineLevel="0" collapsed="false">
      <c r="A22" s="37"/>
      <c r="B22" s="38"/>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125</v>
      </c>
      <c r="C23" s="5"/>
      <c r="D23" s="39" t="s">
        <v>1</v>
      </c>
      <c r="E23" s="5"/>
      <c r="F23" s="5" t="e">
        <f aca="false">#REF!*#REF!</f>
        <v>#REF!</v>
      </c>
      <c r="G23" s="5" t="e">
        <f aca="false">IF(#REF!&gt;=0,10*#REF!,0)</f>
        <v>#REF!</v>
      </c>
      <c r="H23" s="5"/>
      <c r="I23" s="40"/>
      <c r="J23" s="5"/>
      <c r="K23" s="41" t="n">
        <v>4</v>
      </c>
      <c r="L23" s="42" t="n">
        <f aca="false">K23/K117</f>
        <v>0.8</v>
      </c>
      <c r="M23" s="43" t="n">
        <f aca="false">VLOOKUP(D23,Q1:R9,2,0)</f>
        <v>0</v>
      </c>
      <c r="N23" s="43" t="n">
        <f aca="false">M23*L23</f>
        <v>0</v>
      </c>
      <c r="O23" s="43" t="n">
        <f aca="false">IF(M23=0,0,L23*MAX(R2:R8))</f>
        <v>0</v>
      </c>
      <c r="Q23" s="44"/>
      <c r="R23" s="44"/>
    </row>
    <row r="24" customFormat="false" ht="12" hidden="false" customHeight="true" outlineLevel="0" collapsed="false">
      <c r="A24" s="37"/>
      <c r="B24" s="38"/>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126</v>
      </c>
      <c r="C25" s="5"/>
      <c r="D25" s="39" t="s">
        <v>1</v>
      </c>
      <c r="E25" s="5"/>
      <c r="F25" s="5"/>
      <c r="G25" s="5"/>
      <c r="H25" s="5"/>
      <c r="I25" s="40"/>
      <c r="J25" s="5"/>
      <c r="K25" s="41" t="n">
        <v>3</v>
      </c>
      <c r="L25" s="42" t="n">
        <f aca="false">K25/K117</f>
        <v>0.6</v>
      </c>
      <c r="M25" s="43" t="n">
        <f aca="false">VLOOKUP(D25,Q1:R9,2,0)</f>
        <v>0</v>
      </c>
      <c r="N25" s="43" t="n">
        <f aca="false">M25*L25</f>
        <v>0</v>
      </c>
      <c r="O25" s="43" t="n">
        <f aca="false">IF(M25=0,0,L25*MAX(R2:R8))</f>
        <v>0</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36</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44" t="s">
        <v>127</v>
      </c>
      <c r="C29" s="5"/>
      <c r="D29" s="39" t="s">
        <v>1</v>
      </c>
      <c r="E29" s="5"/>
      <c r="F29" s="5" t="e">
        <f aca="false">#REF!*#REF!</f>
        <v>#REF!</v>
      </c>
      <c r="G29" s="5" t="e">
        <f aca="false">IF(#REF!&gt;=0,10*#REF!,0)</f>
        <v>#REF!</v>
      </c>
      <c r="H29" s="5"/>
      <c r="I29" s="40"/>
      <c r="J29" s="5"/>
      <c r="K29" s="41" t="n">
        <v>2</v>
      </c>
      <c r="L29" s="42" t="n">
        <f aca="false">K29/K117</f>
        <v>0.4</v>
      </c>
      <c r="M29" s="43" t="n">
        <f aca="false">VLOOKUP(D29,Q1:R9,2,0)</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44" t="s">
        <v>128</v>
      </c>
      <c r="C31" s="5"/>
      <c r="D31" s="39" t="s">
        <v>1</v>
      </c>
      <c r="E31" s="5"/>
      <c r="F31" s="5" t="e">
        <f aca="false">#REF!*#REF!</f>
        <v>#REF!</v>
      </c>
      <c r="G31" s="5" t="e">
        <f aca="false">IF(#REF!&gt;=0,10*#REF!,0)</f>
        <v>#REF!</v>
      </c>
      <c r="H31" s="5"/>
      <c r="I31" s="40"/>
      <c r="J31" s="5"/>
      <c r="K31" s="41" t="n">
        <v>4</v>
      </c>
      <c r="L31" s="42" t="n">
        <f aca="false">K31/K117</f>
        <v>0.8</v>
      </c>
      <c r="M31" s="43" t="n">
        <f aca="false">VLOOKUP(D31,Q1:R9,2,0)</f>
        <v>0</v>
      </c>
      <c r="N31" s="43" t="n">
        <f aca="false">M31*L31</f>
        <v>0</v>
      </c>
      <c r="O31" s="43" t="n">
        <f aca="false">IF(M31=0,0,L31*MAX(R2:R8))</f>
        <v>0</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44" t="s">
        <v>129</v>
      </c>
      <c r="C33" s="5"/>
      <c r="D33" s="39" t="s">
        <v>1</v>
      </c>
      <c r="E33" s="5"/>
      <c r="F33" s="5"/>
      <c r="G33" s="5"/>
      <c r="H33" s="5"/>
      <c r="I33" s="40"/>
      <c r="J33" s="5"/>
      <c r="K33" s="41" t="n">
        <v>3</v>
      </c>
      <c r="L33" s="42" t="n">
        <f aca="false">K33/K117</f>
        <v>0.6</v>
      </c>
      <c r="M33" s="43" t="n">
        <f aca="false">VLOOKUP(D33,Q1:R9,2,0)</f>
        <v>0</v>
      </c>
      <c r="N33" s="43" t="n">
        <f aca="false">M33*L33</f>
        <v>0</v>
      </c>
      <c r="O33" s="43" t="n">
        <f aca="false">IF(M33=0,0,L33*MAX(R2:R8))</f>
        <v>0</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44" t="s">
        <v>130</v>
      </c>
      <c r="C35" s="5"/>
      <c r="D35" s="39" t="s">
        <v>1</v>
      </c>
      <c r="E35" s="5"/>
      <c r="F35" s="5" t="e">
        <f aca="false">#REF!*#REF!</f>
        <v>#REF!</v>
      </c>
      <c r="G35" s="5" t="e">
        <f aca="false">IF(#REF!&gt;=0,10*#REF!,0)</f>
        <v>#REF!</v>
      </c>
      <c r="H35" s="5"/>
      <c r="I35" s="40"/>
      <c r="J35" s="5"/>
      <c r="K35" s="41" t="n">
        <v>5</v>
      </c>
      <c r="L35" s="42" t="n">
        <f aca="false">K35/K117</f>
        <v>1</v>
      </c>
      <c r="M35" s="43" t="n">
        <f aca="false">VLOOKUP(D35,Q1:R9,2,0)</f>
        <v>0</v>
      </c>
      <c r="N35" s="43" t="n">
        <f aca="false">M35*L35</f>
        <v>0</v>
      </c>
      <c r="O35" s="43" t="n">
        <f aca="false">IF(M35=0,0,L35*MAX(R2:R8))</f>
        <v>0</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44" t="s">
        <v>131</v>
      </c>
      <c r="C37" s="5"/>
      <c r="D37" s="39" t="s">
        <v>1</v>
      </c>
      <c r="E37" s="5"/>
      <c r="F37" s="5" t="e">
        <f aca="false">#REF!*#REF!</f>
        <v>#REF!</v>
      </c>
      <c r="G37" s="5" t="e">
        <f aca="false">IF(#REF!&gt;=0,10*#REF!,0)</f>
        <v>#REF!</v>
      </c>
      <c r="H37" s="5"/>
      <c r="I37" s="40"/>
      <c r="J37" s="5"/>
      <c r="K37" s="41" t="n">
        <v>3</v>
      </c>
      <c r="L37" s="42" t="n">
        <f aca="false">K37/K117</f>
        <v>0.6</v>
      </c>
      <c r="M37" s="43" t="n">
        <f aca="false">VLOOKUP(D37,Q1:R9,2,0)</f>
        <v>0</v>
      </c>
      <c r="N37" s="43" t="n">
        <f aca="false">M37*L37</f>
        <v>0</v>
      </c>
      <c r="O37" s="43" t="n">
        <f aca="false">IF(M37=0,0,L37*MAX(R2:R8))</f>
        <v>0</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44" t="s">
        <v>132</v>
      </c>
      <c r="C39" s="5"/>
      <c r="D39" s="39" t="s">
        <v>1</v>
      </c>
      <c r="E39" s="5"/>
      <c r="F39" s="5" t="e">
        <f aca="false">#REF!*#REF!</f>
        <v>#REF!</v>
      </c>
      <c r="G39" s="5" t="e">
        <f aca="false">IF(#REF!&gt;=0,10*#REF!,0)</f>
        <v>#REF!</v>
      </c>
      <c r="H39" s="5"/>
      <c r="I39" s="40"/>
      <c r="J39" s="5"/>
      <c r="K39" s="41" t="n">
        <v>4</v>
      </c>
      <c r="L39" s="42" t="n">
        <f aca="false">K39/K117</f>
        <v>0.8</v>
      </c>
      <c r="M39" s="43" t="n">
        <f aca="false">VLOOKUP(D39,Q1:R9,2,0)</f>
        <v>0</v>
      </c>
      <c r="N39" s="43" t="n">
        <f aca="false">M39*L39</f>
        <v>0</v>
      </c>
      <c r="O39" s="43" t="n">
        <f aca="false">IF(M39=0,0,L39*MAX(R2:R8))</f>
        <v>0</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44" t="s">
        <v>133</v>
      </c>
      <c r="C41" s="5"/>
      <c r="D41" s="39" t="s">
        <v>1</v>
      </c>
      <c r="E41" s="5"/>
      <c r="F41" s="5" t="e">
        <f aca="false">#REF!*#REF!</f>
        <v>#REF!</v>
      </c>
      <c r="G41" s="5" t="e">
        <f aca="false">IF(#REF!&gt;=0,10*#REF!,0)</f>
        <v>#REF!</v>
      </c>
      <c r="H41" s="5"/>
      <c r="I41" s="40"/>
      <c r="J41" s="5"/>
      <c r="K41" s="41" t="n">
        <v>2</v>
      </c>
      <c r="L41" s="42" t="n">
        <f aca="false">K41/K117</f>
        <v>0.4</v>
      </c>
      <c r="M41" s="43" t="n">
        <f aca="false">VLOOKUP(D41,Q1:R9,2,0)</f>
        <v>0</v>
      </c>
      <c r="N41" s="43" t="n">
        <f aca="false">M41*L41</f>
        <v>0</v>
      </c>
      <c r="O41" s="43" t="n">
        <f aca="false">IF(M41=0,0,L41*MAX(R2:R8))</f>
        <v>0</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44" t="s">
        <v>134</v>
      </c>
      <c r="C43" s="5"/>
      <c r="D43" s="39" t="s">
        <v>1</v>
      </c>
      <c r="E43" s="5"/>
      <c r="F43" s="5" t="e">
        <f aca="false">#REF!*#REF!</f>
        <v>#REF!</v>
      </c>
      <c r="G43" s="5" t="e">
        <f aca="false">IF(#REF!&gt;=0,10*#REF!,0)</f>
        <v>#REF!</v>
      </c>
      <c r="H43" s="5"/>
      <c r="I43" s="40"/>
      <c r="J43" s="5"/>
      <c r="K43" s="41" t="n">
        <v>2</v>
      </c>
      <c r="L43" s="42" t="n">
        <f aca="false">K43/K117</f>
        <v>0.4</v>
      </c>
      <c r="M43" s="43" t="n">
        <f aca="false">VLOOKUP(D43,Q1:R9,2,0)</f>
        <v>0</v>
      </c>
      <c r="N43" s="43" t="n">
        <f aca="false">M43*L43</f>
        <v>0</v>
      </c>
      <c r="O43" s="43" t="n">
        <f aca="false">IF(M43=0,0,L43*MAX(R2:R8))</f>
        <v>0</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44" t="s">
        <v>135</v>
      </c>
      <c r="C45" s="5"/>
      <c r="D45" s="39" t="s">
        <v>1</v>
      </c>
      <c r="E45" s="5"/>
      <c r="F45" s="5" t="e">
        <f aca="false">#REF!*#REF!</f>
        <v>#REF!</v>
      </c>
      <c r="G45" s="5" t="e">
        <f aca="false">IF(#REF!&gt;=0,10*#REF!,0)</f>
        <v>#REF!</v>
      </c>
      <c r="H45" s="5"/>
      <c r="I45" s="40"/>
      <c r="J45" s="5"/>
      <c r="K45" s="41" t="n">
        <v>1</v>
      </c>
      <c r="L45" s="42" t="n">
        <f aca="false">K45/K117</f>
        <v>0.2</v>
      </c>
      <c r="M45" s="43" t="n">
        <f aca="false">VLOOKUP(D45,Q1:R9,2,0)</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54</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44" t="s">
        <v>136</v>
      </c>
      <c r="C49" s="5"/>
      <c r="D49" s="39" t="s">
        <v>1</v>
      </c>
      <c r="E49" s="5"/>
      <c r="F49" s="5" t="e">
        <f aca="false">#REF!*#REF!</f>
        <v>#REF!</v>
      </c>
      <c r="G49" s="5" t="e">
        <f aca="false">IF(#REF!&gt;=0,10*#REF!,0)</f>
        <v>#REF!</v>
      </c>
      <c r="H49" s="5"/>
      <c r="I49" s="40"/>
      <c r="J49" s="5"/>
      <c r="K49" s="41" t="n">
        <v>4</v>
      </c>
      <c r="L49" s="42" t="n">
        <f aca="false">K49/K117</f>
        <v>0.8</v>
      </c>
      <c r="M49" s="43" t="n">
        <f aca="false">VLOOKUP(D49,Q1:R9,2,0)</f>
        <v>0</v>
      </c>
      <c r="N49" s="43" t="n">
        <f aca="false">M49*L49</f>
        <v>0</v>
      </c>
      <c r="O49" s="43" t="n">
        <f aca="false">IF(M49=0,0,L49*MAX(R2:R8))</f>
        <v>0</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44" t="s">
        <v>137</v>
      </c>
      <c r="C51" s="5"/>
      <c r="D51" s="39" t="s">
        <v>1</v>
      </c>
      <c r="E51" s="5"/>
      <c r="F51" s="5" t="e">
        <f aca="false">#REF!*#REF!</f>
        <v>#REF!</v>
      </c>
      <c r="G51" s="5" t="e">
        <f aca="false">IF(#REF!&gt;=0,10*#REF!,0)</f>
        <v>#REF!</v>
      </c>
      <c r="H51" s="5"/>
      <c r="I51" s="40"/>
      <c r="J51" s="5"/>
      <c r="K51" s="41" t="n">
        <v>4</v>
      </c>
      <c r="L51" s="42" t="n">
        <f aca="false">K51/K117</f>
        <v>0.8</v>
      </c>
      <c r="M51" s="43" t="n">
        <f aca="false">VLOOKUP(D51,Q1:R9,2,0)</f>
        <v>0</v>
      </c>
      <c r="N51" s="43" t="n">
        <f aca="false">M51*L51</f>
        <v>0</v>
      </c>
      <c r="O51" s="43" t="n">
        <f aca="false">IF(M51=0,0,L51*MAX(R2:R8))</f>
        <v>0</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44" t="s">
        <v>138</v>
      </c>
      <c r="C53" s="5"/>
      <c r="D53" s="39" t="s">
        <v>1</v>
      </c>
      <c r="E53" s="5"/>
      <c r="F53" s="5" t="e">
        <f aca="false">#REF!*#REF!</f>
        <v>#REF!</v>
      </c>
      <c r="G53" s="5" t="e">
        <f aca="false">IF(#REF!&gt;=0,10*#REF!,0)</f>
        <v>#REF!</v>
      </c>
      <c r="H53" s="5"/>
      <c r="I53" s="40"/>
      <c r="J53" s="5"/>
      <c r="K53" s="41" t="n">
        <v>2</v>
      </c>
      <c r="L53" s="42" t="n">
        <f aca="false">K53/K117</f>
        <v>0.4</v>
      </c>
      <c r="M53" s="43" t="n">
        <f aca="false">VLOOKUP(D53,Q1:R9,2,0)</f>
        <v>0</v>
      </c>
      <c r="N53" s="43" t="n">
        <f aca="false">M53*L53</f>
        <v>0</v>
      </c>
      <c r="O53" s="43" t="n">
        <f aca="false">IF(M53=0,0,L53*MAX(R2:R8))</f>
        <v>0</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44" t="s">
        <v>139</v>
      </c>
      <c r="C55" s="5"/>
      <c r="D55" s="39" t="s">
        <v>1</v>
      </c>
      <c r="E55" s="5"/>
      <c r="F55" s="5" t="e">
        <f aca="false">#REF!*#REF!</f>
        <v>#REF!</v>
      </c>
      <c r="G55" s="5" t="e">
        <f aca="false">IF(#REF!&gt;=0,10*#REF!,0)</f>
        <v>#REF!</v>
      </c>
      <c r="H55" s="5"/>
      <c r="I55" s="40"/>
      <c r="J55" s="5"/>
      <c r="K55" s="41" t="n">
        <v>4</v>
      </c>
      <c r="L55" s="42" t="n">
        <f aca="false">K55/K117</f>
        <v>0.8</v>
      </c>
      <c r="M55" s="43" t="n">
        <f aca="false">VLOOKUP(D55,Q1:R9,2,0)</f>
        <v>0</v>
      </c>
      <c r="N55" s="43" t="n">
        <f aca="false">M55*L55</f>
        <v>0</v>
      </c>
      <c r="O55" s="43" t="n">
        <f aca="false">IF(M55=0,0,L55*MAX(R2:R8))</f>
        <v>0</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63</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44" t="s">
        <v>140</v>
      </c>
      <c r="C59" s="5"/>
      <c r="D59" s="39" t="s">
        <v>1</v>
      </c>
      <c r="E59" s="5"/>
      <c r="F59" s="5" t="e">
        <f aca="false">#REF!*#REF!</f>
        <v>#REF!</v>
      </c>
      <c r="G59" s="5" t="e">
        <f aca="false">IF(#REF!&gt;=0,10*#REF!,0)</f>
        <v>#REF!</v>
      </c>
      <c r="H59" s="5"/>
      <c r="I59" s="40"/>
      <c r="J59" s="5"/>
      <c r="K59" s="41" t="n">
        <v>4</v>
      </c>
      <c r="L59" s="42" t="n">
        <f aca="false">K59/K117</f>
        <v>0.8</v>
      </c>
      <c r="M59" s="43" t="n">
        <f aca="false">VLOOKUP(D59,Q1:R9,2,0)</f>
        <v>0</v>
      </c>
      <c r="N59" s="43" t="n">
        <f aca="false">M59*L59</f>
        <v>0</v>
      </c>
      <c r="O59" s="43" t="n">
        <f aca="false">IF(M59=0,0,L59*MAX(R2:R8))</f>
        <v>0</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44" t="s">
        <v>141</v>
      </c>
      <c r="C61" s="5"/>
      <c r="D61" s="39" t="s">
        <v>1</v>
      </c>
      <c r="E61" s="5"/>
      <c r="F61" s="5" t="e">
        <f aca="false">#REF!*#REF!</f>
        <v>#REF!</v>
      </c>
      <c r="G61" s="5" t="e">
        <f aca="false">IF(#REF!&gt;=0,10*#REF!,0)</f>
        <v>#REF!</v>
      </c>
      <c r="H61" s="5"/>
      <c r="I61" s="40"/>
      <c r="J61" s="5"/>
      <c r="K61" s="41" t="n">
        <v>3</v>
      </c>
      <c r="L61" s="42" t="n">
        <f aca="false">K61/K117</f>
        <v>0.6</v>
      </c>
      <c r="M61" s="43" t="n">
        <f aca="false">VLOOKUP(D61,Q1:R9,2,0)</f>
        <v>0</v>
      </c>
      <c r="N61" s="43" t="n">
        <f aca="false">M61*L61</f>
        <v>0</v>
      </c>
      <c r="O61" s="43" t="n">
        <f aca="false">IF(M61=0,0,L61*MAX(R2:R8))</f>
        <v>0</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44" t="s">
        <v>142</v>
      </c>
      <c r="C63" s="5"/>
      <c r="D63" s="39" t="s">
        <v>1</v>
      </c>
      <c r="E63" s="5"/>
      <c r="F63" s="5" t="e">
        <f aca="false">#REF!*#REF!</f>
        <v>#REF!</v>
      </c>
      <c r="G63" s="5" t="e">
        <f aca="false">IF(#REF!&gt;=0,10*#REF!,0)</f>
        <v>#REF!</v>
      </c>
      <c r="H63" s="5"/>
      <c r="I63" s="40"/>
      <c r="J63" s="5"/>
      <c r="K63" s="41" t="n">
        <v>1</v>
      </c>
      <c r="L63" s="42" t="n">
        <f aca="false">K63/K117</f>
        <v>0.2</v>
      </c>
      <c r="M63" s="43" t="n">
        <f aca="false">VLOOKUP(D63,Q1:R9,2,0)</f>
        <v>0</v>
      </c>
      <c r="N63" s="43" t="n">
        <f aca="false">M63*L63</f>
        <v>0</v>
      </c>
      <c r="O63" s="43" t="n">
        <f aca="false">IF(M63=0,0,L63*MAX(R2:R8))</f>
        <v>0</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70</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44" t="s">
        <v>143</v>
      </c>
      <c r="C67" s="5"/>
      <c r="D67" s="39" t="s">
        <v>1</v>
      </c>
      <c r="E67" s="5"/>
      <c r="F67" s="5" t="e">
        <f aca="false">#REF!*#REF!</f>
        <v>#REF!</v>
      </c>
      <c r="G67" s="5" t="e">
        <f aca="false">IF(#REF!&gt;=0,10*#REF!,0)</f>
        <v>#REF!</v>
      </c>
      <c r="H67" s="5"/>
      <c r="I67" s="40"/>
      <c r="J67" s="5"/>
      <c r="K67" s="41" t="n">
        <v>3</v>
      </c>
      <c r="L67" s="42" t="n">
        <f aca="false">K67/K117</f>
        <v>0.6</v>
      </c>
      <c r="M67" s="43" t="n">
        <f aca="false">VLOOKUP(D67,Q1:R9,2,0)</f>
        <v>0</v>
      </c>
      <c r="N67" s="43" t="n">
        <f aca="false">M67*L67</f>
        <v>0</v>
      </c>
      <c r="O67" s="43" t="n">
        <f aca="false">IF(M67=0,0,L67*MAX(R2:R8))</f>
        <v>0</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44" t="s">
        <v>144</v>
      </c>
      <c r="C69" s="5"/>
      <c r="D69" s="39" t="s">
        <v>1</v>
      </c>
      <c r="E69" s="5"/>
      <c r="F69" s="5" t="e">
        <f aca="false">#REF!*#REF!</f>
        <v>#REF!</v>
      </c>
      <c r="G69" s="5" t="e">
        <f aca="false">IF(#REF!&gt;=0,10*#REF!,0)</f>
        <v>#REF!</v>
      </c>
      <c r="H69" s="5"/>
      <c r="I69" s="40"/>
      <c r="J69" s="5"/>
      <c r="K69" s="41" t="n">
        <v>2</v>
      </c>
      <c r="L69" s="42" t="n">
        <f aca="false">K69/K117</f>
        <v>0.4</v>
      </c>
      <c r="M69" s="43" t="n">
        <f aca="false">VLOOKUP(D69,Q1:R9,2,0)</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44" t="s">
        <v>145</v>
      </c>
      <c r="C71" s="5"/>
      <c r="D71" s="39" t="s">
        <v>1</v>
      </c>
      <c r="E71" s="5"/>
      <c r="F71" s="5" t="e">
        <f aca="false">#REF!*#REF!</f>
        <v>#REF!</v>
      </c>
      <c r="G71" s="5" t="e">
        <f aca="false">IF(#REF!&gt;=0,10*#REF!,0)</f>
        <v>#REF!</v>
      </c>
      <c r="H71" s="5"/>
      <c r="I71" s="40"/>
      <c r="J71" s="5"/>
      <c r="K71" s="41" t="n">
        <v>2</v>
      </c>
      <c r="L71" s="42" t="n">
        <f aca="false">K71/K117</f>
        <v>0.4</v>
      </c>
      <c r="M71" s="43" t="n">
        <f aca="false">VLOOKUP(D71,Q1:R9,2,0)</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44" t="s">
        <v>146</v>
      </c>
      <c r="C73" s="5"/>
      <c r="D73" s="39" t="s">
        <v>1</v>
      </c>
      <c r="E73" s="5"/>
      <c r="F73" s="5" t="e">
        <f aca="false">#REF!*#REF!</f>
        <v>#REF!</v>
      </c>
      <c r="G73" s="5" t="e">
        <f aca="false">IF(#REF!&gt;=0,10*#REF!,0)</f>
        <v>#REF!</v>
      </c>
      <c r="H73" s="5"/>
      <c r="I73" s="40"/>
      <c r="J73" s="5"/>
      <c r="K73" s="41" t="n">
        <v>3</v>
      </c>
      <c r="L73" s="42" t="n">
        <f aca="false">K73/K117</f>
        <v>0.6</v>
      </c>
      <c r="M73" s="43" t="n">
        <f aca="false">VLOOKUP(D73,Q1:R9,2,0)</f>
        <v>0</v>
      </c>
      <c r="N73" s="43" t="n">
        <f aca="false">M73*L73</f>
        <v>0</v>
      </c>
      <c r="O73" s="43" t="n">
        <f aca="false">IF(M73=0,0,L73*MAX(R2:R8))</f>
        <v>0</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44" t="s">
        <v>147</v>
      </c>
      <c r="C75" s="5"/>
      <c r="D75" s="39" t="s">
        <v>1</v>
      </c>
      <c r="E75" s="5"/>
      <c r="F75" s="5" t="e">
        <f aca="false">#REF!*#REF!</f>
        <v>#REF!</v>
      </c>
      <c r="G75" s="5" t="e">
        <f aca="false">IF(#REF!&gt;=0,10*#REF!,0)</f>
        <v>#REF!</v>
      </c>
      <c r="H75" s="5"/>
      <c r="I75" s="40"/>
      <c r="J75" s="5"/>
      <c r="K75" s="41" t="n">
        <v>3</v>
      </c>
      <c r="L75" s="42" t="n">
        <f aca="false">K75/K117</f>
        <v>0.6</v>
      </c>
      <c r="M75" s="43" t="n">
        <f aca="false">VLOOKUP(D75,Q1:R9,2,0)</f>
        <v>0</v>
      </c>
      <c r="N75" s="43" t="n">
        <f aca="false">M75*L75</f>
        <v>0</v>
      </c>
      <c r="O75" s="43" t="n">
        <f aca="false">IF(M75=0,0,L75*MAX(R2:R8))</f>
        <v>0</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81</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44" t="s">
        <v>148</v>
      </c>
      <c r="C79" s="5"/>
      <c r="D79" s="39" t="s">
        <v>1</v>
      </c>
      <c r="E79" s="5"/>
      <c r="F79" s="5" t="e">
        <f aca="false">#REF!*#REF!</f>
        <v>#REF!</v>
      </c>
      <c r="G79" s="5" t="e">
        <f aca="false">IF(#REF!&gt;=0,10*#REF!,0)</f>
        <v>#REF!</v>
      </c>
      <c r="H79" s="5"/>
      <c r="I79" s="40"/>
      <c r="J79" s="5"/>
      <c r="K79" s="41" t="n">
        <v>4</v>
      </c>
      <c r="L79" s="42" t="n">
        <f aca="false">K79/K117</f>
        <v>0.8</v>
      </c>
      <c r="M79" s="43" t="n">
        <f aca="false">VLOOKUP(D79,Q1:R9,2,0)</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44" t="s">
        <v>149</v>
      </c>
      <c r="C81" s="5"/>
      <c r="D81" s="39" t="s">
        <v>1</v>
      </c>
      <c r="E81" s="5"/>
      <c r="F81" s="5" t="e">
        <f aca="false">#REF!*#REF!</f>
        <v>#REF!</v>
      </c>
      <c r="G81" s="5" t="e">
        <f aca="false">IF(#REF!&gt;=0,10*#REF!,0)</f>
        <v>#REF!</v>
      </c>
      <c r="H81" s="5"/>
      <c r="I81" s="40"/>
      <c r="J81" s="5"/>
      <c r="K81" s="41" t="n">
        <v>3</v>
      </c>
      <c r="L81" s="42" t="n">
        <f aca="false">K81/K117</f>
        <v>0.6</v>
      </c>
      <c r="M81" s="43" t="n">
        <f aca="false">VLOOKUP(D81,Q1:R9,2,0)</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44" t="s">
        <v>150</v>
      </c>
      <c r="C83" s="5"/>
      <c r="D83" s="39" t="s">
        <v>1</v>
      </c>
      <c r="E83" s="5"/>
      <c r="F83" s="5" t="e">
        <f aca="false">#REF!*#REF!</f>
        <v>#REF!</v>
      </c>
      <c r="G83" s="5" t="e">
        <f aca="false">IF(#REF!&gt;=0,10*#REF!,0)</f>
        <v>#REF!</v>
      </c>
      <c r="H83" s="5"/>
      <c r="I83" s="40"/>
      <c r="J83" s="5"/>
      <c r="K83" s="41" t="n">
        <v>3</v>
      </c>
      <c r="L83" s="42" t="n">
        <f aca="false">K83/K117</f>
        <v>0.6</v>
      </c>
      <c r="M83" s="43" t="n">
        <f aca="false">VLOOKUP(D83,Q1:R9,2,0)</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44" t="s">
        <v>151</v>
      </c>
      <c r="C85" s="5"/>
      <c r="D85" s="39" t="s">
        <v>1</v>
      </c>
      <c r="E85" s="5"/>
      <c r="F85" s="5" t="e">
        <f aca="false">#REF!*#REF!</f>
        <v>#REF!</v>
      </c>
      <c r="G85" s="5" t="e">
        <f aca="false">IF(#REF!&gt;=0,10*#REF!,0)</f>
        <v>#REF!</v>
      </c>
      <c r="H85" s="5"/>
      <c r="I85" s="40"/>
      <c r="J85" s="5"/>
      <c r="K85" s="41" t="n">
        <v>3</v>
      </c>
      <c r="L85" s="42" t="n">
        <f aca="false">K85/K117</f>
        <v>0.6</v>
      </c>
      <c r="M85" s="43" t="n">
        <f aca="false">VLOOKUP(D85,Q1:R9,2,0)</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87</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44" t="s">
        <v>152</v>
      </c>
      <c r="C89" s="5"/>
      <c r="D89" s="39" t="s">
        <v>1</v>
      </c>
      <c r="E89" s="5"/>
      <c r="F89" s="5" t="e">
        <f aca="false">#REF!*#REF!</f>
        <v>#REF!</v>
      </c>
      <c r="G89" s="5" t="e">
        <f aca="false">IF(#REF!&gt;=0,10*#REF!,0)</f>
        <v>#REF!</v>
      </c>
      <c r="H89" s="5"/>
      <c r="I89" s="40"/>
      <c r="J89" s="5"/>
      <c r="K89" s="41" t="n">
        <v>5</v>
      </c>
      <c r="L89" s="42" t="n">
        <f aca="false">K89/K117</f>
        <v>1</v>
      </c>
      <c r="M89" s="43" t="n">
        <f aca="false">VLOOKUP(D89,Q1:R9,2,0)</f>
        <v>0</v>
      </c>
      <c r="N89" s="43" t="n">
        <f aca="false">M89*L89</f>
        <v>0</v>
      </c>
      <c r="O89" s="43" t="n">
        <f aca="false">IF(M89=0,0,L89*MAX(R2:R8))</f>
        <v>0</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44" t="s">
        <v>153</v>
      </c>
      <c r="C91" s="5"/>
      <c r="D91" s="39" t="s">
        <v>1</v>
      </c>
      <c r="E91" s="5"/>
      <c r="F91" s="5" t="e">
        <f aca="false">#REF!*#REF!</f>
        <v>#REF!</v>
      </c>
      <c r="G91" s="5" t="e">
        <f aca="false">IF(#REF!&gt;=0,10*#REF!,0)</f>
        <v>#REF!</v>
      </c>
      <c r="H91" s="5"/>
      <c r="I91" s="40"/>
      <c r="J91" s="5"/>
      <c r="K91" s="41" t="n">
        <v>2</v>
      </c>
      <c r="L91" s="42" t="n">
        <f aca="false">K91/K117</f>
        <v>0.4</v>
      </c>
      <c r="M91" s="43" t="n">
        <f aca="false">VLOOKUP(D91,Q1:R9,2,0)</f>
        <v>0</v>
      </c>
      <c r="N91" s="43" t="n">
        <f aca="false">M91*L91</f>
        <v>0</v>
      </c>
      <c r="O91" s="43" t="n">
        <f aca="false">IF(M91=0,0,L91*MAX(R2:R8))</f>
        <v>0</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44" t="s">
        <v>154</v>
      </c>
      <c r="C93" s="5"/>
      <c r="D93" s="39" t="s">
        <v>1</v>
      </c>
      <c r="E93" s="5"/>
      <c r="F93" s="5" t="e">
        <f aca="false">#REF!*#REF!</f>
        <v>#REF!</v>
      </c>
      <c r="G93" s="5" t="e">
        <f aca="false">IF(#REF!&gt;=0,10*#REF!,0)</f>
        <v>#REF!</v>
      </c>
      <c r="H93" s="5"/>
      <c r="I93" s="40"/>
      <c r="J93" s="5"/>
      <c r="K93" s="41" t="n">
        <v>4</v>
      </c>
      <c r="L93" s="42" t="n">
        <f aca="false">K93/K117</f>
        <v>0.8</v>
      </c>
      <c r="M93" s="43" t="n">
        <f aca="false">VLOOKUP(D93,Q1:R9,2,0)</f>
        <v>0</v>
      </c>
      <c r="N93" s="43" t="n">
        <f aca="false">M93*L93</f>
        <v>0</v>
      </c>
      <c r="O93" s="43" t="n">
        <f aca="false">IF(M93=0,0,L93*MAX(R2:R8))</f>
        <v>0</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44" t="s">
        <v>155</v>
      </c>
      <c r="C95" s="5"/>
      <c r="D95" s="39" t="s">
        <v>1</v>
      </c>
      <c r="E95" s="5"/>
      <c r="F95" s="5" t="e">
        <f aca="false">#REF!*#REF!</f>
        <v>#REF!</v>
      </c>
      <c r="G95" s="5" t="e">
        <f aca="false">IF(#REF!&gt;=0,10*#REF!,0)</f>
        <v>#REF!</v>
      </c>
      <c r="H95" s="5"/>
      <c r="I95" s="40"/>
      <c r="J95" s="5"/>
      <c r="K95" s="41" t="n">
        <v>3</v>
      </c>
      <c r="L95" s="42" t="n">
        <f aca="false">K95/K117</f>
        <v>0.6</v>
      </c>
      <c r="M95" s="43" t="n">
        <f aca="false">VLOOKUP(D95,Q1:R9,2,0)</f>
        <v>0</v>
      </c>
      <c r="N95" s="43" t="n">
        <f aca="false">M95*L95</f>
        <v>0</v>
      </c>
      <c r="O95" s="43" t="n">
        <f aca="false">IF(M95=0,0,L95*MAX(R2:R8))</f>
        <v>0</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44" t="s">
        <v>156</v>
      </c>
      <c r="C97" s="5"/>
      <c r="D97" s="39" t="s">
        <v>1</v>
      </c>
      <c r="E97" s="5"/>
      <c r="F97" s="5" t="e">
        <f aca="false">#REF!*#REF!</f>
        <v>#REF!</v>
      </c>
      <c r="G97" s="5" t="e">
        <f aca="false">IF(#REF!&gt;=0,10*#REF!,0)</f>
        <v>#REF!</v>
      </c>
      <c r="H97" s="5"/>
      <c r="I97" s="40"/>
      <c r="J97" s="5"/>
      <c r="K97" s="41" t="n">
        <v>3</v>
      </c>
      <c r="L97" s="42" t="n">
        <f aca="false">K97/K117</f>
        <v>0.6</v>
      </c>
      <c r="M97" s="43" t="n">
        <f aca="false">VLOOKUP(D97,Q1:R9,2,0)</f>
        <v>0</v>
      </c>
      <c r="N97" s="43" t="n">
        <f aca="false">M97*L97</f>
        <v>0</v>
      </c>
      <c r="O97" s="43" t="n">
        <f aca="false">IF(M97=0,0,L97*MAX(R2:R8))</f>
        <v>0</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98</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44" t="s">
        <v>157</v>
      </c>
      <c r="C101" s="5"/>
      <c r="D101" s="39" t="s">
        <v>1</v>
      </c>
      <c r="E101" s="5"/>
      <c r="F101" s="5" t="e">
        <f aca="false">#REF!*#REF!</f>
        <v>#REF!</v>
      </c>
      <c r="G101" s="5" t="e">
        <f aca="false">IF(#REF!&gt;=0,10*#REF!,0)</f>
        <v>#REF!</v>
      </c>
      <c r="H101" s="5"/>
      <c r="I101" s="40"/>
      <c r="J101" s="5"/>
      <c r="K101" s="41" t="n">
        <v>4</v>
      </c>
      <c r="L101" s="42" t="n">
        <f aca="false">K101/K117</f>
        <v>0.8</v>
      </c>
      <c r="M101" s="43" t="n">
        <f aca="false">VLOOKUP(D101,Q1:R9,2,0)</f>
        <v>0</v>
      </c>
      <c r="N101" s="43" t="n">
        <f aca="false">M101*L101</f>
        <v>0</v>
      </c>
      <c r="O101" s="43" t="n">
        <f aca="false">IF(M101=0,0,L101*MAX(R2:R8))</f>
        <v>0</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44" t="s">
        <v>158</v>
      </c>
      <c r="C103" s="5"/>
      <c r="D103" s="39" t="s">
        <v>1</v>
      </c>
      <c r="E103" s="5"/>
      <c r="F103" s="5" t="e">
        <f aca="false">#REF!*#REF!</f>
        <v>#REF!</v>
      </c>
      <c r="G103" s="5" t="e">
        <f aca="false">IF(#REF!&gt;=0,10*#REF!,0)</f>
        <v>#REF!</v>
      </c>
      <c r="H103" s="5"/>
      <c r="I103" s="40"/>
      <c r="J103" s="5"/>
      <c r="K103" s="41" t="n">
        <v>3</v>
      </c>
      <c r="L103" s="42" t="n">
        <f aca="false">K103/K117</f>
        <v>0.6</v>
      </c>
      <c r="M103" s="43" t="n">
        <f aca="false">VLOOKUP(D103,Q1:R9,2,0)</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44" t="s">
        <v>159</v>
      </c>
      <c r="C105" s="5"/>
      <c r="D105" s="39" t="s">
        <v>1</v>
      </c>
      <c r="E105" s="5"/>
      <c r="F105" s="5" t="e">
        <f aca="false">#REF!*#REF!</f>
        <v>#REF!</v>
      </c>
      <c r="G105" s="5" t="e">
        <f aca="false">IF(#REF!&gt;=0,10*#REF!,0)</f>
        <v>#REF!</v>
      </c>
      <c r="H105" s="5"/>
      <c r="I105" s="40"/>
      <c r="J105" s="5"/>
      <c r="K105" s="41" t="n">
        <v>3</v>
      </c>
      <c r="L105" s="42" t="n">
        <f aca="false">K105/K117</f>
        <v>0.6</v>
      </c>
      <c r="M105" s="43" t="n">
        <f aca="false">VLOOKUP(D105,Q1:R9,2,0)</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44" t="s">
        <v>160</v>
      </c>
      <c r="C107" s="5"/>
      <c r="D107" s="39" t="s">
        <v>1</v>
      </c>
      <c r="E107" s="5"/>
      <c r="F107" s="5" t="e">
        <f aca="false">#REF!*#REF!</f>
        <v>#REF!</v>
      </c>
      <c r="G107" s="5" t="e">
        <f aca="false">IF(#REF!&gt;=0,10*#REF!,0)</f>
        <v>#REF!</v>
      </c>
      <c r="H107" s="5"/>
      <c r="I107" s="40"/>
      <c r="J107" s="5"/>
      <c r="K107" s="41" t="n">
        <v>2</v>
      </c>
      <c r="L107" s="42" t="n">
        <f aca="false">K107/K117</f>
        <v>0.4</v>
      </c>
      <c r="M107" s="43" t="n">
        <f aca="false">VLOOKUP(D107,Q1:R9,2,0)</f>
        <v>0</v>
      </c>
      <c r="N107" s="43" t="n">
        <f aca="false">M107*L107</f>
        <v>0</v>
      </c>
      <c r="O107" s="43" t="n">
        <f aca="false">IF(M107=0,0,L107*MAX(R2:R8))</f>
        <v>0</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107</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44" t="s">
        <v>161</v>
      </c>
      <c r="C111" s="19"/>
      <c r="D111" s="39" t="s">
        <v>1</v>
      </c>
      <c r="E111" s="19"/>
      <c r="F111" s="19" t="e">
        <f aca="false">#REF!*#REF!</f>
        <v>#REF!</v>
      </c>
      <c r="G111" s="19" t="e">
        <f aca="false">IF(#REF!&gt;=0,10*#REF!,0)</f>
        <v>#REF!</v>
      </c>
      <c r="H111" s="19"/>
      <c r="I111" s="40"/>
      <c r="J111" s="19"/>
      <c r="K111" s="28" t="n">
        <v>4</v>
      </c>
      <c r="L111" s="56" t="n">
        <f aca="false">K111/K117</f>
        <v>0.8</v>
      </c>
      <c r="M111" s="57" t="n">
        <f aca="false">VLOOKUP(D111,Q1:R9,2,0)</f>
        <v>0</v>
      </c>
      <c r="N111" s="57" t="n">
        <f aca="false">M111*L111</f>
        <v>0</v>
      </c>
      <c r="O111" s="57"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44" t="s">
        <v>162</v>
      </c>
      <c r="C113" s="19"/>
      <c r="D113" s="39" t="s">
        <v>1</v>
      </c>
      <c r="E113" s="19"/>
      <c r="F113" s="19" t="e">
        <f aca="false">#REF!*#REF!</f>
        <v>#REF!</v>
      </c>
      <c r="G113" s="19" t="e">
        <f aca="false">IF(#REF!&gt;=0,10*#REF!,0)</f>
        <v>#REF!</v>
      </c>
      <c r="H113" s="19"/>
      <c r="I113" s="40"/>
      <c r="J113" s="19"/>
      <c r="K113" s="28" t="n">
        <v>4</v>
      </c>
      <c r="L113" s="56" t="n">
        <f aca="false">K113/K117</f>
        <v>0.8</v>
      </c>
      <c r="M113" s="57" t="n">
        <f aca="false">VLOOKUP(D113,Q1:R9,2,0)</f>
        <v>0</v>
      </c>
      <c r="N113" s="57" t="n">
        <f aca="false">M113*L113</f>
        <v>0</v>
      </c>
      <c r="O113" s="57"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44" t="s">
        <v>163</v>
      </c>
      <c r="C115" s="19"/>
      <c r="D115" s="39" t="s">
        <v>1</v>
      </c>
      <c r="E115" s="19"/>
      <c r="F115" s="19" t="e">
        <f aca="false">#REF!*#REF!</f>
        <v>#REF!</v>
      </c>
      <c r="G115" s="19" t="e">
        <f aca="false">IF(#REF!&gt;=0,10*#REF!,0)</f>
        <v>#REF!</v>
      </c>
      <c r="H115" s="19"/>
      <c r="I115" s="40"/>
      <c r="J115" s="19"/>
      <c r="K115" s="28" t="n">
        <v>3</v>
      </c>
      <c r="L115" s="56" t="n">
        <f aca="false">K115/K117</f>
        <v>0.6</v>
      </c>
      <c r="M115" s="57" t="n">
        <f aca="false">VLOOKUP(D115,Q1:R9,2,0)</f>
        <v>0</v>
      </c>
      <c r="N115" s="57" t="n">
        <f aca="false">M115*L115</f>
        <v>0</v>
      </c>
      <c r="O115" s="57" t="n">
        <f aca="false">IF(M115=0,0,L115*MAX(R2:R8))</f>
        <v>0</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113</v>
      </c>
      <c r="B117" s="64"/>
      <c r="C117" s="65"/>
      <c r="D117" s="66" t="str">
        <f aca="false">IF(ISERR((N117/O117)*100),"",(N117/O117)*100)</f>
        <v/>
      </c>
      <c r="E117" s="67"/>
      <c r="F117" s="67"/>
      <c r="G117" s="67"/>
      <c r="H117" s="68" t="str">
        <f aca="false">IF(D117="","","-")</f>
        <v/>
      </c>
      <c r="I117" s="69" t="str">
        <f aca="false">VLOOKUP(J117,'Rating ranges'!A2:B7,2,1)</f>
        <v/>
      </c>
      <c r="J117" s="6" t="n">
        <f aca="false">IF(D117="",0,D117)</f>
        <v>0</v>
      </c>
      <c r="K117" s="61" t="n">
        <f aca="false">MAX(K9:K115)</f>
        <v>5</v>
      </c>
      <c r="L117" s="61"/>
      <c r="M117" s="61"/>
      <c r="N117" s="62" t="n">
        <f aca="false">SUM(N9:N115)</f>
        <v>0</v>
      </c>
      <c r="O117" s="62" t="n">
        <f aca="false">SUM(O9:O115)</f>
        <v>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D125" s="76"/>
      <c r="E125" s="5"/>
      <c r="F125" s="5"/>
      <c r="G125" s="5"/>
      <c r="H125" s="5"/>
      <c r="I125" s="5"/>
      <c r="J125" s="5"/>
      <c r="K125" s="12"/>
      <c r="L125" s="12"/>
      <c r="M125" s="5"/>
    </row>
    <row r="126" customFormat="false" ht="12.75" hidden="false" customHeight="true" outlineLevel="0" collapsed="false">
      <c r="A126" s="5"/>
      <c r="B126" s="77"/>
      <c r="C126" s="79"/>
      <c r="D126" s="79"/>
      <c r="E126" s="79"/>
      <c r="F126" s="79"/>
      <c r="G126" s="79"/>
      <c r="H126" s="79"/>
      <c r="I126" s="79"/>
      <c r="J126" s="80"/>
      <c r="K126" s="12"/>
      <c r="L126" s="12"/>
      <c r="M126" s="5"/>
    </row>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Z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14"/>
    <col collapsed="false" customWidth="true" hidden="false" outlineLevel="0" max="2" min="2" style="0" width="103.58"/>
    <col collapsed="false" customWidth="true" hidden="false" outlineLevel="0" max="3" min="3" style="0" width="13.57"/>
    <col collapsed="false" customWidth="true" hidden="false" outlineLevel="0" max="26" min="4" style="0" width="8"/>
    <col collapsed="false" customWidth="true" hidden="false" outlineLevel="0" max="1025" min="27" style="0" width="14.43"/>
  </cols>
  <sheetData>
    <row r="1" customFormat="false" ht="23.25" hidden="false" customHeight="true" outlineLevel="0" collapsed="false">
      <c r="A1" s="1" t="s">
        <v>164</v>
      </c>
      <c r="B1" s="1"/>
      <c r="C1" s="1"/>
    </row>
    <row r="2" customFormat="false" ht="15.75" hidden="false" customHeight="true" outlineLevel="0" collapsed="false">
      <c r="B2" s="60"/>
      <c r="C2" s="31" t="s">
        <v>165</v>
      </c>
    </row>
    <row r="3" customFormat="false" ht="24.75" hidden="false" customHeight="true" outlineLevel="0" collapsed="false">
      <c r="A3" s="83" t="s">
        <v>13</v>
      </c>
      <c r="B3" s="19"/>
      <c r="C3" s="19"/>
      <c r="D3" s="19"/>
      <c r="E3" s="19"/>
      <c r="F3" s="19"/>
      <c r="G3" s="19"/>
      <c r="H3" s="19"/>
      <c r="I3" s="19"/>
      <c r="J3" s="19"/>
      <c r="K3" s="19"/>
      <c r="L3" s="19"/>
      <c r="M3" s="19"/>
      <c r="N3" s="19"/>
      <c r="O3" s="19"/>
      <c r="P3" s="19"/>
      <c r="Q3" s="19"/>
      <c r="R3" s="19"/>
      <c r="S3" s="19"/>
      <c r="T3" s="19"/>
      <c r="U3" s="19"/>
      <c r="V3" s="19"/>
      <c r="W3" s="19"/>
      <c r="X3" s="19"/>
      <c r="Y3" s="19"/>
      <c r="Z3" s="19"/>
    </row>
    <row r="4" customFormat="false" ht="51" hidden="false" customHeight="true" outlineLevel="0" collapsed="false">
      <c r="A4" s="84" t="n">
        <v>1</v>
      </c>
      <c r="B4" s="85" t="s">
        <v>166</v>
      </c>
      <c r="C4" s="86" t="s">
        <v>167</v>
      </c>
    </row>
    <row r="5" customFormat="false" ht="38.25" hidden="false" customHeight="true" outlineLevel="0" collapsed="false">
      <c r="A5" s="84" t="n">
        <f aca="false">A4+1</f>
        <v>2</v>
      </c>
      <c r="B5" s="85" t="s">
        <v>168</v>
      </c>
      <c r="C5" s="86" t="s">
        <v>167</v>
      </c>
    </row>
    <row r="6" customFormat="false" ht="38.25" hidden="false" customHeight="true" outlineLevel="0" collapsed="false">
      <c r="A6" s="84" t="n">
        <f aca="false">A5+1</f>
        <v>3</v>
      </c>
      <c r="B6" s="85" t="s">
        <v>169</v>
      </c>
      <c r="C6" s="86" t="s">
        <v>170</v>
      </c>
    </row>
    <row r="7" customFormat="false" ht="38.25" hidden="false" customHeight="true" outlineLevel="0" collapsed="false">
      <c r="A7" s="84" t="n">
        <f aca="false">A6+1</f>
        <v>4</v>
      </c>
      <c r="B7" s="85" t="s">
        <v>171</v>
      </c>
      <c r="C7" s="86" t="s">
        <v>172</v>
      </c>
    </row>
    <row r="8" customFormat="false" ht="38.25" hidden="false" customHeight="true" outlineLevel="0" collapsed="false">
      <c r="A8" s="84" t="n">
        <f aca="false">A7+1</f>
        <v>5</v>
      </c>
      <c r="B8" s="85" t="s">
        <v>173</v>
      </c>
      <c r="C8" s="86" t="s">
        <v>172</v>
      </c>
    </row>
    <row r="9" customFormat="false" ht="12.75" hidden="false" customHeight="true" outlineLevel="0" collapsed="false">
      <c r="B9" s="51"/>
      <c r="C9" s="19"/>
    </row>
    <row r="10" customFormat="false" ht="24.75" hidden="false" customHeight="true" outlineLevel="0" collapsed="false">
      <c r="A10" s="83" t="s">
        <v>29</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ustomFormat="false" ht="38.25" hidden="false" customHeight="true" outlineLevel="0" collapsed="false">
      <c r="A11" s="84" t="n">
        <f aca="false">A8+1</f>
        <v>6</v>
      </c>
      <c r="B11" s="85" t="s">
        <v>174</v>
      </c>
      <c r="C11" s="86" t="s">
        <v>172</v>
      </c>
    </row>
    <row r="12" customFormat="false" ht="51" hidden="false" customHeight="true" outlineLevel="0" collapsed="false">
      <c r="A12" s="84" t="n">
        <f aca="false">A11+1</f>
        <v>7</v>
      </c>
      <c r="B12" s="85" t="s">
        <v>175</v>
      </c>
      <c r="C12" s="86" t="s">
        <v>170</v>
      </c>
    </row>
    <row r="13" customFormat="false" ht="38.25" hidden="false" customHeight="true" outlineLevel="0" collapsed="false">
      <c r="A13" s="84" t="n">
        <f aca="false">A12+1</f>
        <v>8</v>
      </c>
      <c r="B13" s="85" t="s">
        <v>176</v>
      </c>
      <c r="C13" s="86" t="s">
        <v>172</v>
      </c>
    </row>
    <row r="14" customFormat="false" ht="12.75" hidden="false" customHeight="true" outlineLevel="0" collapsed="false">
      <c r="B14" s="51"/>
      <c r="C14" s="19"/>
    </row>
    <row r="15" customFormat="false" ht="24.75" hidden="false" customHeight="true" outlineLevel="0" collapsed="false">
      <c r="A15" s="83" t="s">
        <v>36</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ustomFormat="false" ht="38.25" hidden="false" customHeight="true" outlineLevel="0" collapsed="false">
      <c r="A16" s="84" t="n">
        <f aca="false">A13+1</f>
        <v>9</v>
      </c>
      <c r="B16" s="85" t="s">
        <v>177</v>
      </c>
      <c r="C16" s="86" t="s">
        <v>178</v>
      </c>
    </row>
    <row r="17" customFormat="false" ht="51" hidden="false" customHeight="true" outlineLevel="0" collapsed="false">
      <c r="A17" s="84" t="n">
        <f aca="false">A16+1</f>
        <v>10</v>
      </c>
      <c r="B17" s="85" t="s">
        <v>179</v>
      </c>
      <c r="C17" s="86" t="s">
        <v>170</v>
      </c>
    </row>
    <row r="18" customFormat="false" ht="38.25" hidden="false" customHeight="true" outlineLevel="0" collapsed="false">
      <c r="A18" s="84" t="n">
        <f aca="false">A17+1</f>
        <v>11</v>
      </c>
      <c r="B18" s="85" t="s">
        <v>180</v>
      </c>
      <c r="C18" s="86" t="s">
        <v>172</v>
      </c>
    </row>
    <row r="19" customFormat="false" ht="51" hidden="false" customHeight="true" outlineLevel="0" collapsed="false">
      <c r="A19" s="84" t="n">
        <f aca="false">A18+1</f>
        <v>12</v>
      </c>
      <c r="B19" s="85" t="s">
        <v>181</v>
      </c>
      <c r="C19" s="86" t="s">
        <v>167</v>
      </c>
    </row>
    <row r="20" customFormat="false" ht="51" hidden="false" customHeight="true" outlineLevel="0" collapsed="false">
      <c r="A20" s="84" t="n">
        <f aca="false">A19+1</f>
        <v>13</v>
      </c>
      <c r="B20" s="85" t="s">
        <v>182</v>
      </c>
      <c r="C20" s="86" t="s">
        <v>172</v>
      </c>
    </row>
    <row r="21" customFormat="false" ht="38.25" hidden="false" customHeight="true" outlineLevel="0" collapsed="false">
      <c r="A21" s="84" t="n">
        <f aca="false">A20+1</f>
        <v>14</v>
      </c>
      <c r="B21" s="85" t="s">
        <v>183</v>
      </c>
      <c r="C21" s="86" t="s">
        <v>170</v>
      </c>
    </row>
    <row r="22" customFormat="false" ht="25.5" hidden="false" customHeight="true" outlineLevel="0" collapsed="false">
      <c r="A22" s="84" t="n">
        <f aca="false">A21+1</f>
        <v>15</v>
      </c>
      <c r="B22" s="85" t="s">
        <v>184</v>
      </c>
      <c r="C22" s="86" t="s">
        <v>178</v>
      </c>
    </row>
    <row r="23" customFormat="false" ht="25.5" hidden="false" customHeight="true" outlineLevel="0" collapsed="false">
      <c r="A23" s="84" t="n">
        <f aca="false">A22+1</f>
        <v>16</v>
      </c>
      <c r="B23" s="85" t="s">
        <v>185</v>
      </c>
      <c r="C23" s="86" t="s">
        <v>178</v>
      </c>
    </row>
    <row r="24" customFormat="false" ht="25.5" hidden="false" customHeight="true" outlineLevel="0" collapsed="false">
      <c r="A24" s="84" t="n">
        <f aca="false">A23+1</f>
        <v>17</v>
      </c>
      <c r="B24" s="85" t="s">
        <v>186</v>
      </c>
      <c r="C24" s="86" t="s">
        <v>187</v>
      </c>
    </row>
    <row r="25" customFormat="false" ht="12.75" hidden="false" customHeight="true" outlineLevel="0" collapsed="false">
      <c r="B25" s="51"/>
      <c r="C25" s="19"/>
    </row>
    <row r="26" customFormat="false" ht="24.75" hidden="false" customHeight="true" outlineLevel="0" collapsed="false">
      <c r="A26" s="83" t="s">
        <v>54</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ustomFormat="false" ht="38.25" hidden="false" customHeight="true" outlineLevel="0" collapsed="false">
      <c r="A27" s="84" t="n">
        <f aca="false">A24+1</f>
        <v>18</v>
      </c>
      <c r="B27" s="85" t="s">
        <v>188</v>
      </c>
      <c r="C27" s="86" t="s">
        <v>170</v>
      </c>
    </row>
    <row r="28" customFormat="false" ht="38.25" hidden="false" customHeight="true" outlineLevel="0" collapsed="false">
      <c r="A28" s="84" t="n">
        <f aca="false">A27+1</f>
        <v>19</v>
      </c>
      <c r="B28" s="85" t="s">
        <v>189</v>
      </c>
      <c r="C28" s="86" t="s">
        <v>170</v>
      </c>
    </row>
    <row r="29" customFormat="false" ht="51" hidden="false" customHeight="true" outlineLevel="0" collapsed="false">
      <c r="A29" s="84" t="n">
        <f aca="false">A28+1</f>
        <v>20</v>
      </c>
      <c r="B29" s="85" t="s">
        <v>190</v>
      </c>
      <c r="C29" s="86" t="s">
        <v>178</v>
      </c>
    </row>
    <row r="30" customFormat="false" ht="38.25" hidden="false" customHeight="true" outlineLevel="0" collapsed="false">
      <c r="A30" s="84" t="n">
        <f aca="false">A29+1</f>
        <v>21</v>
      </c>
      <c r="B30" s="85" t="s">
        <v>191</v>
      </c>
      <c r="C30" s="86" t="s">
        <v>170</v>
      </c>
    </row>
    <row r="31" customFormat="false" ht="12.75" hidden="false" customHeight="true" outlineLevel="0" collapsed="false">
      <c r="B31" s="51"/>
      <c r="C31" s="19"/>
    </row>
    <row r="32" customFormat="false" ht="24.75" hidden="false" customHeight="true" outlineLevel="0" collapsed="false">
      <c r="A32" s="83" t="s">
        <v>63</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ustomFormat="false" ht="38.25" hidden="false" customHeight="true" outlineLevel="0" collapsed="false">
      <c r="A33" s="84" t="n">
        <f aca="false">A30+1</f>
        <v>22</v>
      </c>
      <c r="B33" s="85" t="s">
        <v>192</v>
      </c>
      <c r="C33" s="86" t="s">
        <v>170</v>
      </c>
    </row>
    <row r="34" customFormat="false" ht="51" hidden="false" customHeight="true" outlineLevel="0" collapsed="false">
      <c r="A34" s="84" t="n">
        <f aca="false">A33+1</f>
        <v>23</v>
      </c>
      <c r="B34" s="85" t="s">
        <v>193</v>
      </c>
      <c r="C34" s="86" t="s">
        <v>172</v>
      </c>
    </row>
    <row r="35" customFormat="false" ht="38.25" hidden="false" customHeight="true" outlineLevel="0" collapsed="false">
      <c r="A35" s="84" t="n">
        <f aca="false">A34+1</f>
        <v>24</v>
      </c>
      <c r="B35" s="85" t="s">
        <v>194</v>
      </c>
      <c r="C35" s="86" t="s">
        <v>187</v>
      </c>
    </row>
    <row r="36" customFormat="false" ht="12.75" hidden="false" customHeight="true" outlineLevel="0" collapsed="false">
      <c r="B36" s="51"/>
      <c r="C36" s="19"/>
    </row>
    <row r="37" customFormat="false" ht="24.75" hidden="false" customHeight="true" outlineLevel="0" collapsed="false">
      <c r="A37" s="83" t="s">
        <v>70</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ustomFormat="false" ht="38.25" hidden="false" customHeight="true" outlineLevel="0" collapsed="false">
      <c r="A38" s="84" t="n">
        <f aca="false">A35+1</f>
        <v>25</v>
      </c>
      <c r="B38" s="85" t="s">
        <v>195</v>
      </c>
      <c r="C38" s="86" t="s">
        <v>172</v>
      </c>
    </row>
    <row r="39" customFormat="false" ht="63.75" hidden="false" customHeight="true" outlineLevel="0" collapsed="false">
      <c r="A39" s="84" t="n">
        <f aca="false">A38+1</f>
        <v>26</v>
      </c>
      <c r="B39" s="85" t="s">
        <v>196</v>
      </c>
      <c r="C39" s="86" t="s">
        <v>178</v>
      </c>
    </row>
    <row r="40" customFormat="false" ht="38.25" hidden="false" customHeight="true" outlineLevel="0" collapsed="false">
      <c r="A40" s="84" t="n">
        <f aca="false">A39+1</f>
        <v>27</v>
      </c>
      <c r="B40" s="85" t="s">
        <v>197</v>
      </c>
      <c r="C40" s="86" t="s">
        <v>178</v>
      </c>
    </row>
    <row r="41" customFormat="false" ht="63.75" hidden="false" customHeight="true" outlineLevel="0" collapsed="false">
      <c r="A41" s="84" t="n">
        <f aca="false">A40+1</f>
        <v>28</v>
      </c>
      <c r="B41" s="85" t="s">
        <v>198</v>
      </c>
      <c r="C41" s="86" t="s">
        <v>172</v>
      </c>
    </row>
    <row r="42" customFormat="false" ht="38.25" hidden="false" customHeight="true" outlineLevel="0" collapsed="false">
      <c r="A42" s="84" t="n">
        <f aca="false">A41+1</f>
        <v>29</v>
      </c>
      <c r="B42" s="85" t="s">
        <v>199</v>
      </c>
      <c r="C42" s="86" t="s">
        <v>172</v>
      </c>
    </row>
    <row r="43" customFormat="false" ht="12.75" hidden="false" customHeight="true" outlineLevel="0" collapsed="false">
      <c r="B43" s="51"/>
      <c r="C43" s="19"/>
    </row>
    <row r="44" customFormat="false" ht="24.75" hidden="false" customHeight="true" outlineLevel="0" collapsed="false">
      <c r="A44" s="83" t="s">
        <v>81</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ustomFormat="false" ht="38.25" hidden="false" customHeight="true" outlineLevel="0" collapsed="false">
      <c r="A45" s="84" t="n">
        <f aca="false">A42+1</f>
        <v>30</v>
      </c>
      <c r="B45" s="85" t="s">
        <v>200</v>
      </c>
      <c r="C45" s="86" t="s">
        <v>170</v>
      </c>
    </row>
    <row r="46" customFormat="false" ht="38.25" hidden="false" customHeight="true" outlineLevel="0" collapsed="false">
      <c r="A46" s="84" t="n">
        <f aca="false">A45+1</f>
        <v>31</v>
      </c>
      <c r="B46" s="85" t="s">
        <v>201</v>
      </c>
      <c r="C46" s="86" t="s">
        <v>172</v>
      </c>
    </row>
    <row r="47" customFormat="false" ht="51" hidden="false" customHeight="true" outlineLevel="0" collapsed="false">
      <c r="A47" s="84" t="n">
        <f aca="false">A46+1</f>
        <v>32</v>
      </c>
      <c r="B47" s="85" t="s">
        <v>202</v>
      </c>
      <c r="C47" s="86" t="s">
        <v>172</v>
      </c>
    </row>
    <row r="48" customFormat="false" ht="25.5" hidden="false" customHeight="true" outlineLevel="0" collapsed="false">
      <c r="A48" s="84" t="n">
        <f aca="false">A47+1</f>
        <v>33</v>
      </c>
      <c r="B48" s="85" t="s">
        <v>203</v>
      </c>
      <c r="C48" s="86" t="s">
        <v>172</v>
      </c>
    </row>
    <row r="49" customFormat="false" ht="12.75" hidden="false" customHeight="true" outlineLevel="0" collapsed="false">
      <c r="B49" s="51"/>
      <c r="C49" s="19"/>
    </row>
    <row r="50" customFormat="false" ht="24.75" hidden="false" customHeight="true" outlineLevel="0" collapsed="false">
      <c r="A50" s="83" t="s">
        <v>87</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ustomFormat="false" ht="51" hidden="false" customHeight="true" outlineLevel="0" collapsed="false">
      <c r="A51" s="84" t="n">
        <f aca="false">A48+1</f>
        <v>34</v>
      </c>
      <c r="B51" s="85" t="s">
        <v>204</v>
      </c>
      <c r="C51" s="86" t="s">
        <v>167</v>
      </c>
    </row>
    <row r="52" customFormat="false" ht="38.25" hidden="false" customHeight="true" outlineLevel="0" collapsed="false">
      <c r="A52" s="84" t="n">
        <f aca="false">A51+1</f>
        <v>35</v>
      </c>
      <c r="B52" s="85" t="s">
        <v>205</v>
      </c>
      <c r="C52" s="86" t="s">
        <v>178</v>
      </c>
    </row>
    <row r="53" customFormat="false" ht="25.5" hidden="false" customHeight="true" outlineLevel="0" collapsed="false">
      <c r="A53" s="84" t="n">
        <f aca="false">A52+1</f>
        <v>36</v>
      </c>
      <c r="B53" s="85" t="s">
        <v>206</v>
      </c>
      <c r="C53" s="86" t="s">
        <v>170</v>
      </c>
    </row>
    <row r="54" customFormat="false" ht="38.25" hidden="false" customHeight="true" outlineLevel="0" collapsed="false">
      <c r="A54" s="84" t="n">
        <f aca="false">A53+1</f>
        <v>37</v>
      </c>
      <c r="B54" s="85" t="s">
        <v>207</v>
      </c>
      <c r="C54" s="86" t="s">
        <v>172</v>
      </c>
    </row>
    <row r="55" customFormat="false" ht="25.5" hidden="false" customHeight="true" outlineLevel="0" collapsed="false">
      <c r="A55" s="84" t="n">
        <f aca="false">A54+1</f>
        <v>38</v>
      </c>
      <c r="B55" s="85" t="s">
        <v>208</v>
      </c>
      <c r="C55" s="86" t="s">
        <v>172</v>
      </c>
    </row>
    <row r="56" customFormat="false" ht="12.75" hidden="false" customHeight="true" outlineLevel="0" collapsed="false">
      <c r="B56" s="51"/>
      <c r="C56" s="19"/>
    </row>
    <row r="57" customFormat="false" ht="24.75" hidden="false" customHeight="true" outlineLevel="0" collapsed="false">
      <c r="A57" s="83" t="s">
        <v>98</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ustomFormat="false" ht="51" hidden="false" customHeight="true" outlineLevel="0" collapsed="false">
      <c r="A58" s="84" t="n">
        <f aca="false">A55+1</f>
        <v>39</v>
      </c>
      <c r="B58" s="85" t="s">
        <v>209</v>
      </c>
      <c r="C58" s="86" t="s">
        <v>170</v>
      </c>
    </row>
    <row r="59" customFormat="false" ht="38.25" hidden="false" customHeight="true" outlineLevel="0" collapsed="false">
      <c r="A59" s="84" t="n">
        <f aca="false">A58+1</f>
        <v>40</v>
      </c>
      <c r="B59" s="85" t="s">
        <v>210</v>
      </c>
      <c r="C59" s="86" t="s">
        <v>172</v>
      </c>
    </row>
    <row r="60" customFormat="false" ht="51" hidden="false" customHeight="true" outlineLevel="0" collapsed="false">
      <c r="A60" s="84" t="n">
        <f aca="false">A59+1</f>
        <v>41</v>
      </c>
      <c r="B60" s="85" t="s">
        <v>211</v>
      </c>
      <c r="C60" s="86" t="s">
        <v>172</v>
      </c>
    </row>
    <row r="61" customFormat="false" ht="38.25" hidden="false" customHeight="true" outlineLevel="0" collapsed="false">
      <c r="A61" s="84" t="n">
        <f aca="false">A60+1</f>
        <v>42</v>
      </c>
      <c r="B61" s="85" t="s">
        <v>212</v>
      </c>
      <c r="C61" s="86" t="s">
        <v>178</v>
      </c>
    </row>
    <row r="62" customFormat="false" ht="12.75" hidden="false" customHeight="true" outlineLevel="0" collapsed="false">
      <c r="B62" s="51"/>
      <c r="C62" s="19"/>
    </row>
    <row r="63" customFormat="false" ht="24.75" hidden="false" customHeight="true" outlineLevel="0" collapsed="false">
      <c r="A63" s="83" t="s">
        <v>107</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ustomFormat="false" ht="51" hidden="false" customHeight="true" outlineLevel="0" collapsed="false">
      <c r="A64" s="84" t="n">
        <f aca="false">A61+1</f>
        <v>43</v>
      </c>
      <c r="B64" s="85" t="s">
        <v>213</v>
      </c>
      <c r="C64" s="86" t="s">
        <v>170</v>
      </c>
    </row>
    <row r="65" customFormat="false" ht="25.5" hidden="false" customHeight="true" outlineLevel="0" collapsed="false">
      <c r="A65" s="84" t="n">
        <f aca="false">A64+1</f>
        <v>44</v>
      </c>
      <c r="B65" s="85" t="s">
        <v>214</v>
      </c>
      <c r="C65" s="86" t="s">
        <v>172</v>
      </c>
    </row>
    <row r="66" customFormat="false" ht="51" hidden="false" customHeight="true" outlineLevel="0" collapsed="false">
      <c r="A66" s="84" t="n">
        <f aca="false">A65+1</f>
        <v>45</v>
      </c>
      <c r="B66" s="85" t="s">
        <v>215</v>
      </c>
      <c r="C66" s="86" t="s">
        <v>172</v>
      </c>
    </row>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A1:C1"/>
  </mergeCells>
  <conditionalFormatting sqref="C16:C24 C27:C30 C33:C35 C38:C42 C45:C48 C51:C55 C58:C61 C64:C66 C4:C8 C11:C13">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7.43"/>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 collapsed="false" customWidth="true" hidden="false" outlineLevel="0" max="26" min="7" style="0" width="8"/>
    <col collapsed="false" customWidth="true" hidden="false" outlineLevel="0" max="1025" min="27" style="0" width="14.43"/>
  </cols>
  <sheetData>
    <row r="1" customFormat="false" ht="12.75" hidden="false" customHeight="true" outlineLevel="0" collapsed="false">
      <c r="A1" s="87" t="s">
        <v>216</v>
      </c>
      <c r="B1" s="87" t="s">
        <v>217</v>
      </c>
      <c r="C1" s="88" t="s">
        <v>218</v>
      </c>
      <c r="D1" s="88"/>
      <c r="E1" s="88"/>
      <c r="F1" s="88"/>
    </row>
    <row r="2" customFormat="false" ht="12.75" hidden="false" customHeight="true" outlineLevel="0" collapsed="false">
      <c r="A2" s="89" t="n">
        <v>0</v>
      </c>
      <c r="B2" s="24" t="str">
        <f aca="false">""</f>
        <v/>
      </c>
    </row>
    <row r="3" customFormat="false" ht="12.75" hidden="false" customHeight="true" outlineLevel="0" collapsed="false">
      <c r="A3" s="89" t="n">
        <v>1</v>
      </c>
      <c r="B3" s="24" t="s">
        <v>219</v>
      </c>
      <c r="C3" s="90" t="s">
        <v>220</v>
      </c>
      <c r="D3" s="91" t="n">
        <f aca="false">A4</f>
        <v>29</v>
      </c>
    </row>
    <row r="4" customFormat="false" ht="12.75" hidden="false" customHeight="true" outlineLevel="0" collapsed="false">
      <c r="A4" s="89" t="n">
        <v>29</v>
      </c>
      <c r="B4" s="10" t="s">
        <v>6</v>
      </c>
      <c r="C4" s="10" t="s">
        <v>221</v>
      </c>
      <c r="D4" s="91" t="n">
        <f aca="false">A4</f>
        <v>29</v>
      </c>
      <c r="E4" s="92" t="s">
        <v>222</v>
      </c>
      <c r="F4" s="91" t="n">
        <f aca="false">A5</f>
        <v>49</v>
      </c>
    </row>
    <row r="5" customFormat="false" ht="12.75" hidden="false" customHeight="true" outlineLevel="0" collapsed="false">
      <c r="A5" s="89" t="n">
        <v>49</v>
      </c>
      <c r="B5" s="10" t="s">
        <v>7</v>
      </c>
      <c r="C5" s="10" t="s">
        <v>221</v>
      </c>
      <c r="D5" s="91" t="n">
        <f aca="false">A5</f>
        <v>49</v>
      </c>
      <c r="E5" s="92" t="s">
        <v>222</v>
      </c>
      <c r="F5" s="91" t="n">
        <f aca="false">A6</f>
        <v>69</v>
      </c>
    </row>
    <row r="6" customFormat="false" ht="12.75" hidden="false" customHeight="true" outlineLevel="0" collapsed="false">
      <c r="A6" s="89" t="n">
        <v>69</v>
      </c>
      <c r="B6" s="10" t="s">
        <v>11</v>
      </c>
      <c r="C6" s="10" t="s">
        <v>221</v>
      </c>
      <c r="D6" s="91" t="n">
        <f aca="false">A6</f>
        <v>69</v>
      </c>
      <c r="E6" s="92" t="s">
        <v>222</v>
      </c>
      <c r="F6" s="91" t="n">
        <f aca="false">A7</f>
        <v>89</v>
      </c>
    </row>
    <row r="7" customFormat="false" ht="12.75" hidden="false" customHeight="true" outlineLevel="0" collapsed="false">
      <c r="A7" s="89" t="n">
        <v>89</v>
      </c>
      <c r="B7" s="10" t="s">
        <v>12</v>
      </c>
      <c r="C7" s="90" t="s">
        <v>223</v>
      </c>
      <c r="D7" s="91" t="n">
        <f aca="false">A7</f>
        <v>89</v>
      </c>
    </row>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F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2020-03-03T17:20:42Z</dcterms:modified>
  <cp:revision>3</cp:revision>
  <dc:subject/>
  <dc:title/>
</cp:coreProperties>
</file>