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нейн" sheetId="1" state="visible" r:id="rId2"/>
    <sheet name="Max прибутку (довгострок)" sheetId="2" state="visible" r:id="rId3"/>
    <sheet name="Max прибутку (короткострок)" sheetId="3" state="visible" r:id="rId4"/>
    <sheet name="Max випуску" sheetId="4" state="visible" r:id="rId5"/>
    <sheet name="Min витрат" sheetId="5" state="visible" r:id="rId6"/>
  </sheets>
  <definedNames>
    <definedName function="false" hidden="false" localSheetId="0" name="solver_adj" vbProcedure="false">Линейн!$J$7:$K$7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st" vbProcedure="false">1</definedName>
    <definedName function="false" hidden="false" localSheetId="0" name="solver_itr" vbProcedure="false">100</definedName>
    <definedName function="false" hidden="false" localSheetId="0" name="solver_lin" vbProcedure="false">2</definedName>
    <definedName function="false" hidden="false" localSheetId="0" name="solver_neg" vbProcedure="false">1</definedName>
    <definedName function="false" hidden="false" localSheetId="0" name="solver_num" vbProcedure="false">0</definedName>
    <definedName function="false" hidden="false" localSheetId="0" name="solver_nwt" vbProcedure="false">1</definedName>
    <definedName function="false" hidden="false" localSheetId="0" name="solver_opt" vbProcedure="false">Линейн!$G$21</definedName>
    <definedName function="false" hidden="false" localSheetId="0" name="solver_pre" vbProcedure="false">0.000001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tim" vbProcedure="false">100</definedName>
    <definedName function="false" hidden="false" localSheetId="0" name="solver_tol" vbProcedure="false">0.05</definedName>
    <definedName function="false" hidden="false" localSheetId="0" name="solver_typ" vbProcedure="false">2</definedName>
    <definedName function="false" hidden="false" localSheetId="0" name="solver_val" vbProcedure="false">0</definedName>
    <definedName function="false" hidden="false" localSheetId="1" name="solver_adj" vbProcedure="false">'Max прибутку (довгострок)'!$M$11:$N$11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st" vbProcedure="false">1</definedName>
    <definedName function="false" hidden="false" localSheetId="1" name="solver_itr" vbProcedure="false">100</definedName>
    <definedName function="false" hidden="false" localSheetId="1" name="solver_lin" vbProcedure="false">2</definedName>
    <definedName function="false" hidden="false" localSheetId="1" name="solver_neg" vbProcedure="false">1</definedName>
    <definedName function="false" hidden="false" localSheetId="1" name="solver_num" vbProcedure="false">0</definedName>
    <definedName function="false" hidden="false" localSheetId="1" name="solver_nwt" vbProcedure="false">1</definedName>
    <definedName function="false" hidden="false" localSheetId="1" name="solver_opt" vbProcedure="false">'Max прибутку (довгострок)'!$L$11</definedName>
    <definedName function="false" hidden="false" localSheetId="1" name="solver_pre" vbProcedure="false">0.000001</definedName>
    <definedName function="false" hidden="false" localSheetId="1" name="solver_scl" vbProcedure="false">2</definedName>
    <definedName function="false" hidden="false" localSheetId="1" name="solver_sho" vbProcedure="false">2</definedName>
    <definedName function="false" hidden="false" localSheetId="1" name="solver_tim" vbProcedure="false">100</definedName>
    <definedName function="false" hidden="false" localSheetId="1" name="solver_tol" vbProcedure="false">0.05</definedName>
    <definedName function="false" hidden="false" localSheetId="1" name="solver_typ" vbProcedure="false">1</definedName>
    <definedName function="false" hidden="false" localSheetId="1" name="solver_val" vbProcedure="false">0</definedName>
    <definedName function="false" hidden="false" localSheetId="2" name="solver_adj" vbProcedure="false">'Max прибутку (короткострок)'!$M$11:$N$11</definedName>
    <definedName function="false" hidden="false" localSheetId="2" name="solver_cvg" vbProcedure="false">0.0001</definedName>
    <definedName function="false" hidden="false" localSheetId="2" name="solver_drv" vbProcedure="false">1</definedName>
    <definedName function="false" hidden="false" localSheetId="2" name="solver_est" vbProcedure="false">1</definedName>
    <definedName function="false" hidden="false" localSheetId="2" name="solver_itr" vbProcedure="false">100</definedName>
    <definedName function="false" hidden="false" localSheetId="2" name="solver_lhs1" vbProcedure="false">'Max прибутку (короткострок)'!$M$11:$N$11</definedName>
    <definedName function="false" hidden="false" localSheetId="2" name="solver_lhs2" vbProcedure="false">'Max прибутку (короткострок)'!$M$11:$N$11</definedName>
    <definedName function="false" hidden="false" localSheetId="2" name="solver_lin" vbProcedure="false">2</definedName>
    <definedName function="false" hidden="false" localSheetId="2" name="solver_neg" vbProcedure="false">1</definedName>
    <definedName function="false" hidden="false" localSheetId="2" name="solver_num" vbProcedure="false">2</definedName>
    <definedName function="false" hidden="false" localSheetId="2" name="solver_nwt" vbProcedure="false">1</definedName>
    <definedName function="false" hidden="false" localSheetId="2" name="solver_opt" vbProcedure="false">'Max прибутку (короткострок)'!$L$11</definedName>
    <definedName function="false" hidden="false" localSheetId="2" name="solver_pre" vbProcedure="false">0.000001</definedName>
    <definedName function="false" hidden="false" localSheetId="2" name="solver_rel1" vbProcedure="false">1</definedName>
    <definedName function="false" hidden="false" localSheetId="2" name="solver_rel2" vbProcedure="false">4</definedName>
    <definedName function="false" hidden="false" localSheetId="2" name="solver_rhs1" vbProcedure="false">'Max прибутку (короткострок)'!$M$13:$N$13</definedName>
    <definedName function="false" hidden="false" localSheetId="2" name="solver_rhs2" vbProcedure="false">целое</definedName>
    <definedName function="false" hidden="false" localSheetId="2" name="solver_scl" vbProcedure="false">2</definedName>
    <definedName function="false" hidden="false" localSheetId="2" name="solver_sho" vbProcedure="false">2</definedName>
    <definedName function="false" hidden="false" localSheetId="2" name="solver_tim" vbProcedure="false">100</definedName>
    <definedName function="false" hidden="false" localSheetId="2" name="solver_tol" vbProcedure="false">0.05</definedName>
    <definedName function="false" hidden="false" localSheetId="2" name="solver_typ" vbProcedure="false">1</definedName>
    <definedName function="false" hidden="false" localSheetId="2" name="solver_val" vbProcedure="false">0</definedName>
    <definedName function="false" hidden="false" localSheetId="3" name="solver_adj" vbProcedure="false">'Max випуску'!$M$11:$N$11</definedName>
    <definedName function="false" hidden="false" localSheetId="3" name="solver_cvg" vbProcedure="false">0.0001</definedName>
    <definedName function="false" hidden="false" localSheetId="3" name="solver_drv" vbProcedure="false">1</definedName>
    <definedName function="false" hidden="false" localSheetId="3" name="solver_est" vbProcedure="false">1</definedName>
    <definedName function="false" hidden="false" localSheetId="3" name="solver_itr" vbProcedure="false">100</definedName>
    <definedName function="false" hidden="false" localSheetId="3" name="solver_lhs1" vbProcedure="false">'Max випуску'!$M$11:$N$11</definedName>
    <definedName function="false" hidden="false" localSheetId="3" name="solver_lhs2" vbProcedure="false">'Max випуску'!$K$11</definedName>
    <definedName function="false" hidden="false" localSheetId="3" name="solver_lin" vbProcedure="false">2</definedName>
    <definedName function="false" hidden="false" localSheetId="3" name="solver_neg" vbProcedure="false">1</definedName>
    <definedName function="false" hidden="false" localSheetId="3" name="solver_num" vbProcedure="false">2</definedName>
    <definedName function="false" hidden="false" localSheetId="3" name="solver_nwt" vbProcedure="false">1</definedName>
    <definedName function="false" hidden="false" localSheetId="3" name="solver_opt" vbProcedure="false">'Max випуску'!$I$11</definedName>
    <definedName function="false" hidden="false" localSheetId="3" name="solver_pre" vbProcedure="false">0.000001</definedName>
    <definedName function="false" hidden="false" localSheetId="3" name="solver_rel1" vbProcedure="false">4</definedName>
    <definedName function="false" hidden="false" localSheetId="3" name="solver_rel2" vbProcedure="false">1</definedName>
    <definedName function="false" hidden="false" localSheetId="3" name="solver_rhs1" vbProcedure="false">целое</definedName>
    <definedName function="false" hidden="false" localSheetId="3" name="solver_rhs2" vbProcedure="false">'Max випуску'!$K$14</definedName>
    <definedName function="false" hidden="false" localSheetId="3" name="solver_scl" vbProcedure="false">2</definedName>
    <definedName function="false" hidden="false" localSheetId="3" name="solver_sho" vbProcedure="false">2</definedName>
    <definedName function="false" hidden="false" localSheetId="3" name="solver_tim" vbProcedure="false">100</definedName>
    <definedName function="false" hidden="false" localSheetId="3" name="solver_tol" vbProcedure="false">0.05</definedName>
    <definedName function="false" hidden="false" localSheetId="3" name="solver_typ" vbProcedure="false">1</definedName>
    <definedName function="false" hidden="false" localSheetId="3" name="solver_val" vbProcedure="false">0</definedName>
    <definedName function="false" hidden="false" localSheetId="4" name="solver_adj" vbProcedure="false">'Min витрат'!$M$11:$N$11</definedName>
    <definedName function="false" hidden="false" localSheetId="4" name="solver_cvg" vbProcedure="false">0.0001</definedName>
    <definedName function="false" hidden="false" localSheetId="4" name="solver_drv" vbProcedure="false">1</definedName>
    <definedName function="false" hidden="false" localSheetId="4" name="solver_est" vbProcedure="false">1</definedName>
    <definedName function="false" hidden="false" localSheetId="4" name="solver_itr" vbProcedure="false">100</definedName>
    <definedName function="false" hidden="false" localSheetId="4" name="solver_lhs1" vbProcedure="false">'Min витрат'!$M$11:$N$11</definedName>
    <definedName function="false" hidden="false" localSheetId="4" name="solver_lhs2" vbProcedure="false">'Min витрат'!$I$11</definedName>
    <definedName function="false" hidden="false" localSheetId="4" name="solver_lin" vbProcedure="false">2</definedName>
    <definedName function="false" hidden="false" localSheetId="4" name="solver_neg" vbProcedure="false">1</definedName>
    <definedName function="false" hidden="false" localSheetId="4" name="solver_num" vbProcedure="false">2</definedName>
    <definedName function="false" hidden="false" localSheetId="4" name="solver_nwt" vbProcedure="false">1</definedName>
    <definedName function="false" hidden="false" localSheetId="4" name="solver_opt" vbProcedure="false">'Min витрат'!$K$11</definedName>
    <definedName function="false" hidden="false" localSheetId="4" name="solver_pre" vbProcedure="false">0.000001</definedName>
    <definedName function="false" hidden="false" localSheetId="4" name="solver_rel1" vbProcedure="false">4</definedName>
    <definedName function="false" hidden="false" localSheetId="4" name="solver_rel2" vbProcedure="false">3</definedName>
    <definedName function="false" hidden="false" localSheetId="4" name="solver_rhs1" vbProcedure="false">целое</definedName>
    <definedName function="false" hidden="false" localSheetId="4" name="solver_rhs2" vbProcedure="false">'Min витрат'!$I$14</definedName>
    <definedName function="false" hidden="false" localSheetId="4" name="solver_scl" vbProcedure="false">2</definedName>
    <definedName function="false" hidden="false" localSheetId="4" name="solver_sho" vbProcedure="false">2</definedName>
    <definedName function="false" hidden="false" localSheetId="4" name="solver_tim" vbProcedure="false">100</definedName>
    <definedName function="false" hidden="false" localSheetId="4" name="solver_tol" vbProcedure="false">0.05</definedName>
    <definedName function="false" hidden="false" localSheetId="4" name="solver_typ" vbProcedure="false">2</definedName>
    <definedName function="false" hidden="false" localSheetId="4" name="solver_val" vbProcedure="false">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<sst xmlns="http://schemas.openxmlformats.org/spreadsheetml/2006/main" count="117" uniqueCount="30">
  <si>
    <t xml:space="preserve">За даним статистичних спостережень побудувати виробничу функцію                                                                                                           Знайти оптимальні витрати капіталу та праці для задач:                             1)максимізація прибутку                                                                                                                                    2) максимізація випуску продукції                                                                                     3) мінімізація витрат</t>
  </si>
  <si>
    <t xml:space="preserve">p=</t>
  </si>
  <si>
    <t xml:space="preserve">wK=</t>
  </si>
  <si>
    <t xml:space="preserve">wL=</t>
  </si>
  <si>
    <t xml:space="preserve">TC0=</t>
  </si>
  <si>
    <t xml:space="preserve">q0=</t>
  </si>
  <si>
    <t xml:space="preserve">beta</t>
  </si>
  <si>
    <t xml:space="preserve">alpha</t>
  </si>
  <si>
    <t xml:space="preserve">ln(A)</t>
  </si>
  <si>
    <t xml:space="preserve">A</t>
  </si>
  <si>
    <t xml:space="preserve">Виробництво</t>
  </si>
  <si>
    <t xml:space="preserve">K, Обсяг витрат капіталу</t>
  </si>
  <si>
    <t xml:space="preserve">L, Обсяг витрат трудових ресурсів</t>
  </si>
  <si>
    <t xml:space="preserve">q=F(K,L), Обсяг випуску продукції</t>
  </si>
  <si>
    <t xml:space="preserve">ln(K)</t>
  </si>
  <si>
    <t xml:space="preserve">ln(L)</t>
  </si>
  <si>
    <t xml:space="preserve">ln(F)</t>
  </si>
  <si>
    <t xml:space="preserve">Обсяг випуску продукції, F*(K*,L*)</t>
  </si>
  <si>
    <t xml:space="preserve">Дохід</t>
  </si>
  <si>
    <t xml:space="preserve">Витрати</t>
  </si>
  <si>
    <t xml:space="preserve">ПРИБУТОК</t>
  </si>
  <si>
    <t xml:space="preserve">K*</t>
  </si>
  <si>
    <t xml:space="preserve">L*</t>
  </si>
  <si>
    <t xml:space="preserve">F(K*,L*)</t>
  </si>
  <si>
    <t xml:space="preserve">&lt;=</t>
  </si>
  <si>
    <t xml:space="preserve">Обмеження на ресурси</t>
  </si>
  <si>
    <t xml:space="preserve">середнє</t>
  </si>
  <si>
    <t xml:space="preserve">Обмеження на витрати</t>
  </si>
  <si>
    <t xml:space="preserve">&gt;=</t>
  </si>
  <si>
    <t xml:space="preserve">Обмеження на випуск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</si>
</sst>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B9CDE5"/>
      </patternFill>
    </fill>
    <fill>
      <patternFill patternType="solid">
        <fgColor rgb="FF92D050"/>
        <bgColor rgb="FFC3D69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666720</xdr:colOff>
      <xdr:row>1</xdr:row>
      <xdr:rowOff>133200</xdr:rowOff>
    </xdr:from>
    <xdr:to>
      <xdr:col>4</xdr:col>
      <xdr:colOff>666000</xdr:colOff>
      <xdr:row>2</xdr:row>
      <xdr:rowOff>151560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268640" y="371160"/>
          <a:ext cx="2656800" cy="256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9</xdr:col>
      <xdr:colOff>162000</xdr:colOff>
      <xdr:row>1</xdr:row>
      <xdr:rowOff>123840</xdr:rowOff>
    </xdr:from>
    <xdr:to>
      <xdr:col>13</xdr:col>
      <xdr:colOff>285120</xdr:colOff>
      <xdr:row>2</xdr:row>
      <xdr:rowOff>123120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610040" y="361800"/>
          <a:ext cx="2530800" cy="237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666720</xdr:colOff>
      <xdr:row>1</xdr:row>
      <xdr:rowOff>133200</xdr:rowOff>
    </xdr:from>
    <xdr:to>
      <xdr:col>4</xdr:col>
      <xdr:colOff>666000</xdr:colOff>
      <xdr:row>2</xdr:row>
      <xdr:rowOff>151560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1268640" y="353520"/>
          <a:ext cx="2656800" cy="238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666720</xdr:colOff>
      <xdr:row>1</xdr:row>
      <xdr:rowOff>133200</xdr:rowOff>
    </xdr:from>
    <xdr:to>
      <xdr:col>4</xdr:col>
      <xdr:colOff>666000</xdr:colOff>
      <xdr:row>2</xdr:row>
      <xdr:rowOff>151560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1693440" y="353520"/>
          <a:ext cx="2656800" cy="238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666720</xdr:colOff>
      <xdr:row>1</xdr:row>
      <xdr:rowOff>150840</xdr:rowOff>
    </xdr:from>
    <xdr:to>
      <xdr:col>4</xdr:col>
      <xdr:colOff>666000</xdr:colOff>
      <xdr:row>2</xdr:row>
      <xdr:rowOff>187200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1693440" y="371160"/>
          <a:ext cx="2656800" cy="256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666720</xdr:colOff>
      <xdr:row>1</xdr:row>
      <xdr:rowOff>150840</xdr:rowOff>
    </xdr:from>
    <xdr:to>
      <xdr:col>4</xdr:col>
      <xdr:colOff>666000</xdr:colOff>
      <xdr:row>2</xdr:row>
      <xdr:rowOff>187200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1693440" y="371160"/>
          <a:ext cx="2656800" cy="256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2.57"/>
    <col collapsed="false" customWidth="true" hidden="false" outlineLevel="0" max="3" min="3" style="1" width="12.71"/>
    <col collapsed="false" customWidth="true" hidden="false" outlineLevel="0" max="4" min="4" style="1" width="12.42"/>
    <col collapsed="false" customWidth="true" hidden="false" outlineLevel="0" max="5" min="5" style="1" width="11.57"/>
    <col collapsed="false" customWidth="true" hidden="false" outlineLevel="0" max="6" min="6" style="1" width="12.29"/>
    <col collapsed="false" customWidth="true" hidden="false" outlineLevel="0" max="7" min="7" style="1" width="15.57"/>
    <col collapsed="false" customWidth="true" hidden="false" outlineLevel="0" max="8" min="8" style="1" width="9.86"/>
    <col collapsed="false" customWidth="true" hidden="false" outlineLevel="0" max="9" min="9" style="1" width="10.14"/>
  </cols>
  <sheetData>
    <row r="1" customFormat="false" ht="18.75" hidden="false" customHeight="tru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3" t="n">
        <v>7</v>
      </c>
      <c r="I1" s="4"/>
      <c r="J1" s="4"/>
      <c r="K1" s="4"/>
      <c r="L1" s="4"/>
    </row>
    <row r="2" customFormat="false" ht="18.75" hidden="false" customHeight="false" outlineLevel="0" collapsed="false">
      <c r="A2" s="2"/>
      <c r="B2" s="2"/>
      <c r="C2" s="2"/>
      <c r="D2" s="2"/>
      <c r="E2" s="2"/>
      <c r="F2" s="2"/>
      <c r="G2" s="3" t="s">
        <v>2</v>
      </c>
      <c r="H2" s="3" t="n">
        <v>2</v>
      </c>
      <c r="I2" s="4"/>
      <c r="J2" s="5"/>
      <c r="K2" s="5"/>
      <c r="L2" s="5"/>
      <c r="M2" s="5"/>
      <c r="N2" s="5"/>
    </row>
    <row r="3" customFormat="false" ht="18.75" hidden="false" customHeight="false" outlineLevel="0" collapsed="false">
      <c r="A3" s="2"/>
      <c r="B3" s="2"/>
      <c r="C3" s="2"/>
      <c r="D3" s="2"/>
      <c r="E3" s="2"/>
      <c r="F3" s="2"/>
      <c r="G3" s="3" t="s">
        <v>3</v>
      </c>
      <c r="H3" s="3" t="n">
        <v>4</v>
      </c>
      <c r="I3" s="4"/>
      <c r="J3" s="5"/>
      <c r="K3" s="5"/>
      <c r="L3" s="5"/>
      <c r="M3" s="5"/>
      <c r="N3" s="5"/>
    </row>
    <row r="4" customFormat="false" ht="18.75" hidden="false" customHeight="false" outlineLevel="0" collapsed="false">
      <c r="A4" s="2"/>
      <c r="B4" s="2"/>
      <c r="C4" s="2"/>
      <c r="D4" s="2"/>
      <c r="E4" s="2"/>
      <c r="F4" s="2"/>
      <c r="G4" s="3"/>
      <c r="H4" s="3"/>
      <c r="I4" s="4"/>
      <c r="J4" s="4"/>
      <c r="K4" s="4"/>
      <c r="L4" s="4"/>
    </row>
    <row r="5" customFormat="false" ht="18.75" hidden="false" customHeight="false" outlineLevel="0" collapsed="false">
      <c r="A5" s="2"/>
      <c r="B5" s="2"/>
      <c r="C5" s="2"/>
      <c r="D5" s="2"/>
      <c r="E5" s="2"/>
      <c r="F5" s="2"/>
      <c r="G5" s="3" t="s">
        <v>4</v>
      </c>
      <c r="H5" s="3" t="n">
        <v>87000</v>
      </c>
      <c r="I5" s="4"/>
      <c r="J5" s="4"/>
      <c r="K5" s="4"/>
      <c r="L5" s="4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3" t="s">
        <v>5</v>
      </c>
      <c r="H6" s="3" t="n">
        <v>55000</v>
      </c>
      <c r="I6" s="4"/>
      <c r="J6" s="6" t="s">
        <v>6</v>
      </c>
      <c r="K6" s="6" t="s">
        <v>7</v>
      </c>
      <c r="L6" s="7" t="s">
        <v>8</v>
      </c>
      <c r="M6" s="8" t="s">
        <v>9</v>
      </c>
    </row>
    <row r="7" customFormat="false" ht="18.75" hidden="false" customHeight="false" outlineLevel="0" collapsed="false">
      <c r="A7" s="2"/>
      <c r="B7" s="2"/>
      <c r="C7" s="2"/>
      <c r="D7" s="2"/>
      <c r="E7" s="2"/>
      <c r="F7" s="2"/>
      <c r="G7" s="3"/>
      <c r="H7" s="3"/>
      <c r="I7" s="4"/>
      <c r="J7" s="7" t="n">
        <f aca="false" t="array" ref="J7:L7">LINEST(G11:G20,E11:F20,1,0)</f>
        <v>0.631918216553966</v>
      </c>
      <c r="K7" s="7" t="n">
        <v>0.292372901423189</v>
      </c>
      <c r="L7" s="7" t="n">
        <v>2.61794774401138</v>
      </c>
      <c r="M7" s="7" t="n">
        <f aca="false">EXP(L7)</f>
        <v>13.7075632700552</v>
      </c>
    </row>
    <row r="8" customFormat="false" ht="18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8.75" hidden="false" customHeight="false" outlineLevel="0" collapsed="false">
      <c r="A9" s="9" t="s">
        <v>10</v>
      </c>
      <c r="B9" s="9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75" hidden="false" customHeight="false" outlineLevel="0" collapsed="false">
      <c r="A10" s="4"/>
      <c r="B10" s="10" t="s">
        <v>11</v>
      </c>
      <c r="C10" s="10" t="s">
        <v>12</v>
      </c>
      <c r="D10" s="10" t="s">
        <v>13</v>
      </c>
      <c r="E10" s="11" t="s">
        <v>14</v>
      </c>
      <c r="F10" s="12" t="s">
        <v>15</v>
      </c>
      <c r="G10" s="11" t="s">
        <v>16</v>
      </c>
      <c r="I10" s="4"/>
      <c r="J10" s="4"/>
      <c r="K10" s="4"/>
    </row>
    <row r="11" customFormat="false" ht="18.75" hidden="false" customHeight="false" outlineLevel="0" collapsed="false">
      <c r="A11" s="4"/>
      <c r="B11" s="3" t="n">
        <v>2885</v>
      </c>
      <c r="C11" s="3" t="n">
        <v>10680</v>
      </c>
      <c r="D11" s="3" t="n">
        <v>49945</v>
      </c>
      <c r="E11" s="13" t="n">
        <f aca="false">LN(B11)</f>
        <v>7.9672801789422</v>
      </c>
      <c r="F11" s="13" t="n">
        <f aca="false">LN(C11)</f>
        <v>9.27612811251419</v>
      </c>
      <c r="G11" s="13" t="n">
        <f aca="false">LN(D11)</f>
        <v>10.8186776789663</v>
      </c>
      <c r="H11" s="14"/>
      <c r="I11" s="4"/>
      <c r="J11" s="4"/>
      <c r="K11" s="4"/>
      <c r="L11" s="4"/>
    </row>
    <row r="12" customFormat="false" ht="18.75" hidden="false" customHeight="false" outlineLevel="0" collapsed="false">
      <c r="A12" s="4"/>
      <c r="B12" s="3" t="n">
        <v>2765</v>
      </c>
      <c r="C12" s="3" t="n">
        <v>10310</v>
      </c>
      <c r="D12" s="3" t="n">
        <v>47775</v>
      </c>
      <c r="E12" s="13" t="n">
        <f aca="false">LN(B12)</f>
        <v>7.92479591395644</v>
      </c>
      <c r="F12" s="13" t="n">
        <f aca="false">LN(C12)</f>
        <v>9.24086957701101</v>
      </c>
      <c r="G12" s="13" t="n">
        <f aca="false">LN(D12)</f>
        <v>10.7742577691085</v>
      </c>
      <c r="H12" s="14"/>
      <c r="I12" s="4"/>
      <c r="J12" s="4"/>
      <c r="K12" s="4"/>
      <c r="L12" s="4"/>
    </row>
    <row r="13" customFormat="false" ht="18.75" hidden="false" customHeight="false" outlineLevel="0" collapsed="false">
      <c r="A13" s="4"/>
      <c r="B13" s="3" t="n">
        <v>2975</v>
      </c>
      <c r="C13" s="3" t="n">
        <v>10680</v>
      </c>
      <c r="D13" s="3" t="n">
        <v>50575</v>
      </c>
      <c r="E13" s="13" t="n">
        <f aca="false">LN(B13)</f>
        <v>7.99799931797973</v>
      </c>
      <c r="F13" s="13" t="n">
        <f aca="false">LN(C13)</f>
        <v>9.27612811251419</v>
      </c>
      <c r="G13" s="13" t="n">
        <f aca="false">LN(D13)</f>
        <v>10.8312126620359</v>
      </c>
      <c r="H13" s="14"/>
      <c r="I13" s="4"/>
      <c r="J13" s="4"/>
      <c r="K13" s="4"/>
      <c r="L13" s="4"/>
    </row>
    <row r="14" customFormat="false" ht="17.35" hidden="false" customHeight="false" outlineLevel="0" collapsed="false">
      <c r="A14" s="4"/>
      <c r="B14" s="3" t="n">
        <v>2905</v>
      </c>
      <c r="C14" s="3" t="n">
        <v>10800</v>
      </c>
      <c r="D14" s="3" t="n">
        <v>50595</v>
      </c>
      <c r="E14" s="13" t="n">
        <f aca="false">LN(B14)</f>
        <v>7.97418866928601</v>
      </c>
      <c r="F14" s="13" t="n">
        <f aca="false">LN(C14)</f>
        <v>9.28730141311231</v>
      </c>
      <c r="G14" s="13" t="n">
        <f aca="false">LN(D14)</f>
        <v>10.8316080361639</v>
      </c>
      <c r="H14" s="14"/>
      <c r="I14" s="4"/>
      <c r="J14" s="4"/>
      <c r="K14" s="4"/>
      <c r="L14" s="4"/>
    </row>
    <row r="15" customFormat="false" ht="17.35" hidden="false" customHeight="false" outlineLevel="0" collapsed="false">
      <c r="A15" s="4"/>
      <c r="B15" s="3" t="n">
        <v>2535</v>
      </c>
      <c r="C15" s="3" t="n">
        <v>10540</v>
      </c>
      <c r="D15" s="3" t="n">
        <v>47845</v>
      </c>
      <c r="E15" s="13" t="n">
        <f aca="false">LN(B15)</f>
        <v>7.83794891602528</v>
      </c>
      <c r="F15" s="13" t="n">
        <f aca="false">LN(C15)</f>
        <v>9.26293282209535</v>
      </c>
      <c r="G15" s="13" t="n">
        <f aca="false">LN(D15)</f>
        <v>10.7757218982134</v>
      </c>
      <c r="H15" s="14"/>
      <c r="I15" s="4"/>
      <c r="J15" s="4"/>
      <c r="K15" s="4"/>
      <c r="L15" s="4"/>
    </row>
    <row r="16" customFormat="false" ht="17.35" hidden="false" customHeight="false" outlineLevel="0" collapsed="false">
      <c r="A16" s="4"/>
      <c r="B16" s="3" t="n">
        <v>2715</v>
      </c>
      <c r="C16" s="3" t="n">
        <v>10420</v>
      </c>
      <c r="D16" s="3" t="n">
        <v>47925</v>
      </c>
      <c r="E16" s="13" t="n">
        <f aca="false">LN(B16)</f>
        <v>7.90654723236804</v>
      </c>
      <c r="F16" s="13" t="n">
        <f aca="false">LN(C16)</f>
        <v>9.25148231530736</v>
      </c>
      <c r="G16" s="13" t="n">
        <f aca="false">LN(D16)</f>
        <v>10.7773925679138</v>
      </c>
      <c r="H16" s="14"/>
      <c r="I16" s="4"/>
    </row>
    <row r="17" customFormat="false" ht="18.75" hidden="false" customHeight="false" outlineLevel="0" collapsed="false">
      <c r="A17" s="4"/>
      <c r="B17" s="3" t="n">
        <v>3015</v>
      </c>
      <c r="C17" s="3" t="n">
        <v>10940</v>
      </c>
      <c r="D17" s="3" t="n">
        <v>51925</v>
      </c>
      <c r="E17" s="13" t="n">
        <f aca="false">LN(B17)</f>
        <v>8.01135510916129</v>
      </c>
      <c r="F17" s="13" t="n">
        <f aca="false">LN(C17)</f>
        <v>9.30018107597597</v>
      </c>
      <c r="G17" s="13" t="n">
        <f aca="false">LN(D17)</f>
        <v>10.8575556487443</v>
      </c>
      <c r="H17" s="14"/>
      <c r="I17" s="4"/>
      <c r="J17" s="4"/>
      <c r="K17" s="4"/>
      <c r="L17" s="4"/>
    </row>
    <row r="18" customFormat="false" ht="18.75" hidden="false" customHeight="false" outlineLevel="0" collapsed="false">
      <c r="A18" s="4"/>
      <c r="B18" s="3" t="n">
        <v>2875</v>
      </c>
      <c r="C18" s="3" t="n">
        <v>10710</v>
      </c>
      <c r="D18" s="3" t="n">
        <v>45995</v>
      </c>
      <c r="E18" s="13" t="n">
        <f aca="false">LN(B18)</f>
        <v>7.96380795323145</v>
      </c>
      <c r="F18" s="13" t="n">
        <f aca="false">LN(C18)</f>
        <v>9.27893316344179</v>
      </c>
      <c r="G18" s="13" t="n">
        <f aca="false">LN(D18)</f>
        <v>10.7362879739113</v>
      </c>
      <c r="H18" s="14"/>
      <c r="I18" s="4"/>
      <c r="J18" s="4"/>
      <c r="K18" s="4"/>
      <c r="L18" s="4"/>
    </row>
    <row r="19" customFormat="false" ht="18.75" hidden="false" customHeight="false" outlineLevel="0" collapsed="false">
      <c r="A19" s="4"/>
      <c r="B19" s="3" t="n">
        <v>3025</v>
      </c>
      <c r="C19" s="3" t="n">
        <v>9900</v>
      </c>
      <c r="D19" s="3" t="n">
        <v>48055</v>
      </c>
      <c r="E19" s="13" t="n">
        <f aca="false">LN(B19)</f>
        <v>8.01466637046494</v>
      </c>
      <c r="F19" s="13" t="n">
        <f aca="false">LN(C19)</f>
        <v>9.20029003612268</v>
      </c>
      <c r="G19" s="13" t="n">
        <f aca="false">LN(D19)</f>
        <v>10.7801014672574</v>
      </c>
      <c r="H19" s="14"/>
      <c r="I19" s="4"/>
      <c r="J19" s="4"/>
      <c r="K19" s="4"/>
      <c r="L19" s="4"/>
    </row>
    <row r="20" customFormat="false" ht="18.75" hidden="false" customHeight="false" outlineLevel="0" collapsed="false">
      <c r="A20" s="4"/>
      <c r="B20" s="3" t="n">
        <v>3095</v>
      </c>
      <c r="C20" s="3" t="n">
        <v>9930</v>
      </c>
      <c r="D20" s="3" t="n">
        <v>48125</v>
      </c>
      <c r="E20" s="13" t="n">
        <f aca="false">LN(B20)</f>
        <v>8.0375431851187</v>
      </c>
      <c r="F20" s="13" t="n">
        <f aca="false">LN(C20)</f>
        <v>9.20331575703922</v>
      </c>
      <c r="G20" s="13" t="n">
        <f aca="false">LN(D20)</f>
        <v>10.7815570715901</v>
      </c>
      <c r="H20" s="14"/>
      <c r="I20" s="4"/>
      <c r="J20" s="4"/>
      <c r="K20" s="4"/>
      <c r="L20" s="4"/>
    </row>
    <row r="21" customFormat="false" ht="18.75" hidden="false" customHeight="false" outlineLevel="0" collapsed="false">
      <c r="A21" s="4"/>
      <c r="B21" s="4"/>
      <c r="C21" s="4"/>
      <c r="D21" s="4"/>
      <c r="E21" s="4"/>
      <c r="F21" s="4"/>
      <c r="G21" s="14"/>
      <c r="H21" s="14"/>
      <c r="I21" s="4"/>
      <c r="J21" s="4"/>
      <c r="K21" s="4"/>
      <c r="L21" s="4"/>
    </row>
  </sheetData>
  <mergeCells count="3">
    <mergeCell ref="A1:F7"/>
    <mergeCell ref="J2:N3"/>
    <mergeCell ref="A9:B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O12" activeCellId="0" sqref="O1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2.57"/>
    <col collapsed="false" customWidth="true" hidden="false" outlineLevel="0" max="3" min="3" style="1" width="12.71"/>
    <col collapsed="false" customWidth="true" hidden="false" outlineLevel="0" max="4" min="4" style="1" width="12.42"/>
    <col collapsed="false" customWidth="true" hidden="false" outlineLevel="0" max="5" min="5" style="1" width="11.57"/>
    <col collapsed="false" customWidth="true" hidden="false" outlineLevel="0" max="6" min="6" style="1" width="12.29"/>
    <col collapsed="false" customWidth="true" hidden="false" outlineLevel="0" max="7" min="7" style="1" width="15.57"/>
    <col collapsed="false" customWidth="true" hidden="false" outlineLevel="0" max="8" min="8" style="1" width="9.86"/>
    <col collapsed="false" customWidth="true" hidden="false" outlineLevel="0" max="9" min="9" style="1" width="22.15"/>
    <col collapsed="false" customWidth="true" hidden="false" outlineLevel="0" max="10" min="10" style="1" width="21.14"/>
    <col collapsed="false" customWidth="true" hidden="false" outlineLevel="0" max="12" min="11" style="1" width="17.15"/>
    <col collapsed="false" customWidth="true" hidden="false" outlineLevel="0" max="13" min="13" style="1" width="17"/>
    <col collapsed="false" customWidth="true" hidden="false" outlineLevel="0" max="14" min="14" style="1" width="17.71"/>
    <col collapsed="false" customWidth="true" hidden="false" outlineLevel="0" max="15" min="15" style="1" width="18.96"/>
  </cols>
  <sheetData>
    <row r="1" customFormat="false" ht="17.35" hidden="false" customHeight="tru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3" t="n">
        <v>7</v>
      </c>
      <c r="I1" s="4"/>
      <c r="J1" s="4"/>
      <c r="K1" s="4"/>
      <c r="L1" s="4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3" t="s">
        <v>2</v>
      </c>
      <c r="H2" s="3" t="n">
        <v>2</v>
      </c>
      <c r="I2" s="4"/>
      <c r="J2" s="15"/>
      <c r="K2" s="15"/>
      <c r="L2" s="15"/>
      <c r="M2" s="15"/>
      <c r="N2" s="15"/>
    </row>
    <row r="3" customFormat="false" ht="17.35" hidden="false" customHeight="false" outlineLevel="0" collapsed="false">
      <c r="A3" s="2"/>
      <c r="B3" s="2"/>
      <c r="C3" s="2"/>
      <c r="D3" s="2"/>
      <c r="E3" s="2"/>
      <c r="F3" s="2"/>
      <c r="G3" s="3" t="s">
        <v>3</v>
      </c>
      <c r="H3" s="3" t="n">
        <v>4</v>
      </c>
      <c r="I3" s="4"/>
      <c r="J3" s="15"/>
      <c r="K3" s="15"/>
      <c r="L3" s="15"/>
      <c r="M3" s="15"/>
      <c r="N3" s="15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3"/>
      <c r="H4" s="3"/>
      <c r="I4" s="4"/>
      <c r="J4" s="4"/>
      <c r="K4" s="4"/>
      <c r="L4" s="4"/>
    </row>
    <row r="5" customFormat="false" ht="17.35" hidden="false" customHeight="false" outlineLevel="0" collapsed="false">
      <c r="A5" s="2"/>
      <c r="B5" s="2"/>
      <c r="C5" s="2"/>
      <c r="D5" s="2"/>
      <c r="E5" s="2"/>
      <c r="F5" s="2"/>
      <c r="G5" s="3" t="s">
        <v>4</v>
      </c>
      <c r="H5" s="3" t="n">
        <v>87000</v>
      </c>
      <c r="I5" s="4"/>
      <c r="J5" s="4"/>
      <c r="K5" s="4"/>
      <c r="L5" s="4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3" t="s">
        <v>5</v>
      </c>
      <c r="H6" s="3" t="n">
        <v>55000</v>
      </c>
      <c r="I6" s="4"/>
      <c r="J6" s="6" t="s">
        <v>6</v>
      </c>
      <c r="K6" s="6" t="s">
        <v>7</v>
      </c>
      <c r="L6" s="7" t="s">
        <v>8</v>
      </c>
      <c r="M6" s="8" t="s">
        <v>9</v>
      </c>
    </row>
    <row r="7" customFormat="false" ht="17.35" hidden="false" customHeight="false" outlineLevel="0" collapsed="false">
      <c r="A7" s="2"/>
      <c r="B7" s="2"/>
      <c r="C7" s="2"/>
      <c r="D7" s="2"/>
      <c r="E7" s="2"/>
      <c r="F7" s="2"/>
      <c r="G7" s="3"/>
      <c r="H7" s="3"/>
      <c r="I7" s="4"/>
      <c r="J7" s="7" t="n">
        <f aca="false" t="array" ref="J7:L7">LINEST(G11:G20,E11:F20,1,0)</f>
        <v>0.631918216553966</v>
      </c>
      <c r="K7" s="7" t="n">
        <v>0.292372901423189</v>
      </c>
      <c r="L7" s="7" t="n">
        <v>2.61794774401138</v>
      </c>
      <c r="M7" s="7" t="n">
        <f aca="false">EXP(L7)</f>
        <v>13.7075632700552</v>
      </c>
    </row>
    <row r="8" customFormat="false" ht="18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8.75" hidden="false" customHeight="false" outlineLevel="0" collapsed="false">
      <c r="A9" s="9" t="s">
        <v>10</v>
      </c>
      <c r="B9" s="9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56.6" hidden="false" customHeight="false" outlineLevel="0" collapsed="false">
      <c r="A10" s="4"/>
      <c r="B10" s="10" t="s">
        <v>11</v>
      </c>
      <c r="C10" s="10" t="s">
        <v>12</v>
      </c>
      <c r="D10" s="10" t="s">
        <v>13</v>
      </c>
      <c r="E10" s="11" t="s">
        <v>14</v>
      </c>
      <c r="F10" s="12" t="s">
        <v>15</v>
      </c>
      <c r="G10" s="11" t="s">
        <v>16</v>
      </c>
      <c r="I10" s="16" t="s">
        <v>17</v>
      </c>
      <c r="J10" s="7" t="s">
        <v>18</v>
      </c>
      <c r="K10" s="7" t="s">
        <v>19</v>
      </c>
      <c r="L10" s="17" t="s">
        <v>20</v>
      </c>
      <c r="M10" s="7" t="s">
        <v>21</v>
      </c>
      <c r="N10" s="7" t="s">
        <v>22</v>
      </c>
      <c r="O10" s="7" t="s">
        <v>23</v>
      </c>
    </row>
    <row r="11" customFormat="false" ht="17.35" hidden="false" customHeight="false" outlineLevel="0" collapsed="false">
      <c r="A11" s="4"/>
      <c r="B11" s="3" t="n">
        <v>2885</v>
      </c>
      <c r="C11" s="3" t="n">
        <v>10680</v>
      </c>
      <c r="D11" s="3" t="n">
        <v>49945</v>
      </c>
      <c r="E11" s="13" t="n">
        <f aca="false">LN(B11)</f>
        <v>7.9672801789422</v>
      </c>
      <c r="F11" s="13" t="n">
        <f aca="false">LN(C11)</f>
        <v>9.27612811251419</v>
      </c>
      <c r="G11" s="13" t="n">
        <f aca="false">LN(D11)</f>
        <v>10.8186776789663</v>
      </c>
      <c r="H11" s="14"/>
      <c r="I11" s="7" t="n">
        <f aca="false">M7*POWER(M11,K7)*POWER(N11,J7)</f>
        <v>298.232915084914</v>
      </c>
      <c r="J11" s="7" t="n">
        <f aca="false">I11*H1</f>
        <v>2087.6304055944</v>
      </c>
      <c r="K11" s="7" t="n">
        <f aca="false">M11*H2+N11*H3</f>
        <v>167.999999895719</v>
      </c>
      <c r="L11" s="7" t="n">
        <f aca="false">J11-K11</f>
        <v>1919.63040569868</v>
      </c>
      <c r="M11" s="7" t="n">
        <v>27.9999999957098</v>
      </c>
      <c r="N11" s="7" t="n">
        <v>27.9999999760748</v>
      </c>
      <c r="O11" s="1" t="n">
        <f aca="false">M7*POWER(M11,K7)*POWER(N11,J7)</f>
        <v>298.232915084914</v>
      </c>
    </row>
    <row r="12" customFormat="false" ht="17.35" hidden="false" customHeight="false" outlineLevel="0" collapsed="false">
      <c r="A12" s="4"/>
      <c r="B12" s="3" t="n">
        <v>2765</v>
      </c>
      <c r="C12" s="3" t="n">
        <v>10310</v>
      </c>
      <c r="D12" s="3" t="n">
        <v>47775</v>
      </c>
      <c r="E12" s="13" t="n">
        <f aca="false">LN(B12)</f>
        <v>7.92479591395644</v>
      </c>
      <c r="F12" s="13" t="n">
        <f aca="false">LN(C12)</f>
        <v>9.24086957701101</v>
      </c>
      <c r="G12" s="13" t="n">
        <f aca="false">LN(D12)</f>
        <v>10.7742577691085</v>
      </c>
      <c r="H12" s="14"/>
      <c r="I12" s="4"/>
      <c r="J12" s="4"/>
      <c r="K12" s="4"/>
      <c r="L12" s="4"/>
    </row>
    <row r="13" customFormat="false" ht="17.35" hidden="false" customHeight="false" outlineLevel="0" collapsed="false">
      <c r="A13" s="4"/>
      <c r="B13" s="3" t="n">
        <v>2975</v>
      </c>
      <c r="C13" s="3" t="n">
        <v>10680</v>
      </c>
      <c r="D13" s="3" t="n">
        <v>50575</v>
      </c>
      <c r="E13" s="13" t="n">
        <f aca="false">LN(B13)</f>
        <v>7.99799931797973</v>
      </c>
      <c r="F13" s="13" t="n">
        <f aca="false">LN(C13)</f>
        <v>9.27612811251419</v>
      </c>
      <c r="G13" s="13" t="n">
        <f aca="false">LN(D13)</f>
        <v>10.8312126620359</v>
      </c>
      <c r="H13" s="14"/>
      <c r="I13" s="4"/>
      <c r="J13" s="4"/>
      <c r="K13" s="4"/>
      <c r="L13" s="4"/>
    </row>
    <row r="14" customFormat="false" ht="17.35" hidden="false" customHeight="false" outlineLevel="0" collapsed="false">
      <c r="A14" s="4"/>
      <c r="B14" s="3" t="n">
        <v>2905</v>
      </c>
      <c r="C14" s="3" t="n">
        <v>10800</v>
      </c>
      <c r="D14" s="3" t="n">
        <v>50595</v>
      </c>
      <c r="E14" s="13" t="n">
        <f aca="false">LN(B14)</f>
        <v>7.97418866928601</v>
      </c>
      <c r="F14" s="13" t="n">
        <f aca="false">LN(C14)</f>
        <v>9.28730141311231</v>
      </c>
      <c r="G14" s="13" t="n">
        <f aca="false">LN(D14)</f>
        <v>10.8316080361639</v>
      </c>
      <c r="H14" s="14"/>
      <c r="I14" s="4"/>
      <c r="J14" s="4"/>
      <c r="K14" s="4"/>
      <c r="L14" s="4"/>
    </row>
    <row r="15" customFormat="false" ht="17.35" hidden="false" customHeight="false" outlineLevel="0" collapsed="false">
      <c r="A15" s="4"/>
      <c r="B15" s="3" t="n">
        <v>2535</v>
      </c>
      <c r="C15" s="3" t="n">
        <v>10540</v>
      </c>
      <c r="D15" s="3" t="n">
        <v>47845</v>
      </c>
      <c r="E15" s="13" t="n">
        <f aca="false">LN(B15)</f>
        <v>7.83794891602528</v>
      </c>
      <c r="F15" s="13" t="n">
        <f aca="false">LN(C15)</f>
        <v>9.26293282209535</v>
      </c>
      <c r="G15" s="13" t="n">
        <f aca="false">LN(D15)</f>
        <v>10.7757218982134</v>
      </c>
      <c r="H15" s="14"/>
      <c r="I15" s="4"/>
      <c r="J15" s="4"/>
      <c r="K15" s="4"/>
      <c r="L15" s="4"/>
    </row>
    <row r="16" customFormat="false" ht="17.35" hidden="false" customHeight="false" outlineLevel="0" collapsed="false">
      <c r="A16" s="4"/>
      <c r="B16" s="3" t="n">
        <v>2715</v>
      </c>
      <c r="C16" s="3" t="n">
        <v>10420</v>
      </c>
      <c r="D16" s="3" t="n">
        <v>47925</v>
      </c>
      <c r="E16" s="13" t="n">
        <f aca="false">LN(B16)</f>
        <v>7.90654723236804</v>
      </c>
      <c r="F16" s="13" t="n">
        <f aca="false">LN(C16)</f>
        <v>9.25148231530736</v>
      </c>
      <c r="G16" s="13" t="n">
        <f aca="false">LN(D16)</f>
        <v>10.7773925679138</v>
      </c>
      <c r="H16" s="14"/>
      <c r="I16" s="4"/>
      <c r="J16" s="4"/>
      <c r="K16" s="4"/>
      <c r="L16" s="4"/>
    </row>
    <row r="17" customFormat="false" ht="17.35" hidden="false" customHeight="false" outlineLevel="0" collapsed="false">
      <c r="A17" s="4"/>
      <c r="B17" s="3" t="n">
        <v>3015</v>
      </c>
      <c r="C17" s="3" t="n">
        <v>10940</v>
      </c>
      <c r="D17" s="3" t="n">
        <v>51925</v>
      </c>
      <c r="E17" s="13" t="n">
        <f aca="false">LN(B17)</f>
        <v>8.01135510916129</v>
      </c>
      <c r="F17" s="13" t="n">
        <f aca="false">LN(C17)</f>
        <v>9.30018107597597</v>
      </c>
      <c r="G17" s="13" t="n">
        <f aca="false">LN(D17)</f>
        <v>10.8575556487443</v>
      </c>
      <c r="H17" s="14"/>
      <c r="I17" s="4"/>
      <c r="J17" s="4"/>
      <c r="K17" s="4"/>
      <c r="L17" s="4"/>
    </row>
    <row r="18" customFormat="false" ht="17.35" hidden="false" customHeight="false" outlineLevel="0" collapsed="false">
      <c r="A18" s="4"/>
      <c r="B18" s="3" t="n">
        <v>2875</v>
      </c>
      <c r="C18" s="3" t="n">
        <v>10710</v>
      </c>
      <c r="D18" s="3" t="n">
        <v>45995</v>
      </c>
      <c r="E18" s="13" t="n">
        <f aca="false">LN(B18)</f>
        <v>7.96380795323145</v>
      </c>
      <c r="F18" s="13" t="n">
        <f aca="false">LN(C18)</f>
        <v>9.27893316344179</v>
      </c>
      <c r="G18" s="13" t="n">
        <f aca="false">LN(D18)</f>
        <v>10.7362879739113</v>
      </c>
      <c r="H18" s="14"/>
      <c r="I18" s="4"/>
      <c r="J18" s="4"/>
      <c r="K18" s="4"/>
      <c r="L18" s="4"/>
    </row>
    <row r="19" customFormat="false" ht="17.35" hidden="false" customHeight="false" outlineLevel="0" collapsed="false">
      <c r="A19" s="4"/>
      <c r="B19" s="3" t="n">
        <v>3025</v>
      </c>
      <c r="C19" s="3" t="n">
        <v>9900</v>
      </c>
      <c r="D19" s="3" t="n">
        <v>48055</v>
      </c>
      <c r="E19" s="13" t="n">
        <f aca="false">LN(B19)</f>
        <v>8.01466637046494</v>
      </c>
      <c r="F19" s="13" t="n">
        <f aca="false">LN(C19)</f>
        <v>9.20029003612268</v>
      </c>
      <c r="G19" s="13" t="n">
        <f aca="false">LN(D19)</f>
        <v>10.7801014672574</v>
      </c>
      <c r="H19" s="14"/>
      <c r="I19" s="4"/>
      <c r="J19" s="4"/>
      <c r="K19" s="4"/>
      <c r="L19" s="4"/>
    </row>
    <row r="20" customFormat="false" ht="17.35" hidden="false" customHeight="false" outlineLevel="0" collapsed="false">
      <c r="A20" s="4"/>
      <c r="B20" s="3" t="n">
        <v>3095</v>
      </c>
      <c r="C20" s="3" t="n">
        <v>9930</v>
      </c>
      <c r="D20" s="3" t="n">
        <v>48125</v>
      </c>
      <c r="E20" s="13" t="n">
        <f aca="false">LN(B20)</f>
        <v>8.0375431851187</v>
      </c>
      <c r="F20" s="13" t="n">
        <f aca="false">LN(C20)</f>
        <v>9.20331575703922</v>
      </c>
      <c r="G20" s="13" t="n">
        <f aca="false">LN(D20)</f>
        <v>10.7815570715901</v>
      </c>
      <c r="H20" s="14"/>
      <c r="I20" s="4"/>
      <c r="J20" s="4"/>
      <c r="K20" s="4"/>
      <c r="L20" s="4"/>
    </row>
    <row r="21" customFormat="false" ht="18.75" hidden="false" customHeight="false" outlineLevel="0" collapsed="false">
      <c r="A21" s="4"/>
      <c r="B21" s="4"/>
      <c r="C21" s="4"/>
      <c r="D21" s="4"/>
      <c r="E21" s="4"/>
      <c r="F21" s="4"/>
      <c r="G21" s="14"/>
      <c r="H21" s="14"/>
      <c r="I21" s="4"/>
      <c r="J21" s="4"/>
      <c r="K21" s="4"/>
      <c r="L21" s="4"/>
    </row>
  </sheetData>
  <mergeCells count="3">
    <mergeCell ref="A1:F7"/>
    <mergeCell ref="J2:N3"/>
    <mergeCell ref="A9:B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11" activeCellId="0" sqref="N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2.57"/>
    <col collapsed="false" customWidth="true" hidden="false" outlineLevel="0" max="3" min="3" style="1" width="12.71"/>
    <col collapsed="false" customWidth="true" hidden="false" outlineLevel="0" max="4" min="4" style="1" width="12.42"/>
    <col collapsed="false" customWidth="true" hidden="false" outlineLevel="0" max="5" min="5" style="1" width="11.57"/>
    <col collapsed="false" customWidth="true" hidden="false" outlineLevel="0" max="6" min="6" style="1" width="12.29"/>
    <col collapsed="false" customWidth="true" hidden="false" outlineLevel="0" max="7" min="7" style="1" width="15.57"/>
    <col collapsed="false" customWidth="true" hidden="false" outlineLevel="0" max="8" min="8" style="1" width="9.86"/>
    <col collapsed="false" customWidth="true" hidden="false" outlineLevel="0" max="9" min="9" style="1" width="22.15"/>
    <col collapsed="false" customWidth="true" hidden="false" outlineLevel="0" max="10" min="10" style="1" width="21.14"/>
    <col collapsed="false" customWidth="true" hidden="false" outlineLevel="0" max="12" min="11" style="1" width="17.15"/>
    <col collapsed="false" customWidth="true" hidden="false" outlineLevel="0" max="13" min="13" style="1" width="17"/>
    <col collapsed="false" customWidth="true" hidden="false" outlineLevel="0" max="14" min="14" style="1" width="17.71"/>
  </cols>
  <sheetData>
    <row r="1" customFormat="false" ht="17.35" hidden="false" customHeight="tru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3" t="n">
        <v>7</v>
      </c>
      <c r="I1" s="4"/>
      <c r="J1" s="4"/>
      <c r="K1" s="4"/>
      <c r="L1" s="4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3" t="s">
        <v>2</v>
      </c>
      <c r="H2" s="3" t="n">
        <v>2</v>
      </c>
      <c r="I2" s="4"/>
      <c r="J2" s="15"/>
      <c r="K2" s="15"/>
      <c r="L2" s="15"/>
      <c r="M2" s="15"/>
      <c r="N2" s="15"/>
    </row>
    <row r="3" customFormat="false" ht="17.35" hidden="false" customHeight="false" outlineLevel="0" collapsed="false">
      <c r="A3" s="2"/>
      <c r="B3" s="2"/>
      <c r="C3" s="2"/>
      <c r="D3" s="2"/>
      <c r="E3" s="2"/>
      <c r="F3" s="2"/>
      <c r="G3" s="3" t="s">
        <v>3</v>
      </c>
      <c r="H3" s="3" t="n">
        <v>4</v>
      </c>
      <c r="I3" s="4"/>
      <c r="J3" s="15"/>
      <c r="K3" s="15"/>
      <c r="L3" s="15"/>
      <c r="M3" s="15"/>
      <c r="N3" s="15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3"/>
      <c r="H4" s="3"/>
      <c r="I4" s="4"/>
      <c r="J4" s="4"/>
      <c r="K4" s="4"/>
      <c r="L4" s="4"/>
    </row>
    <row r="5" customFormat="false" ht="17.35" hidden="false" customHeight="false" outlineLevel="0" collapsed="false">
      <c r="A5" s="2"/>
      <c r="B5" s="2"/>
      <c r="C5" s="2"/>
      <c r="D5" s="2"/>
      <c r="E5" s="2"/>
      <c r="F5" s="2"/>
      <c r="G5" s="3" t="s">
        <v>4</v>
      </c>
      <c r="H5" s="3" t="n">
        <v>87000</v>
      </c>
      <c r="I5" s="4"/>
      <c r="J5" s="4"/>
      <c r="K5" s="4"/>
      <c r="L5" s="4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3" t="s">
        <v>5</v>
      </c>
      <c r="H6" s="3" t="n">
        <v>55000</v>
      </c>
      <c r="I6" s="4"/>
      <c r="J6" s="6" t="s">
        <v>6</v>
      </c>
      <c r="K6" s="6" t="s">
        <v>7</v>
      </c>
      <c r="L6" s="7" t="s">
        <v>8</v>
      </c>
      <c r="M6" s="8" t="s">
        <v>9</v>
      </c>
    </row>
    <row r="7" customFormat="false" ht="17.35" hidden="false" customHeight="false" outlineLevel="0" collapsed="false">
      <c r="A7" s="2"/>
      <c r="B7" s="2"/>
      <c r="C7" s="2"/>
      <c r="D7" s="2"/>
      <c r="E7" s="2"/>
      <c r="F7" s="2"/>
      <c r="G7" s="3"/>
      <c r="H7" s="3"/>
      <c r="I7" s="4"/>
      <c r="J7" s="7" t="n">
        <f aca="false" t="array" ref="J7:L7">LINEST(G11:G20,E11:F20,1,0)</f>
        <v>0.631918216553966</v>
      </c>
      <c r="K7" s="7" t="n">
        <v>0.292372901423189</v>
      </c>
      <c r="L7" s="7" t="n">
        <v>2.61794774401138</v>
      </c>
      <c r="M7" s="7" t="n">
        <f aca="false">EXP(L7)</f>
        <v>13.7075632700552</v>
      </c>
    </row>
    <row r="8" customFormat="false" ht="18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8.75" hidden="false" customHeight="false" outlineLevel="0" collapsed="false">
      <c r="A9" s="9" t="s">
        <v>10</v>
      </c>
      <c r="B9" s="9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56.6" hidden="false" customHeight="false" outlineLevel="0" collapsed="false">
      <c r="A10" s="4"/>
      <c r="B10" s="10" t="s">
        <v>11</v>
      </c>
      <c r="C10" s="10" t="s">
        <v>12</v>
      </c>
      <c r="D10" s="10" t="s">
        <v>13</v>
      </c>
      <c r="E10" s="11" t="s">
        <v>14</v>
      </c>
      <c r="F10" s="12" t="s">
        <v>15</v>
      </c>
      <c r="G10" s="11" t="s">
        <v>16</v>
      </c>
      <c r="I10" s="16" t="s">
        <v>17</v>
      </c>
      <c r="J10" s="7" t="s">
        <v>18</v>
      </c>
      <c r="K10" s="7" t="s">
        <v>19</v>
      </c>
      <c r="L10" s="17" t="s">
        <v>20</v>
      </c>
      <c r="M10" s="7" t="s">
        <v>21</v>
      </c>
      <c r="N10" s="7" t="s">
        <v>22</v>
      </c>
      <c r="O10" s="7" t="s">
        <v>23</v>
      </c>
    </row>
    <row r="11" customFormat="false" ht="17.35" hidden="false" customHeight="false" outlineLevel="0" collapsed="false">
      <c r="A11" s="4"/>
      <c r="B11" s="3" t="n">
        <v>2885</v>
      </c>
      <c r="C11" s="3" t="n">
        <v>10680</v>
      </c>
      <c r="D11" s="3" t="n">
        <v>49945</v>
      </c>
      <c r="E11" s="13" t="n">
        <f aca="false">LN(B11)</f>
        <v>7.9672801789422</v>
      </c>
      <c r="F11" s="13" t="n">
        <f aca="false">LN(C11)</f>
        <v>9.27612811251419</v>
      </c>
      <c r="G11" s="13" t="n">
        <f aca="false">LN(D11)</f>
        <v>10.8186776789663</v>
      </c>
      <c r="H11" s="14"/>
      <c r="I11" s="7" t="n">
        <f aca="false">M7*POWER(M11,K7)*POWER(N11,J7)</f>
        <v>175609.295465258</v>
      </c>
      <c r="J11" s="7" t="n">
        <f aca="false">I11*H1</f>
        <v>1229265.0682568</v>
      </c>
      <c r="K11" s="7" t="n">
        <f aca="false">M11*H2+N11*H3</f>
        <v>190687.99999996</v>
      </c>
      <c r="L11" s="7" t="n">
        <f aca="false">J11-K11</f>
        <v>1038577.06825684</v>
      </c>
      <c r="M11" s="7" t="n">
        <v>11415.9999999842</v>
      </c>
      <c r="N11" s="7" t="n">
        <v>41963.9999999979</v>
      </c>
      <c r="O11" s="1" t="n">
        <f aca="false">M7*POWER(M11,K7)*POWER(N11,J7)</f>
        <v>175609.295465258</v>
      </c>
    </row>
    <row r="12" customFormat="false" ht="17.35" hidden="false" customHeight="false" outlineLevel="0" collapsed="false">
      <c r="A12" s="4"/>
      <c r="B12" s="3" t="n">
        <v>2765</v>
      </c>
      <c r="C12" s="3" t="n">
        <v>10310</v>
      </c>
      <c r="D12" s="3" t="n">
        <v>47775</v>
      </c>
      <c r="E12" s="13" t="n">
        <f aca="false">LN(B12)</f>
        <v>7.92479591395644</v>
      </c>
      <c r="F12" s="13" t="n">
        <f aca="false">LN(C12)</f>
        <v>9.24086957701101</v>
      </c>
      <c r="G12" s="13" t="n">
        <f aca="false">LN(D12)</f>
        <v>10.7742577691085</v>
      </c>
      <c r="H12" s="14"/>
      <c r="I12" s="4"/>
      <c r="J12" s="4"/>
      <c r="K12" s="4"/>
      <c r="L12" s="4"/>
      <c r="M12" s="1" t="s">
        <v>24</v>
      </c>
      <c r="N12" s="1" t="s">
        <v>24</v>
      </c>
    </row>
    <row r="13" customFormat="false" ht="17.35" hidden="false" customHeight="false" outlineLevel="0" collapsed="false">
      <c r="A13" s="4"/>
      <c r="B13" s="3" t="n">
        <v>2975</v>
      </c>
      <c r="C13" s="3" t="n">
        <v>10680</v>
      </c>
      <c r="D13" s="3" t="n">
        <v>50575</v>
      </c>
      <c r="E13" s="13" t="n">
        <f aca="false">LN(B13)</f>
        <v>7.99799931797973</v>
      </c>
      <c r="F13" s="13" t="n">
        <f aca="false">LN(C13)</f>
        <v>9.27612811251419</v>
      </c>
      <c r="G13" s="13" t="n">
        <f aca="false">LN(D13)</f>
        <v>10.8312126620359</v>
      </c>
      <c r="H13" s="14"/>
      <c r="I13" s="4"/>
      <c r="J13" s="4"/>
      <c r="K13" s="15" t="s">
        <v>25</v>
      </c>
      <c r="L13" s="15"/>
      <c r="M13" s="4" t="n">
        <f aca="false">B22</f>
        <v>2879</v>
      </c>
      <c r="N13" s="4" t="n">
        <f aca="false">C22</f>
        <v>10491</v>
      </c>
    </row>
    <row r="14" customFormat="false" ht="17.35" hidden="false" customHeight="false" outlineLevel="0" collapsed="false">
      <c r="A14" s="4"/>
      <c r="B14" s="3" t="n">
        <v>2905</v>
      </c>
      <c r="C14" s="3" t="n">
        <v>10800</v>
      </c>
      <c r="D14" s="3" t="n">
        <v>50595</v>
      </c>
      <c r="E14" s="13" t="n">
        <f aca="false">LN(B14)</f>
        <v>7.97418866928601</v>
      </c>
      <c r="F14" s="13" t="n">
        <f aca="false">LN(C14)</f>
        <v>9.28730141311231</v>
      </c>
      <c r="G14" s="13" t="n">
        <f aca="false">LN(D14)</f>
        <v>10.8316080361639</v>
      </c>
      <c r="H14" s="14"/>
      <c r="I14" s="4"/>
      <c r="J14" s="4"/>
      <c r="K14" s="4"/>
      <c r="L14" s="4"/>
    </row>
    <row r="15" customFormat="false" ht="17.35" hidden="false" customHeight="false" outlineLevel="0" collapsed="false">
      <c r="A15" s="4"/>
      <c r="B15" s="3" t="n">
        <v>2535</v>
      </c>
      <c r="C15" s="3" t="n">
        <v>10540</v>
      </c>
      <c r="D15" s="3" t="n">
        <v>47845</v>
      </c>
      <c r="E15" s="13" t="n">
        <f aca="false">LN(B15)</f>
        <v>7.83794891602528</v>
      </c>
      <c r="F15" s="13" t="n">
        <f aca="false">LN(C15)</f>
        <v>9.26293282209535</v>
      </c>
      <c r="G15" s="13" t="n">
        <f aca="false">LN(D15)</f>
        <v>10.7757218982134</v>
      </c>
      <c r="H15" s="14"/>
      <c r="I15" s="4"/>
      <c r="J15" s="4"/>
      <c r="K15" s="4"/>
      <c r="L15" s="4"/>
    </row>
    <row r="16" customFormat="false" ht="17.35" hidden="false" customHeight="false" outlineLevel="0" collapsed="false">
      <c r="A16" s="4"/>
      <c r="B16" s="3" t="n">
        <v>2715</v>
      </c>
      <c r="C16" s="3" t="n">
        <v>10420</v>
      </c>
      <c r="D16" s="3" t="n">
        <v>47925</v>
      </c>
      <c r="E16" s="13" t="n">
        <f aca="false">LN(B16)</f>
        <v>7.90654723236804</v>
      </c>
      <c r="F16" s="13" t="n">
        <f aca="false">LN(C16)</f>
        <v>9.25148231530736</v>
      </c>
      <c r="G16" s="13" t="n">
        <f aca="false">LN(D16)</f>
        <v>10.7773925679138</v>
      </c>
      <c r="H16" s="14"/>
      <c r="I16" s="4"/>
      <c r="J16" s="4"/>
      <c r="K16" s="4"/>
      <c r="L16" s="4"/>
    </row>
    <row r="17" customFormat="false" ht="17.35" hidden="false" customHeight="false" outlineLevel="0" collapsed="false">
      <c r="A17" s="4"/>
      <c r="B17" s="3" t="n">
        <v>3015</v>
      </c>
      <c r="C17" s="3" t="n">
        <v>10940</v>
      </c>
      <c r="D17" s="3" t="n">
        <v>51925</v>
      </c>
      <c r="E17" s="13" t="n">
        <f aca="false">LN(B17)</f>
        <v>8.01135510916129</v>
      </c>
      <c r="F17" s="13" t="n">
        <f aca="false">LN(C17)</f>
        <v>9.30018107597597</v>
      </c>
      <c r="G17" s="13" t="n">
        <f aca="false">LN(D17)</f>
        <v>10.8575556487443</v>
      </c>
      <c r="H17" s="14"/>
      <c r="I17" s="4"/>
      <c r="J17" s="4"/>
      <c r="K17" s="4"/>
      <c r="L17" s="4"/>
    </row>
    <row r="18" customFormat="false" ht="17.35" hidden="false" customHeight="false" outlineLevel="0" collapsed="false">
      <c r="A18" s="4"/>
      <c r="B18" s="3" t="n">
        <v>2875</v>
      </c>
      <c r="C18" s="3" t="n">
        <v>10710</v>
      </c>
      <c r="D18" s="3" t="n">
        <v>45995</v>
      </c>
      <c r="E18" s="13" t="n">
        <f aca="false">LN(B18)</f>
        <v>7.96380795323145</v>
      </c>
      <c r="F18" s="13" t="n">
        <f aca="false">LN(C18)</f>
        <v>9.27893316344179</v>
      </c>
      <c r="G18" s="13" t="n">
        <f aca="false">LN(D18)</f>
        <v>10.7362879739113</v>
      </c>
      <c r="H18" s="14"/>
      <c r="I18" s="4"/>
      <c r="J18" s="4"/>
      <c r="K18" s="4"/>
      <c r="L18" s="4"/>
    </row>
    <row r="19" customFormat="false" ht="17.35" hidden="false" customHeight="false" outlineLevel="0" collapsed="false">
      <c r="A19" s="4"/>
      <c r="B19" s="3" t="n">
        <v>3025</v>
      </c>
      <c r="C19" s="3" t="n">
        <v>9900</v>
      </c>
      <c r="D19" s="3" t="n">
        <v>48055</v>
      </c>
      <c r="E19" s="13" t="n">
        <f aca="false">LN(B19)</f>
        <v>8.01466637046494</v>
      </c>
      <c r="F19" s="13" t="n">
        <f aca="false">LN(C19)</f>
        <v>9.20029003612268</v>
      </c>
      <c r="G19" s="13" t="n">
        <f aca="false">LN(D19)</f>
        <v>10.7801014672574</v>
      </c>
      <c r="H19" s="14"/>
      <c r="I19" s="4"/>
      <c r="J19" s="4"/>
      <c r="K19" s="4"/>
      <c r="L19" s="4"/>
    </row>
    <row r="20" customFormat="false" ht="17.35" hidden="false" customHeight="false" outlineLevel="0" collapsed="false">
      <c r="A20" s="4"/>
      <c r="B20" s="3" t="n">
        <v>3095</v>
      </c>
      <c r="C20" s="3" t="n">
        <v>9930</v>
      </c>
      <c r="D20" s="3" t="n">
        <v>48125</v>
      </c>
      <c r="E20" s="13" t="n">
        <f aca="false">LN(B20)</f>
        <v>8.0375431851187</v>
      </c>
      <c r="F20" s="13" t="n">
        <f aca="false">LN(C20)</f>
        <v>9.20331575703922</v>
      </c>
      <c r="G20" s="13" t="n">
        <f aca="false">LN(D20)</f>
        <v>10.7815570715901</v>
      </c>
      <c r="H20" s="14"/>
      <c r="I20" s="4"/>
      <c r="J20" s="4"/>
      <c r="K20" s="4"/>
      <c r="L20" s="4"/>
    </row>
    <row r="21" customFormat="false" ht="18.75" hidden="false" customHeight="false" outlineLevel="0" collapsed="false">
      <c r="A21" s="4"/>
      <c r="B21" s="4"/>
      <c r="C21" s="4"/>
      <c r="D21" s="4"/>
      <c r="E21" s="4"/>
      <c r="F21" s="4"/>
      <c r="G21" s="14"/>
      <c r="H21" s="14"/>
      <c r="I21" s="4"/>
      <c r="J21" s="4"/>
      <c r="K21" s="4"/>
      <c r="L21" s="4"/>
    </row>
    <row r="22" customFormat="false" ht="18.75" hidden="false" customHeight="false" outlineLevel="0" collapsed="false">
      <c r="A22" s="4" t="s">
        <v>26</v>
      </c>
      <c r="B22" s="4" t="n">
        <f aca="false">AVERAGE(B11:B20)</f>
        <v>2879</v>
      </c>
      <c r="C22" s="4" t="n">
        <f aca="false">AVERAGE(C11:C20)</f>
        <v>10491</v>
      </c>
    </row>
  </sheetData>
  <mergeCells count="4">
    <mergeCell ref="A1:F7"/>
    <mergeCell ref="J2:N3"/>
    <mergeCell ref="A9:B9"/>
    <mergeCell ref="K13:L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19" activeCellId="0" sqref="K1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2.57"/>
    <col collapsed="false" customWidth="true" hidden="false" outlineLevel="0" max="3" min="3" style="1" width="12.71"/>
    <col collapsed="false" customWidth="true" hidden="false" outlineLevel="0" max="4" min="4" style="1" width="12.42"/>
    <col collapsed="false" customWidth="true" hidden="false" outlineLevel="0" max="5" min="5" style="1" width="11.57"/>
    <col collapsed="false" customWidth="true" hidden="false" outlineLevel="0" max="6" min="6" style="1" width="12.29"/>
    <col collapsed="false" customWidth="true" hidden="false" outlineLevel="0" max="7" min="7" style="1" width="15.57"/>
    <col collapsed="false" customWidth="true" hidden="false" outlineLevel="0" max="8" min="8" style="1" width="9.86"/>
    <col collapsed="false" customWidth="true" hidden="false" outlineLevel="0" max="9" min="9" style="1" width="22.15"/>
    <col collapsed="false" customWidth="true" hidden="false" outlineLevel="0" max="10" min="10" style="1" width="21.14"/>
    <col collapsed="false" customWidth="true" hidden="false" outlineLevel="0" max="12" min="11" style="1" width="17.15"/>
    <col collapsed="false" customWidth="true" hidden="false" outlineLevel="0" max="13" min="13" style="1" width="17"/>
    <col collapsed="false" customWidth="true" hidden="false" outlineLevel="0" max="14" min="14" style="1" width="17.71"/>
  </cols>
  <sheetData>
    <row r="1" customFormat="false" ht="17.35" hidden="false" customHeight="tru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3" t="n">
        <v>7</v>
      </c>
      <c r="I1" s="4"/>
      <c r="J1" s="4"/>
      <c r="K1" s="4"/>
      <c r="L1" s="4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3" t="s">
        <v>2</v>
      </c>
      <c r="H2" s="3" t="n">
        <v>2</v>
      </c>
      <c r="I2" s="4"/>
      <c r="J2" s="15"/>
      <c r="K2" s="15"/>
      <c r="L2" s="15"/>
      <c r="M2" s="15"/>
      <c r="N2" s="15"/>
    </row>
    <row r="3" customFormat="false" ht="17.35" hidden="false" customHeight="false" outlineLevel="0" collapsed="false">
      <c r="A3" s="2"/>
      <c r="B3" s="2"/>
      <c r="C3" s="2"/>
      <c r="D3" s="2"/>
      <c r="E3" s="2"/>
      <c r="F3" s="2"/>
      <c r="G3" s="3" t="s">
        <v>3</v>
      </c>
      <c r="H3" s="3" t="n">
        <v>4</v>
      </c>
      <c r="I3" s="4"/>
      <c r="J3" s="15"/>
      <c r="K3" s="15"/>
      <c r="L3" s="15"/>
      <c r="M3" s="15"/>
      <c r="N3" s="15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3"/>
      <c r="H4" s="3"/>
      <c r="I4" s="4"/>
      <c r="J4" s="4"/>
      <c r="K4" s="4"/>
      <c r="L4" s="4"/>
    </row>
    <row r="5" customFormat="false" ht="17.35" hidden="false" customHeight="false" outlineLevel="0" collapsed="false">
      <c r="A5" s="2"/>
      <c r="B5" s="2"/>
      <c r="C5" s="2"/>
      <c r="D5" s="2"/>
      <c r="E5" s="2"/>
      <c r="F5" s="2"/>
      <c r="G5" s="3" t="s">
        <v>4</v>
      </c>
      <c r="H5" s="3" t="n">
        <v>87000</v>
      </c>
      <c r="I5" s="4"/>
      <c r="J5" s="4"/>
      <c r="K5" s="4"/>
      <c r="L5" s="4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3" t="s">
        <v>5</v>
      </c>
      <c r="H6" s="3" t="n">
        <v>55000</v>
      </c>
      <c r="I6" s="4"/>
      <c r="J6" s="6" t="s">
        <v>6</v>
      </c>
      <c r="K6" s="6" t="s">
        <v>7</v>
      </c>
      <c r="L6" s="7" t="s">
        <v>8</v>
      </c>
      <c r="M6" s="8" t="s">
        <v>9</v>
      </c>
    </row>
    <row r="7" customFormat="false" ht="17.35" hidden="false" customHeight="false" outlineLevel="0" collapsed="false">
      <c r="A7" s="2"/>
      <c r="B7" s="2"/>
      <c r="C7" s="2"/>
      <c r="D7" s="2"/>
      <c r="E7" s="2"/>
      <c r="F7" s="2"/>
      <c r="G7" s="3"/>
      <c r="H7" s="3"/>
      <c r="I7" s="4"/>
      <c r="J7" s="7" t="n">
        <f aca="false" t="array" ref="J7:L7">LINEST(G11:G20,E11:F20,1,0)</f>
        <v>0.631918216553966</v>
      </c>
      <c r="K7" s="7" t="n">
        <v>0.292372901423189</v>
      </c>
      <c r="L7" s="7" t="n">
        <v>2.61794774401138</v>
      </c>
      <c r="M7" s="7" t="n">
        <f aca="false">EXP(L7)</f>
        <v>13.7075632700552</v>
      </c>
    </row>
    <row r="8" customFormat="false" ht="18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8.75" hidden="false" customHeight="false" outlineLevel="0" collapsed="false">
      <c r="A9" s="9" t="s">
        <v>10</v>
      </c>
      <c r="B9" s="9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56.6" hidden="false" customHeight="false" outlineLevel="0" collapsed="false">
      <c r="A10" s="4"/>
      <c r="B10" s="10" t="s">
        <v>11</v>
      </c>
      <c r="C10" s="10" t="s">
        <v>12</v>
      </c>
      <c r="D10" s="10" t="s">
        <v>13</v>
      </c>
      <c r="E10" s="11" t="s">
        <v>14</v>
      </c>
      <c r="F10" s="12" t="s">
        <v>15</v>
      </c>
      <c r="G10" s="11" t="s">
        <v>16</v>
      </c>
      <c r="I10" s="18" t="s">
        <v>17</v>
      </c>
      <c r="J10" s="19"/>
      <c r="K10" s="7" t="s">
        <v>19</v>
      </c>
      <c r="L10" s="19"/>
      <c r="M10" s="7" t="s">
        <v>21</v>
      </c>
      <c r="N10" s="7" t="s">
        <v>22</v>
      </c>
      <c r="O10" s="7" t="s">
        <v>23</v>
      </c>
    </row>
    <row r="11" customFormat="false" ht="17.35" hidden="false" customHeight="false" outlineLevel="0" collapsed="false">
      <c r="A11" s="4"/>
      <c r="B11" s="3" t="n">
        <v>2885</v>
      </c>
      <c r="C11" s="3" t="n">
        <v>10680</v>
      </c>
      <c r="D11" s="3" t="n">
        <v>49945</v>
      </c>
      <c r="E11" s="13" t="n">
        <f aca="false">LN(B11)</f>
        <v>7.9672801789422</v>
      </c>
      <c r="F11" s="13" t="n">
        <f aca="false">LN(C11)</f>
        <v>9.27612811251419</v>
      </c>
      <c r="G11" s="13" t="n">
        <f aca="false">LN(D11)</f>
        <v>10.8186776789663</v>
      </c>
      <c r="H11" s="14"/>
      <c r="I11" s="7" t="n">
        <f aca="false">M7*POWER(M11,K7)*POWER(N11,J7)</f>
        <v>473006.951463328</v>
      </c>
      <c r="J11" s="19"/>
      <c r="K11" s="7" t="n">
        <f aca="false">M11*H2+N11*H3</f>
        <v>491415.999999939</v>
      </c>
      <c r="L11" s="19"/>
      <c r="M11" s="7" t="n">
        <v>62875.9999999828</v>
      </c>
      <c r="N11" s="7" t="n">
        <v>91415.9999999935</v>
      </c>
      <c r="O11" s="1" t="n">
        <f aca="false">M7*POWER(M11,K7)*POWER(N11,J7)</f>
        <v>473006.951463328</v>
      </c>
    </row>
    <row r="12" customFormat="false" ht="17.35" hidden="false" customHeight="false" outlineLevel="0" collapsed="false">
      <c r="A12" s="4"/>
      <c r="B12" s="3" t="n">
        <v>2765</v>
      </c>
      <c r="C12" s="3" t="n">
        <v>10310</v>
      </c>
      <c r="D12" s="3" t="n">
        <v>47775</v>
      </c>
      <c r="E12" s="13" t="n">
        <f aca="false">LN(B12)</f>
        <v>7.92479591395644</v>
      </c>
      <c r="F12" s="13" t="n">
        <f aca="false">LN(C12)</f>
        <v>9.24086957701101</v>
      </c>
      <c r="G12" s="13" t="n">
        <f aca="false">LN(D12)</f>
        <v>10.7742577691085</v>
      </c>
      <c r="H12" s="14"/>
      <c r="I12" s="4"/>
      <c r="J12" s="4"/>
      <c r="K12" s="4" t="s">
        <v>24</v>
      </c>
      <c r="L12" s="4"/>
    </row>
    <row r="13" customFormat="false" ht="17.35" hidden="false" customHeight="false" outlineLevel="0" collapsed="false">
      <c r="A13" s="4"/>
      <c r="B13" s="3" t="n">
        <v>2975</v>
      </c>
      <c r="C13" s="3" t="n">
        <v>10680</v>
      </c>
      <c r="D13" s="3" t="n">
        <v>50575</v>
      </c>
      <c r="E13" s="13" t="n">
        <f aca="false">LN(B13)</f>
        <v>7.99799931797973</v>
      </c>
      <c r="F13" s="13" t="n">
        <f aca="false">LN(C13)</f>
        <v>9.27612811251419</v>
      </c>
      <c r="G13" s="13" t="n">
        <f aca="false">LN(D13)</f>
        <v>10.8312126620359</v>
      </c>
      <c r="H13" s="14"/>
      <c r="I13" s="4"/>
      <c r="J13" s="4"/>
      <c r="K13" s="15" t="s">
        <v>27</v>
      </c>
      <c r="L13" s="15"/>
      <c r="M13" s="4"/>
      <c r="N13" s="4"/>
    </row>
    <row r="14" customFormat="false" ht="17.35" hidden="false" customHeight="false" outlineLevel="0" collapsed="false">
      <c r="A14" s="4"/>
      <c r="B14" s="3" t="n">
        <v>2905</v>
      </c>
      <c r="C14" s="3" t="n">
        <v>10800</v>
      </c>
      <c r="D14" s="3" t="n">
        <v>50595</v>
      </c>
      <c r="E14" s="13" t="n">
        <f aca="false">LN(B14)</f>
        <v>7.97418866928601</v>
      </c>
      <c r="F14" s="13" t="n">
        <f aca="false">LN(C14)</f>
        <v>9.28730141311231</v>
      </c>
      <c r="G14" s="13" t="n">
        <f aca="false">LN(D14)</f>
        <v>10.8316080361639</v>
      </c>
      <c r="H14" s="14"/>
      <c r="I14" s="4"/>
      <c r="J14" s="4"/>
      <c r="K14" s="4" t="n">
        <f aca="false">H5</f>
        <v>87000</v>
      </c>
      <c r="L14" s="4"/>
    </row>
    <row r="15" customFormat="false" ht="17.35" hidden="false" customHeight="false" outlineLevel="0" collapsed="false">
      <c r="A15" s="4"/>
      <c r="B15" s="3" t="n">
        <v>2535</v>
      </c>
      <c r="C15" s="3" t="n">
        <v>10540</v>
      </c>
      <c r="D15" s="3" t="n">
        <v>47845</v>
      </c>
      <c r="E15" s="13" t="n">
        <f aca="false">LN(B15)</f>
        <v>7.83794891602528</v>
      </c>
      <c r="F15" s="13" t="n">
        <f aca="false">LN(C15)</f>
        <v>9.26293282209535</v>
      </c>
      <c r="G15" s="13" t="n">
        <f aca="false">LN(D15)</f>
        <v>10.7757218982134</v>
      </c>
      <c r="H15" s="14"/>
      <c r="I15" s="4"/>
      <c r="J15" s="4"/>
      <c r="K15" s="4"/>
      <c r="L15" s="4"/>
    </row>
    <row r="16" customFormat="false" ht="17.35" hidden="false" customHeight="false" outlineLevel="0" collapsed="false">
      <c r="A16" s="4"/>
      <c r="B16" s="3" t="n">
        <v>2715</v>
      </c>
      <c r="C16" s="3" t="n">
        <v>10420</v>
      </c>
      <c r="D16" s="3" t="n">
        <v>47925</v>
      </c>
      <c r="E16" s="13" t="n">
        <f aca="false">LN(B16)</f>
        <v>7.90654723236804</v>
      </c>
      <c r="F16" s="13" t="n">
        <f aca="false">LN(C16)</f>
        <v>9.25148231530736</v>
      </c>
      <c r="G16" s="13" t="n">
        <f aca="false">LN(D16)</f>
        <v>10.7773925679138</v>
      </c>
      <c r="H16" s="14"/>
      <c r="I16" s="4"/>
      <c r="J16" s="4"/>
      <c r="K16" s="4"/>
      <c r="L16" s="4"/>
    </row>
    <row r="17" customFormat="false" ht="17.35" hidden="false" customHeight="false" outlineLevel="0" collapsed="false">
      <c r="A17" s="4"/>
      <c r="B17" s="3" t="n">
        <v>3015</v>
      </c>
      <c r="C17" s="3" t="n">
        <v>10940</v>
      </c>
      <c r="D17" s="3" t="n">
        <v>51925</v>
      </c>
      <c r="E17" s="13" t="n">
        <f aca="false">LN(B17)</f>
        <v>8.01135510916129</v>
      </c>
      <c r="F17" s="13" t="n">
        <f aca="false">LN(C17)</f>
        <v>9.30018107597597</v>
      </c>
      <c r="G17" s="13" t="n">
        <f aca="false">LN(D17)</f>
        <v>10.8575556487443</v>
      </c>
      <c r="H17" s="14"/>
      <c r="I17" s="4"/>
      <c r="J17" s="4"/>
      <c r="K17" s="4"/>
      <c r="L17" s="4"/>
    </row>
    <row r="18" customFormat="false" ht="17.35" hidden="false" customHeight="false" outlineLevel="0" collapsed="false">
      <c r="A18" s="4"/>
      <c r="B18" s="3" t="n">
        <v>2875</v>
      </c>
      <c r="C18" s="3" t="n">
        <v>10710</v>
      </c>
      <c r="D18" s="3" t="n">
        <v>45995</v>
      </c>
      <c r="E18" s="13" t="n">
        <f aca="false">LN(B18)</f>
        <v>7.96380795323145</v>
      </c>
      <c r="F18" s="13" t="n">
        <f aca="false">LN(C18)</f>
        <v>9.27893316344179</v>
      </c>
      <c r="G18" s="13" t="n">
        <f aca="false">LN(D18)</f>
        <v>10.7362879739113</v>
      </c>
      <c r="H18" s="14"/>
      <c r="I18" s="4"/>
      <c r="J18" s="4"/>
      <c r="K18" s="4"/>
      <c r="L18" s="4"/>
    </row>
    <row r="19" customFormat="false" ht="17.35" hidden="false" customHeight="false" outlineLevel="0" collapsed="false">
      <c r="A19" s="4"/>
      <c r="B19" s="3" t="n">
        <v>3025</v>
      </c>
      <c r="C19" s="3" t="n">
        <v>9900</v>
      </c>
      <c r="D19" s="3" t="n">
        <v>48055</v>
      </c>
      <c r="E19" s="13" t="n">
        <f aca="false">LN(B19)</f>
        <v>8.01466637046494</v>
      </c>
      <c r="F19" s="13" t="n">
        <f aca="false">LN(C19)</f>
        <v>9.20029003612268</v>
      </c>
      <c r="G19" s="13" t="n">
        <f aca="false">LN(D19)</f>
        <v>10.7801014672574</v>
      </c>
      <c r="H19" s="14"/>
      <c r="I19" s="4"/>
      <c r="J19" s="4"/>
      <c r="K19" s="4"/>
      <c r="L19" s="4"/>
    </row>
    <row r="20" customFormat="false" ht="17.35" hidden="false" customHeight="false" outlineLevel="0" collapsed="false">
      <c r="A20" s="4"/>
      <c r="B20" s="3" t="n">
        <v>3095</v>
      </c>
      <c r="C20" s="3" t="n">
        <v>9930</v>
      </c>
      <c r="D20" s="3" t="n">
        <v>48125</v>
      </c>
      <c r="E20" s="13" t="n">
        <f aca="false">LN(B20)</f>
        <v>8.0375431851187</v>
      </c>
      <c r="F20" s="13" t="n">
        <f aca="false">LN(C20)</f>
        <v>9.20331575703922</v>
      </c>
      <c r="G20" s="13" t="n">
        <f aca="false">LN(D20)</f>
        <v>10.7815570715901</v>
      </c>
      <c r="H20" s="14"/>
      <c r="I20" s="4"/>
      <c r="J20" s="4"/>
      <c r="K20" s="4"/>
      <c r="L20" s="4"/>
    </row>
    <row r="21" customFormat="false" ht="18.75" hidden="false" customHeight="false" outlineLevel="0" collapsed="false">
      <c r="A21" s="4"/>
      <c r="B21" s="4"/>
      <c r="C21" s="4"/>
      <c r="D21" s="4"/>
      <c r="E21" s="4"/>
      <c r="F21" s="4"/>
      <c r="G21" s="14"/>
      <c r="H21" s="14"/>
      <c r="I21" s="4"/>
      <c r="J21" s="4"/>
      <c r="K21" s="4"/>
      <c r="L21" s="4"/>
    </row>
    <row r="22" customFormat="false" ht="18.75" hidden="false" customHeight="false" outlineLevel="0" collapsed="false">
      <c r="A22" s="4"/>
      <c r="B22" s="4"/>
      <c r="C22" s="4"/>
    </row>
  </sheetData>
  <mergeCells count="4">
    <mergeCell ref="A1:F7"/>
    <mergeCell ref="J2:N3"/>
    <mergeCell ref="A9:B9"/>
    <mergeCell ref="K13:L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K11" activeCellId="0" sqref="K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2.57"/>
    <col collapsed="false" customWidth="true" hidden="false" outlineLevel="0" max="3" min="3" style="1" width="12.71"/>
    <col collapsed="false" customWidth="true" hidden="false" outlineLevel="0" max="4" min="4" style="1" width="12.42"/>
    <col collapsed="false" customWidth="true" hidden="false" outlineLevel="0" max="5" min="5" style="1" width="11.57"/>
    <col collapsed="false" customWidth="true" hidden="false" outlineLevel="0" max="6" min="6" style="1" width="12.29"/>
    <col collapsed="false" customWidth="true" hidden="false" outlineLevel="0" max="7" min="7" style="1" width="15.57"/>
    <col collapsed="false" customWidth="true" hidden="false" outlineLevel="0" max="8" min="8" style="1" width="9.86"/>
    <col collapsed="false" customWidth="true" hidden="false" outlineLevel="0" max="9" min="9" style="1" width="22.15"/>
    <col collapsed="false" customWidth="true" hidden="false" outlineLevel="0" max="10" min="10" style="1" width="21.14"/>
    <col collapsed="false" customWidth="true" hidden="false" outlineLevel="0" max="12" min="11" style="1" width="17.15"/>
    <col collapsed="false" customWidth="true" hidden="false" outlineLevel="0" max="13" min="13" style="1" width="17"/>
    <col collapsed="false" customWidth="true" hidden="false" outlineLevel="0" max="14" min="14" style="1" width="17.71"/>
  </cols>
  <sheetData>
    <row r="1" customFormat="false" ht="17.35" hidden="false" customHeight="tru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3" t="n">
        <v>7</v>
      </c>
      <c r="I1" s="4"/>
      <c r="J1" s="4"/>
      <c r="K1" s="4"/>
      <c r="L1" s="4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3" t="s">
        <v>2</v>
      </c>
      <c r="H2" s="3" t="n">
        <v>2</v>
      </c>
      <c r="I2" s="4"/>
      <c r="J2" s="15"/>
      <c r="K2" s="15"/>
      <c r="L2" s="15"/>
      <c r="M2" s="15"/>
      <c r="N2" s="15"/>
    </row>
    <row r="3" customFormat="false" ht="17.35" hidden="false" customHeight="false" outlineLevel="0" collapsed="false">
      <c r="A3" s="2"/>
      <c r="B3" s="2"/>
      <c r="C3" s="2"/>
      <c r="D3" s="2"/>
      <c r="E3" s="2"/>
      <c r="F3" s="2"/>
      <c r="G3" s="3" t="s">
        <v>3</v>
      </c>
      <c r="H3" s="3" t="n">
        <v>4</v>
      </c>
      <c r="I3" s="4"/>
      <c r="J3" s="15"/>
      <c r="K3" s="15"/>
      <c r="L3" s="15"/>
      <c r="M3" s="15"/>
      <c r="N3" s="15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3"/>
      <c r="H4" s="3"/>
      <c r="I4" s="4"/>
      <c r="J4" s="4"/>
      <c r="K4" s="4"/>
      <c r="L4" s="4"/>
    </row>
    <row r="5" customFormat="false" ht="17.35" hidden="false" customHeight="false" outlineLevel="0" collapsed="false">
      <c r="A5" s="2"/>
      <c r="B5" s="2"/>
      <c r="C5" s="2"/>
      <c r="D5" s="2"/>
      <c r="E5" s="2"/>
      <c r="F5" s="2"/>
      <c r="G5" s="3" t="s">
        <v>4</v>
      </c>
      <c r="H5" s="3" t="n">
        <v>87000</v>
      </c>
      <c r="I5" s="4"/>
      <c r="J5" s="4"/>
      <c r="K5" s="4"/>
      <c r="L5" s="4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3" t="s">
        <v>5</v>
      </c>
      <c r="H6" s="3" t="n">
        <v>55000</v>
      </c>
      <c r="I6" s="4"/>
      <c r="J6" s="6" t="s">
        <v>6</v>
      </c>
      <c r="K6" s="6" t="s">
        <v>7</v>
      </c>
      <c r="L6" s="7" t="s">
        <v>8</v>
      </c>
      <c r="M6" s="8" t="s">
        <v>9</v>
      </c>
    </row>
    <row r="7" customFormat="false" ht="17.35" hidden="false" customHeight="false" outlineLevel="0" collapsed="false">
      <c r="A7" s="2"/>
      <c r="B7" s="2"/>
      <c r="C7" s="2"/>
      <c r="D7" s="2"/>
      <c r="E7" s="2"/>
      <c r="F7" s="2"/>
      <c r="G7" s="3"/>
      <c r="H7" s="3"/>
      <c r="I7" s="4"/>
      <c r="J7" s="7" t="n">
        <f aca="false" t="array" ref="J7:L7">LINEST(G11:G20,E11:F20,1,0)</f>
        <v>0.631918216553966</v>
      </c>
      <c r="K7" s="7" t="n">
        <v>0.292372901423189</v>
      </c>
      <c r="L7" s="7" t="n">
        <v>2.61794774401138</v>
      </c>
      <c r="M7" s="7" t="n">
        <f aca="false">EXP(L7)</f>
        <v>13.7075632700552</v>
      </c>
    </row>
    <row r="8" customFormat="false" ht="18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8.75" hidden="false" customHeight="false" outlineLevel="0" collapsed="false">
      <c r="A9" s="9" t="s">
        <v>10</v>
      </c>
      <c r="B9" s="9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56.6" hidden="false" customHeight="false" outlineLevel="0" collapsed="false">
      <c r="A10" s="4"/>
      <c r="B10" s="10" t="s">
        <v>11</v>
      </c>
      <c r="C10" s="10" t="s">
        <v>12</v>
      </c>
      <c r="D10" s="10" t="s">
        <v>13</v>
      </c>
      <c r="E10" s="11" t="s">
        <v>14</v>
      </c>
      <c r="F10" s="12" t="s">
        <v>15</v>
      </c>
      <c r="G10" s="11" t="s">
        <v>16</v>
      </c>
      <c r="I10" s="16" t="s">
        <v>17</v>
      </c>
      <c r="J10" s="19"/>
      <c r="K10" s="17" t="s">
        <v>19</v>
      </c>
      <c r="L10" s="19"/>
      <c r="M10" s="7" t="s">
        <v>21</v>
      </c>
      <c r="N10" s="7" t="s">
        <v>22</v>
      </c>
      <c r="O10" s="7" t="s">
        <v>23</v>
      </c>
    </row>
    <row r="11" customFormat="false" ht="17.35" hidden="false" customHeight="false" outlineLevel="0" collapsed="false">
      <c r="A11" s="4"/>
      <c r="B11" s="3" t="n">
        <v>2885</v>
      </c>
      <c r="C11" s="3" t="n">
        <v>10680</v>
      </c>
      <c r="D11" s="3" t="n">
        <v>49945</v>
      </c>
      <c r="E11" s="13" t="n">
        <f aca="false">LN(B11)</f>
        <v>7.9672801789422</v>
      </c>
      <c r="F11" s="13" t="n">
        <f aca="false">LN(C11)</f>
        <v>9.27612811251419</v>
      </c>
      <c r="G11" s="13" t="n">
        <f aca="false">LN(D11)</f>
        <v>10.8186776789663</v>
      </c>
      <c r="H11" s="14"/>
      <c r="I11" s="7" t="n">
        <f aca="false">M7*POWER(M11,K7)*POWER(N11,J7)</f>
        <v>198070.703170349</v>
      </c>
      <c r="J11" s="19"/>
      <c r="K11" s="7" t="n">
        <f aca="false">M11*H2+N11*H3</f>
        <v>191615.999999892</v>
      </c>
      <c r="L11" s="19"/>
      <c r="M11" s="7" t="n">
        <v>24519.9999999471</v>
      </c>
      <c r="N11" s="7" t="n">
        <v>35643.9999999993</v>
      </c>
      <c r="O11" s="1" t="n">
        <f aca="false">M7*POWER(M11,K7)*POWER(N11,J7)</f>
        <v>198070.703170349</v>
      </c>
    </row>
    <row r="12" customFormat="false" ht="17.35" hidden="false" customHeight="false" outlineLevel="0" collapsed="false">
      <c r="A12" s="4"/>
      <c r="B12" s="3" t="n">
        <v>2765</v>
      </c>
      <c r="C12" s="3" t="n">
        <v>10310</v>
      </c>
      <c r="D12" s="3" t="n">
        <v>47775</v>
      </c>
      <c r="E12" s="13" t="n">
        <f aca="false">LN(B12)</f>
        <v>7.92479591395644</v>
      </c>
      <c r="F12" s="13" t="n">
        <f aca="false">LN(C12)</f>
        <v>9.24086957701101</v>
      </c>
      <c r="G12" s="13" t="n">
        <f aca="false">LN(D12)</f>
        <v>10.7742577691085</v>
      </c>
      <c r="H12" s="14"/>
      <c r="I12" s="4" t="s">
        <v>28</v>
      </c>
      <c r="J12" s="4"/>
    </row>
    <row r="13" customFormat="false" ht="17.35" hidden="false" customHeight="false" outlineLevel="0" collapsed="false">
      <c r="A13" s="4"/>
      <c r="B13" s="3" t="n">
        <v>2975</v>
      </c>
      <c r="C13" s="3" t="n">
        <v>10680</v>
      </c>
      <c r="D13" s="3" t="n">
        <v>50575</v>
      </c>
      <c r="E13" s="13" t="n">
        <f aca="false">LN(B13)</f>
        <v>7.99799931797973</v>
      </c>
      <c r="F13" s="13" t="n">
        <f aca="false">LN(C13)</f>
        <v>9.27612811251419</v>
      </c>
      <c r="G13" s="13" t="n">
        <f aca="false">LN(D13)</f>
        <v>10.8312126620359</v>
      </c>
      <c r="H13" s="14"/>
      <c r="I13" s="15" t="s">
        <v>29</v>
      </c>
      <c r="J13" s="15"/>
    </row>
    <row r="14" customFormat="false" ht="17.35" hidden="false" customHeight="false" outlineLevel="0" collapsed="false">
      <c r="A14" s="4"/>
      <c r="B14" s="3" t="n">
        <v>2905</v>
      </c>
      <c r="C14" s="3" t="n">
        <v>10800</v>
      </c>
      <c r="D14" s="3" t="n">
        <v>50595</v>
      </c>
      <c r="E14" s="13" t="n">
        <f aca="false">LN(B14)</f>
        <v>7.97418866928601</v>
      </c>
      <c r="F14" s="13" t="n">
        <f aca="false">LN(C14)</f>
        <v>9.28730141311231</v>
      </c>
      <c r="G14" s="13" t="n">
        <f aca="false">LN(D14)</f>
        <v>10.8316080361639</v>
      </c>
      <c r="H14" s="14"/>
      <c r="I14" s="4" t="n">
        <f aca="false">H6</f>
        <v>55000</v>
      </c>
      <c r="J14" s="4"/>
    </row>
    <row r="15" customFormat="false" ht="17.35" hidden="false" customHeight="false" outlineLevel="0" collapsed="false">
      <c r="A15" s="4"/>
      <c r="B15" s="3" t="n">
        <v>2535</v>
      </c>
      <c r="C15" s="3" t="n">
        <v>10540</v>
      </c>
      <c r="D15" s="3" t="n">
        <v>47845</v>
      </c>
      <c r="E15" s="13" t="n">
        <f aca="false">LN(B15)</f>
        <v>7.83794891602528</v>
      </c>
      <c r="F15" s="13" t="n">
        <f aca="false">LN(C15)</f>
        <v>9.26293282209535</v>
      </c>
      <c r="G15" s="13" t="n">
        <f aca="false">LN(D15)</f>
        <v>10.7757218982134</v>
      </c>
      <c r="H15" s="14"/>
      <c r="I15" s="4"/>
      <c r="J15" s="4"/>
      <c r="K15" s="4"/>
      <c r="L15" s="4"/>
    </row>
    <row r="16" customFormat="false" ht="17.35" hidden="false" customHeight="false" outlineLevel="0" collapsed="false">
      <c r="A16" s="4"/>
      <c r="B16" s="3" t="n">
        <v>2715</v>
      </c>
      <c r="C16" s="3" t="n">
        <v>10420</v>
      </c>
      <c r="D16" s="3" t="n">
        <v>47925</v>
      </c>
      <c r="E16" s="13" t="n">
        <f aca="false">LN(B16)</f>
        <v>7.90654723236804</v>
      </c>
      <c r="F16" s="13" t="n">
        <f aca="false">LN(C16)</f>
        <v>9.25148231530736</v>
      </c>
      <c r="G16" s="13" t="n">
        <f aca="false">LN(D16)</f>
        <v>10.7773925679138</v>
      </c>
      <c r="H16" s="14"/>
      <c r="I16" s="4"/>
      <c r="J16" s="4"/>
      <c r="K16" s="4"/>
      <c r="L16" s="4"/>
    </row>
    <row r="17" customFormat="false" ht="17.35" hidden="false" customHeight="false" outlineLevel="0" collapsed="false">
      <c r="A17" s="4"/>
      <c r="B17" s="3" t="n">
        <v>3015</v>
      </c>
      <c r="C17" s="3" t="n">
        <v>10940</v>
      </c>
      <c r="D17" s="3" t="n">
        <v>51925</v>
      </c>
      <c r="E17" s="13" t="n">
        <f aca="false">LN(B17)</f>
        <v>8.01135510916129</v>
      </c>
      <c r="F17" s="13" t="n">
        <f aca="false">LN(C17)</f>
        <v>9.30018107597597</v>
      </c>
      <c r="G17" s="13" t="n">
        <f aca="false">LN(D17)</f>
        <v>10.8575556487443</v>
      </c>
      <c r="H17" s="14"/>
      <c r="I17" s="4"/>
      <c r="J17" s="4"/>
      <c r="K17" s="4"/>
      <c r="L17" s="4"/>
    </row>
    <row r="18" customFormat="false" ht="17.35" hidden="false" customHeight="false" outlineLevel="0" collapsed="false">
      <c r="A18" s="4"/>
      <c r="B18" s="3" t="n">
        <v>2875</v>
      </c>
      <c r="C18" s="3" t="n">
        <v>10710</v>
      </c>
      <c r="D18" s="3" t="n">
        <v>45995</v>
      </c>
      <c r="E18" s="13" t="n">
        <f aca="false">LN(B18)</f>
        <v>7.96380795323145</v>
      </c>
      <c r="F18" s="13" t="n">
        <f aca="false">LN(C18)</f>
        <v>9.27893316344179</v>
      </c>
      <c r="G18" s="13" t="n">
        <f aca="false">LN(D18)</f>
        <v>10.7362879739113</v>
      </c>
      <c r="H18" s="14"/>
      <c r="I18" s="4"/>
      <c r="J18" s="4"/>
      <c r="K18" s="4"/>
      <c r="L18" s="4"/>
    </row>
    <row r="19" customFormat="false" ht="17.35" hidden="false" customHeight="false" outlineLevel="0" collapsed="false">
      <c r="A19" s="4"/>
      <c r="B19" s="3" t="n">
        <v>3025</v>
      </c>
      <c r="C19" s="3" t="n">
        <v>9900</v>
      </c>
      <c r="D19" s="3" t="n">
        <v>48055</v>
      </c>
      <c r="E19" s="13" t="n">
        <f aca="false">LN(B19)</f>
        <v>8.01466637046494</v>
      </c>
      <c r="F19" s="13" t="n">
        <f aca="false">LN(C19)</f>
        <v>9.20029003612268</v>
      </c>
      <c r="G19" s="13" t="n">
        <f aca="false">LN(D19)</f>
        <v>10.7801014672574</v>
      </c>
      <c r="H19" s="14"/>
      <c r="I19" s="4"/>
      <c r="J19" s="4"/>
      <c r="K19" s="4"/>
      <c r="L19" s="4"/>
    </row>
    <row r="20" customFormat="false" ht="17.35" hidden="false" customHeight="false" outlineLevel="0" collapsed="false">
      <c r="A20" s="4"/>
      <c r="B20" s="3" t="n">
        <v>3095</v>
      </c>
      <c r="C20" s="3" t="n">
        <v>9930</v>
      </c>
      <c r="D20" s="3" t="n">
        <v>48125</v>
      </c>
      <c r="E20" s="13" t="n">
        <f aca="false">LN(B20)</f>
        <v>8.0375431851187</v>
      </c>
      <c r="F20" s="13" t="n">
        <f aca="false">LN(C20)</f>
        <v>9.20331575703922</v>
      </c>
      <c r="G20" s="13" t="n">
        <f aca="false">LN(D20)</f>
        <v>10.7815570715901</v>
      </c>
      <c r="H20" s="14"/>
      <c r="I20" s="4"/>
      <c r="J20" s="4"/>
      <c r="K20" s="4"/>
      <c r="L20" s="4"/>
    </row>
    <row r="21" customFormat="false" ht="18.75" hidden="false" customHeight="false" outlineLevel="0" collapsed="false">
      <c r="A21" s="4"/>
      <c r="B21" s="4"/>
      <c r="C21" s="4"/>
      <c r="D21" s="4"/>
      <c r="E21" s="4"/>
      <c r="F21" s="4"/>
      <c r="G21" s="14"/>
      <c r="H21" s="14"/>
      <c r="I21" s="4"/>
      <c r="J21" s="4"/>
      <c r="K21" s="4"/>
      <c r="L21" s="4"/>
    </row>
    <row r="22" customFormat="false" ht="18.75" hidden="false" customHeight="false" outlineLevel="0" collapsed="false">
      <c r="A22" s="4"/>
      <c r="B22" s="4"/>
      <c r="C22" s="4"/>
    </row>
  </sheetData>
  <mergeCells count="4">
    <mergeCell ref="A1:F7"/>
    <mergeCell ref="J2:N3"/>
    <mergeCell ref="A9:B9"/>
    <mergeCell ref="I13:J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LibreOffice/7.4.2.3$Windows_X86_64 LibreOffice_project/382eef1f22670f7f4118c8c2dd222ec7ad009daf</Application>
  <AppVersion>15.0000</AppVersion>
  <Company>Ya Blondinko Edition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2020-11-09T08:25:38Z</dcterms:created>
  <dc:creator>User</dc:creator>
  <dc:description/>
  <dc:language>en-US</dc:language>
  <cp:lastModifiedBy/>
  <dcterms:modified xsi:type="dcterms:W3CDTF">2023-05-24T00:41:05Z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