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3.emf" ContentType="image/x-emf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_rels/chart5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квота" sheetId="1" state="visible" r:id="rId2"/>
  </sheets>
  <definedNames>
    <definedName function="false" hidden="true" localSheetId="0" name="_xlnm._FilterDatabase" vbProcedure="false">квота!$H$2:$J$7</definedName>
    <definedName function="false" hidden="false" localSheetId="0" name="solver_adj" vbProcedure="false">квота!$M$5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st" vbProcedure="false">1</definedName>
    <definedName function="false" hidden="false" localSheetId="0" name="solver_itr" vbProcedure="false">100</definedName>
    <definedName function="false" hidden="false" localSheetId="0" name="solver_lin" vbProcedure="false">2</definedName>
    <definedName function="false" hidden="false" localSheetId="0" name="solver_neg" vbProcedure="false">1</definedName>
    <definedName function="false" hidden="false" localSheetId="0" name="solver_num" vbProcedure="false">0</definedName>
    <definedName function="false" hidden="false" localSheetId="0" name="solver_nwt" vbProcedure="false">1</definedName>
    <definedName function="false" hidden="false" localSheetId="0" name="solver_opt" vbProcedure="false">квота!$M$6</definedName>
    <definedName function="false" hidden="false" localSheetId="0" name="solver_pre" vbProcedure="false">0.000001</definedName>
    <definedName function="false" hidden="false" localSheetId="0" name="solver_scl" vbProcedure="false">2</definedName>
    <definedName function="false" hidden="false" localSheetId="0" name="solver_sho" vbProcedure="false">2</definedName>
    <definedName function="false" hidden="false" localSheetId="0" name="solver_tim" vbProcedure="false">100</definedName>
    <definedName function="false" hidden="false" localSheetId="0" name="solver_tol" vbProcedure="false">0.05</definedName>
    <definedName function="false" hidden="false" localSheetId="0" name="solver_typ" vbProcedure="false">3</definedName>
    <definedName function="false" hidden="false" localSheetId="0" name="solver_val" vbProcedure="false">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<sst xmlns="http://schemas.openxmlformats.org/spreadsheetml/2006/main" count="28" uniqueCount="28">
  <si>
    <t xml:space="preserve">Маємо результати спостережень за зміною величин попиту та пропозиції на ринку деякого товару
1. За цими даними знайти аналітичний вигляд функцій для попиту та пропозиції.
2. Побудувати знайдені функції в осях (Q,P). знайти точку ринкової рівноваги і нанести її на графік. Дослідити стан рівноваги на стабільність.
3. З’ясувати та графічно відобразити (на графіку з п.2), як зміняться параметри ринкової рівноваги після введення: податку, субсидії для виробника/споживача або квоти.
</t>
  </si>
  <si>
    <t xml:space="preserve">Еластичність</t>
  </si>
  <si>
    <t xml:space="preserve">E=(dQ/dP)|(P*,Q*)*(P*/Q*)</t>
  </si>
  <si>
    <t xml:space="preserve">Qs=Qlim</t>
  </si>
  <si>
    <t xml:space="preserve">квота</t>
  </si>
  <si>
    <t xml:space="preserve">Подбор параметра</t>
  </si>
  <si>
    <t xml:space="preserve">Price</t>
  </si>
  <si>
    <t xml:space="preserve">Demand</t>
  </si>
  <si>
    <t xml:space="preserve">Supply</t>
  </si>
  <si>
    <t xml:space="preserve">Func_dem</t>
  </si>
  <si>
    <t xml:space="preserve">Func_sup</t>
  </si>
  <si>
    <t xml:space="preserve">Sup=Qlim</t>
  </si>
  <si>
    <t xml:space="preserve">Пункт 2</t>
  </si>
  <si>
    <t xml:space="preserve">Q*d</t>
  </si>
  <si>
    <t xml:space="preserve">Q*s</t>
  </si>
  <si>
    <t xml:space="preserve">Ed</t>
  </si>
  <si>
    <t xml:space="preserve">P*</t>
  </si>
  <si>
    <t xml:space="preserve">Es</t>
  </si>
  <si>
    <t xml:space="preserve">Q*d-Q*s</t>
  </si>
  <si>
    <t xml:space="preserve">Рівноважна точка</t>
  </si>
  <si>
    <t xml:space="preserve">Qlim</t>
  </si>
  <si>
    <t xml:space="preserve">Кількість товару (ситуація на ринку)</t>
  </si>
  <si>
    <t xml:space="preserve">Пункт3</t>
  </si>
  <si>
    <t xml:space="preserve">Q**d</t>
  </si>
  <si>
    <t xml:space="preserve">Q**s</t>
  </si>
  <si>
    <t xml:space="preserve">P**</t>
  </si>
  <si>
    <t xml:space="preserve">Q**d-Q**s</t>
  </si>
  <si>
    <t xml:space="preserve">Рівноважна точка після введення квоти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</si>
</sst>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9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6"/>
      <name val="Calibri"/>
      <family val="2"/>
      <charset val="204"/>
    </font>
    <font>
      <sz val="10"/>
      <name val="Arial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7E4BD"/>
        <bgColor rgb="FFD9D9D9"/>
      </patternFill>
    </fill>
    <fill>
      <patternFill patternType="solid">
        <fgColor rgb="FFCCC1DA"/>
        <bgColor rgb="FFE6B9B8"/>
      </patternFill>
    </fill>
    <fill>
      <patternFill patternType="solid">
        <fgColor rgb="FFE6B9B8"/>
        <bgColor rgb="FFCCC1DA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CC1DA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A6A6"/>
      <rgbColor rgb="FFCC99FF"/>
      <rgbColor rgb="FFE6B9B8"/>
      <rgbColor rgb="FF4A7EBB"/>
      <rgbColor rgb="FF33CCCC"/>
      <rgbColor rgb="FF99CC00"/>
      <rgbColor rgb="FFFFCC00"/>
      <rgbColor rgb="FFFF9900"/>
      <rgbColor rgb="FFFF420E"/>
      <rgbColor rgb="FF7D5FA0"/>
      <rgbColor rgb="FFB3B3B3"/>
      <rgbColor rgb="FF00458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_rels/chart5.xml.rels><?xml version="1.0" encoding="UTF-8"?>
<Relationships xmlns="http://schemas.openxmlformats.org/package/2006/relationships"><Relationship Id="rId1" Type="http://schemas.openxmlformats.org/officeDocument/2006/relationships/chartUserShapes" Target="../drawings/drawing2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32136048657972"/>
          <c:y val="0.0331983805668016"/>
          <c:w val="0.529881683662662"/>
          <c:h val="0.901803459698197"/>
        </c:manualLayout>
      </c:layout>
      <c:scatterChart>
        <c:scatterStyle val="lineMarker"/>
        <c:varyColors val="0"/>
        <c:ser>
          <c:idx val="0"/>
          <c:order val="0"/>
          <c:tx>
            <c:strRef>
              <c:f>квота!$D$3</c:f>
              <c:strCache>
                <c:ptCount val="1"/>
                <c:pt idx="0">
                  <c:v>Func_dem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квота!$D$4:$D$11</c:f>
              <c:numCache>
                <c:formatCode>General</c:formatCode>
                <c:ptCount val="8"/>
                <c:pt idx="0">
                  <c:v>511.27988823512</c:v>
                </c:pt>
                <c:pt idx="1">
                  <c:v>452.522090375063</c:v>
                </c:pt>
                <c:pt idx="2">
                  <c:v>413.78319211192</c:v>
                </c:pt>
                <c:pt idx="3">
                  <c:v>381.358195338896</c:v>
                </c:pt>
                <c:pt idx="4">
                  <c:v>332.853622218074</c:v>
                </c:pt>
                <c:pt idx="5">
                  <c:v>318.915694033942</c:v>
                </c:pt>
                <c:pt idx="6">
                  <c:v>301.46669657732</c:v>
                </c:pt>
                <c:pt idx="7">
                  <c:v>275.821711041796</c:v>
                </c:pt>
              </c:numCache>
            </c:numRef>
          </c:xVal>
          <c:yVal>
            <c:numRef>
              <c:f>квота!$A$4:$A$11</c:f>
              <c:numCache>
                <c:formatCode>General</c:formatCode>
                <c:ptCount val="8"/>
                <c:pt idx="0">
                  <c:v>1.35</c:v>
                </c:pt>
                <c:pt idx="1">
                  <c:v>2.05</c:v>
                </c:pt>
                <c:pt idx="2">
                  <c:v>2.7</c:v>
                </c:pt>
                <c:pt idx="3">
                  <c:v>3.4</c:v>
                </c:pt>
                <c:pt idx="4">
                  <c:v>4.8</c:v>
                </c:pt>
                <c:pt idx="5">
                  <c:v>5.3</c:v>
                </c:pt>
                <c:pt idx="6">
                  <c:v>6</c:v>
                </c:pt>
                <c:pt idx="7">
                  <c:v>7.2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квота!$E$3</c:f>
              <c:strCache>
                <c:ptCount val="1"/>
                <c:pt idx="0">
                  <c:v>Func_sup</c:v>
                </c:pt>
              </c:strCache>
            </c:strRef>
          </c:tx>
          <c:spPr>
            <a:solidFill>
              <a:srgbClr val="3faf46"/>
            </a:solidFill>
            <a:ln w="28440">
              <a:solidFill>
                <a:srgbClr val="3faf46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квота!$E$4:$E$11</c:f>
              <c:numCache>
                <c:formatCode>General</c:formatCode>
                <c:ptCount val="8"/>
                <c:pt idx="0">
                  <c:v>255.438844381429</c:v>
                </c:pt>
                <c:pt idx="1">
                  <c:v>322.721401250315</c:v>
                </c:pt>
                <c:pt idx="2">
                  <c:v>376.507324534016</c:v>
                </c:pt>
                <c:pt idx="3">
                  <c:v>428.358984580977</c:v>
                </c:pt>
                <c:pt idx="4">
                  <c:v>519.552993098868</c:v>
                </c:pt>
                <c:pt idx="5">
                  <c:v>549.182051087933</c:v>
                </c:pt>
                <c:pt idx="6">
                  <c:v>588.66794195647</c:v>
                </c:pt>
                <c:pt idx="7">
                  <c:v>651.910729256997</c:v>
                </c:pt>
              </c:numCache>
            </c:numRef>
          </c:xVal>
          <c:yVal>
            <c:numRef>
              <c:f>квота!$A$4:$A$11</c:f>
              <c:numCache>
                <c:formatCode>General</c:formatCode>
                <c:ptCount val="8"/>
                <c:pt idx="0">
                  <c:v>1.35</c:v>
                </c:pt>
                <c:pt idx="1">
                  <c:v>2.05</c:v>
                </c:pt>
                <c:pt idx="2">
                  <c:v>2.7</c:v>
                </c:pt>
                <c:pt idx="3">
                  <c:v>3.4</c:v>
                </c:pt>
                <c:pt idx="4">
                  <c:v>4.8</c:v>
                </c:pt>
                <c:pt idx="5">
                  <c:v>5.3</c:v>
                </c:pt>
                <c:pt idx="6">
                  <c:v>6</c:v>
                </c:pt>
                <c:pt idx="7">
                  <c:v>7.2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квота!$A$1</c:f>
              <c:strCache>
                <c:ptCount val="1"/>
                <c:pt idx="0">
                  <c:v>Маємо результати спостережень за зміною величин попиту та пропозиції на ринку деякого товару
1. За цими даними знайти аналітичний вигляд функцій для попиту та пропозиції.
2. Побудувати знайдені функції в осях (Q,P). знайти точку ринкової рівноваги і нанести її на графік. Дослідити стан рівноваги на стабільність.
3. З’ясувати та графічно відобразити (на графіку з п.2), як зміняться параметри ринкової рівноваги після введення: податку, субсидії для виробника/споживача або квоти.
</c:v>
                </c:pt>
              </c:strCache>
            </c:strRef>
          </c:tx>
          <c:spPr>
            <a:solidFill>
              <a:srgbClr val="f10d0c"/>
            </a:solidFill>
            <a:ln w="28440">
              <a:solidFill>
                <a:srgbClr val="f10d0c"/>
              </a:solidFill>
              <a:round/>
            </a:ln>
          </c:spPr>
          <c:marker>
            <c:symbol val="circle"/>
            <c:size val="9"/>
            <c:spPr>
              <a:solidFill>
                <a:srgbClr val="f10d0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квота!$J$3</c:f>
              <c:numCache>
                <c:formatCode>General</c:formatCode>
                <c:ptCount val="1"/>
                <c:pt idx="0">
                  <c:v>399.122895502525</c:v>
                </c:pt>
              </c:numCache>
            </c:numRef>
          </c:xVal>
          <c:yVal>
            <c:numRef>
              <c:f>квота!$J$5</c:f>
              <c:numCache>
                <c:formatCode>General</c:formatCode>
                <c:ptCount val="1"/>
                <c:pt idx="0">
                  <c:v>2.9966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квота!$F$3</c:f>
              <c:strCache>
                <c:ptCount val="1"/>
                <c:pt idx="0">
                  <c:v>Sup=Qlim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квота!$F$4:$F$11</c:f>
              <c:numCache>
                <c:formatCode>General</c:formatCode>
                <c:ptCount val="8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</c:numCache>
            </c:numRef>
          </c:xVal>
          <c:yVal>
            <c:numRef>
              <c:f>квота!$A$4:$A$11</c:f>
              <c:numCache>
                <c:formatCode>General</c:formatCode>
                <c:ptCount val="8"/>
                <c:pt idx="0">
                  <c:v>1.35</c:v>
                </c:pt>
                <c:pt idx="1">
                  <c:v>2.05</c:v>
                </c:pt>
                <c:pt idx="2">
                  <c:v>2.7</c:v>
                </c:pt>
                <c:pt idx="3">
                  <c:v>3.4</c:v>
                </c:pt>
                <c:pt idx="4">
                  <c:v>4.8</c:v>
                </c:pt>
                <c:pt idx="5">
                  <c:v>5.3</c:v>
                </c:pt>
                <c:pt idx="6">
                  <c:v>6</c:v>
                </c:pt>
                <c:pt idx="7">
                  <c:v>7.2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квота!$A$1</c:f>
              <c:strCache>
                <c:ptCount val="1"/>
                <c:pt idx="0">
                  <c:v>Маємо результати спостережень за зміною величин попиту та пропозиції на ринку деякого товару
1. За цими даними знайти аналітичний вигляд функцій для попиту та пропозиції.
2. Побудувати знайдені функції в осях (Q,P). знайти точку ринкової рівноваги і нанести її на графік. Дослідити стан рівноваги на стабільність.
3. З’ясувати та графічно відобразити (на графіку з п.2), як зміняться параметри ринкової рівноваги після введення: податку, субсидії для виробника/споживача або квоти.
</c:v>
                </c:pt>
              </c:strCache>
            </c:strRef>
          </c:tx>
          <c:spPr>
            <a:solidFill>
              <a:srgbClr val="ffff00"/>
            </a:solidFill>
            <a:ln w="237600">
              <a:solidFill>
                <a:srgbClr val="ffff00"/>
              </a:solidFill>
              <a:round/>
            </a:ln>
          </c:spPr>
          <c:marker>
            <c:symbol val="circle"/>
            <c:size val="7"/>
            <c:spPr>
              <a:solidFill>
                <a:srgbClr val="ffff00"/>
              </a:solidFill>
            </c:spPr>
          </c:marker>
          <c:dLbls>
            <c:numFmt formatCode="General" sourceLinked="1"/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квота!$J$12</c:f>
              <c:numCache>
                <c:formatCode>General</c:formatCode>
                <c:ptCount val="1"/>
                <c:pt idx="0">
                  <c:v>350</c:v>
                </c:pt>
              </c:numCache>
            </c:numRef>
          </c:xVal>
          <c:yVal>
            <c:numRef>
              <c:f>квота!$J$13</c:f>
              <c:numCache>
                <c:formatCode>General</c:formatCode>
                <c:ptCount val="1"/>
                <c:pt idx="0">
                  <c:v>4.249</c:v>
                </c:pt>
              </c:numCache>
            </c:numRef>
          </c:yVal>
          <c:smooth val="1"/>
        </c:ser>
        <c:axId val="75342997"/>
        <c:axId val="59388691"/>
      </c:scatterChart>
      <c:valAx>
        <c:axId val="7534299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388691"/>
        <c:crosses val="autoZero"/>
        <c:crossBetween val="midCat"/>
      </c:valAx>
      <c:valAx>
        <c:axId val="5938869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342997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59087332808812"/>
          <c:y val="0.130326818327459"/>
          <c:w val="0.401682503177389"/>
          <c:h val="0.639138096763858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квота!$B$3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8360">
                <a:solidFill>
                  <a:srgbClr val="ffa6a6"/>
                </a:solidFill>
                <a:round/>
              </a:ln>
            </c:spPr>
            <c:trendlineType val="log"/>
            <c:forward val="0"/>
            <c:backward val="0"/>
            <c:dispRSqr val="1"/>
            <c:dispEq val="1"/>
          </c:trendline>
          <c:xVal>
            <c:numRef>
              <c:f>квота!$A$4:$A$11</c:f>
              <c:numCache>
                <c:formatCode>General</c:formatCode>
                <c:ptCount val="8"/>
                <c:pt idx="0">
                  <c:v>1.35</c:v>
                </c:pt>
                <c:pt idx="1">
                  <c:v>2.05</c:v>
                </c:pt>
                <c:pt idx="2">
                  <c:v>2.7</c:v>
                </c:pt>
                <c:pt idx="3">
                  <c:v>3.4</c:v>
                </c:pt>
                <c:pt idx="4">
                  <c:v>4.8</c:v>
                </c:pt>
                <c:pt idx="5">
                  <c:v>5.3</c:v>
                </c:pt>
                <c:pt idx="6">
                  <c:v>6</c:v>
                </c:pt>
                <c:pt idx="7">
                  <c:v>7.2</c:v>
                </c:pt>
              </c:numCache>
            </c:numRef>
          </c:xVal>
          <c:yVal>
            <c:numRef>
              <c:f>квота!$B$4:$B$11</c:f>
              <c:numCache>
                <c:formatCode>General</c:formatCode>
                <c:ptCount val="8"/>
                <c:pt idx="0">
                  <c:v>500</c:v>
                </c:pt>
                <c:pt idx="1">
                  <c:v>450</c:v>
                </c:pt>
                <c:pt idx="2">
                  <c:v>420</c:v>
                </c:pt>
                <c:pt idx="3">
                  <c:v>390</c:v>
                </c:pt>
                <c:pt idx="4">
                  <c:v>350</c:v>
                </c:pt>
                <c:pt idx="5">
                  <c:v>328</c:v>
                </c:pt>
                <c:pt idx="6">
                  <c:v>300</c:v>
                </c:pt>
                <c:pt idx="7">
                  <c:v>250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квота!$C$3</c:f>
              <c:strCache>
                <c:ptCount val="1"/>
                <c:pt idx="0">
                  <c:v>Supply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a933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квота!$A$4:$A$11</c:f>
              <c:numCache>
                <c:formatCode>General</c:formatCode>
                <c:ptCount val="8"/>
                <c:pt idx="0">
                  <c:v>1.35</c:v>
                </c:pt>
                <c:pt idx="1">
                  <c:v>2.05</c:v>
                </c:pt>
                <c:pt idx="2">
                  <c:v>2.7</c:v>
                </c:pt>
                <c:pt idx="3">
                  <c:v>3.4</c:v>
                </c:pt>
                <c:pt idx="4">
                  <c:v>4.8</c:v>
                </c:pt>
                <c:pt idx="5">
                  <c:v>5.3</c:v>
                </c:pt>
                <c:pt idx="6">
                  <c:v>6</c:v>
                </c:pt>
                <c:pt idx="7">
                  <c:v>7.2</c:v>
                </c:pt>
              </c:numCache>
            </c:numRef>
          </c:xVal>
          <c:yVal>
            <c:numRef>
              <c:f>квота!$C$4:$C$11</c:f>
              <c:numCache>
                <c:formatCode>General</c:formatCode>
                <c:ptCount val="8"/>
                <c:pt idx="0">
                  <c:v>275</c:v>
                </c:pt>
                <c:pt idx="1">
                  <c:v>306</c:v>
                </c:pt>
                <c:pt idx="2">
                  <c:v>375</c:v>
                </c:pt>
                <c:pt idx="3">
                  <c:v>408</c:v>
                </c:pt>
                <c:pt idx="4">
                  <c:v>486</c:v>
                </c:pt>
                <c:pt idx="5">
                  <c:v>549</c:v>
                </c:pt>
                <c:pt idx="6">
                  <c:v>625</c:v>
                </c:pt>
                <c:pt idx="7">
                  <c:v>678</c:v>
                </c:pt>
              </c:numCache>
            </c:numRef>
          </c:yVal>
          <c:smooth val="1"/>
        </c:ser>
        <c:axId val="70451213"/>
        <c:axId val="64044887"/>
      </c:scatterChart>
      <c:valAx>
        <c:axId val="704512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044887"/>
        <c:crosses val="autoZero"/>
        <c:crossBetween val="midCat"/>
      </c:valAx>
      <c:valAx>
        <c:axId val="6404488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4512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e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445320</xdr:colOff>
      <xdr:row>46</xdr:row>
      <xdr:rowOff>109440</xdr:rowOff>
    </xdr:from>
    <xdr:to>
      <xdr:col>13</xdr:col>
      <xdr:colOff>528480</xdr:colOff>
      <xdr:row>72</xdr:row>
      <xdr:rowOff>46800</xdr:rowOff>
    </xdr:to>
    <xdr:graphicFrame>
      <xdr:nvGraphicFramePr>
        <xdr:cNvPr id="0" name="Диаграмма 2"/>
        <xdr:cNvGraphicFramePr/>
      </xdr:nvGraphicFramePr>
      <xdr:xfrm>
        <a:off x="445320" y="10416600"/>
        <a:ext cx="11896560" cy="449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593280</xdr:colOff>
      <xdr:row>16</xdr:row>
      <xdr:rowOff>58680</xdr:rowOff>
    </xdr:from>
    <xdr:to>
      <xdr:col>10</xdr:col>
      <xdr:colOff>214560</xdr:colOff>
      <xdr:row>45</xdr:row>
      <xdr:rowOff>116280</xdr:rowOff>
    </xdr:to>
    <xdr:graphicFrame>
      <xdr:nvGraphicFramePr>
        <xdr:cNvPr id="2" name=""/>
        <xdr:cNvGraphicFramePr/>
      </xdr:nvGraphicFramePr>
      <xdr:xfrm>
        <a:off x="593280" y="5108040"/>
        <a:ext cx="9121680" cy="514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</cdr:x>
      <cdr:y>0</cdr:y>
    </cdr:from>
    <cdr:to>
      <cdr:x>0.00302599328229491</cdr:x>
      <cdr:y>0.00728874649579495</cdr:y>
    </cdr:to>
    <cdr:pic>
      <cdr:nvPicPr>
        <cdr:cNvPr id="1" name="" descr=""/>
        <cdr:cNvPicPr/>
      </cdr:nvPicPr>
      <cdr:blipFill>
        <a:blip r:embed="rId1"/>
        <a:stretch/>
      </cdr:blipFill>
      <cdr:spPr>
        <a:xfrm>
          <a:off x="0" y="0"/>
          <a:ext cx="36000" cy="32760"/>
        </a:xfrm>
        <a:prstGeom prst="rect">
          <a:avLst/>
        </a:prstGeom>
        <a:ln w="0">
          <a:noFill/>
        </a:ln>
      </cdr:spPr>
    </cdr:pic>
  </cdr:relSizeAnchor>
</c:userShape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13" activeCellId="0" sqref="F13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11.57"/>
    <col collapsed="false" customWidth="true" hidden="false" outlineLevel="0" max="3" min="3" style="0" width="9.57"/>
    <col collapsed="false" customWidth="true" hidden="false" outlineLevel="0" max="5" min="4" style="0" width="18.86"/>
    <col collapsed="false" customWidth="true" hidden="false" outlineLevel="0" max="6" min="6" style="0" width="13.15"/>
    <col collapsed="false" customWidth="true" hidden="false" outlineLevel="0" max="8" min="8" style="0" width="11"/>
    <col collapsed="false" customWidth="true" hidden="false" outlineLevel="0" max="9" min="9" style="0" width="15.85"/>
    <col collapsed="false" customWidth="true" hidden="false" outlineLevel="0" max="10" min="10" style="0" width="18.86"/>
    <col collapsed="false" customWidth="true" hidden="false" outlineLevel="0" max="12" min="12" style="0" width="13.42"/>
    <col collapsed="false" customWidth="true" hidden="false" outlineLevel="0" max="13" min="13" style="0" width="10.85"/>
    <col collapsed="false" customWidth="true" hidden="false" outlineLevel="0" max="14" min="14" style="0" width="12.86"/>
    <col collapsed="false" customWidth="true" hidden="false" outlineLevel="0" max="21" min="21" style="0" width="14.57"/>
  </cols>
  <sheetData>
    <row r="1" customFormat="false" ht="108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N1" s="2" t="s">
        <v>1</v>
      </c>
      <c r="O1" s="3" t="s">
        <v>2</v>
      </c>
      <c r="P1" s="4"/>
      <c r="Q1" s="4"/>
      <c r="R1" s="4"/>
      <c r="S1" s="4" t="s">
        <v>3</v>
      </c>
      <c r="T1" s="4"/>
      <c r="U1" s="2" t="s">
        <v>4</v>
      </c>
    </row>
    <row r="2" customFormat="false" ht="19.7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5" t="s">
        <v>5</v>
      </c>
      <c r="J2" s="5"/>
      <c r="K2" s="4"/>
      <c r="N2" s="4"/>
      <c r="O2" s="4"/>
      <c r="P2" s="4"/>
      <c r="Q2" s="4"/>
      <c r="R2" s="4"/>
      <c r="S2" s="4"/>
    </row>
    <row r="3" customFormat="false" ht="19.7" hidden="false" customHeight="false" outlineLevel="0" collapsed="false">
      <c r="A3" s="6" t="s">
        <v>6</v>
      </c>
      <c r="B3" s="7" t="s">
        <v>7</v>
      </c>
      <c r="C3" s="8" t="s">
        <v>8</v>
      </c>
      <c r="D3" s="9" t="s">
        <v>9</v>
      </c>
      <c r="E3" s="9" t="s">
        <v>10</v>
      </c>
      <c r="F3" s="10" t="s">
        <v>11</v>
      </c>
      <c r="G3" s="11"/>
      <c r="H3" s="11" t="s">
        <v>12</v>
      </c>
      <c r="I3" s="12" t="s">
        <v>13</v>
      </c>
      <c r="J3" s="13" t="n">
        <f aca="false">-140.658*LN(J5)+553.492</f>
        <v>399.122895502525</v>
      </c>
      <c r="K3" s="4"/>
      <c r="N3" s="4"/>
      <c r="O3" s="4"/>
      <c r="P3" s="4"/>
      <c r="Q3" s="4"/>
      <c r="R3" s="4"/>
      <c r="S3" s="4"/>
    </row>
    <row r="4" customFormat="false" ht="19.7" hidden="false" customHeight="false" outlineLevel="0" collapsed="false">
      <c r="A4" s="14" t="n">
        <v>1.35</v>
      </c>
      <c r="B4" s="15" t="n">
        <v>500</v>
      </c>
      <c r="C4" s="16" t="n">
        <v>275</v>
      </c>
      <c r="D4" s="13" t="n">
        <f aca="false">-140.658*LN(A4 )+553.492</f>
        <v>511.27988823512</v>
      </c>
      <c r="E4" s="13" t="n">
        <f aca="false">215.943*A4^(0.5597)</f>
        <v>255.438844381429</v>
      </c>
      <c r="F4" s="13" t="n">
        <f aca="false">J9</f>
        <v>350</v>
      </c>
      <c r="G4" s="12"/>
      <c r="H4" s="12"/>
      <c r="I4" s="12" t="s">
        <v>14</v>
      </c>
      <c r="J4" s="13" t="n">
        <f aca="false">215.943*J5^(0.5597)</f>
        <v>399.124379166658</v>
      </c>
      <c r="K4" s="4"/>
      <c r="N4" s="4"/>
      <c r="O4" s="4" t="s">
        <v>15</v>
      </c>
      <c r="P4" s="4" t="n">
        <f aca="false">-(140.658/J5 )*(J5/J3)</f>
        <v>-0.352417768023309</v>
      </c>
      <c r="Q4" s="4"/>
      <c r="R4" s="4"/>
      <c r="S4" s="4"/>
      <c r="T4" s="4"/>
      <c r="U4" s="4"/>
    </row>
    <row r="5" customFormat="false" ht="19.7" hidden="false" customHeight="false" outlineLevel="0" collapsed="false">
      <c r="A5" s="17" t="n">
        <v>2.05</v>
      </c>
      <c r="B5" s="13" t="n">
        <v>450</v>
      </c>
      <c r="C5" s="18" t="n">
        <v>306</v>
      </c>
      <c r="D5" s="13" t="n">
        <f aca="false">-140.658*LN(A5 )+553.492</f>
        <v>452.522090375063</v>
      </c>
      <c r="E5" s="13" t="n">
        <f aca="false">215.943*A5^(0.5597)</f>
        <v>322.721401250315</v>
      </c>
      <c r="F5" s="13" t="n">
        <f aca="false">J9</f>
        <v>350</v>
      </c>
      <c r="G5" s="12"/>
      <c r="H5" s="12"/>
      <c r="I5" s="12" t="s">
        <v>16</v>
      </c>
      <c r="J5" s="13" t="n">
        <v>2.9966</v>
      </c>
      <c r="K5" s="4"/>
      <c r="N5" s="4"/>
      <c r="O5" s="4" t="s">
        <v>17</v>
      </c>
      <c r="P5" s="4" t="n">
        <f aca="false">-(215.94299/J5 )*(J5/J4)</f>
        <v>-0.541041843775298</v>
      </c>
      <c r="Q5" s="4"/>
      <c r="R5" s="4"/>
      <c r="S5" s="4"/>
      <c r="T5" s="4"/>
      <c r="U5" s="4"/>
    </row>
    <row r="6" customFormat="false" ht="19.7" hidden="false" customHeight="false" outlineLevel="0" collapsed="false">
      <c r="A6" s="17" t="n">
        <v>2.7</v>
      </c>
      <c r="B6" s="13" t="n">
        <v>420</v>
      </c>
      <c r="C6" s="18" t="n">
        <v>375</v>
      </c>
      <c r="D6" s="13" t="n">
        <f aca="false">-140.658*LN(A6 )+553.492</f>
        <v>413.78319211192</v>
      </c>
      <c r="E6" s="13" t="n">
        <f aca="false">215.943*A6^(0.5597)</f>
        <v>376.507324534016</v>
      </c>
      <c r="F6" s="13" t="n">
        <f aca="false">J9</f>
        <v>350</v>
      </c>
      <c r="G6" s="12"/>
      <c r="H6" s="12"/>
      <c r="I6" s="12" t="s">
        <v>18</v>
      </c>
      <c r="J6" s="19" t="n">
        <f aca="false">J3-J4</f>
        <v>-0.00148366413367285</v>
      </c>
      <c r="K6" s="4"/>
      <c r="N6" s="4"/>
      <c r="O6" s="4"/>
      <c r="P6" s="4"/>
      <c r="Q6" s="4"/>
      <c r="R6" s="4"/>
      <c r="S6" s="4"/>
    </row>
    <row r="7" customFormat="false" ht="19.7" hidden="false" customHeight="false" outlineLevel="0" collapsed="false">
      <c r="A7" s="17" t="n">
        <v>3.4</v>
      </c>
      <c r="B7" s="13" t="n">
        <v>390</v>
      </c>
      <c r="C7" s="18" t="n">
        <v>408</v>
      </c>
      <c r="D7" s="13" t="n">
        <f aca="false">-140.658*LN(A7 )+553.492</f>
        <v>381.358195338896</v>
      </c>
      <c r="E7" s="13" t="n">
        <f aca="false">215.943*A7^(0.5597)</f>
        <v>428.358984580977</v>
      </c>
      <c r="F7" s="13" t="n">
        <f aca="false">J9</f>
        <v>350</v>
      </c>
      <c r="G7" s="20"/>
      <c r="H7" s="20"/>
      <c r="I7" s="21" t="s">
        <v>19</v>
      </c>
      <c r="J7" s="22"/>
      <c r="K7" s="22"/>
      <c r="L7" s="22"/>
      <c r="M7" s="22"/>
      <c r="N7" s="4"/>
      <c r="O7" s="23" t="str">
        <f aca="false">IF(ABS(P4)&gt;P5,"стабільна динамічна рівновага",IF(ABS(P4)&lt;P5,"нестабільна динамічна рівновага","квазістабільна динамічна рівновага"))</f>
        <v>стабільна динамічна рівновага</v>
      </c>
      <c r="P7" s="4"/>
      <c r="Q7" s="4"/>
      <c r="R7" s="4"/>
      <c r="S7" s="4"/>
      <c r="T7" s="4"/>
      <c r="U7" s="4"/>
    </row>
    <row r="8" customFormat="false" ht="19.7" hidden="false" customHeight="false" outlineLevel="0" collapsed="false">
      <c r="A8" s="17" t="n">
        <v>4.8</v>
      </c>
      <c r="B8" s="13" t="n">
        <v>350</v>
      </c>
      <c r="C8" s="18" t="n">
        <v>486</v>
      </c>
      <c r="D8" s="13" t="n">
        <f aca="false">-140.658*LN(A8 )+553.492</f>
        <v>332.853622218074</v>
      </c>
      <c r="E8" s="13" t="n">
        <f aca="false">215.943*A8^(0.5597)</f>
        <v>519.552993098868</v>
      </c>
      <c r="F8" s="13" t="n">
        <f aca="false">J9</f>
        <v>350</v>
      </c>
      <c r="G8" s="24"/>
      <c r="H8" s="24"/>
      <c r="I8" s="25"/>
      <c r="J8" s="25"/>
      <c r="K8" s="25"/>
      <c r="L8" s="22"/>
      <c r="M8" s="22"/>
      <c r="N8" s="4"/>
      <c r="O8" s="4"/>
      <c r="P8" s="4"/>
      <c r="Q8" s="4"/>
      <c r="R8" s="4"/>
      <c r="S8" s="4"/>
      <c r="T8" s="4"/>
      <c r="U8" s="4"/>
    </row>
    <row r="9" customFormat="false" ht="19.7" hidden="false" customHeight="false" outlineLevel="0" collapsed="false">
      <c r="A9" s="17" t="n">
        <v>5.3</v>
      </c>
      <c r="B9" s="13" t="n">
        <v>328</v>
      </c>
      <c r="C9" s="18" t="n">
        <v>549</v>
      </c>
      <c r="D9" s="13" t="n">
        <f aca="false">-140.658*LN(A9 )+553.492</f>
        <v>318.915694033942</v>
      </c>
      <c r="E9" s="13" t="n">
        <f aca="false">215.943*A9^(0.5597)</f>
        <v>549.182051087933</v>
      </c>
      <c r="F9" s="13" t="n">
        <f aca="false">J9</f>
        <v>350</v>
      </c>
      <c r="G9" s="24"/>
      <c r="H9" s="24"/>
      <c r="I9" s="26" t="s">
        <v>20</v>
      </c>
      <c r="J9" s="22" t="n">
        <v>350</v>
      </c>
      <c r="K9" s="25"/>
      <c r="L9" s="25"/>
      <c r="M9" s="25"/>
      <c r="N9" s="4"/>
      <c r="O9" s="4"/>
      <c r="P9" s="4"/>
      <c r="Q9" s="4"/>
      <c r="R9" s="4"/>
      <c r="S9" s="4"/>
      <c r="T9" s="4"/>
      <c r="U9" s="4"/>
    </row>
    <row r="10" customFormat="false" ht="19.7" hidden="false" customHeight="false" outlineLevel="0" collapsed="false">
      <c r="A10" s="17" t="n">
        <v>6</v>
      </c>
      <c r="B10" s="13" t="n">
        <v>300</v>
      </c>
      <c r="C10" s="18" t="n">
        <v>625</v>
      </c>
      <c r="D10" s="13" t="n">
        <f aca="false">-140.658*LN(A10 )+553.492</f>
        <v>301.46669657732</v>
      </c>
      <c r="E10" s="13" t="n">
        <f aca="false">215.943*A10^(0.5597)</f>
        <v>588.66794195647</v>
      </c>
      <c r="F10" s="13" t="n">
        <f aca="false">J9</f>
        <v>350</v>
      </c>
      <c r="G10" s="24"/>
      <c r="H10" s="24"/>
      <c r="I10" s="22"/>
      <c r="J10" s="22"/>
      <c r="K10" s="22"/>
      <c r="L10" s="22"/>
      <c r="M10" s="27" t="s">
        <v>21</v>
      </c>
      <c r="N10" s="27"/>
      <c r="O10" s="4"/>
      <c r="P10" s="4"/>
      <c r="Q10" s="4"/>
      <c r="R10" s="4"/>
      <c r="S10" s="4"/>
      <c r="T10" s="4"/>
      <c r="U10" s="4"/>
    </row>
    <row r="11" customFormat="false" ht="19.7" hidden="false" customHeight="false" outlineLevel="0" collapsed="false">
      <c r="A11" s="28" t="n">
        <v>7.2</v>
      </c>
      <c r="B11" s="29" t="n">
        <v>250</v>
      </c>
      <c r="C11" s="30" t="n">
        <v>678</v>
      </c>
      <c r="D11" s="13" t="n">
        <f aca="false">-140.658*LN(A11 )+553.492</f>
        <v>275.821711041796</v>
      </c>
      <c r="E11" s="13" t="n">
        <f aca="false">215.943*A11^(0.5597)</f>
        <v>651.910729256997</v>
      </c>
      <c r="F11" s="13" t="n">
        <f aca="false">J9</f>
        <v>350</v>
      </c>
      <c r="G11" s="24"/>
      <c r="H11" s="24" t="s">
        <v>22</v>
      </c>
      <c r="I11" s="12" t="s">
        <v>23</v>
      </c>
      <c r="J11" s="13" t="n">
        <f aca="false">-140.658*LN(J13)+553.492</f>
        <v>350.0043695924</v>
      </c>
      <c r="K11" s="22"/>
      <c r="L11" s="22"/>
      <c r="M11" s="22" t="n">
        <f aca="false">J12-J4</f>
        <v>-49.1243791666582</v>
      </c>
      <c r="N11" s="23" t="str">
        <f aca="false">IF(M11&lt;0,"дифіцит","надлишок")</f>
        <v>дифіцит</v>
      </c>
      <c r="O11" s="4"/>
      <c r="P11" s="4"/>
      <c r="Q11" s="4"/>
      <c r="R11" s="4"/>
      <c r="S11" s="4"/>
      <c r="T11" s="4"/>
      <c r="U11" s="4"/>
    </row>
    <row r="12" customFormat="false" ht="19.7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12" t="s">
        <v>24</v>
      </c>
      <c r="J12" s="13" t="n">
        <v>350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customFormat="false" ht="19.7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12" t="s">
        <v>25</v>
      </c>
      <c r="J13" s="13" t="n">
        <v>4.249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customFormat="false" ht="19.7" hidden="false" customHeight="false" outlineLevel="0" collapsed="false">
      <c r="A14" s="4"/>
      <c r="B14" s="4"/>
      <c r="C14" s="4"/>
      <c r="D14" s="31"/>
      <c r="E14" s="4"/>
      <c r="F14" s="4"/>
      <c r="G14" s="4"/>
      <c r="H14" s="4"/>
      <c r="I14" s="12" t="s">
        <v>26</v>
      </c>
      <c r="J14" s="19" t="n">
        <f aca="false">J11 -J12</f>
        <v>0.00436959240028045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customFormat="false" ht="19.7" hidden="false" customHeight="false" outlineLevel="0" collapsed="false">
      <c r="A15" s="4"/>
      <c r="B15" s="4"/>
      <c r="C15" s="4"/>
      <c r="D15" s="4"/>
      <c r="E15" s="4"/>
      <c r="F15" s="4"/>
      <c r="G15" s="4"/>
      <c r="H15" s="4"/>
      <c r="I15" s="21" t="s">
        <v>27</v>
      </c>
      <c r="J15" s="22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</sheetData>
  <autoFilter ref="H2:J7"/>
  <mergeCells count="4">
    <mergeCell ref="A1:L1"/>
    <mergeCell ref="I2:J2"/>
    <mergeCell ref="I8:K8"/>
    <mergeCell ref="K9:M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LibreOffice/7.4.2.3$Windows_X86_64 LibreOffice_project/382eef1f22670f7f4118c8c2dd222ec7ad009daf</Application>
  <AppVersion>15.0000</AppVersion>
  <Company>Ya Blondinko Edition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2021-03-11T06:40:26Z</dcterms:created>
  <dc:creator>User</dc:creator>
  <dc:description/>
  <dc:language>en-US</dc:language>
  <cp:lastModifiedBy/>
  <dcterms:modified xsi:type="dcterms:W3CDTF">2023-05-09T22:25:07Z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