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D270606-DE05-4113-BFE9-FEDB9783EC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5" i="1"/>
  <c r="G35" i="1"/>
  <c r="G37" i="1" s="1"/>
  <c r="G38" i="1" s="1"/>
  <c r="G39" i="1" s="1"/>
  <c r="G28" i="1"/>
  <c r="G29" i="1"/>
  <c r="G25" i="1"/>
  <c r="G26" i="1" s="1"/>
  <c r="D17" i="1"/>
  <c r="D20" i="1" s="1"/>
  <c r="D21" i="1" s="1"/>
  <c r="G42" i="1" l="1"/>
  <c r="G43" i="1" s="1"/>
  <c r="G44" i="1" s="1"/>
</calcChain>
</file>

<file path=xl/sharedStrings.xml><?xml version="1.0" encoding="utf-8"?>
<sst xmlns="http://schemas.openxmlformats.org/spreadsheetml/2006/main" count="30" uniqueCount="28">
  <si>
    <t>Edad si nacio el 30/04/2006 y hasta el 14/02/2024</t>
  </si>
  <si>
    <t xml:space="preserve">Dia actual </t>
  </si>
  <si>
    <t>Fecha de nacimiento</t>
  </si>
  <si>
    <t>Dias vividos</t>
  </si>
  <si>
    <t>Años bisiestos si la persona a vivido 6865</t>
  </si>
  <si>
    <t>Dias a años</t>
  </si>
  <si>
    <t>Años bisiestos vividos</t>
  </si>
  <si>
    <t>Cuando me voy a pensionar si empiezo a trabjar desde el 14/02/2025</t>
  </si>
  <si>
    <t>Semanas necesarias para adquirir el derecho de pensión</t>
  </si>
  <si>
    <t>Semanas a dias</t>
  </si>
  <si>
    <t>Un hombre se puede pensionar en Colombia a los</t>
  </si>
  <si>
    <t>Años a dias</t>
  </si>
  <si>
    <t>Se puede pensionar el :</t>
  </si>
  <si>
    <t xml:space="preserve">Si empieza a trabajar desde el 14/02/2025 va a adquirir el derecho el : </t>
  </si>
  <si>
    <t xml:space="preserve">Si se toma un 16% de mi salario desde el 14/02/2025 </t>
  </si>
  <si>
    <t xml:space="preserve"> por mes se descuenta</t>
  </si>
  <si>
    <t>Salario</t>
  </si>
  <si>
    <t>Porcentaje descontado</t>
  </si>
  <si>
    <t>Si quiero pensionarme para tener 250.000.000 usando lo que gano y añadiendo intereses si es privado</t>
  </si>
  <si>
    <t>La cantidad de meses que llevaria llegar a 250,000,000 es</t>
  </si>
  <si>
    <t>Convertido a dias es</t>
  </si>
  <si>
    <t>nada a este porcentaje osea que reunira los 250000000 el</t>
  </si>
  <si>
    <t>Si es publico no se descontará</t>
  </si>
  <si>
    <t>Porcentaje descontado a el primer porcentaje del sueldo original</t>
  </si>
  <si>
    <t>Cantidad que se descuenta al primer porcentaje</t>
  </si>
  <si>
    <t>Cantidad que se va ahorrar</t>
  </si>
  <si>
    <t>Si es privado se descontará</t>
  </si>
  <si>
    <t>osea que reunira los 250000000 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</si>
</sst>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13" xfId="0" applyFill="1" applyBorder="1"/>
    <xf numFmtId="14" fontId="0" fillId="2" borderId="13" xfId="0" applyNumberFormat="1" applyFill="1" applyBorder="1"/>
    <xf numFmtId="0" fontId="0" fillId="2" borderId="13" xfId="0" applyNumberFormat="1" applyFill="1" applyBorder="1"/>
    <xf numFmtId="14" fontId="0" fillId="2" borderId="6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73" fontId="0" fillId="7" borderId="4" xfId="0" applyNumberFormat="1" applyFill="1" applyBorder="1" applyAlignment="1">
      <alignment horizontal="center"/>
    </xf>
    <xf numFmtId="173" fontId="0" fillId="7" borderId="13" xfId="0" applyNumberFormat="1" applyFill="1" applyBorder="1" applyAlignment="1">
      <alignment horizontal="center"/>
    </xf>
    <xf numFmtId="173" fontId="0" fillId="7" borderId="15" xfId="0" applyNumberFormat="1" applyFill="1" applyBorder="1" applyAlignment="1">
      <alignment horizontal="center"/>
    </xf>
    <xf numFmtId="173" fontId="0" fillId="7" borderId="6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4" xfId="0" applyFill="1" applyBorder="1"/>
    <xf numFmtId="14" fontId="0" fillId="10" borderId="4" xfId="0" applyNumberFormat="1" applyFill="1" applyBorder="1" applyAlignment="1">
      <alignment horizontal="center"/>
    </xf>
    <xf numFmtId="14" fontId="0" fillId="10" borderId="13" xfId="0" applyNumberFormat="1" applyFill="1" applyBorder="1" applyAlignment="1">
      <alignment horizontal="center"/>
    </xf>
    <xf numFmtId="0" fontId="0" fillId="10" borderId="4" xfId="0" applyNumberFormat="1" applyFill="1" applyBorder="1"/>
    <xf numFmtId="0" fontId="0" fillId="10" borderId="1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1" borderId="18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3" borderId="13" xfId="0" applyFill="1" applyBorder="1"/>
    <xf numFmtId="0" fontId="0" fillId="13" borderId="20" xfId="0" applyFill="1" applyBorder="1" applyAlignment="1">
      <alignment horizontal="right" vertical="center"/>
    </xf>
    <xf numFmtId="0" fontId="0" fillId="13" borderId="25" xfId="0" applyFill="1" applyBorder="1" applyAlignment="1">
      <alignment horizontal="right" vertical="center"/>
    </xf>
    <xf numFmtId="2" fontId="0" fillId="13" borderId="13" xfId="0" applyNumberFormat="1" applyFill="1" applyBorder="1"/>
    <xf numFmtId="14" fontId="0" fillId="13" borderId="13" xfId="0" applyNumberFormat="1" applyFill="1" applyBorder="1" applyAlignment="1">
      <alignment horizontal="right" vertical="center"/>
    </xf>
    <xf numFmtId="14" fontId="0" fillId="13" borderId="6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47"/>
  <sheetViews>
    <sheetView tabSelected="1" topLeftCell="A10" zoomScale="85" zoomScaleNormal="85" workbookViewId="0">
      <selection activeCell="M29" sqref="M29"/>
    </sheetView>
  </sheetViews>
  <sheetFormatPr baseColWidth="10" defaultRowHeight="15" x14ac:dyDescent="0.25"/>
  <cols>
    <col min="1" max="1" width="19" customWidth="1"/>
    <col min="3" max="3" width="21.7109375" customWidth="1"/>
    <col min="5" max="5" width="11.85546875" bestFit="1" customWidth="1"/>
    <col min="6" max="6" width="13" customWidth="1"/>
    <col min="7" max="7" width="28.140625" customWidth="1"/>
    <col min="13" max="13" width="16" customWidth="1"/>
  </cols>
  <sheetData>
    <row r="4" spans="2:6" x14ac:dyDescent="0.25">
      <c r="B4" s="2"/>
      <c r="C4" s="1"/>
      <c r="D4" s="1"/>
      <c r="F4" s="1"/>
    </row>
    <row r="5" spans="2:6" x14ac:dyDescent="0.25">
      <c r="C5" s="1"/>
    </row>
    <row r="13" spans="2:6" ht="15.75" thickBot="1" x14ac:dyDescent="0.3"/>
    <row r="14" spans="2:6" x14ac:dyDescent="0.25">
      <c r="B14" s="25" t="s">
        <v>0</v>
      </c>
      <c r="C14" s="26"/>
      <c r="D14" s="26"/>
      <c r="E14" s="26"/>
      <c r="F14" s="27"/>
    </row>
    <row r="15" spans="2:6" x14ac:dyDescent="0.25">
      <c r="B15" s="28" t="s">
        <v>1</v>
      </c>
      <c r="C15" s="29"/>
      <c r="D15" s="32">
        <v>45702</v>
      </c>
      <c r="E15" s="33">
        <v>45702</v>
      </c>
      <c r="F15" s="34"/>
    </row>
    <row r="16" spans="2:6" x14ac:dyDescent="0.25">
      <c r="B16" s="28" t="s">
        <v>2</v>
      </c>
      <c r="C16" s="29"/>
      <c r="D16" s="35">
        <v>38837</v>
      </c>
      <c r="E16" s="33">
        <v>38837</v>
      </c>
      <c r="F16" s="34"/>
    </row>
    <row r="17" spans="2:7" ht="15.75" thickBot="1" x14ac:dyDescent="0.3">
      <c r="B17" s="30" t="s">
        <v>3</v>
      </c>
      <c r="C17" s="31"/>
      <c r="D17" s="36">
        <f>MOD(D15,D16)</f>
        <v>6865</v>
      </c>
      <c r="E17" s="36"/>
      <c r="F17" s="37"/>
    </row>
    <row r="18" spans="2:7" ht="15.75" thickBot="1" x14ac:dyDescent="0.3"/>
    <row r="19" spans="2:7" x14ac:dyDescent="0.25">
      <c r="B19" s="14" t="s">
        <v>4</v>
      </c>
      <c r="C19" s="15"/>
      <c r="D19" s="15"/>
      <c r="E19" s="15"/>
      <c r="F19" s="16"/>
    </row>
    <row r="20" spans="2:7" x14ac:dyDescent="0.25">
      <c r="B20" s="17" t="s">
        <v>5</v>
      </c>
      <c r="C20" s="18"/>
      <c r="D20" s="21">
        <f>D17/365</f>
        <v>18.80821917808219</v>
      </c>
      <c r="E20" s="21"/>
      <c r="F20" s="22"/>
    </row>
    <row r="21" spans="2:7" ht="15.75" thickBot="1" x14ac:dyDescent="0.3">
      <c r="B21" s="19" t="s">
        <v>6</v>
      </c>
      <c r="C21" s="20"/>
      <c r="D21" s="23">
        <f>D20/4</f>
        <v>4.7020547945205475</v>
      </c>
      <c r="E21" s="23"/>
      <c r="F21" s="24"/>
    </row>
    <row r="22" spans="2:7" ht="15.75" thickBot="1" x14ac:dyDescent="0.3"/>
    <row r="23" spans="2:7" x14ac:dyDescent="0.25">
      <c r="B23" s="11" t="s">
        <v>7</v>
      </c>
      <c r="C23" s="12"/>
      <c r="D23" s="12"/>
      <c r="E23" s="12"/>
      <c r="F23" s="12"/>
      <c r="G23" s="13"/>
    </row>
    <row r="24" spans="2:7" x14ac:dyDescent="0.25">
      <c r="B24" s="7" t="s">
        <v>8</v>
      </c>
      <c r="C24" s="8"/>
      <c r="D24" s="8"/>
      <c r="E24" s="8"/>
      <c r="F24" s="8"/>
      <c r="G24" s="3">
        <v>1300</v>
      </c>
    </row>
    <row r="25" spans="2:7" x14ac:dyDescent="0.25">
      <c r="B25" s="7" t="s">
        <v>9</v>
      </c>
      <c r="C25" s="8"/>
      <c r="D25" s="8"/>
      <c r="E25" s="8"/>
      <c r="F25" s="8"/>
      <c r="G25" s="3">
        <f>G24*7</f>
        <v>9100</v>
      </c>
    </row>
    <row r="26" spans="2:7" x14ac:dyDescent="0.25">
      <c r="B26" s="7" t="s">
        <v>13</v>
      </c>
      <c r="C26" s="8"/>
      <c r="D26" s="8"/>
      <c r="E26" s="8"/>
      <c r="F26" s="8"/>
      <c r="G26" s="4">
        <f>E15+G25</f>
        <v>54802</v>
      </c>
    </row>
    <row r="27" spans="2:7" x14ac:dyDescent="0.25">
      <c r="B27" s="7" t="s">
        <v>10</v>
      </c>
      <c r="C27" s="8"/>
      <c r="D27" s="8"/>
      <c r="E27" s="8"/>
      <c r="F27" s="8"/>
      <c r="G27" s="3">
        <v>62</v>
      </c>
    </row>
    <row r="28" spans="2:7" x14ac:dyDescent="0.25">
      <c r="B28" s="7" t="s">
        <v>11</v>
      </c>
      <c r="C28" s="8"/>
      <c r="D28" s="8"/>
      <c r="E28" s="8"/>
      <c r="F28" s="8"/>
      <c r="G28" s="5">
        <f>G27*365</f>
        <v>22630</v>
      </c>
    </row>
    <row r="29" spans="2:7" ht="15.75" thickBot="1" x14ac:dyDescent="0.3">
      <c r="B29" s="9" t="s">
        <v>12</v>
      </c>
      <c r="C29" s="10"/>
      <c r="D29" s="10"/>
      <c r="E29" s="10"/>
      <c r="F29" s="10"/>
      <c r="G29" s="6">
        <f>G28+E16</f>
        <v>61467</v>
      </c>
    </row>
    <row r="30" spans="2:7" ht="15.75" thickBot="1" x14ac:dyDescent="0.3"/>
    <row r="31" spans="2:7" x14ac:dyDescent="0.25">
      <c r="B31" s="42" t="s">
        <v>18</v>
      </c>
      <c r="C31" s="43"/>
      <c r="D31" s="43"/>
      <c r="E31" s="43"/>
      <c r="F31" s="43"/>
      <c r="G31" s="44"/>
    </row>
    <row r="32" spans="2:7" x14ac:dyDescent="0.25">
      <c r="B32" s="45"/>
      <c r="C32" s="46"/>
      <c r="D32" s="46"/>
      <c r="E32" s="46"/>
      <c r="F32" s="46"/>
      <c r="G32" s="47"/>
    </row>
    <row r="33" spans="2:7" x14ac:dyDescent="0.25">
      <c r="B33" s="53" t="s">
        <v>16</v>
      </c>
      <c r="C33" s="52"/>
      <c r="D33" s="52"/>
      <c r="E33" s="52"/>
      <c r="F33" s="52"/>
      <c r="G33" s="55">
        <v>1400000</v>
      </c>
    </row>
    <row r="34" spans="2:7" x14ac:dyDescent="0.25">
      <c r="B34" s="53" t="s">
        <v>17</v>
      </c>
      <c r="C34" s="52"/>
      <c r="D34" s="52"/>
      <c r="E34" s="52"/>
      <c r="F34" s="52"/>
      <c r="G34" s="55">
        <v>16</v>
      </c>
    </row>
    <row r="35" spans="2:7" x14ac:dyDescent="0.25">
      <c r="B35" s="48" t="s">
        <v>14</v>
      </c>
      <c r="C35" s="40"/>
      <c r="D35" s="40"/>
      <c r="E35" s="40"/>
      <c r="F35" s="41"/>
      <c r="G35" s="56">
        <f>G33*G34/100</f>
        <v>224000</v>
      </c>
    </row>
    <row r="36" spans="2:7" x14ac:dyDescent="0.25">
      <c r="B36" s="54" t="s">
        <v>15</v>
      </c>
      <c r="C36" s="38"/>
      <c r="D36" s="38"/>
      <c r="E36" s="38"/>
      <c r="F36" s="39"/>
      <c r="G36" s="57"/>
    </row>
    <row r="37" spans="2:7" x14ac:dyDescent="0.25">
      <c r="B37" s="54" t="s">
        <v>19</v>
      </c>
      <c r="C37" s="38"/>
      <c r="D37" s="38"/>
      <c r="E37" s="38"/>
      <c r="F37" s="39"/>
      <c r="G37" s="58">
        <f>250000000/G35</f>
        <v>1116.0714285714287</v>
      </c>
    </row>
    <row r="38" spans="2:7" x14ac:dyDescent="0.25">
      <c r="B38" s="54" t="s">
        <v>20</v>
      </c>
      <c r="C38" s="38"/>
      <c r="D38" s="38"/>
      <c r="E38" s="38"/>
      <c r="F38" s="39"/>
      <c r="G38" s="58">
        <f>G37*30.417</f>
        <v>33947.544642857145</v>
      </c>
    </row>
    <row r="39" spans="2:7" x14ac:dyDescent="0.25">
      <c r="B39" s="48" t="s">
        <v>22</v>
      </c>
      <c r="C39" s="40"/>
      <c r="D39" s="40"/>
      <c r="E39" s="40"/>
      <c r="F39" s="41"/>
      <c r="G39" s="59">
        <f>E15+G38</f>
        <v>79649.544642857145</v>
      </c>
    </row>
    <row r="40" spans="2:7" x14ac:dyDescent="0.25">
      <c r="B40" s="54" t="s">
        <v>21</v>
      </c>
      <c r="C40" s="38"/>
      <c r="D40" s="38"/>
      <c r="E40" s="38"/>
      <c r="F40" s="39"/>
      <c r="G40" s="59"/>
    </row>
    <row r="41" spans="2:7" x14ac:dyDescent="0.25">
      <c r="B41" s="53" t="s">
        <v>23</v>
      </c>
      <c r="C41" s="52"/>
      <c r="D41" s="52"/>
      <c r="E41" s="52"/>
      <c r="F41" s="52"/>
      <c r="G41" s="55">
        <v>30</v>
      </c>
    </row>
    <row r="42" spans="2:7" x14ac:dyDescent="0.25">
      <c r="B42" s="53" t="s">
        <v>24</v>
      </c>
      <c r="C42" s="52"/>
      <c r="D42" s="52"/>
      <c r="E42" s="52"/>
      <c r="F42" s="52"/>
      <c r="G42" s="55">
        <f>G35*G41/100</f>
        <v>67200</v>
      </c>
    </row>
    <row r="43" spans="2:7" x14ac:dyDescent="0.25">
      <c r="B43" s="53" t="s">
        <v>25</v>
      </c>
      <c r="C43" s="52"/>
      <c r="D43" s="52"/>
      <c r="E43" s="52"/>
      <c r="F43" s="52"/>
      <c r="G43" s="55">
        <f>G35-G42</f>
        <v>156800</v>
      </c>
    </row>
    <row r="44" spans="2:7" x14ac:dyDescent="0.25">
      <c r="B44" s="53" t="s">
        <v>19</v>
      </c>
      <c r="C44" s="52"/>
      <c r="D44" s="52"/>
      <c r="E44" s="52"/>
      <c r="F44" s="52"/>
      <c r="G44" s="58">
        <f>250000000/G43</f>
        <v>1594.3877551020407</v>
      </c>
    </row>
    <row r="45" spans="2:7" x14ac:dyDescent="0.25">
      <c r="B45" s="53" t="s">
        <v>20</v>
      </c>
      <c r="C45" s="52"/>
      <c r="D45" s="52"/>
      <c r="E45" s="52"/>
      <c r="F45" s="52"/>
      <c r="G45" s="58">
        <f>G44*30.417</f>
        <v>48496.492346938772</v>
      </c>
    </row>
    <row r="46" spans="2:7" x14ac:dyDescent="0.25">
      <c r="B46" s="48" t="s">
        <v>26</v>
      </c>
      <c r="C46" s="40"/>
      <c r="D46" s="40"/>
      <c r="E46" s="40"/>
      <c r="F46" s="41"/>
      <c r="G46" s="59">
        <f>G45+E15</f>
        <v>94198.492346938772</v>
      </c>
    </row>
    <row r="47" spans="2:7" ht="15.75" thickBot="1" x14ac:dyDescent="0.3">
      <c r="B47" s="49" t="s">
        <v>27</v>
      </c>
      <c r="C47" s="50"/>
      <c r="D47" s="50"/>
      <c r="E47" s="50"/>
      <c r="F47" s="51"/>
      <c r="G47" s="60"/>
    </row>
  </sheetData>
  <mergeCells count="38">
    <mergeCell ref="B43:F43"/>
    <mergeCell ref="B44:F44"/>
    <mergeCell ref="B45:F45"/>
    <mergeCell ref="B46:F46"/>
    <mergeCell ref="B47:F47"/>
    <mergeCell ref="G46:G47"/>
    <mergeCell ref="B38:F38"/>
    <mergeCell ref="B39:F39"/>
    <mergeCell ref="B40:F40"/>
    <mergeCell ref="G39:G40"/>
    <mergeCell ref="B41:F41"/>
    <mergeCell ref="B42:F42"/>
    <mergeCell ref="B35:F35"/>
    <mergeCell ref="B36:F36"/>
    <mergeCell ref="G35:G36"/>
    <mergeCell ref="B33:F33"/>
    <mergeCell ref="B34:F34"/>
    <mergeCell ref="B37:F37"/>
    <mergeCell ref="B26:F26"/>
    <mergeCell ref="B23:G23"/>
    <mergeCell ref="B27:F27"/>
    <mergeCell ref="B28:F28"/>
    <mergeCell ref="B29:F29"/>
    <mergeCell ref="B31:G32"/>
    <mergeCell ref="B21:C21"/>
    <mergeCell ref="B24:F24"/>
    <mergeCell ref="B25:F25"/>
    <mergeCell ref="B17:C17"/>
    <mergeCell ref="D17:F17"/>
    <mergeCell ref="B19:F19"/>
    <mergeCell ref="B20:C20"/>
    <mergeCell ref="D20:F20"/>
    <mergeCell ref="D21:F21"/>
    <mergeCell ref="B14:F14"/>
    <mergeCell ref="B15:C15"/>
    <mergeCell ref="B16:C16"/>
    <mergeCell ref="E15:F15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Osmary Gomez</cp:lastModifiedBy>
  <dcterms:created xsi:type="dcterms:W3CDTF">2025-02-14T15:33:56Z</dcterms:created>
  <dcterms:modified xsi:type="dcterms:W3CDTF">2025-02-20T23:53:41Z</dcterms:modified>
</cp:coreProperties>
</file>