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2120" windowHeight="5835" activeTab="2"/>
  </bookViews>
  <sheets>
    <sheet name="темпер" sheetId="1" r:id="rId1"/>
    <sheet name="баром" sheetId="2" r:id="rId2"/>
    <sheet name="плотность ПГ" sheetId="3" r:id="rId3"/>
  </sheets>
  <calcPr calcId="125725"/>
</workbook>
</file>

<file path=xl/calcChain.xml><?xml version="1.0" encoding="utf-8"?>
<calcChain xmlns="http://schemas.openxmlformats.org/spreadsheetml/2006/main">
  <c r="A68" i="3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27" i="1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30" i="2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B28" i="1" l="1"/>
</calcChain>
</file>

<file path=xl/comments1.xml><?xml version="1.0" encoding="utf-8"?>
<comments xmlns="http://schemas.openxmlformats.org/spreadsheetml/2006/main">
  <authors>
    <author>ZinnurovaES</author>
    <author>Вьюхина Ольга Федоровна</author>
  </authors>
  <commentList>
    <comment ref="A3" authorId="0">
      <text>
        <r>
          <rPr>
            <sz val="8"/>
            <color indexed="81"/>
            <rFont val="Tahoma"/>
            <family val="2"/>
            <charset val="204"/>
          </rPr>
          <t xml:space="preserve">СТРОКИ@[ДАТА]
</t>
        </r>
      </text>
    </comment>
    <comment ref="B3" authorId="1">
      <text>
        <r>
          <rPr>
            <sz val="8"/>
            <color indexed="81"/>
            <rFont val="Tahoma"/>
            <family val="2"/>
            <charset val="204"/>
          </rPr>
          <t>СТРОКИ @[17764.S]</t>
        </r>
      </text>
    </comment>
  </commentList>
</comments>
</file>

<file path=xl/comments2.xml><?xml version="1.0" encoding="utf-8"?>
<comments xmlns="http://schemas.openxmlformats.org/spreadsheetml/2006/main">
  <authors>
    <author>ZinnurovaES</author>
    <author>Вьюхина Ольга Федоровна</author>
  </authors>
  <commentList>
    <comment ref="A4" authorId="0">
      <text>
        <r>
          <rPr>
            <sz val="8"/>
            <color indexed="81"/>
            <rFont val="Tahoma"/>
            <family val="2"/>
            <charset val="204"/>
          </rPr>
          <t xml:space="preserve">СТРОКИ@[ДАТА]
</t>
        </r>
      </text>
    </comment>
    <comment ref="B4" authorId="1">
      <text>
        <r>
          <rPr>
            <sz val="8"/>
            <color indexed="81"/>
            <rFont val="Tahoma"/>
            <family val="2"/>
            <charset val="204"/>
          </rPr>
          <t>СТРОКИ @[PB]</t>
        </r>
      </text>
    </comment>
  </commentList>
</comments>
</file>

<file path=xl/comments3.xml><?xml version="1.0" encoding="utf-8"?>
<comments xmlns="http://schemas.openxmlformats.org/spreadsheetml/2006/main">
  <authors>
    <author>ZinnurovaES</author>
    <author>Вьюхина Ольга Федоровна</author>
  </authors>
  <commentList>
    <comment ref="A3" authorId="0">
      <text>
        <r>
          <rPr>
            <sz val="8"/>
            <color indexed="81"/>
            <rFont val="Tahoma"/>
            <family val="2"/>
            <charset val="204"/>
          </rPr>
          <t xml:space="preserve">СТРОКИ@[ДАТА]
</t>
        </r>
      </text>
    </comment>
    <comment ref="B3" authorId="1">
      <text>
        <r>
          <rPr>
            <sz val="8"/>
            <color indexed="81"/>
            <rFont val="Tahoma"/>
            <family val="2"/>
            <charset val="204"/>
          </rPr>
          <t>СТРОКИ @[18098.S]</t>
        </r>
      </text>
    </comment>
  </commentList>
</comments>
</file>

<file path=xl/sharedStrings.xml><?xml version="1.0" encoding="utf-8"?>
<sst xmlns="http://schemas.openxmlformats.org/spreadsheetml/2006/main" count="6" uniqueCount="4">
  <si>
    <t>Дата:</t>
  </si>
  <si>
    <t>Температура наружного воздуха</t>
  </si>
  <si>
    <t>Барометрическое давление                   (мм рт.ст.)</t>
  </si>
  <si>
    <t>Плотность ПГ (в раб. усл.)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</si>
</sst>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1"/>
    <xf numFmtId="0" fontId="3" fillId="0" borderId="0" xfId="1" applyFont="1"/>
    <xf numFmtId="0" fontId="4" fillId="0" borderId="2" xfId="0" applyFont="1" applyBorder="1" applyAlignment="1">
      <alignment horizontal="center" wrapText="1"/>
    </xf>
    <xf numFmtId="0" fontId="3" fillId="0" borderId="2" xfId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3" fillId="0" borderId="3" xfId="1" applyBorder="1" applyAlignment="1">
      <alignment horizontal="center"/>
    </xf>
    <xf numFmtId="0" fontId="3" fillId="0" borderId="4" xfId="1" applyFont="1" applyBorder="1"/>
    <xf numFmtId="0" fontId="3" fillId="0" borderId="0" xfId="1" applyFont="1" applyBorder="1" applyAlignment="1">
      <alignment horizontal="center"/>
    </xf>
    <xf numFmtId="0" fontId="3" fillId="0" borderId="0" xfId="1" applyFont="1" applyBorder="1"/>
    <xf numFmtId="164" fontId="5" fillId="0" borderId="0" xfId="0" applyNumberFormat="1" applyFont="1"/>
    <xf numFmtId="2" fontId="5" fillId="0" borderId="0" xfId="0" applyNumberFormat="1" applyFont="1"/>
  </cellXfs>
  <cellStyles count="2">
    <cellStyle name="INS" xfId="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8"/>
  <sheetViews>
    <sheetView zoomScale="90" zoomScaleNormal="90" workbookViewId="0">
      <selection activeCell="B23" sqref="B23:B27"/>
    </sheetView>
  </sheetViews>
  <sheetFormatPr defaultRowHeight="15"/>
  <cols>
    <col min="1" max="1" width="11" customWidth="1"/>
    <col min="2" max="2" width="12.7109375" customWidth="1"/>
  </cols>
  <sheetData>
    <row r="1" spans="1:2" ht="15.75" thickBot="1"/>
    <row r="2" spans="1:2" ht="45.75" thickBot="1">
      <c r="A2" s="4" t="s">
        <v>0</v>
      </c>
      <c r="B2" s="6" t="s">
        <v>1</v>
      </c>
    </row>
    <row r="3" spans="1:2" s="2" customFormat="1">
      <c r="A3" s="5" t="str">
        <f>"01.05.2017"</f>
        <v>01.05.2017</v>
      </c>
      <c r="B3" s="3">
        <f>14.9</f>
        <v>14.9</v>
      </c>
    </row>
    <row r="4" spans="1:2" s="2" customFormat="1">
      <c r="A4" s="10" t="str">
        <f>"02.05.2017"</f>
        <v>02.05.2017</v>
      </c>
      <c r="B4" s="3">
        <f>21.1</f>
        <v>21.1</v>
      </c>
    </row>
    <row r="5" spans="1:2" s="2" customFormat="1">
      <c r="A5" s="10" t="str">
        <f>"03.05.2017"</f>
        <v>03.05.2017</v>
      </c>
      <c r="B5" s="3">
        <f>21.1</f>
        <v>21.1</v>
      </c>
    </row>
    <row r="6" spans="1:2" s="2" customFormat="1">
      <c r="A6" s="10" t="str">
        <f>"04.05.2017"</f>
        <v>04.05.2017</v>
      </c>
      <c r="B6" s="3">
        <f>12.2</f>
        <v>12.2</v>
      </c>
    </row>
    <row r="7" spans="1:2" s="2" customFormat="1">
      <c r="A7" s="10" t="str">
        <f>"05.05.2017"</f>
        <v>05.05.2017</v>
      </c>
      <c r="B7" s="3">
        <f>5.4</f>
        <v>5.4</v>
      </c>
    </row>
    <row r="8" spans="1:2" s="2" customFormat="1">
      <c r="A8" s="10" t="str">
        <f>"06.05.2017"</f>
        <v>06.05.2017</v>
      </c>
      <c r="B8" s="3">
        <f>6.7</f>
        <v>6.7</v>
      </c>
    </row>
    <row r="9" spans="1:2" s="2" customFormat="1">
      <c r="A9" s="10" t="str">
        <f>"07.05.2017"</f>
        <v>07.05.2017</v>
      </c>
      <c r="B9" s="3">
        <f>5.5</f>
        <v>5.5</v>
      </c>
    </row>
    <row r="10" spans="1:2" s="2" customFormat="1">
      <c r="A10" s="10" t="str">
        <f>"08.05.2017"</f>
        <v>08.05.2017</v>
      </c>
      <c r="B10" s="3">
        <f>9</f>
        <v>9</v>
      </c>
    </row>
    <row r="11" spans="1:2" s="2" customFormat="1">
      <c r="A11" s="10" t="str">
        <f>"09.05.2017"</f>
        <v>09.05.2017</v>
      </c>
      <c r="B11" s="3">
        <f>16.9</f>
        <v>16.899999999999999</v>
      </c>
    </row>
    <row r="12" spans="1:2" s="2" customFormat="1">
      <c r="A12" s="10" t="str">
        <f>"10.05.2017"</f>
        <v>10.05.2017</v>
      </c>
      <c r="B12" s="3">
        <f>14.9</f>
        <v>14.9</v>
      </c>
    </row>
    <row r="13" spans="1:2" s="2" customFormat="1">
      <c r="A13" s="10" t="str">
        <f>"11.05.2017"</f>
        <v>11.05.2017</v>
      </c>
      <c r="B13" s="3">
        <f>13.2</f>
        <v>13.2</v>
      </c>
    </row>
    <row r="14" spans="1:2" s="2" customFormat="1">
      <c r="A14" s="10" t="str">
        <f>"12.05.2017"</f>
        <v>12.05.2017</v>
      </c>
      <c r="B14" s="3">
        <f>10</f>
        <v>10</v>
      </c>
    </row>
    <row r="15" spans="1:2" s="2" customFormat="1">
      <c r="A15" s="10" t="str">
        <f>"13.05.2017"</f>
        <v>13.05.2017</v>
      </c>
      <c r="B15" s="3">
        <f>8.9</f>
        <v>8.9</v>
      </c>
    </row>
    <row r="16" spans="1:2" s="2" customFormat="1">
      <c r="A16" s="10" t="str">
        <f>"14.05.2017"</f>
        <v>14.05.2017</v>
      </c>
      <c r="B16" s="3">
        <f>8.8</f>
        <v>8.8000000000000007</v>
      </c>
    </row>
    <row r="17" spans="1:2" s="2" customFormat="1">
      <c r="A17" s="10" t="str">
        <f>"15.05.2017"</f>
        <v>15.05.2017</v>
      </c>
      <c r="B17" s="3">
        <f>7.5</f>
        <v>7.5</v>
      </c>
    </row>
    <row r="18" spans="1:2" s="2" customFormat="1">
      <c r="A18" s="10" t="str">
        <f>"16.05.2017"</f>
        <v>16.05.2017</v>
      </c>
      <c r="B18" s="3">
        <f>7.1</f>
        <v>7.1</v>
      </c>
    </row>
    <row r="19" spans="1:2" s="2" customFormat="1">
      <c r="A19" s="10" t="str">
        <f>"17.05.2017"</f>
        <v>17.05.2017</v>
      </c>
      <c r="B19" s="3">
        <f>12.5</f>
        <v>12.5</v>
      </c>
    </row>
    <row r="20" spans="1:2" s="2" customFormat="1">
      <c r="A20" s="10" t="str">
        <f>"18.05.2017"</f>
        <v>18.05.2017</v>
      </c>
      <c r="B20" s="3">
        <f>17</f>
        <v>17</v>
      </c>
    </row>
    <row r="21" spans="1:2" s="2" customFormat="1">
      <c r="A21" s="10" t="str">
        <f>"19.05.2017"</f>
        <v>19.05.2017</v>
      </c>
      <c r="B21" s="3">
        <f>19.4</f>
        <v>19.399999999999999</v>
      </c>
    </row>
    <row r="22" spans="1:2" s="2" customFormat="1">
      <c r="A22" s="10" t="str">
        <f>"20.05.2017"</f>
        <v>20.05.2017</v>
      </c>
      <c r="B22" s="3">
        <f>20</f>
        <v>20</v>
      </c>
    </row>
    <row r="23" spans="1:2" s="2" customFormat="1">
      <c r="A23" s="10" t="str">
        <f>"21.05.2017"</f>
        <v>21.05.2017</v>
      </c>
      <c r="B23" s="3">
        <f>18.4</f>
        <v>18.399999999999999</v>
      </c>
    </row>
    <row r="24" spans="1:2" s="2" customFormat="1">
      <c r="A24" s="10" t="str">
        <f>"22.05.2017"</f>
        <v>22.05.2017</v>
      </c>
      <c r="B24" s="3">
        <f>12</f>
        <v>12</v>
      </c>
    </row>
    <row r="25" spans="1:2" s="2" customFormat="1">
      <c r="A25" s="10" t="str">
        <f>"23.05.2017"</f>
        <v>23.05.2017</v>
      </c>
      <c r="B25" s="3">
        <f>5.1</f>
        <v>5.0999999999999996</v>
      </c>
    </row>
    <row r="26" spans="1:2" s="2" customFormat="1">
      <c r="A26" s="10" t="str">
        <f>"24.05.2017"</f>
        <v>24.05.2017</v>
      </c>
      <c r="B26" s="3">
        <f>11.3</f>
        <v>11.3</v>
      </c>
    </row>
    <row r="27" spans="1:2" s="2" customFormat="1">
      <c r="A27" s="10" t="str">
        <f>"25.05.2017"</f>
        <v>25.05.2017</v>
      </c>
      <c r="B27" s="3">
        <f>15</f>
        <v>15</v>
      </c>
    </row>
    <row r="28" spans="1:2">
      <c r="B28" s="13">
        <f>AVERAGE(B3:B3)</f>
        <v>14.9</v>
      </c>
    </row>
    <row r="38" s="1" customForma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0"/>
  <sheetViews>
    <sheetView workbookViewId="0">
      <selection activeCell="A33" sqref="A33"/>
    </sheetView>
  </sheetViews>
  <sheetFormatPr defaultRowHeight="15"/>
  <cols>
    <col min="1" max="1" width="10.85546875" customWidth="1"/>
    <col min="2" max="2" width="18.140625" customWidth="1"/>
  </cols>
  <sheetData>
    <row r="2" spans="1:2" ht="15.75" thickBot="1"/>
    <row r="3" spans="1:2" ht="46.5" customHeight="1" thickBot="1">
      <c r="A3" s="4" t="s">
        <v>0</v>
      </c>
      <c r="B3" s="7" t="s">
        <v>2</v>
      </c>
    </row>
    <row r="4" spans="1:2" s="2" customFormat="1">
      <c r="A4" s="8" t="str">
        <f>"01.01.2016"</f>
        <v>01.01.2016</v>
      </c>
      <c r="B4" s="9">
        <f>752</f>
        <v>752</v>
      </c>
    </row>
    <row r="5" spans="1:2" s="2" customFormat="1">
      <c r="A5" s="10" t="str">
        <f>"02.01.2016"</f>
        <v>02.01.2016</v>
      </c>
      <c r="B5" s="11">
        <f>752</f>
        <v>752</v>
      </c>
    </row>
    <row r="6" spans="1:2" s="2" customFormat="1">
      <c r="A6" s="10" t="str">
        <f>"03.01.2016"</f>
        <v>03.01.2016</v>
      </c>
      <c r="B6" s="11">
        <f>750</f>
        <v>750</v>
      </c>
    </row>
    <row r="7" spans="1:2" s="2" customFormat="1">
      <c r="A7" s="10" t="str">
        <f>"04.01.2016"</f>
        <v>04.01.2016</v>
      </c>
      <c r="B7" s="11">
        <f>747</f>
        <v>747</v>
      </c>
    </row>
    <row r="8" spans="1:2" s="2" customFormat="1">
      <c r="A8" s="10" t="str">
        <f>"05.01.2016"</f>
        <v>05.01.2016</v>
      </c>
      <c r="B8" s="11">
        <f>752</f>
        <v>752</v>
      </c>
    </row>
    <row r="9" spans="1:2" s="2" customFormat="1">
      <c r="A9" s="10" t="str">
        <f>"06.01.2016"</f>
        <v>06.01.2016</v>
      </c>
      <c r="B9" s="11">
        <f>745</f>
        <v>745</v>
      </c>
    </row>
    <row r="10" spans="1:2" s="2" customFormat="1">
      <c r="A10" s="10" t="str">
        <f>"07.01.2016"</f>
        <v>07.01.2016</v>
      </c>
      <c r="B10" s="11">
        <f>741</f>
        <v>741</v>
      </c>
    </row>
    <row r="11" spans="1:2" s="2" customFormat="1">
      <c r="A11" s="10" t="str">
        <f>"08.01.2016"</f>
        <v>08.01.2016</v>
      </c>
      <c r="B11" s="11">
        <f>744</f>
        <v>744</v>
      </c>
    </row>
    <row r="12" spans="1:2" s="2" customFormat="1">
      <c r="A12" s="10" t="str">
        <f>"09.01.2016"</f>
        <v>09.01.2016</v>
      </c>
      <c r="B12" s="11">
        <f>744</f>
        <v>744</v>
      </c>
    </row>
    <row r="13" spans="1:2" s="2" customFormat="1">
      <c r="A13" s="10" t="str">
        <f>"10.01.2016"</f>
        <v>10.01.2016</v>
      </c>
      <c r="B13" s="11">
        <f>737</f>
        <v>737</v>
      </c>
    </row>
    <row r="14" spans="1:2" s="2" customFormat="1">
      <c r="A14" s="10" t="str">
        <f>"11.01.2016"</f>
        <v>11.01.2016</v>
      </c>
      <c r="B14" s="11">
        <f>732</f>
        <v>732</v>
      </c>
    </row>
    <row r="15" spans="1:2" s="2" customFormat="1">
      <c r="A15" s="10" t="str">
        <f>"12.01.2016"</f>
        <v>12.01.2016</v>
      </c>
      <c r="B15" s="11">
        <f>733</f>
        <v>733</v>
      </c>
    </row>
    <row r="16" spans="1:2" s="2" customFormat="1">
      <c r="A16" s="10" t="str">
        <f>"13.01.2016"</f>
        <v>13.01.2016</v>
      </c>
      <c r="B16" s="11">
        <f>743</f>
        <v>743</v>
      </c>
    </row>
    <row r="17" spans="1:2" s="2" customFormat="1">
      <c r="A17" s="10" t="str">
        <f>"14.01.2016"</f>
        <v>14.01.2016</v>
      </c>
      <c r="B17" s="11">
        <f>744</f>
        <v>744</v>
      </c>
    </row>
    <row r="18" spans="1:2" s="2" customFormat="1">
      <c r="A18" s="10" t="str">
        <f>"15.01.2016"</f>
        <v>15.01.2016</v>
      </c>
      <c r="B18" s="11">
        <f>741</f>
        <v>741</v>
      </c>
    </row>
    <row r="19" spans="1:2" s="2" customFormat="1">
      <c r="A19" s="10" t="str">
        <f>"16.01.2016"</f>
        <v>16.01.2016</v>
      </c>
      <c r="B19" s="11">
        <f>741</f>
        <v>741</v>
      </c>
    </row>
    <row r="20" spans="1:2" s="2" customFormat="1">
      <c r="A20" s="10" t="str">
        <f>"17.01.2016"</f>
        <v>17.01.2016</v>
      </c>
      <c r="B20" s="11">
        <f>747</f>
        <v>747</v>
      </c>
    </row>
    <row r="21" spans="1:2" s="2" customFormat="1">
      <c r="A21" s="10" t="str">
        <f>"18.01.2016"</f>
        <v>18.01.2016</v>
      </c>
      <c r="B21" s="11">
        <f>750</f>
        <v>750</v>
      </c>
    </row>
    <row r="22" spans="1:2" s="2" customFormat="1">
      <c r="A22" s="10" t="str">
        <f>"19.01.2016"</f>
        <v>19.01.2016</v>
      </c>
      <c r="B22" s="11">
        <f>750</f>
        <v>750</v>
      </c>
    </row>
    <row r="23" spans="1:2" s="2" customFormat="1">
      <c r="A23" s="10" t="str">
        <f>"20.01.2016"</f>
        <v>20.01.2016</v>
      </c>
      <c r="B23" s="11">
        <f>745</f>
        <v>745</v>
      </c>
    </row>
    <row r="24" spans="1:2" s="2" customFormat="1">
      <c r="A24" s="10" t="str">
        <f>"21.01.2016"</f>
        <v>21.01.2016</v>
      </c>
      <c r="B24" s="11">
        <f>742</f>
        <v>742</v>
      </c>
    </row>
    <row r="25" spans="1:2" s="2" customFormat="1">
      <c r="A25" s="10" t="str">
        <f>"22.01.2016"</f>
        <v>22.01.2016</v>
      </c>
      <c r="B25" s="11">
        <f>752</f>
        <v>752</v>
      </c>
    </row>
    <row r="26" spans="1:2" s="2" customFormat="1">
      <c r="A26" s="10" t="str">
        <f>"23.01.2016"</f>
        <v>23.01.2016</v>
      </c>
      <c r="B26" s="11">
        <f>758</f>
        <v>758</v>
      </c>
    </row>
    <row r="27" spans="1:2" s="2" customFormat="1">
      <c r="A27" s="10" t="str">
        <f>"24.01.2016"</f>
        <v>24.01.2016</v>
      </c>
      <c r="B27" s="11">
        <f>750</f>
        <v>750</v>
      </c>
    </row>
    <row r="28" spans="1:2" s="2" customFormat="1">
      <c r="A28" s="10" t="str">
        <f>"25.01.2016"</f>
        <v>25.01.2016</v>
      </c>
      <c r="B28" s="11">
        <f>744</f>
        <v>744</v>
      </c>
    </row>
    <row r="29" spans="1:2" s="2" customFormat="1">
      <c r="A29" s="10" t="str">
        <f>"26.01.2016"</f>
        <v>26.01.2016</v>
      </c>
      <c r="B29" s="11">
        <f>741</f>
        <v>741</v>
      </c>
    </row>
    <row r="30" spans="1:2" s="2" customFormat="1">
      <c r="A30" s="10" t="str">
        <f>"27.01.2016"</f>
        <v>27.01.2016</v>
      </c>
      <c r="B30" s="11">
        <f>740</f>
        <v>740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6"/>
  <sheetViews>
    <sheetView tabSelected="1" zoomScale="90" zoomScaleNormal="90" workbookViewId="0">
      <pane ySplit="2" topLeftCell="A117" activePane="bottomLeft" state="frozen"/>
      <selection pane="bottomLeft" activeCell="C78" sqref="C78"/>
    </sheetView>
  </sheetViews>
  <sheetFormatPr defaultRowHeight="15"/>
  <cols>
    <col min="1" max="1" width="12" customWidth="1"/>
    <col min="2" max="2" width="12.7109375" customWidth="1"/>
  </cols>
  <sheetData>
    <row r="1" spans="1:2" ht="15.75" thickBot="1"/>
    <row r="2" spans="1:2" ht="45.75" thickBot="1">
      <c r="A2" s="4" t="s">
        <v>0</v>
      </c>
      <c r="B2" s="6" t="s">
        <v>3</v>
      </c>
    </row>
    <row r="3" spans="1:2" s="2" customFormat="1">
      <c r="A3" s="5" t="str">
        <f>"01.01.2017"</f>
        <v>01.01.2017</v>
      </c>
      <c r="B3" s="3">
        <f t="shared" ref="B3:B10" si="0">0.6957</f>
        <v>0.69569999999999999</v>
      </c>
    </row>
    <row r="4" spans="1:2" s="2" customFormat="1">
      <c r="A4" s="10" t="str">
        <f>"02.01.2017"</f>
        <v>02.01.2017</v>
      </c>
      <c r="B4" s="3">
        <f t="shared" si="0"/>
        <v>0.69569999999999999</v>
      </c>
    </row>
    <row r="5" spans="1:2" s="2" customFormat="1">
      <c r="A5" s="10" t="str">
        <f>"03.01.2017"</f>
        <v>03.01.2017</v>
      </c>
      <c r="B5" s="3">
        <f t="shared" si="0"/>
        <v>0.69569999999999999</v>
      </c>
    </row>
    <row r="6" spans="1:2" s="2" customFormat="1">
      <c r="A6" s="10" t="str">
        <f>"04.01.2017"</f>
        <v>04.01.2017</v>
      </c>
      <c r="B6" s="3">
        <f t="shared" si="0"/>
        <v>0.69569999999999999</v>
      </c>
    </row>
    <row r="7" spans="1:2" s="2" customFormat="1">
      <c r="A7" s="10" t="str">
        <f>"05.01.2017"</f>
        <v>05.01.2017</v>
      </c>
      <c r="B7" s="3">
        <f t="shared" si="0"/>
        <v>0.69569999999999999</v>
      </c>
    </row>
    <row r="8" spans="1:2" s="2" customFormat="1">
      <c r="A8" s="10" t="str">
        <f>"06.01.2017"</f>
        <v>06.01.2017</v>
      </c>
      <c r="B8" s="3">
        <f t="shared" si="0"/>
        <v>0.69569999999999999</v>
      </c>
    </row>
    <row r="9" spans="1:2" s="2" customFormat="1">
      <c r="A9" s="10" t="str">
        <f>"07.01.2017"</f>
        <v>07.01.2017</v>
      </c>
      <c r="B9" s="3">
        <f t="shared" si="0"/>
        <v>0.69569999999999999</v>
      </c>
    </row>
    <row r="10" spans="1:2" s="2" customFormat="1">
      <c r="A10" s="10" t="str">
        <f>"08.01.2017"</f>
        <v>08.01.2017</v>
      </c>
      <c r="B10" s="3">
        <f t="shared" si="0"/>
        <v>0.69569999999999999</v>
      </c>
    </row>
    <row r="11" spans="1:2" s="2" customFormat="1">
      <c r="A11" s="10" t="str">
        <f>"09.01.2017"</f>
        <v>09.01.2017</v>
      </c>
      <c r="B11" s="3">
        <f>0.6939</f>
        <v>0.69389999999999996</v>
      </c>
    </row>
    <row r="12" spans="1:2" s="2" customFormat="1">
      <c r="A12" s="10" t="str">
        <f>"10.01.2017"</f>
        <v>10.01.2017</v>
      </c>
      <c r="B12" s="3">
        <f>0.694</f>
        <v>0.69399999999999995</v>
      </c>
    </row>
    <row r="13" spans="1:2" s="2" customFormat="1">
      <c r="A13" s="10" t="str">
        <f>"11.01.2017"</f>
        <v>11.01.2017</v>
      </c>
      <c r="B13" s="3">
        <f>0.6934</f>
        <v>0.69340000000000002</v>
      </c>
    </row>
    <row r="14" spans="1:2" s="2" customFormat="1">
      <c r="A14" s="10" t="str">
        <f>"12.01.2017"</f>
        <v>12.01.2017</v>
      </c>
      <c r="B14" s="3">
        <f>0.6927</f>
        <v>0.69269999999999998</v>
      </c>
    </row>
    <row r="15" spans="1:2" s="2" customFormat="1">
      <c r="A15" s="10" t="str">
        <f>"13.01.2017"</f>
        <v>13.01.2017</v>
      </c>
      <c r="B15" s="3">
        <f>0.6927</f>
        <v>0.69269999999999998</v>
      </c>
    </row>
    <row r="16" spans="1:2" s="2" customFormat="1">
      <c r="A16" s="10" t="str">
        <f>"14.01.2017"</f>
        <v>14.01.2017</v>
      </c>
      <c r="B16" s="3">
        <f>0.6927</f>
        <v>0.69269999999999998</v>
      </c>
    </row>
    <row r="17" spans="1:2" s="2" customFormat="1">
      <c r="A17" s="10" t="str">
        <f>"15.01.2017"</f>
        <v>15.01.2017</v>
      </c>
      <c r="B17" s="3">
        <f>0.6927</f>
        <v>0.69269999999999998</v>
      </c>
    </row>
    <row r="18" spans="1:2" s="2" customFormat="1">
      <c r="A18" s="10" t="str">
        <f>"16.01.2017"</f>
        <v>16.01.2017</v>
      </c>
      <c r="B18" s="3">
        <f>0.6934</f>
        <v>0.69340000000000002</v>
      </c>
    </row>
    <row r="19" spans="1:2" s="2" customFormat="1">
      <c r="A19" s="10" t="str">
        <f>"17.01.2017"</f>
        <v>17.01.2017</v>
      </c>
      <c r="B19" s="3">
        <f>0.6939</f>
        <v>0.69389999999999996</v>
      </c>
    </row>
    <row r="20" spans="1:2" s="2" customFormat="1">
      <c r="A20" s="10" t="str">
        <f>"18.01.2017"</f>
        <v>18.01.2017</v>
      </c>
      <c r="B20" s="3">
        <f>0.6936</f>
        <v>0.69359999999999999</v>
      </c>
    </row>
    <row r="21" spans="1:2" s="2" customFormat="1">
      <c r="A21" s="10" t="str">
        <f>"19.01.2017"</f>
        <v>19.01.2017</v>
      </c>
      <c r="B21" s="3">
        <f>0.6938</f>
        <v>0.69379999999999997</v>
      </c>
    </row>
    <row r="22" spans="1:2" s="2" customFormat="1">
      <c r="A22" s="10" t="str">
        <f>"20.01.2017"</f>
        <v>20.01.2017</v>
      </c>
      <c r="B22" s="3">
        <f>0.6938</f>
        <v>0.69379999999999997</v>
      </c>
    </row>
    <row r="23" spans="1:2" s="2" customFormat="1">
      <c r="A23" s="10" t="str">
        <f>"21.01.2017"</f>
        <v>21.01.2017</v>
      </c>
      <c r="B23" s="3">
        <f>0.6938</f>
        <v>0.69379999999999997</v>
      </c>
    </row>
    <row r="24" spans="1:2" s="2" customFormat="1">
      <c r="A24" s="10" t="str">
        <f>"22.01.2017"</f>
        <v>22.01.2017</v>
      </c>
      <c r="B24" s="3">
        <f>0.6938</f>
        <v>0.69379999999999997</v>
      </c>
    </row>
    <row r="25" spans="1:2" s="2" customFormat="1">
      <c r="A25" s="10" t="str">
        <f>"23.01.2017"</f>
        <v>23.01.2017</v>
      </c>
      <c r="B25" s="3">
        <f>0.6932</f>
        <v>0.69320000000000004</v>
      </c>
    </row>
    <row r="26" spans="1:2" s="2" customFormat="1">
      <c r="A26" s="10" t="str">
        <f>"24.01.2017"</f>
        <v>24.01.2017</v>
      </c>
      <c r="B26" s="3">
        <f>0.6936</f>
        <v>0.69359999999999999</v>
      </c>
    </row>
    <row r="27" spans="1:2" s="2" customFormat="1">
      <c r="A27" s="10" t="str">
        <f>"25.01.2017"</f>
        <v>25.01.2017</v>
      </c>
      <c r="B27" s="3">
        <f>0.6932</f>
        <v>0.69320000000000004</v>
      </c>
    </row>
    <row r="28" spans="1:2" s="2" customFormat="1">
      <c r="A28" s="10" t="str">
        <f>"26.01.2017"</f>
        <v>26.01.2017</v>
      </c>
      <c r="B28" s="3">
        <f>0.6937</f>
        <v>0.69369999999999998</v>
      </c>
    </row>
    <row r="29" spans="1:2" s="2" customFormat="1">
      <c r="A29" s="10" t="str">
        <f>"27.01.2017"</f>
        <v>27.01.2017</v>
      </c>
      <c r="B29" s="3">
        <f>0.6935</f>
        <v>0.69350000000000001</v>
      </c>
    </row>
    <row r="30" spans="1:2" s="2" customFormat="1">
      <c r="A30" s="10" t="str">
        <f>"28.01.2017"</f>
        <v>28.01.2017</v>
      </c>
      <c r="B30" s="3">
        <f>0.6935</f>
        <v>0.69350000000000001</v>
      </c>
    </row>
    <row r="31" spans="1:2" s="2" customFormat="1">
      <c r="A31" s="10" t="str">
        <f>"29.01.2017"</f>
        <v>29.01.2017</v>
      </c>
      <c r="B31" s="3">
        <f>0.6935</f>
        <v>0.69350000000000001</v>
      </c>
    </row>
    <row r="32" spans="1:2" s="2" customFormat="1">
      <c r="A32" s="10" t="str">
        <f>"30.01.2017"</f>
        <v>30.01.2017</v>
      </c>
      <c r="B32" s="3">
        <f>0.6929</f>
        <v>0.69289999999999996</v>
      </c>
    </row>
    <row r="33" spans="1:2" s="2" customFormat="1">
      <c r="A33" s="10" t="str">
        <f>"31.01.2017"</f>
        <v>31.01.2017</v>
      </c>
      <c r="B33" s="3">
        <f>0.6929</f>
        <v>0.69289999999999996</v>
      </c>
    </row>
    <row r="34" spans="1:2" s="2" customFormat="1">
      <c r="A34" s="10" t="str">
        <f>"01.02.2017"</f>
        <v>01.02.2017</v>
      </c>
      <c r="B34" s="3">
        <f>0.6931</f>
        <v>0.69310000000000005</v>
      </c>
    </row>
    <row r="35" spans="1:2" s="2" customFormat="1">
      <c r="A35" s="10" t="str">
        <f>"02.02.2017"</f>
        <v>02.02.2017</v>
      </c>
      <c r="B35" s="3">
        <f>0.6936</f>
        <v>0.69359999999999999</v>
      </c>
    </row>
    <row r="36" spans="1:2" s="2" customFormat="1">
      <c r="A36" s="10" t="str">
        <f>"03.02.2017"</f>
        <v>03.02.2017</v>
      </c>
      <c r="B36" s="3">
        <f>0.6935</f>
        <v>0.69350000000000001</v>
      </c>
    </row>
    <row r="37" spans="1:2" s="2" customFormat="1">
      <c r="A37" s="10" t="str">
        <f>"04.02.2017"</f>
        <v>04.02.2017</v>
      </c>
      <c r="B37" s="3">
        <f>0.6935</f>
        <v>0.69350000000000001</v>
      </c>
    </row>
    <row r="38" spans="1:2" s="2" customFormat="1">
      <c r="A38" s="10" t="str">
        <f>"05.02.2017"</f>
        <v>05.02.2017</v>
      </c>
      <c r="B38" s="3">
        <f>0.6935</f>
        <v>0.69350000000000001</v>
      </c>
    </row>
    <row r="39" spans="1:2" s="2" customFormat="1">
      <c r="A39" s="10" t="str">
        <f>"06.02.2017"</f>
        <v>06.02.2017</v>
      </c>
      <c r="B39" s="3">
        <f>0.6926</f>
        <v>0.69259999999999999</v>
      </c>
    </row>
    <row r="40" spans="1:2" s="2" customFormat="1">
      <c r="A40" s="10" t="str">
        <f>"07.02.2017"</f>
        <v>07.02.2017</v>
      </c>
      <c r="B40" s="3">
        <f>0.6927</f>
        <v>0.69269999999999998</v>
      </c>
    </row>
    <row r="41" spans="1:2" s="2" customFormat="1">
      <c r="A41" s="10" t="str">
        <f>"08.02.2017"</f>
        <v>08.02.2017</v>
      </c>
      <c r="B41" s="3">
        <f>0.6941</f>
        <v>0.69410000000000005</v>
      </c>
    </row>
    <row r="42" spans="1:2" s="2" customFormat="1">
      <c r="A42" s="10" t="str">
        <f>"09.02.2017"</f>
        <v>09.02.2017</v>
      </c>
      <c r="B42" s="3">
        <f>0.6935</f>
        <v>0.69350000000000001</v>
      </c>
    </row>
    <row r="43" spans="1:2" s="2" customFormat="1">
      <c r="A43" s="10" t="str">
        <f>"10.02.2017"</f>
        <v>10.02.2017</v>
      </c>
      <c r="B43" s="3">
        <f>0.6944</f>
        <v>0.69440000000000002</v>
      </c>
    </row>
    <row r="44" spans="1:2" s="2" customFormat="1">
      <c r="A44" s="10" t="str">
        <f>"11.02.2017"</f>
        <v>11.02.2017</v>
      </c>
      <c r="B44" s="3">
        <f>0.6944</f>
        <v>0.69440000000000002</v>
      </c>
    </row>
    <row r="45" spans="1:2" s="2" customFormat="1">
      <c r="A45" s="10" t="str">
        <f>"12.02.2017"</f>
        <v>12.02.2017</v>
      </c>
      <c r="B45" s="3">
        <f>0.6944</f>
        <v>0.69440000000000002</v>
      </c>
    </row>
    <row r="46" spans="1:2" s="2" customFormat="1">
      <c r="A46" s="10" t="str">
        <f>"13.02.2017"</f>
        <v>13.02.2017</v>
      </c>
      <c r="B46" s="3">
        <f>0.6925</f>
        <v>0.6925</v>
      </c>
    </row>
    <row r="47" spans="1:2" s="2" customFormat="1">
      <c r="A47" s="10" t="str">
        <f>"14.02.2017"</f>
        <v>14.02.2017</v>
      </c>
      <c r="B47" s="3">
        <f>0.6925</f>
        <v>0.6925</v>
      </c>
    </row>
    <row r="48" spans="1:2" s="2" customFormat="1">
      <c r="A48" s="10" t="str">
        <f>"15.02.2017"</f>
        <v>15.02.2017</v>
      </c>
      <c r="B48" s="3">
        <f>0.6929</f>
        <v>0.69289999999999996</v>
      </c>
    </row>
    <row r="49" spans="1:2" s="2" customFormat="1">
      <c r="A49" s="10" t="str">
        <f>"16.02.2017"</f>
        <v>16.02.2017</v>
      </c>
      <c r="B49" s="3">
        <f>0.6937</f>
        <v>0.69369999999999998</v>
      </c>
    </row>
    <row r="50" spans="1:2" s="2" customFormat="1">
      <c r="A50" s="10" t="str">
        <f>"17.02.2017"</f>
        <v>17.02.2017</v>
      </c>
      <c r="B50" s="3">
        <f>0.693</f>
        <v>0.69299999999999995</v>
      </c>
    </row>
    <row r="51" spans="1:2" s="2" customFormat="1">
      <c r="A51" s="10" t="str">
        <f>"18.02.2017"</f>
        <v>18.02.2017</v>
      </c>
      <c r="B51" s="3">
        <f>0.693</f>
        <v>0.69299999999999995</v>
      </c>
    </row>
    <row r="52" spans="1:2" s="2" customFormat="1">
      <c r="A52" s="10" t="str">
        <f>"19.02.2017"</f>
        <v>19.02.2017</v>
      </c>
      <c r="B52" s="3">
        <f>0.693</f>
        <v>0.69299999999999995</v>
      </c>
    </row>
    <row r="53" spans="1:2" s="2" customFormat="1">
      <c r="A53" s="10" t="str">
        <f>"20.02.2017"</f>
        <v>20.02.2017</v>
      </c>
      <c r="B53" s="3">
        <f>0.6935</f>
        <v>0.69350000000000001</v>
      </c>
    </row>
    <row r="54" spans="1:2" s="2" customFormat="1">
      <c r="A54" s="10" t="str">
        <f>"21.02.2017"</f>
        <v>21.02.2017</v>
      </c>
      <c r="B54" s="3">
        <f>0.6938</f>
        <v>0.69379999999999997</v>
      </c>
    </row>
    <row r="55" spans="1:2" s="2" customFormat="1">
      <c r="A55" s="10" t="str">
        <f>"22.02.2017"</f>
        <v>22.02.2017</v>
      </c>
      <c r="B55" s="3">
        <f>0.6951</f>
        <v>0.69510000000000005</v>
      </c>
    </row>
    <row r="56" spans="1:2" s="2" customFormat="1">
      <c r="A56" s="10" t="str">
        <f>"23.02.2017"</f>
        <v>23.02.2017</v>
      </c>
      <c r="B56" s="3">
        <f>0.6951</f>
        <v>0.69510000000000005</v>
      </c>
    </row>
    <row r="57" spans="1:2" s="2" customFormat="1">
      <c r="A57" s="10" t="str">
        <f>"24.02.2017"</f>
        <v>24.02.2017</v>
      </c>
      <c r="B57" s="3">
        <f>0.6951</f>
        <v>0.69510000000000005</v>
      </c>
    </row>
    <row r="58" spans="1:2" s="2" customFormat="1">
      <c r="A58" s="10" t="str">
        <f>"25.02.2017"</f>
        <v>25.02.2017</v>
      </c>
      <c r="B58" s="3">
        <f>0.6951</f>
        <v>0.69510000000000005</v>
      </c>
    </row>
    <row r="59" spans="1:2" s="2" customFormat="1">
      <c r="A59" s="10" t="str">
        <f>"26.02.2017"</f>
        <v>26.02.2017</v>
      </c>
      <c r="B59" s="3">
        <f>0.6951</f>
        <v>0.69510000000000005</v>
      </c>
    </row>
    <row r="60" spans="1:2" s="2" customFormat="1">
      <c r="A60" s="10" t="str">
        <f>"27.02.2017"</f>
        <v>27.02.2017</v>
      </c>
      <c r="B60" s="3">
        <f>0.695</f>
        <v>0.69499999999999995</v>
      </c>
    </row>
    <row r="61" spans="1:2" s="2" customFormat="1">
      <c r="A61" s="10" t="str">
        <f>"28.02.2017"</f>
        <v>28.02.2017</v>
      </c>
      <c r="B61" s="3">
        <f>0.695</f>
        <v>0.69499999999999995</v>
      </c>
    </row>
    <row r="62" spans="1:2" s="2" customFormat="1">
      <c r="A62" s="10" t="str">
        <f>"01.03.2017"</f>
        <v>01.03.2017</v>
      </c>
      <c r="B62" s="3">
        <f>0.695</f>
        <v>0.69499999999999995</v>
      </c>
    </row>
    <row r="63" spans="1:2" s="2" customFormat="1">
      <c r="A63" s="10" t="str">
        <f>"02.03.2017"</f>
        <v>02.03.2017</v>
      </c>
      <c r="B63" s="3">
        <f>0.6941</f>
        <v>0.69410000000000005</v>
      </c>
    </row>
    <row r="64" spans="1:2" s="2" customFormat="1">
      <c r="A64" s="10" t="str">
        <f>"03.03.2017"</f>
        <v>03.03.2017</v>
      </c>
      <c r="B64" s="3">
        <f>0.695</f>
        <v>0.69499999999999995</v>
      </c>
    </row>
    <row r="65" spans="1:2" s="2" customFormat="1">
      <c r="A65" s="10" t="str">
        <f>"04.03.2017"</f>
        <v>04.03.2017</v>
      </c>
      <c r="B65" s="3">
        <f>0.695</f>
        <v>0.69499999999999995</v>
      </c>
    </row>
    <row r="66" spans="1:2" s="2" customFormat="1">
      <c r="A66" s="10" t="str">
        <f>"05.03.2017"</f>
        <v>05.03.2017</v>
      </c>
      <c r="B66" s="3">
        <f>0.695</f>
        <v>0.69499999999999995</v>
      </c>
    </row>
    <row r="67" spans="1:2" s="2" customFormat="1">
      <c r="A67" s="10" t="str">
        <f>"06.03.2017"</f>
        <v>06.03.2017</v>
      </c>
      <c r="B67" s="3">
        <f>0.6936</f>
        <v>0.69359999999999999</v>
      </c>
    </row>
    <row r="68" spans="1:2" s="2" customFormat="1">
      <c r="A68" s="10" t="str">
        <f>"07.03.2017"</f>
        <v>07.03.2017</v>
      </c>
      <c r="B68" s="3">
        <v>0.69369999999999998</v>
      </c>
    </row>
    <row r="69" spans="1:2" s="2" customFormat="1">
      <c r="A69" s="10" t="str">
        <f>"08.03.2017"</f>
        <v>08.03.2017</v>
      </c>
      <c r="B69" s="3">
        <f>0.6937</f>
        <v>0.69369999999999998</v>
      </c>
    </row>
    <row r="70" spans="1:2" s="2" customFormat="1">
      <c r="A70" s="10" t="str">
        <f>"09.03.2017"</f>
        <v>09.03.2017</v>
      </c>
      <c r="B70" s="3">
        <f>0.694</f>
        <v>0.69399999999999995</v>
      </c>
    </row>
    <row r="71" spans="1:2" s="2" customFormat="1">
      <c r="A71" s="10" t="str">
        <f>"10.03.2017"</f>
        <v>10.03.2017</v>
      </c>
      <c r="B71" s="3">
        <f>0.693</f>
        <v>0.69299999999999995</v>
      </c>
    </row>
    <row r="72" spans="1:2" s="2" customFormat="1">
      <c r="A72" s="10" t="str">
        <f>"11.03.2017"</f>
        <v>11.03.2017</v>
      </c>
      <c r="B72" s="3">
        <f>0.693</f>
        <v>0.69299999999999995</v>
      </c>
    </row>
    <row r="73" spans="1:2" s="2" customFormat="1">
      <c r="A73" s="10" t="str">
        <f>"12.03.2017"</f>
        <v>12.03.2017</v>
      </c>
      <c r="B73" s="3">
        <f>0.693</f>
        <v>0.69299999999999995</v>
      </c>
    </row>
    <row r="74" spans="1:2" s="2" customFormat="1">
      <c r="A74" s="10" t="str">
        <f>"13.03.2017"</f>
        <v>13.03.2017</v>
      </c>
      <c r="B74" s="3">
        <f>0.6933</f>
        <v>0.69330000000000003</v>
      </c>
    </row>
    <row r="75" spans="1:2" s="2" customFormat="1">
      <c r="A75" s="10" t="str">
        <f>"14.03.2017"</f>
        <v>14.03.2017</v>
      </c>
      <c r="B75" s="3">
        <f>0.6937</f>
        <v>0.69369999999999998</v>
      </c>
    </row>
    <row r="76" spans="1:2" s="2" customFormat="1">
      <c r="A76" s="10" t="str">
        <f>"15.03.2017"</f>
        <v>15.03.2017</v>
      </c>
      <c r="B76" s="3">
        <f>0.6934</f>
        <v>0.69340000000000002</v>
      </c>
    </row>
    <row r="77" spans="1:2" s="2" customFormat="1">
      <c r="A77" s="10" t="str">
        <f>"16.03.2017"</f>
        <v>16.03.2017</v>
      </c>
      <c r="B77" s="3">
        <f>0.6931</f>
        <v>0.69310000000000005</v>
      </c>
    </row>
    <row r="78" spans="1:2" s="2" customFormat="1">
      <c r="A78" s="10" t="str">
        <f>"17.03.2017"</f>
        <v>17.03.2017</v>
      </c>
      <c r="B78" s="3">
        <f>0.6929</f>
        <v>0.69289999999999996</v>
      </c>
    </row>
    <row r="79" spans="1:2" s="2" customFormat="1">
      <c r="A79" s="10" t="str">
        <f>"18.03.2017"</f>
        <v>18.03.2017</v>
      </c>
      <c r="B79" s="3">
        <f>0.6929</f>
        <v>0.69289999999999996</v>
      </c>
    </row>
    <row r="80" spans="1:2" s="2" customFormat="1">
      <c r="A80" s="10" t="str">
        <f>"19.03.2017"</f>
        <v>19.03.2017</v>
      </c>
      <c r="B80" s="3">
        <f>0.6929</f>
        <v>0.69289999999999996</v>
      </c>
    </row>
    <row r="81" spans="1:2" s="2" customFormat="1">
      <c r="A81" s="10" t="str">
        <f>"20.03.2017"</f>
        <v>20.03.2017</v>
      </c>
      <c r="B81" s="3">
        <f>0.6936</f>
        <v>0.69359999999999999</v>
      </c>
    </row>
    <row r="82" spans="1:2" s="2" customFormat="1">
      <c r="A82" s="10" t="str">
        <f>"21.03.2017"</f>
        <v>21.03.2017</v>
      </c>
      <c r="B82" s="3">
        <f>0.6938</f>
        <v>0.69379999999999997</v>
      </c>
    </row>
    <row r="83" spans="1:2" s="2" customFormat="1">
      <c r="A83" s="10" t="str">
        <f>"22.03.2017"</f>
        <v>22.03.2017</v>
      </c>
      <c r="B83" s="3">
        <f>0.6938</f>
        <v>0.69379999999999997</v>
      </c>
    </row>
    <row r="84" spans="1:2" s="2" customFormat="1">
      <c r="A84" s="10" t="str">
        <f>"23.03.2017"</f>
        <v>23.03.2017</v>
      </c>
      <c r="B84" s="3">
        <f>0.6939</f>
        <v>0.69389999999999996</v>
      </c>
    </row>
    <row r="85" spans="1:2" s="2" customFormat="1">
      <c r="A85" s="10" t="str">
        <f>"24.03.2017"</f>
        <v>24.03.2017</v>
      </c>
      <c r="B85" s="3">
        <f>0.6958</f>
        <v>0.69579999999999997</v>
      </c>
    </row>
    <row r="86" spans="1:2" s="2" customFormat="1">
      <c r="A86" s="10" t="str">
        <f>"25.03.2017"</f>
        <v>25.03.2017</v>
      </c>
      <c r="B86" s="3">
        <f>0.6958</f>
        <v>0.69579999999999997</v>
      </c>
    </row>
    <row r="87" spans="1:2" s="2" customFormat="1">
      <c r="A87" s="10" t="str">
        <f>"26.03.2017"</f>
        <v>26.03.2017</v>
      </c>
      <c r="B87" s="3">
        <f>0.6958</f>
        <v>0.69579999999999997</v>
      </c>
    </row>
    <row r="88" spans="1:2" s="2" customFormat="1">
      <c r="A88" s="10" t="str">
        <f>"27.03.2017"</f>
        <v>27.03.2017</v>
      </c>
      <c r="B88" s="3">
        <f>0.6946</f>
        <v>0.6946</v>
      </c>
    </row>
    <row r="89" spans="1:2" s="2" customFormat="1">
      <c r="A89" s="10" t="str">
        <f>"28.03.2017"</f>
        <v>28.03.2017</v>
      </c>
      <c r="B89" s="3">
        <f>0.6946</f>
        <v>0.6946</v>
      </c>
    </row>
    <row r="90" spans="1:2" s="2" customFormat="1">
      <c r="A90" s="10" t="str">
        <f>"29.03.2017"</f>
        <v>29.03.2017</v>
      </c>
      <c r="B90" s="3">
        <f>0.6942</f>
        <v>0.69420000000000004</v>
      </c>
    </row>
    <row r="91" spans="1:2" s="2" customFormat="1">
      <c r="A91" s="10" t="str">
        <f>"30.03.2017"</f>
        <v>30.03.2017</v>
      </c>
      <c r="B91" s="3">
        <f>0.6923</f>
        <v>0.69230000000000003</v>
      </c>
    </row>
    <row r="92" spans="1:2" s="2" customFormat="1">
      <c r="A92" s="10" t="str">
        <f>"31.03.2017"</f>
        <v>31.03.2017</v>
      </c>
      <c r="B92" s="3">
        <f>0.6923</f>
        <v>0.69230000000000003</v>
      </c>
    </row>
    <row r="93" spans="1:2" s="2" customFormat="1">
      <c r="A93" s="10" t="str">
        <f>"01.04.2017"</f>
        <v>01.04.2017</v>
      </c>
      <c r="B93" s="3">
        <f>0.6923</f>
        <v>0.69230000000000003</v>
      </c>
    </row>
    <row r="94" spans="1:2" s="2" customFormat="1">
      <c r="A94" s="10" t="str">
        <f>"02.04.2017"</f>
        <v>02.04.2017</v>
      </c>
      <c r="B94" s="3">
        <f>0.6923</f>
        <v>0.69230000000000003</v>
      </c>
    </row>
    <row r="95" spans="1:2" s="2" customFormat="1">
      <c r="A95" s="10" t="str">
        <f>"03.04.2017"</f>
        <v>03.04.2017</v>
      </c>
      <c r="B95" s="3">
        <f>0.6929</f>
        <v>0.69289999999999996</v>
      </c>
    </row>
    <row r="96" spans="1:2" s="2" customFormat="1">
      <c r="A96" s="10" t="str">
        <f>"04.04.2017"</f>
        <v>04.04.2017</v>
      </c>
      <c r="B96" s="3">
        <f>0.6933</f>
        <v>0.69330000000000003</v>
      </c>
    </row>
    <row r="97" spans="1:2" s="2" customFormat="1">
      <c r="A97" s="10" t="str">
        <f>"05.04.2017"</f>
        <v>05.04.2017</v>
      </c>
      <c r="B97" s="3">
        <f>0.6937</f>
        <v>0.69369999999999998</v>
      </c>
    </row>
    <row r="98" spans="1:2" s="2" customFormat="1">
      <c r="A98" s="10" t="str">
        <f>"06.04.2017"</f>
        <v>06.04.2017</v>
      </c>
      <c r="B98" s="3">
        <f>0.6947</f>
        <v>0.69469999999999998</v>
      </c>
    </row>
    <row r="99" spans="1:2" s="2" customFormat="1">
      <c r="A99" s="10" t="str">
        <f>"07.04.2017"</f>
        <v>07.04.2017</v>
      </c>
      <c r="B99" s="3">
        <f>0.6954</f>
        <v>0.69540000000000002</v>
      </c>
    </row>
    <row r="100" spans="1:2" s="2" customFormat="1">
      <c r="A100" s="10" t="str">
        <f>"08.04.2017"</f>
        <v>08.04.2017</v>
      </c>
      <c r="B100" s="3">
        <f>0.6954</f>
        <v>0.69540000000000002</v>
      </c>
    </row>
    <row r="101" spans="1:2" s="2" customFormat="1">
      <c r="A101" s="10" t="str">
        <f>"09.04.2017"</f>
        <v>09.04.2017</v>
      </c>
      <c r="B101" s="3">
        <f>0.6954</f>
        <v>0.69540000000000002</v>
      </c>
    </row>
    <row r="102" spans="1:2" s="2" customFormat="1">
      <c r="A102" s="10" t="str">
        <f>"10.04.2017"</f>
        <v>10.04.2017</v>
      </c>
      <c r="B102" s="3">
        <f>0.6955</f>
        <v>0.69550000000000001</v>
      </c>
    </row>
    <row r="103" spans="1:2" s="2" customFormat="1">
      <c r="A103" s="10" t="str">
        <f>"11.04.2017"</f>
        <v>11.04.2017</v>
      </c>
      <c r="B103" s="3">
        <f>0.6957</f>
        <v>0.69569999999999999</v>
      </c>
    </row>
    <row r="104" spans="1:2" s="2" customFormat="1">
      <c r="A104" s="10" t="str">
        <f>"12.04.2017"</f>
        <v>12.04.2017</v>
      </c>
      <c r="B104" s="3">
        <f>0.6944</f>
        <v>0.69440000000000002</v>
      </c>
    </row>
    <row r="105" spans="1:2" s="2" customFormat="1">
      <c r="A105" s="10" t="str">
        <f>"13.04.2017"</f>
        <v>13.04.2017</v>
      </c>
      <c r="B105" s="3">
        <f>0.6953</f>
        <v>0.69530000000000003</v>
      </c>
    </row>
    <row r="106" spans="1:2" s="2" customFormat="1">
      <c r="A106" s="10" t="str">
        <f>"14.04.2017"</f>
        <v>14.04.2017</v>
      </c>
      <c r="B106" s="3">
        <f>0.6945</f>
        <v>0.69450000000000001</v>
      </c>
    </row>
    <row r="107" spans="1:2" s="2" customFormat="1">
      <c r="A107" s="10" t="str">
        <f>"15.04.2017"</f>
        <v>15.04.2017</v>
      </c>
      <c r="B107" s="3">
        <f>0.6945</f>
        <v>0.69450000000000001</v>
      </c>
    </row>
    <row r="108" spans="1:2" s="2" customFormat="1">
      <c r="A108" s="10" t="str">
        <f>"16.04.2017"</f>
        <v>16.04.2017</v>
      </c>
      <c r="B108" s="3">
        <f>0.6945</f>
        <v>0.69450000000000001</v>
      </c>
    </row>
    <row r="109" spans="1:2" s="2" customFormat="1">
      <c r="A109" s="10" t="str">
        <f>"17.04.2017"</f>
        <v>17.04.2017</v>
      </c>
      <c r="B109" s="3">
        <f>0.6951</f>
        <v>0.69510000000000005</v>
      </c>
    </row>
    <row r="110" spans="1:2" s="2" customFormat="1">
      <c r="A110" s="10" t="str">
        <f>"18.04.2017"</f>
        <v>18.04.2017</v>
      </c>
      <c r="B110" s="3">
        <f>0.6956</f>
        <v>0.6956</v>
      </c>
    </row>
    <row r="111" spans="1:2" s="2" customFormat="1">
      <c r="A111" s="10" t="str">
        <f>"19.04.2017"</f>
        <v>19.04.2017</v>
      </c>
      <c r="B111" s="3">
        <f>0.6946</f>
        <v>0.6946</v>
      </c>
    </row>
    <row r="112" spans="1:2" s="2" customFormat="1">
      <c r="A112" s="10" t="str">
        <f>"20.04.2017"</f>
        <v>20.04.2017</v>
      </c>
      <c r="B112" s="3">
        <f>0.6952</f>
        <v>0.69520000000000004</v>
      </c>
    </row>
    <row r="113" spans="1:2" s="2" customFormat="1">
      <c r="A113" s="10" t="str">
        <f>"21.04.2017"</f>
        <v>21.04.2017</v>
      </c>
      <c r="B113" s="3">
        <f>0.6952</f>
        <v>0.69520000000000004</v>
      </c>
    </row>
    <row r="114" spans="1:2" s="2" customFormat="1">
      <c r="A114" s="10" t="str">
        <f>"22.04.2017"</f>
        <v>22.04.2017</v>
      </c>
      <c r="B114" s="3">
        <f>0.6952</f>
        <v>0.69520000000000004</v>
      </c>
    </row>
    <row r="115" spans="1:2" s="2" customFormat="1">
      <c r="A115" s="10" t="str">
        <f>"23.04.2017"</f>
        <v>23.04.2017</v>
      </c>
      <c r="B115" s="3">
        <f>0.6952</f>
        <v>0.69520000000000004</v>
      </c>
    </row>
    <row r="116" spans="1:2" s="2" customFormat="1">
      <c r="A116" s="10" t="str">
        <f>"24.04.2017"</f>
        <v>24.04.2017</v>
      </c>
      <c r="B116" s="3">
        <f>0.6963</f>
        <v>0.69630000000000003</v>
      </c>
    </row>
    <row r="117" spans="1:2" s="2" customFormat="1">
      <c r="A117" s="10" t="str">
        <f>"25.04.2017"</f>
        <v>25.04.2017</v>
      </c>
      <c r="B117" s="3">
        <f>0.6975</f>
        <v>0.69750000000000001</v>
      </c>
    </row>
    <row r="118" spans="1:2" s="2" customFormat="1">
      <c r="A118" s="10" t="str">
        <f>"26.04.2017"</f>
        <v>26.04.2017</v>
      </c>
      <c r="B118" s="3">
        <f>0.6969</f>
        <v>0.69689999999999996</v>
      </c>
    </row>
    <row r="119" spans="1:2" s="2" customFormat="1">
      <c r="A119" s="10" t="str">
        <f>"27.04.2017"</f>
        <v>27.04.2017</v>
      </c>
      <c r="B119" s="3">
        <f>0.6972</f>
        <v>0.69720000000000004</v>
      </c>
    </row>
    <row r="120" spans="1:2" s="2" customFormat="1">
      <c r="A120" s="10" t="str">
        <f>"28.04.2017"</f>
        <v>28.04.2017</v>
      </c>
      <c r="B120" s="3">
        <f>0.6972</f>
        <v>0.69720000000000004</v>
      </c>
    </row>
    <row r="121" spans="1:2" s="2" customFormat="1">
      <c r="A121" s="10" t="str">
        <f>"29.04.2017"</f>
        <v>29.04.2017</v>
      </c>
      <c r="B121" s="3">
        <f>0.6972</f>
        <v>0.69720000000000004</v>
      </c>
    </row>
    <row r="122" spans="1:2" s="2" customFormat="1">
      <c r="A122" s="10" t="str">
        <f>"30.04.2017"</f>
        <v>30.04.2017</v>
      </c>
      <c r="B122" s="3">
        <f>0.6972</f>
        <v>0.69720000000000004</v>
      </c>
    </row>
    <row r="123" spans="1:2" s="2" customFormat="1">
      <c r="A123" s="10" t="str">
        <f>"01.05.2017"</f>
        <v>01.05.2017</v>
      </c>
      <c r="B123" s="3">
        <f>0.6972</f>
        <v>0.69720000000000004</v>
      </c>
    </row>
    <row r="124" spans="1:2" s="2" customFormat="1">
      <c r="A124" s="10" t="str">
        <f>"02.05.2017"</f>
        <v>02.05.2017</v>
      </c>
      <c r="B124" s="3">
        <f>0.6952</f>
        <v>0.69520000000000004</v>
      </c>
    </row>
    <row r="125" spans="1:2" s="2" customFormat="1">
      <c r="A125" s="10" t="str">
        <f>"03.05.2017"</f>
        <v>03.05.2017</v>
      </c>
      <c r="B125" s="3">
        <f>0.696</f>
        <v>0.69599999999999995</v>
      </c>
    </row>
    <row r="126" spans="1:2" s="2" customFormat="1">
      <c r="A126" s="10" t="str">
        <f>"04.05.2017"</f>
        <v>04.05.2017</v>
      </c>
      <c r="B126" s="3">
        <f>0.6951</f>
        <v>0.69510000000000005</v>
      </c>
    </row>
    <row r="127" spans="1:2" s="2" customFormat="1">
      <c r="A127" s="10" t="str">
        <f>"05.05.2017"</f>
        <v>05.05.2017</v>
      </c>
      <c r="B127" s="3">
        <f>0.6952</f>
        <v>0.69520000000000004</v>
      </c>
    </row>
    <row r="128" spans="1:2" s="2" customFormat="1">
      <c r="A128" s="10" t="str">
        <f>"06.05.2017"</f>
        <v>06.05.2017</v>
      </c>
      <c r="B128" s="3">
        <f>0.6952</f>
        <v>0.69520000000000004</v>
      </c>
    </row>
    <row r="129" spans="1:2" s="2" customFormat="1">
      <c r="A129" s="10" t="str">
        <f>"07.05.2017"</f>
        <v>07.05.2017</v>
      </c>
      <c r="B129" s="3">
        <f>0.6952</f>
        <v>0.69520000000000004</v>
      </c>
    </row>
    <row r="130" spans="1:2" s="2" customFormat="1">
      <c r="A130" s="10" t="str">
        <f>"08.05.2017"</f>
        <v>08.05.2017</v>
      </c>
      <c r="B130" s="3">
        <f>0.6952</f>
        <v>0.69520000000000004</v>
      </c>
    </row>
    <row r="131" spans="1:2" s="2" customFormat="1">
      <c r="A131" s="10" t="str">
        <f>"09.05.2017"</f>
        <v>09.05.2017</v>
      </c>
      <c r="B131" s="3">
        <f>0.6952</f>
        <v>0.69520000000000004</v>
      </c>
    </row>
    <row r="132" spans="1:2" s="2" customFormat="1">
      <c r="A132" s="10" t="str">
        <f>"10.05.2017"</f>
        <v>10.05.2017</v>
      </c>
      <c r="B132" s="3">
        <f>0.6948</f>
        <v>0.69479999999999997</v>
      </c>
    </row>
    <row r="133" spans="1:2" s="2" customFormat="1">
      <c r="A133" s="10" t="str">
        <f>"11.05.2017"</f>
        <v>11.05.2017</v>
      </c>
      <c r="B133" s="3">
        <f>0.6948</f>
        <v>0.69479999999999997</v>
      </c>
    </row>
    <row r="134" spans="1:2" s="2" customFormat="1">
      <c r="A134" s="10" t="str">
        <f>"12.05.2017"</f>
        <v>12.05.2017</v>
      </c>
      <c r="B134" s="3">
        <f>0.6943</f>
        <v>0.69430000000000003</v>
      </c>
    </row>
    <row r="135" spans="1:2" s="2" customFormat="1">
      <c r="A135" s="10" t="str">
        <f>"13.05.2017"</f>
        <v>13.05.2017</v>
      </c>
      <c r="B135" s="3">
        <f>0.6943</f>
        <v>0.69430000000000003</v>
      </c>
    </row>
    <row r="136" spans="1:2" s="2" customFormat="1">
      <c r="A136" s="10" t="str">
        <f>"14.05.2017"</f>
        <v>14.05.2017</v>
      </c>
      <c r="B136" s="3">
        <f>0.6943</f>
        <v>0.69430000000000003</v>
      </c>
    </row>
    <row r="137" spans="1:2" s="2" customFormat="1">
      <c r="A137" s="10" t="str">
        <f>"15.05.2017"</f>
        <v>15.05.2017</v>
      </c>
      <c r="B137" s="3">
        <f>0.6973</f>
        <v>0.69730000000000003</v>
      </c>
    </row>
    <row r="138" spans="1:2" s="2" customFormat="1">
      <c r="A138" s="10" t="str">
        <f>"16.05.2017"</f>
        <v>16.05.2017</v>
      </c>
      <c r="B138" s="3">
        <f>0.6973</f>
        <v>0.69730000000000003</v>
      </c>
    </row>
    <row r="139" spans="1:2" s="2" customFormat="1">
      <c r="A139" s="10" t="str">
        <f>"17.05.2017"</f>
        <v>17.05.2017</v>
      </c>
      <c r="B139" s="3">
        <f>0.6999</f>
        <v>0.69989999999999997</v>
      </c>
    </row>
    <row r="140" spans="1:2" s="2" customFormat="1">
      <c r="A140" s="10" t="str">
        <f>"18.05.2017"</f>
        <v>18.05.2017</v>
      </c>
      <c r="B140" s="3">
        <f>0.699</f>
        <v>0.69899999999999995</v>
      </c>
    </row>
    <row r="141" spans="1:2" s="2" customFormat="1">
      <c r="A141" s="10" t="str">
        <f>"19.05.2017"</f>
        <v>19.05.2017</v>
      </c>
      <c r="B141" s="3">
        <f>0.7</f>
        <v>0.7</v>
      </c>
    </row>
    <row r="142" spans="1:2" s="2" customFormat="1">
      <c r="A142" s="10" t="str">
        <f>"20.05.2017"</f>
        <v>20.05.2017</v>
      </c>
      <c r="B142" s="3">
        <f>0.7</f>
        <v>0.7</v>
      </c>
    </row>
    <row r="143" spans="1:2" s="2" customFormat="1">
      <c r="A143" s="10" t="str">
        <f>"21.05.2017"</f>
        <v>21.05.2017</v>
      </c>
      <c r="B143" s="3">
        <f>0.7</f>
        <v>0.7</v>
      </c>
    </row>
    <row r="144" spans="1:2" s="2" customFormat="1">
      <c r="A144" s="10" t="str">
        <f>"22.05.2017"</f>
        <v>22.05.2017</v>
      </c>
      <c r="B144" s="3">
        <f>0.6966</f>
        <v>0.6966</v>
      </c>
    </row>
    <row r="145" spans="1:2" s="2" customFormat="1">
      <c r="A145" s="10" t="str">
        <f>"23.05.2017"</f>
        <v>23.05.2017</v>
      </c>
      <c r="B145" s="3">
        <f>0.697</f>
        <v>0.69699999999999995</v>
      </c>
    </row>
    <row r="146" spans="1:2" s="2" customFormat="1">
      <c r="A146" s="10" t="str">
        <f>"24.05.2017"</f>
        <v>24.05.2017</v>
      </c>
      <c r="B146" s="3">
        <f>0.6967</f>
        <v>0.69669999999999999</v>
      </c>
    </row>
    <row r="147" spans="1:2" s="2" customFormat="1">
      <c r="A147" s="10" t="str">
        <f>"25.05.2017"</f>
        <v>25.05.2017</v>
      </c>
      <c r="B147" s="3">
        <f>0.6965</f>
        <v>0.69650000000000001</v>
      </c>
    </row>
    <row r="148" spans="1:2" s="2" customFormat="1">
      <c r="A148" s="10" t="str">
        <f>"26.05.2017"</f>
        <v>26.05.2017</v>
      </c>
      <c r="B148" s="3">
        <f>0.6923</f>
        <v>0.69230000000000003</v>
      </c>
    </row>
    <row r="149" spans="1:2" s="2" customFormat="1">
      <c r="A149" s="10" t="str">
        <f>"27.05.2017"</f>
        <v>27.05.2017</v>
      </c>
      <c r="B149" s="3">
        <f>0.6923</f>
        <v>0.69230000000000003</v>
      </c>
    </row>
    <row r="150" spans="1:2" s="2" customFormat="1">
      <c r="A150" s="10" t="str">
        <f>"28.05.2017"</f>
        <v>28.05.2017</v>
      </c>
      <c r="B150" s="3">
        <f>0.6923</f>
        <v>0.69230000000000003</v>
      </c>
    </row>
    <row r="151" spans="1:2" s="2" customFormat="1">
      <c r="A151" s="10" t="str">
        <f>"29.05.2017"</f>
        <v>29.05.2017</v>
      </c>
      <c r="B151" s="3">
        <f>0.697</f>
        <v>0.69699999999999995</v>
      </c>
    </row>
    <row r="152" spans="1:2" s="2" customFormat="1">
      <c r="A152" s="10" t="str">
        <f>"30.05.2017"</f>
        <v>30.05.2017</v>
      </c>
      <c r="B152" s="3">
        <f>0.6951</f>
        <v>0.69510000000000005</v>
      </c>
    </row>
    <row r="153" spans="1:2" s="2" customFormat="1">
      <c r="A153" s="10" t="str">
        <f>"31.05.2017"</f>
        <v>31.05.2017</v>
      </c>
      <c r="B153" s="3">
        <f>0.6951</f>
        <v>0.69510000000000005</v>
      </c>
    </row>
    <row r="154" spans="1:2" s="2" customFormat="1">
      <c r="A154" s="10" t="str">
        <f>"01.06.2017"</f>
        <v>01.06.2017</v>
      </c>
      <c r="B154" s="3">
        <f>0.6962</f>
        <v>0.69620000000000004</v>
      </c>
    </row>
    <row r="155" spans="1:2" s="2" customFormat="1">
      <c r="A155" s="10" t="str">
        <f>"02.06.2017"</f>
        <v>02.06.2017</v>
      </c>
      <c r="B155" s="3">
        <f>0.7059</f>
        <v>0.70589999999999997</v>
      </c>
    </row>
    <row r="156" spans="1:2" s="2" customFormat="1">
      <c r="A156" s="10" t="str">
        <f>"03.06.2017"</f>
        <v>03.06.2017</v>
      </c>
      <c r="B156" s="3">
        <f>0.7059</f>
        <v>0.70589999999999997</v>
      </c>
    </row>
    <row r="157" spans="1:2" s="2" customFormat="1">
      <c r="A157" s="10" t="str">
        <f>"04.06.2017"</f>
        <v>04.06.2017</v>
      </c>
      <c r="B157" s="3">
        <f>0.7059</f>
        <v>0.70589999999999997</v>
      </c>
    </row>
    <row r="158" spans="1:2" s="2" customFormat="1">
      <c r="A158" s="10" t="str">
        <f>"05.06.2017"</f>
        <v>05.06.2017</v>
      </c>
      <c r="B158" s="3">
        <f>0.7022</f>
        <v>0.70220000000000005</v>
      </c>
    </row>
    <row r="159" spans="1:2" s="2" customFormat="1">
      <c r="A159" s="10" t="str">
        <f>"06.06.2017"</f>
        <v>06.06.2017</v>
      </c>
      <c r="B159" s="3">
        <f>0.7017</f>
        <v>0.70169999999999999</v>
      </c>
    </row>
    <row r="160" spans="1:2" s="2" customFormat="1">
      <c r="A160" s="10" t="str">
        <f>"07.06.2017"</f>
        <v>07.06.2017</v>
      </c>
      <c r="B160" s="3">
        <f>0.7008</f>
        <v>0.70079999999999998</v>
      </c>
    </row>
    <row r="161" spans="1:2" s="2" customFormat="1">
      <c r="A161" s="10" t="str">
        <f>"08.06.2017"</f>
        <v>08.06.2017</v>
      </c>
      <c r="B161" s="3">
        <f>0.7</f>
        <v>0.7</v>
      </c>
    </row>
    <row r="162" spans="1:2" s="2" customFormat="1">
      <c r="A162" s="10" t="str">
        <f>"09.06.2017"</f>
        <v>09.06.2017</v>
      </c>
      <c r="B162" s="3">
        <f>0.7003</f>
        <v>0.70030000000000003</v>
      </c>
    </row>
    <row r="163" spans="1:2" s="2" customFormat="1">
      <c r="A163" s="10" t="str">
        <f>"10.06.2017"</f>
        <v>10.06.2017</v>
      </c>
      <c r="B163" s="3">
        <f>0.7003</f>
        <v>0.70030000000000003</v>
      </c>
    </row>
    <row r="164" spans="1:2" s="2" customFormat="1">
      <c r="A164" s="10" t="str">
        <f>"11.06.2017"</f>
        <v>11.06.2017</v>
      </c>
      <c r="B164" s="3">
        <f>0.7003</f>
        <v>0.70030000000000003</v>
      </c>
    </row>
    <row r="165" spans="1:2" s="2" customFormat="1">
      <c r="A165" s="10" t="str">
        <f>"12.06.2017"</f>
        <v>12.06.2017</v>
      </c>
      <c r="B165" s="3">
        <f>0.7003</f>
        <v>0.70030000000000003</v>
      </c>
    </row>
    <row r="166" spans="1:2">
      <c r="B166" s="12">
        <f>AVERAGE(B3:B165)</f>
        <v>0.69510981595092025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темпер</vt:lpstr>
      <vt:lpstr>баром</vt:lpstr>
      <vt:lpstr>плотность ПГ</vt:lpstr>
    </vt:vector>
  </TitlesOfParts>
  <Company>CHMK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Вьюхина Ольга Федоровна</dc:creator>
  <cp:lastModifiedBy>Вьюхина Ольга Федоровна</cp:lastModifiedBy>
  <cp:lastPrinted>2017-04-11T04:26:01Z</cp:lastPrinted>
  <dcterms:created xsi:type="dcterms:W3CDTF">2011-12-15T07:38:55Z</dcterms:created>
  <dcterms:modified xsi:type="dcterms:W3CDTF">2017-06-13T10:11:03Z</dcterms:modified>
</cp:coreProperties>
</file>