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ар " sheetId="1" r:id="rId1"/>
  </sheets>
  <calcPr calcId="145621"/>
</workbook>
</file>

<file path=xl/calcChain.xml><?xml version="1.0" encoding="utf-8"?>
<calcChain xmlns="http://schemas.openxmlformats.org/spreadsheetml/2006/main">
  <c r="H35" i="1" l="1"/>
  <c r="G35" i="1"/>
  <c r="D35" i="1"/>
  <c r="C35" i="1"/>
  <c r="L34" i="1"/>
  <c r="K34" i="1"/>
  <c r="M34" i="1" s="1"/>
  <c r="J34" i="1"/>
  <c r="I34" i="1"/>
  <c r="F34" i="1"/>
  <c r="E34" i="1"/>
  <c r="L33" i="1"/>
  <c r="K33" i="1"/>
  <c r="M33" i="1" s="1"/>
  <c r="J33" i="1"/>
  <c r="I33" i="1"/>
  <c r="F33" i="1"/>
  <c r="E33" i="1"/>
  <c r="L32" i="1"/>
  <c r="K32" i="1"/>
  <c r="M32" i="1" s="1"/>
  <c r="J32" i="1"/>
  <c r="I32" i="1"/>
  <c r="F32" i="1"/>
  <c r="E32" i="1"/>
  <c r="L31" i="1"/>
  <c r="K31" i="1"/>
  <c r="M31" i="1" s="1"/>
  <c r="J31" i="1"/>
  <c r="I31" i="1"/>
  <c r="F31" i="1"/>
  <c r="E31" i="1"/>
  <c r="L30" i="1"/>
  <c r="K30" i="1"/>
  <c r="M30" i="1" s="1"/>
  <c r="J30" i="1"/>
  <c r="I30" i="1"/>
  <c r="F30" i="1"/>
  <c r="E30" i="1"/>
  <c r="L29" i="1"/>
  <c r="K29" i="1"/>
  <c r="M29" i="1" s="1"/>
  <c r="J29" i="1"/>
  <c r="I29" i="1"/>
  <c r="F29" i="1"/>
  <c r="E29" i="1"/>
  <c r="L28" i="1"/>
  <c r="K28" i="1"/>
  <c r="M28" i="1" s="1"/>
  <c r="J28" i="1"/>
  <c r="I28" i="1"/>
  <c r="F28" i="1"/>
  <c r="E28" i="1"/>
  <c r="L27" i="1"/>
  <c r="K27" i="1"/>
  <c r="M27" i="1" s="1"/>
  <c r="J27" i="1"/>
  <c r="I27" i="1"/>
  <c r="F27" i="1"/>
  <c r="E27" i="1"/>
  <c r="L26" i="1"/>
  <c r="K26" i="1"/>
  <c r="M26" i="1" s="1"/>
  <c r="J26" i="1"/>
  <c r="I26" i="1"/>
  <c r="F26" i="1"/>
  <c r="E26" i="1"/>
  <c r="L25" i="1"/>
  <c r="K25" i="1"/>
  <c r="M25" i="1" s="1"/>
  <c r="J25" i="1"/>
  <c r="I25" i="1"/>
  <c r="F25" i="1"/>
  <c r="E25" i="1"/>
  <c r="L24" i="1"/>
  <c r="K24" i="1"/>
  <c r="M24" i="1" s="1"/>
  <c r="J24" i="1"/>
  <c r="I24" i="1"/>
  <c r="F24" i="1"/>
  <c r="E24" i="1"/>
  <c r="L23" i="1"/>
  <c r="L35" i="1" s="1"/>
  <c r="K23" i="1"/>
  <c r="K35" i="1" s="1"/>
  <c r="J23" i="1"/>
  <c r="J35" i="1" s="1"/>
  <c r="I23" i="1"/>
  <c r="I35" i="1" s="1"/>
  <c r="F23" i="1"/>
  <c r="F35" i="1" s="1"/>
  <c r="E23" i="1"/>
  <c r="E35" i="1" s="1"/>
  <c r="B22" i="1"/>
  <c r="H20" i="1"/>
  <c r="G20" i="1"/>
  <c r="D20" i="1"/>
  <c r="C20" i="1"/>
  <c r="L19" i="1"/>
  <c r="K19" i="1"/>
  <c r="M19" i="1" s="1"/>
  <c r="J19" i="1"/>
  <c r="I19" i="1"/>
  <c r="F19" i="1"/>
  <c r="E19" i="1"/>
  <c r="L18" i="1"/>
  <c r="K18" i="1"/>
  <c r="M18" i="1" s="1"/>
  <c r="J18" i="1"/>
  <c r="I18" i="1"/>
  <c r="F18" i="1"/>
  <c r="E18" i="1"/>
  <c r="L17" i="1"/>
  <c r="K17" i="1"/>
  <c r="M17" i="1" s="1"/>
  <c r="J17" i="1"/>
  <c r="I17" i="1"/>
  <c r="F17" i="1"/>
  <c r="E17" i="1"/>
  <c r="L16" i="1"/>
  <c r="K16" i="1"/>
  <c r="M16" i="1" s="1"/>
  <c r="J16" i="1"/>
  <c r="I16" i="1"/>
  <c r="F16" i="1"/>
  <c r="E16" i="1"/>
  <c r="L15" i="1"/>
  <c r="K15" i="1"/>
  <c r="M15" i="1" s="1"/>
  <c r="J15" i="1"/>
  <c r="I15" i="1"/>
  <c r="F15" i="1"/>
  <c r="E15" i="1"/>
  <c r="L14" i="1"/>
  <c r="K14" i="1"/>
  <c r="M14" i="1" s="1"/>
  <c r="J14" i="1"/>
  <c r="I14" i="1"/>
  <c r="F14" i="1"/>
  <c r="E14" i="1"/>
  <c r="L13" i="1"/>
  <c r="K13" i="1"/>
  <c r="M13" i="1" s="1"/>
  <c r="J13" i="1"/>
  <c r="I13" i="1"/>
  <c r="F13" i="1"/>
  <c r="E13" i="1"/>
  <c r="L12" i="1"/>
  <c r="K12" i="1"/>
  <c r="M12" i="1" s="1"/>
  <c r="J12" i="1"/>
  <c r="I12" i="1"/>
  <c r="F12" i="1"/>
  <c r="E12" i="1"/>
  <c r="L11" i="1"/>
  <c r="K11" i="1"/>
  <c r="M11" i="1" s="1"/>
  <c r="J11" i="1"/>
  <c r="I11" i="1"/>
  <c r="F11" i="1"/>
  <c r="E11" i="1"/>
  <c r="L10" i="1"/>
  <c r="K10" i="1"/>
  <c r="M10" i="1" s="1"/>
  <c r="J10" i="1"/>
  <c r="I10" i="1"/>
  <c r="F10" i="1"/>
  <c r="E10" i="1"/>
  <c r="L9" i="1"/>
  <c r="K9" i="1"/>
  <c r="M9" i="1" s="1"/>
  <c r="J9" i="1"/>
  <c r="I9" i="1"/>
  <c r="F9" i="1"/>
  <c r="E9" i="1"/>
  <c r="L8" i="1"/>
  <c r="L20" i="1" s="1"/>
  <c r="K8" i="1"/>
  <c r="K20" i="1" s="1"/>
  <c r="J8" i="1"/>
  <c r="J20" i="1" s="1"/>
  <c r="I8" i="1"/>
  <c r="I20" i="1" s="1"/>
  <c r="F8" i="1"/>
  <c r="F20" i="1" s="1"/>
  <c r="E8" i="1"/>
  <c r="E20" i="1" s="1"/>
  <c r="B7" i="1"/>
  <c r="O10" i="1" l="1"/>
  <c r="O11" i="1"/>
  <c r="O12" i="1"/>
  <c r="O13" i="1"/>
  <c r="O14" i="1"/>
  <c r="O15" i="1"/>
  <c r="O16" i="1"/>
  <c r="O17" i="1"/>
  <c r="O18" i="1"/>
  <c r="O19" i="1"/>
  <c r="O24" i="1"/>
  <c r="O25" i="1"/>
  <c r="O26" i="1"/>
  <c r="O27" i="1"/>
  <c r="O28" i="1"/>
  <c r="O29" i="1"/>
  <c r="O30" i="1"/>
  <c r="O31" i="1"/>
  <c r="O32" i="1"/>
  <c r="O33" i="1"/>
  <c r="O34" i="1"/>
  <c r="M8" i="1"/>
  <c r="M20" i="1" s="1"/>
  <c r="N8" i="1"/>
  <c r="O8" i="1"/>
  <c r="O9" i="1"/>
  <c r="N9" i="1"/>
  <c r="N10" i="1"/>
  <c r="N11" i="1"/>
  <c r="N12" i="1"/>
  <c r="N13" i="1"/>
  <c r="N14" i="1"/>
  <c r="N15" i="1"/>
  <c r="N16" i="1"/>
  <c r="N17" i="1"/>
  <c r="N18" i="1"/>
  <c r="N19" i="1"/>
  <c r="M23" i="1"/>
  <c r="M35" i="1" s="1"/>
  <c r="N23" i="1"/>
  <c r="O23" i="1"/>
  <c r="O35" i="1" s="1"/>
  <c r="N24" i="1"/>
  <c r="N25" i="1"/>
  <c r="N26" i="1"/>
  <c r="N27" i="1"/>
  <c r="N28" i="1"/>
  <c r="N29" i="1"/>
  <c r="N30" i="1"/>
  <c r="N31" i="1"/>
  <c r="N32" i="1"/>
  <c r="N33" i="1"/>
  <c r="N34" i="1"/>
  <c r="N35" i="1" l="1"/>
  <c r="O20" i="1"/>
  <c r="N20" i="1"/>
</calcChain>
</file>

<file path=xl/sharedStrings.xml><?xml version="1.0" encoding="utf-8"?>
<sst xmlns="http://schemas.openxmlformats.org/spreadsheetml/2006/main" count="23" uniqueCount="15">
  <si>
    <t>Динамика расхода пара по Газовому цеху (все МВЗ)</t>
  </si>
  <si>
    <t>Календарные дни</t>
  </si>
  <si>
    <t>Пар Мечел-Энерго</t>
  </si>
  <si>
    <t>Пар СиО Прокат-4</t>
  </si>
  <si>
    <t>Пар всего</t>
  </si>
  <si>
    <t>Отклонение, факт (-) план</t>
  </si>
  <si>
    <t xml:space="preserve"> план, Гкал</t>
  </si>
  <si>
    <t>факт, гкал</t>
  </si>
  <si>
    <t xml:space="preserve"> план, Гкал/час</t>
  </si>
  <si>
    <t>факт, Гкал/час</t>
  </si>
  <si>
    <t>факт, Гкал</t>
  </si>
  <si>
    <t xml:space="preserve">Количество, Гкал </t>
  </si>
  <si>
    <t xml:space="preserve">2016 год </t>
  </si>
  <si>
    <t>ИТОГО</t>
  </si>
  <si>
    <t xml:space="preserve">2017 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</si>
</sst>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0"/>
      <color rgb="FF00B0F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17" fontId="4" fillId="0" borderId="0" xfId="0" applyNumberFormat="1" applyFont="1" applyBorder="1" applyAlignment="1">
      <alignment horizontal="center"/>
    </xf>
    <xf numFmtId="164" fontId="4" fillId="0" borderId="0" xfId="1" applyNumberFormat="1" applyFont="1" applyBorder="1"/>
    <xf numFmtId="0" fontId="4" fillId="0" borderId="0" xfId="0" applyFont="1" applyBorder="1" applyAlignment="1">
      <alignment horizontal="center" vertical="center"/>
    </xf>
    <xf numFmtId="17" fontId="5" fillId="0" borderId="13" xfId="0" applyNumberFormat="1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4" fontId="0" fillId="0" borderId="13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5" xfId="1" applyNumberFormat="1" applyFont="1" applyBorder="1"/>
    <xf numFmtId="17" fontId="0" fillId="0" borderId="17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0" fillId="0" borderId="17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0" fillId="0" borderId="22" xfId="0" applyFont="1" applyBorder="1" applyAlignment="1">
      <alignment horizontal="center"/>
    </xf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0" fontId="0" fillId="0" borderId="27" xfId="0" applyFont="1" applyBorder="1"/>
    <xf numFmtId="0" fontId="0" fillId="0" borderId="28" xfId="0" applyFont="1" applyBorder="1"/>
    <xf numFmtId="164" fontId="0" fillId="0" borderId="28" xfId="0" applyNumberFormat="1" applyFont="1" applyBorder="1"/>
    <xf numFmtId="0" fontId="0" fillId="0" borderId="2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35" sqref="C35"/>
    </sheetView>
  </sheetViews>
  <sheetFormatPr defaultRowHeight="15" x14ac:dyDescent="0.25"/>
  <cols>
    <col min="3" max="3" width="12" customWidth="1"/>
    <col min="4" max="4" width="11.140625" customWidth="1"/>
    <col min="7" max="7" width="11" customWidth="1"/>
    <col min="11" max="11" width="11.28515625" customWidth="1"/>
    <col min="12" max="12" width="11" customWidth="1"/>
    <col min="14" max="14" width="11.5703125" customWidth="1"/>
    <col min="15" max="15" width="12" customWidth="1"/>
  </cols>
  <sheetData>
    <row r="1" spans="1:15" x14ac:dyDescent="0.25">
      <c r="B1" s="1"/>
    </row>
    <row r="2" spans="1:15" ht="15.7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ht="15.75" thickBot="1" x14ac:dyDescent="0.3">
      <c r="B3" s="1"/>
      <c r="C3" s="1"/>
    </row>
    <row r="4" spans="1:15" ht="15" customHeight="1" x14ac:dyDescent="0.25">
      <c r="A4" s="4"/>
      <c r="B4" s="5" t="s">
        <v>1</v>
      </c>
      <c r="C4" s="6" t="s">
        <v>2</v>
      </c>
      <c r="D4" s="7"/>
      <c r="E4" s="7"/>
      <c r="F4" s="8"/>
      <c r="G4" s="6" t="s">
        <v>3</v>
      </c>
      <c r="H4" s="7"/>
      <c r="I4" s="7"/>
      <c r="J4" s="8"/>
      <c r="K4" s="6" t="s">
        <v>4</v>
      </c>
      <c r="L4" s="7"/>
      <c r="M4" s="7"/>
      <c r="N4" s="7"/>
      <c r="O4" s="40" t="s">
        <v>5</v>
      </c>
    </row>
    <row r="5" spans="1:15" ht="30.75" thickBot="1" x14ac:dyDescent="0.3">
      <c r="A5" s="9"/>
      <c r="B5" s="10"/>
      <c r="C5" s="11" t="s">
        <v>6</v>
      </c>
      <c r="D5" s="12" t="s">
        <v>7</v>
      </c>
      <c r="E5" s="12" t="s">
        <v>8</v>
      </c>
      <c r="F5" s="13" t="s">
        <v>9</v>
      </c>
      <c r="G5" s="11" t="s">
        <v>6</v>
      </c>
      <c r="H5" s="12" t="s">
        <v>7</v>
      </c>
      <c r="I5" s="12" t="s">
        <v>8</v>
      </c>
      <c r="J5" s="13" t="s">
        <v>9</v>
      </c>
      <c r="K5" s="11" t="s">
        <v>6</v>
      </c>
      <c r="L5" s="14" t="s">
        <v>10</v>
      </c>
      <c r="M5" s="12" t="s">
        <v>8</v>
      </c>
      <c r="N5" s="15" t="s">
        <v>9</v>
      </c>
      <c r="O5" s="16" t="s">
        <v>11</v>
      </c>
    </row>
    <row r="6" spans="1:15" ht="15.75" thickBot="1" x14ac:dyDescent="0.3">
      <c r="J6" s="17"/>
      <c r="K6" s="18"/>
      <c r="L6" s="18"/>
      <c r="M6" s="18"/>
      <c r="N6" s="19"/>
    </row>
    <row r="7" spans="1:15" x14ac:dyDescent="0.25">
      <c r="A7" s="20" t="s">
        <v>12</v>
      </c>
      <c r="B7" s="21">
        <f>SUM(B8:B19)</f>
        <v>365</v>
      </c>
      <c r="C7" s="22"/>
      <c r="D7" s="23"/>
      <c r="E7" s="23"/>
      <c r="F7" s="24"/>
      <c r="G7" s="22"/>
      <c r="H7" s="23"/>
      <c r="I7" s="23"/>
      <c r="J7" s="24"/>
      <c r="K7" s="22"/>
      <c r="L7" s="23"/>
      <c r="M7" s="23"/>
      <c r="N7" s="24"/>
      <c r="O7" s="25"/>
    </row>
    <row r="8" spans="1:15" x14ac:dyDescent="0.25">
      <c r="A8" s="26">
        <v>42370</v>
      </c>
      <c r="B8" s="27">
        <v>31</v>
      </c>
      <c r="C8" s="28">
        <v>13975.55</v>
      </c>
      <c r="D8" s="29">
        <v>21036</v>
      </c>
      <c r="E8" s="29">
        <f t="shared" ref="E8:E19" si="0">C8/B8/24</f>
        <v>18.784341397849463</v>
      </c>
      <c r="F8" s="30">
        <f t="shared" ref="F8:F19" si="1">D8/B8/24</f>
        <v>28.2741935483871</v>
      </c>
      <c r="G8" s="28">
        <v>1952.45</v>
      </c>
      <c r="H8" s="29"/>
      <c r="I8" s="29">
        <f>G8/B8/24</f>
        <v>2.6242607526881723</v>
      </c>
      <c r="J8" s="30">
        <f t="shared" ref="J8:J19" si="2">H8/B8/24</f>
        <v>0</v>
      </c>
      <c r="K8" s="28">
        <f>C8+G8</f>
        <v>15928</v>
      </c>
      <c r="L8" s="29">
        <f t="shared" ref="L8:L19" si="3">D8+H8</f>
        <v>21036</v>
      </c>
      <c r="M8" s="29">
        <f t="shared" ref="M8:M19" si="4">K8/B8/24</f>
        <v>21.408602150537632</v>
      </c>
      <c r="N8" s="30">
        <f t="shared" ref="N8:N19" si="5">L8/B8/24</f>
        <v>28.2741935483871</v>
      </c>
      <c r="O8" s="31">
        <f t="shared" ref="O8:O19" si="6">L8-K8</f>
        <v>5108</v>
      </c>
    </row>
    <row r="9" spans="1:15" x14ac:dyDescent="0.25">
      <c r="A9" s="26">
        <v>42401</v>
      </c>
      <c r="B9" s="27">
        <v>28</v>
      </c>
      <c r="C9" s="28">
        <v>13266.348</v>
      </c>
      <c r="D9" s="29">
        <v>18857</v>
      </c>
      <c r="E9" s="29">
        <f t="shared" si="0"/>
        <v>19.741589285714287</v>
      </c>
      <c r="F9" s="30">
        <f t="shared" si="1"/>
        <v>28.061011904761902</v>
      </c>
      <c r="G9" s="28">
        <v>1631.652</v>
      </c>
      <c r="H9" s="29"/>
      <c r="I9" s="29">
        <f t="shared" ref="I9:I19" si="7">G9/B9/24</f>
        <v>2.4280535714285714</v>
      </c>
      <c r="J9" s="30">
        <f t="shared" si="2"/>
        <v>0</v>
      </c>
      <c r="K9" s="28">
        <f t="shared" ref="K9:K17" si="8">C9+G9</f>
        <v>14898</v>
      </c>
      <c r="L9" s="29">
        <f t="shared" si="3"/>
        <v>18857</v>
      </c>
      <c r="M9" s="29">
        <f t="shared" si="4"/>
        <v>22.169642857142858</v>
      </c>
      <c r="N9" s="30">
        <f t="shared" si="5"/>
        <v>28.061011904761902</v>
      </c>
      <c r="O9" s="31">
        <f t="shared" si="6"/>
        <v>3959</v>
      </c>
    </row>
    <row r="10" spans="1:15" x14ac:dyDescent="0.25">
      <c r="A10" s="26">
        <v>42430</v>
      </c>
      <c r="B10" s="27">
        <v>31</v>
      </c>
      <c r="C10" s="28">
        <v>13930.773999999999</v>
      </c>
      <c r="D10" s="29">
        <v>19253</v>
      </c>
      <c r="E10" s="29">
        <f t="shared" si="0"/>
        <v>18.724158602150535</v>
      </c>
      <c r="F10" s="30">
        <f t="shared" si="1"/>
        <v>25.877688172043012</v>
      </c>
      <c r="G10" s="28">
        <v>1997.2260000000001</v>
      </c>
      <c r="H10" s="29"/>
      <c r="I10" s="29">
        <f t="shared" si="7"/>
        <v>2.684443548387097</v>
      </c>
      <c r="J10" s="30">
        <f t="shared" si="2"/>
        <v>0</v>
      </c>
      <c r="K10" s="28">
        <f t="shared" si="8"/>
        <v>15928</v>
      </c>
      <c r="L10" s="29">
        <f t="shared" si="3"/>
        <v>19253</v>
      </c>
      <c r="M10" s="29">
        <f t="shared" si="4"/>
        <v>21.408602150537632</v>
      </c>
      <c r="N10" s="30">
        <f t="shared" si="5"/>
        <v>25.877688172043012</v>
      </c>
      <c r="O10" s="31">
        <f t="shared" si="6"/>
        <v>3325</v>
      </c>
    </row>
    <row r="11" spans="1:15" x14ac:dyDescent="0.25">
      <c r="A11" s="26">
        <v>42461</v>
      </c>
      <c r="B11" s="27">
        <v>30</v>
      </c>
      <c r="C11" s="28">
        <v>11930.206</v>
      </c>
      <c r="D11" s="29">
        <v>15862</v>
      </c>
      <c r="E11" s="29">
        <f t="shared" si="0"/>
        <v>16.569730555555555</v>
      </c>
      <c r="F11" s="30">
        <f t="shared" si="1"/>
        <v>22.030555555555555</v>
      </c>
      <c r="G11" s="28">
        <v>2040.7940000000001</v>
      </c>
      <c r="H11" s="29">
        <v>504</v>
      </c>
      <c r="I11" s="29">
        <f t="shared" si="7"/>
        <v>2.8344361111111112</v>
      </c>
      <c r="J11" s="30">
        <f t="shared" si="2"/>
        <v>0.70000000000000007</v>
      </c>
      <c r="K11" s="28">
        <f t="shared" si="8"/>
        <v>13971</v>
      </c>
      <c r="L11" s="29">
        <f t="shared" si="3"/>
        <v>16366</v>
      </c>
      <c r="M11" s="29">
        <f t="shared" si="4"/>
        <v>19.404166666666665</v>
      </c>
      <c r="N11" s="30">
        <f t="shared" si="5"/>
        <v>22.730555555555554</v>
      </c>
      <c r="O11" s="31">
        <f t="shared" si="6"/>
        <v>2395</v>
      </c>
    </row>
    <row r="12" spans="1:15" x14ac:dyDescent="0.25">
      <c r="A12" s="26">
        <v>42491</v>
      </c>
      <c r="B12" s="27">
        <v>31</v>
      </c>
      <c r="C12" s="28">
        <v>10328.468000000001</v>
      </c>
      <c r="D12" s="29">
        <v>16319</v>
      </c>
      <c r="E12" s="29">
        <f t="shared" si="0"/>
        <v>13.882349462365591</v>
      </c>
      <c r="F12" s="30">
        <f t="shared" si="1"/>
        <v>21.934139784946236</v>
      </c>
      <c r="G12" s="28">
        <v>1352.732</v>
      </c>
      <c r="H12" s="29"/>
      <c r="I12" s="29">
        <f t="shared" si="7"/>
        <v>1.8181881720430109</v>
      </c>
      <c r="J12" s="30">
        <f t="shared" si="2"/>
        <v>0</v>
      </c>
      <c r="K12" s="28">
        <f t="shared" si="8"/>
        <v>11681.2</v>
      </c>
      <c r="L12" s="29">
        <f t="shared" si="3"/>
        <v>16319</v>
      </c>
      <c r="M12" s="29">
        <f t="shared" si="4"/>
        <v>15.700537634408603</v>
      </c>
      <c r="N12" s="30">
        <f t="shared" si="5"/>
        <v>21.934139784946236</v>
      </c>
      <c r="O12" s="31">
        <f t="shared" si="6"/>
        <v>4637.7999999999993</v>
      </c>
    </row>
    <row r="13" spans="1:15" x14ac:dyDescent="0.25">
      <c r="A13" s="26">
        <v>42522</v>
      </c>
      <c r="B13" s="27">
        <v>30</v>
      </c>
      <c r="C13" s="28">
        <v>10288.879000000001</v>
      </c>
      <c r="D13" s="29">
        <v>13097</v>
      </c>
      <c r="E13" s="29">
        <f t="shared" si="0"/>
        <v>14.290109722222224</v>
      </c>
      <c r="F13" s="30">
        <f t="shared" si="1"/>
        <v>18.190277777777776</v>
      </c>
      <c r="G13" s="28">
        <v>742.12099999999998</v>
      </c>
      <c r="H13" s="29"/>
      <c r="I13" s="29">
        <f t="shared" si="7"/>
        <v>1.0307236111111111</v>
      </c>
      <c r="J13" s="30">
        <f t="shared" si="2"/>
        <v>0</v>
      </c>
      <c r="K13" s="28">
        <f t="shared" si="8"/>
        <v>11031</v>
      </c>
      <c r="L13" s="29">
        <f t="shared" si="3"/>
        <v>13097</v>
      </c>
      <c r="M13" s="29">
        <f t="shared" si="4"/>
        <v>15.320833333333333</v>
      </c>
      <c r="N13" s="30">
        <f t="shared" si="5"/>
        <v>18.190277777777776</v>
      </c>
      <c r="O13" s="31">
        <f t="shared" si="6"/>
        <v>2066</v>
      </c>
    </row>
    <row r="14" spans="1:15" x14ac:dyDescent="0.25">
      <c r="A14" s="26">
        <v>42552</v>
      </c>
      <c r="B14" s="27">
        <v>31</v>
      </c>
      <c r="C14" s="28">
        <v>8824.6509999999998</v>
      </c>
      <c r="D14" s="29">
        <v>12381</v>
      </c>
      <c r="E14" s="29">
        <f t="shared" si="0"/>
        <v>11.861090053763441</v>
      </c>
      <c r="F14" s="30">
        <f t="shared" si="1"/>
        <v>16.641129032258064</v>
      </c>
      <c r="G14" s="28">
        <v>2199.3490000000002</v>
      </c>
      <c r="H14" s="29"/>
      <c r="I14" s="29">
        <f t="shared" si="7"/>
        <v>2.9561142473118278</v>
      </c>
      <c r="J14" s="30">
        <f t="shared" si="2"/>
        <v>0</v>
      </c>
      <c r="K14" s="28">
        <f t="shared" si="8"/>
        <v>11024</v>
      </c>
      <c r="L14" s="29">
        <f t="shared" si="3"/>
        <v>12381</v>
      </c>
      <c r="M14" s="29">
        <f t="shared" si="4"/>
        <v>14.81720430107527</v>
      </c>
      <c r="N14" s="30">
        <f t="shared" si="5"/>
        <v>16.641129032258064</v>
      </c>
      <c r="O14" s="31">
        <f t="shared" si="6"/>
        <v>1357</v>
      </c>
    </row>
    <row r="15" spans="1:15" x14ac:dyDescent="0.25">
      <c r="A15" s="26">
        <v>42583</v>
      </c>
      <c r="B15" s="27">
        <v>31</v>
      </c>
      <c r="C15" s="28">
        <v>9634.17</v>
      </c>
      <c r="D15" s="29">
        <v>12393</v>
      </c>
      <c r="E15" s="29">
        <f t="shared" si="0"/>
        <v>12.949153225806453</v>
      </c>
      <c r="F15" s="30">
        <f t="shared" si="1"/>
        <v>16.657258064516128</v>
      </c>
      <c r="G15" s="28">
        <v>1389.83</v>
      </c>
      <c r="H15" s="29">
        <v>2494</v>
      </c>
      <c r="I15" s="29">
        <f t="shared" si="7"/>
        <v>1.8680510752688171</v>
      </c>
      <c r="J15" s="30">
        <f t="shared" si="2"/>
        <v>3.3521505376344085</v>
      </c>
      <c r="K15" s="28">
        <f t="shared" si="8"/>
        <v>11024</v>
      </c>
      <c r="L15" s="29">
        <f t="shared" si="3"/>
        <v>14887</v>
      </c>
      <c r="M15" s="29">
        <f t="shared" si="4"/>
        <v>14.81720430107527</v>
      </c>
      <c r="N15" s="30">
        <f t="shared" si="5"/>
        <v>20.00940860215054</v>
      </c>
      <c r="O15" s="31">
        <f t="shared" si="6"/>
        <v>3863</v>
      </c>
    </row>
    <row r="16" spans="1:15" x14ac:dyDescent="0.25">
      <c r="A16" s="26">
        <v>42614</v>
      </c>
      <c r="B16" s="27">
        <v>30</v>
      </c>
      <c r="C16" s="28">
        <v>10261.414000000001</v>
      </c>
      <c r="D16" s="29">
        <v>13572</v>
      </c>
      <c r="E16" s="29">
        <f t="shared" si="0"/>
        <v>14.25196388888889</v>
      </c>
      <c r="F16" s="30">
        <f t="shared" si="1"/>
        <v>18.849999999999998</v>
      </c>
      <c r="G16" s="28">
        <v>766.58600000000001</v>
      </c>
      <c r="H16" s="29">
        <v>3304</v>
      </c>
      <c r="I16" s="29">
        <f t="shared" si="7"/>
        <v>1.0647027777777778</v>
      </c>
      <c r="J16" s="30">
        <f t="shared" si="2"/>
        <v>4.5888888888888895</v>
      </c>
      <c r="K16" s="28">
        <f t="shared" si="8"/>
        <v>11028</v>
      </c>
      <c r="L16" s="29">
        <f t="shared" si="3"/>
        <v>16876</v>
      </c>
      <c r="M16" s="29">
        <f t="shared" si="4"/>
        <v>15.316666666666668</v>
      </c>
      <c r="N16" s="30">
        <f t="shared" si="5"/>
        <v>23.438888888888886</v>
      </c>
      <c r="O16" s="31">
        <f t="shared" si="6"/>
        <v>5848</v>
      </c>
    </row>
    <row r="17" spans="1:15" x14ac:dyDescent="0.25">
      <c r="A17" s="26">
        <v>42644</v>
      </c>
      <c r="B17" s="27">
        <v>31</v>
      </c>
      <c r="C17" s="28">
        <v>9784.2780000000002</v>
      </c>
      <c r="D17" s="29">
        <v>14991</v>
      </c>
      <c r="E17" s="29">
        <f t="shared" si="0"/>
        <v>13.150911290322581</v>
      </c>
      <c r="F17" s="30">
        <f t="shared" si="1"/>
        <v>20.149193548387096</v>
      </c>
      <c r="G17" s="28">
        <v>2494.1219999999998</v>
      </c>
      <c r="H17" s="29">
        <v>1593</v>
      </c>
      <c r="I17" s="29">
        <f t="shared" si="7"/>
        <v>3.3523145161290322</v>
      </c>
      <c r="J17" s="30">
        <f t="shared" si="2"/>
        <v>2.1411290322580645</v>
      </c>
      <c r="K17" s="28">
        <f t="shared" si="8"/>
        <v>12278.4</v>
      </c>
      <c r="L17" s="29">
        <f t="shared" si="3"/>
        <v>16584</v>
      </c>
      <c r="M17" s="29">
        <f t="shared" si="4"/>
        <v>16.503225806451614</v>
      </c>
      <c r="N17" s="30">
        <f t="shared" si="5"/>
        <v>22.290322580645164</v>
      </c>
      <c r="O17" s="31">
        <f t="shared" si="6"/>
        <v>4305.6000000000004</v>
      </c>
    </row>
    <row r="18" spans="1:15" x14ac:dyDescent="0.25">
      <c r="A18" s="26">
        <v>42675</v>
      </c>
      <c r="B18" s="27">
        <v>30</v>
      </c>
      <c r="C18" s="28">
        <v>13951.914000000001</v>
      </c>
      <c r="D18" s="29">
        <v>14059</v>
      </c>
      <c r="E18" s="29">
        <f t="shared" si="0"/>
        <v>19.377658333333333</v>
      </c>
      <c r="F18" s="30">
        <f t="shared" si="1"/>
        <v>19.526388888888889</v>
      </c>
      <c r="G18" s="28">
        <v>1458.086</v>
      </c>
      <c r="H18" s="29">
        <v>1319</v>
      </c>
      <c r="I18" s="29">
        <f t="shared" si="7"/>
        <v>2.0251194444444445</v>
      </c>
      <c r="J18" s="30">
        <f t="shared" si="2"/>
        <v>1.8319444444444446</v>
      </c>
      <c r="K18" s="28">
        <f>C18+G18</f>
        <v>15410</v>
      </c>
      <c r="L18" s="29">
        <f t="shared" si="3"/>
        <v>15378</v>
      </c>
      <c r="M18" s="29">
        <f t="shared" si="4"/>
        <v>21.402777777777775</v>
      </c>
      <c r="N18" s="30">
        <f t="shared" si="5"/>
        <v>21.358333333333334</v>
      </c>
      <c r="O18" s="31">
        <f t="shared" si="6"/>
        <v>-32</v>
      </c>
    </row>
    <row r="19" spans="1:15" ht="15.75" thickBot="1" x14ac:dyDescent="0.3">
      <c r="A19" s="26">
        <v>42705</v>
      </c>
      <c r="B19" s="32">
        <v>31</v>
      </c>
      <c r="C19" s="33">
        <v>15049.191000000001</v>
      </c>
      <c r="D19" s="34">
        <v>17094</v>
      </c>
      <c r="E19" s="34">
        <f t="shared" si="0"/>
        <v>20.227407258064517</v>
      </c>
      <c r="F19" s="35">
        <f t="shared" si="1"/>
        <v>22.9758064516129</v>
      </c>
      <c r="G19" s="33">
        <v>810.80899999999997</v>
      </c>
      <c r="H19" s="34">
        <v>673</v>
      </c>
      <c r="I19" s="34">
        <f t="shared" si="7"/>
        <v>1.0897970430107526</v>
      </c>
      <c r="J19" s="35">
        <f t="shared" si="2"/>
        <v>0.90456989247311836</v>
      </c>
      <c r="K19" s="33">
        <f t="shared" ref="K19" si="9">C19+G19</f>
        <v>15860</v>
      </c>
      <c r="L19" s="34">
        <f t="shared" si="3"/>
        <v>17767</v>
      </c>
      <c r="M19" s="34">
        <f t="shared" si="4"/>
        <v>21.317204301075268</v>
      </c>
      <c r="N19" s="35">
        <f t="shared" si="5"/>
        <v>23.88037634408602</v>
      </c>
      <c r="O19" s="36">
        <f t="shared" si="6"/>
        <v>1907</v>
      </c>
    </row>
    <row r="20" spans="1:15" ht="15.75" thickBot="1" x14ac:dyDescent="0.3">
      <c r="A20" s="37" t="s">
        <v>13</v>
      </c>
      <c r="B20" s="38"/>
      <c r="C20" s="39">
        <f>SUM(C8:C19)</f>
        <v>141225.84300000002</v>
      </c>
      <c r="D20" s="39">
        <f t="shared" ref="D20:O20" si="10">SUM(D8:D19)</f>
        <v>188914</v>
      </c>
      <c r="E20" s="39">
        <f t="shared" si="10"/>
        <v>193.81046307603685</v>
      </c>
      <c r="F20" s="39">
        <f t="shared" si="10"/>
        <v>259.16764272913468</v>
      </c>
      <c r="G20" s="39">
        <f t="shared" si="10"/>
        <v>18835.756999999998</v>
      </c>
      <c r="H20" s="39">
        <f t="shared" si="10"/>
        <v>9887</v>
      </c>
      <c r="I20" s="39">
        <f t="shared" si="10"/>
        <v>25.776204870711723</v>
      </c>
      <c r="J20" s="39">
        <f t="shared" si="10"/>
        <v>13.518682795698924</v>
      </c>
      <c r="K20" s="39">
        <f t="shared" si="10"/>
        <v>160061.59999999998</v>
      </c>
      <c r="L20" s="39">
        <f t="shared" si="10"/>
        <v>198801</v>
      </c>
      <c r="M20" s="39">
        <f t="shared" si="10"/>
        <v>219.58666794674858</v>
      </c>
      <c r="N20" s="39">
        <f t="shared" si="10"/>
        <v>272.68632552483359</v>
      </c>
      <c r="O20" s="39">
        <f t="shared" si="10"/>
        <v>38739.4</v>
      </c>
    </row>
    <row r="21" spans="1:15" ht="15.75" thickBot="1" x14ac:dyDescent="0.3"/>
    <row r="22" spans="1:15" x14ac:dyDescent="0.25">
      <c r="A22" s="20" t="s">
        <v>14</v>
      </c>
      <c r="B22" s="21">
        <f>SUM(B23:B34)</f>
        <v>365</v>
      </c>
      <c r="C22" s="22"/>
      <c r="D22" s="23"/>
      <c r="E22" s="23"/>
      <c r="F22" s="24"/>
      <c r="G22" s="22"/>
      <c r="H22" s="23"/>
      <c r="I22" s="23"/>
      <c r="J22" s="24"/>
      <c r="K22" s="22"/>
      <c r="L22" s="23"/>
      <c r="M22" s="23"/>
      <c r="N22" s="24"/>
      <c r="O22" s="25"/>
    </row>
    <row r="23" spans="1:15" x14ac:dyDescent="0.25">
      <c r="A23" s="26">
        <v>42736</v>
      </c>
      <c r="B23" s="27">
        <v>31</v>
      </c>
      <c r="C23" s="28">
        <v>14610.798000000001</v>
      </c>
      <c r="D23" s="29">
        <v>17589</v>
      </c>
      <c r="E23" s="29">
        <f t="shared" ref="E23:E34" si="11">C23/B23/24</f>
        <v>19.638169354838713</v>
      </c>
      <c r="F23" s="30">
        <f t="shared" ref="F23:F34" si="12">D23/B23/24</f>
        <v>23.641129032258064</v>
      </c>
      <c r="G23" s="28">
        <v>1252.202</v>
      </c>
      <c r="H23" s="29">
        <v>1412</v>
      </c>
      <c r="I23" s="29">
        <f>G23/B23/24</f>
        <v>1.6830672043010753</v>
      </c>
      <c r="J23" s="30">
        <f t="shared" ref="J23:J34" si="13">H23/B23/24</f>
        <v>1.8978494623655913</v>
      </c>
      <c r="K23" s="28">
        <f>C23+G23</f>
        <v>15863</v>
      </c>
      <c r="L23" s="29">
        <f t="shared" ref="L23:L34" si="14">D23+H23</f>
        <v>19001</v>
      </c>
      <c r="M23" s="29">
        <f t="shared" ref="M23:M34" si="15">K23/B23/24</f>
        <v>21.321236559139784</v>
      </c>
      <c r="N23" s="30">
        <f t="shared" ref="N23:N34" si="16">L23/B23/24</f>
        <v>25.538978494623652</v>
      </c>
      <c r="O23" s="31">
        <f>L23-K23</f>
        <v>3138</v>
      </c>
    </row>
    <row r="24" spans="1:15" x14ac:dyDescent="0.25">
      <c r="A24" s="26">
        <v>42767</v>
      </c>
      <c r="B24" s="27">
        <v>28</v>
      </c>
      <c r="C24" s="28">
        <v>13477.982</v>
      </c>
      <c r="D24" s="29">
        <v>17059</v>
      </c>
      <c r="E24" s="29">
        <f t="shared" si="11"/>
        <v>20.056520833333334</v>
      </c>
      <c r="F24" s="30">
        <f t="shared" si="12"/>
        <v>25.385416666666668</v>
      </c>
      <c r="G24" s="28">
        <v>856.01800000000003</v>
      </c>
      <c r="H24" s="29">
        <v>1143</v>
      </c>
      <c r="I24" s="29">
        <f t="shared" ref="I24:I34" si="17">G24/B24/24</f>
        <v>1.2738363095238097</v>
      </c>
      <c r="J24" s="30">
        <f t="shared" si="13"/>
        <v>1.700892857142857</v>
      </c>
      <c r="K24" s="28">
        <f t="shared" ref="K24:K32" si="18">C24+G24</f>
        <v>14334</v>
      </c>
      <c r="L24" s="29">
        <f t="shared" si="14"/>
        <v>18202</v>
      </c>
      <c r="M24" s="29">
        <f t="shared" si="15"/>
        <v>21.330357142857142</v>
      </c>
      <c r="N24" s="30">
        <f t="shared" si="16"/>
        <v>27.086309523809522</v>
      </c>
      <c r="O24" s="31">
        <f t="shared" ref="O24:O34" si="19">L24-K24</f>
        <v>3868</v>
      </c>
    </row>
    <row r="25" spans="1:15" x14ac:dyDescent="0.25">
      <c r="A25" s="26">
        <v>42795</v>
      </c>
      <c r="B25" s="27">
        <v>31</v>
      </c>
      <c r="C25" s="28">
        <v>14568.778</v>
      </c>
      <c r="D25" s="29">
        <v>18519</v>
      </c>
      <c r="E25" s="29">
        <f t="shared" si="11"/>
        <v>19.581690860215055</v>
      </c>
      <c r="F25" s="30">
        <f t="shared" si="12"/>
        <v>24.891129032258064</v>
      </c>
      <c r="G25" s="28">
        <v>1294.222</v>
      </c>
      <c r="H25" s="29">
        <v>1378</v>
      </c>
      <c r="I25" s="29">
        <f t="shared" si="17"/>
        <v>1.7395456989247311</v>
      </c>
      <c r="J25" s="30">
        <f t="shared" si="13"/>
        <v>1.8521505376344087</v>
      </c>
      <c r="K25" s="28">
        <f t="shared" si="18"/>
        <v>15863</v>
      </c>
      <c r="L25" s="29">
        <f t="shared" si="14"/>
        <v>19897</v>
      </c>
      <c r="M25" s="29">
        <f t="shared" si="15"/>
        <v>21.321236559139784</v>
      </c>
      <c r="N25" s="30">
        <f t="shared" si="16"/>
        <v>26.743279569892476</v>
      </c>
      <c r="O25" s="31">
        <f t="shared" si="19"/>
        <v>4034</v>
      </c>
    </row>
    <row r="26" spans="1:15" x14ac:dyDescent="0.25">
      <c r="A26" s="26">
        <v>42826</v>
      </c>
      <c r="B26" s="27">
        <v>30</v>
      </c>
      <c r="C26" s="28">
        <v>12883.992</v>
      </c>
      <c r="D26" s="29">
        <v>17373</v>
      </c>
      <c r="E26" s="29">
        <f t="shared" si="11"/>
        <v>17.894433333333335</v>
      </c>
      <c r="F26" s="30">
        <f t="shared" si="12"/>
        <v>24.129166666666666</v>
      </c>
      <c r="G26" s="28">
        <v>1027.008</v>
      </c>
      <c r="H26" s="29">
        <v>1578</v>
      </c>
      <c r="I26" s="29">
        <f t="shared" si="17"/>
        <v>1.4264000000000001</v>
      </c>
      <c r="J26" s="30">
        <f t="shared" si="13"/>
        <v>2.1916666666666669</v>
      </c>
      <c r="K26" s="28">
        <f t="shared" si="18"/>
        <v>13911</v>
      </c>
      <c r="L26" s="29">
        <f t="shared" si="14"/>
        <v>18951</v>
      </c>
      <c r="M26" s="29">
        <f t="shared" si="15"/>
        <v>19.320833333333333</v>
      </c>
      <c r="N26" s="30">
        <f t="shared" si="16"/>
        <v>26.320833333333336</v>
      </c>
      <c r="O26" s="31">
        <f t="shared" si="19"/>
        <v>5040</v>
      </c>
    </row>
    <row r="27" spans="1:15" x14ac:dyDescent="0.25">
      <c r="A27" s="26">
        <v>42856</v>
      </c>
      <c r="B27" s="27">
        <v>31</v>
      </c>
      <c r="C27" s="28">
        <v>10556.888999999999</v>
      </c>
      <c r="D27" s="29">
        <v>16346</v>
      </c>
      <c r="E27" s="29">
        <f t="shared" si="11"/>
        <v>14.18936693548387</v>
      </c>
      <c r="F27" s="30">
        <f t="shared" si="12"/>
        <v>21.97043010752688</v>
      </c>
      <c r="G27" s="28">
        <v>1064.3109999999999</v>
      </c>
      <c r="H27" s="29">
        <v>1696</v>
      </c>
      <c r="I27" s="29">
        <f t="shared" si="17"/>
        <v>1.4305255376344084</v>
      </c>
      <c r="J27" s="30">
        <f t="shared" si="13"/>
        <v>2.2795698924731185</v>
      </c>
      <c r="K27" s="28">
        <f t="shared" si="18"/>
        <v>11621.199999999999</v>
      </c>
      <c r="L27" s="29">
        <f t="shared" si="14"/>
        <v>18042</v>
      </c>
      <c r="M27" s="29">
        <f t="shared" si="15"/>
        <v>15.619892473118277</v>
      </c>
      <c r="N27" s="30">
        <f t="shared" si="16"/>
        <v>24.25</v>
      </c>
      <c r="O27" s="31">
        <f t="shared" si="19"/>
        <v>6420.8000000000011</v>
      </c>
    </row>
    <row r="28" spans="1:15" x14ac:dyDescent="0.25">
      <c r="A28" s="26">
        <v>42887</v>
      </c>
      <c r="B28" s="27">
        <v>30</v>
      </c>
      <c r="C28" s="28">
        <v>10536.976000000001</v>
      </c>
      <c r="D28" s="29">
        <v>16203</v>
      </c>
      <c r="E28" s="29">
        <f t="shared" si="11"/>
        <v>14.63468888888889</v>
      </c>
      <c r="F28" s="30">
        <f t="shared" si="12"/>
        <v>22.504166666666666</v>
      </c>
      <c r="G28" s="28">
        <v>494.024</v>
      </c>
      <c r="H28" s="29">
        <v>1494</v>
      </c>
      <c r="I28" s="29">
        <f t="shared" si="17"/>
        <v>0.68614444444444445</v>
      </c>
      <c r="J28" s="30">
        <f t="shared" si="13"/>
        <v>2.0749999999999997</v>
      </c>
      <c r="K28" s="28">
        <f t="shared" si="18"/>
        <v>11031</v>
      </c>
      <c r="L28" s="29">
        <f t="shared" si="14"/>
        <v>17697</v>
      </c>
      <c r="M28" s="29">
        <f t="shared" si="15"/>
        <v>15.320833333333333</v>
      </c>
      <c r="N28" s="30">
        <f t="shared" si="16"/>
        <v>24.579166666666666</v>
      </c>
      <c r="O28" s="31">
        <f t="shared" si="19"/>
        <v>6666</v>
      </c>
    </row>
    <row r="29" spans="1:15" x14ac:dyDescent="0.25">
      <c r="A29" s="26">
        <v>42917</v>
      </c>
      <c r="B29" s="27">
        <v>31</v>
      </c>
      <c r="C29" s="28">
        <v>10183.851000000001</v>
      </c>
      <c r="D29" s="29"/>
      <c r="E29" s="29">
        <f t="shared" si="11"/>
        <v>13.687971774193549</v>
      </c>
      <c r="F29" s="30">
        <f t="shared" si="12"/>
        <v>0</v>
      </c>
      <c r="G29" s="28">
        <v>840.149</v>
      </c>
      <c r="H29" s="29"/>
      <c r="I29" s="29">
        <f t="shared" si="17"/>
        <v>1.1292325268817205</v>
      </c>
      <c r="J29" s="30">
        <f t="shared" si="13"/>
        <v>0</v>
      </c>
      <c r="K29" s="28">
        <f t="shared" si="18"/>
        <v>11024</v>
      </c>
      <c r="L29" s="29">
        <f t="shared" si="14"/>
        <v>0</v>
      </c>
      <c r="M29" s="29">
        <f t="shared" si="15"/>
        <v>14.81720430107527</v>
      </c>
      <c r="N29" s="30">
        <f t="shared" si="16"/>
        <v>0</v>
      </c>
      <c r="O29" s="31">
        <f t="shared" si="19"/>
        <v>-11024</v>
      </c>
    </row>
    <row r="30" spans="1:15" x14ac:dyDescent="0.25">
      <c r="A30" s="26">
        <v>42948</v>
      </c>
      <c r="B30" s="27">
        <v>31</v>
      </c>
      <c r="C30" s="28"/>
      <c r="D30" s="29"/>
      <c r="E30" s="29">
        <f t="shared" si="11"/>
        <v>0</v>
      </c>
      <c r="F30" s="30">
        <f t="shared" si="12"/>
        <v>0</v>
      </c>
      <c r="G30" s="28"/>
      <c r="H30" s="29"/>
      <c r="I30" s="29">
        <f t="shared" si="17"/>
        <v>0</v>
      </c>
      <c r="J30" s="30">
        <f t="shared" si="13"/>
        <v>0</v>
      </c>
      <c r="K30" s="28">
        <f t="shared" si="18"/>
        <v>0</v>
      </c>
      <c r="L30" s="29">
        <f t="shared" si="14"/>
        <v>0</v>
      </c>
      <c r="M30" s="29">
        <f t="shared" si="15"/>
        <v>0</v>
      </c>
      <c r="N30" s="30">
        <f t="shared" si="16"/>
        <v>0</v>
      </c>
      <c r="O30" s="31">
        <f t="shared" si="19"/>
        <v>0</v>
      </c>
    </row>
    <row r="31" spans="1:15" x14ac:dyDescent="0.25">
      <c r="A31" s="26">
        <v>42979</v>
      </c>
      <c r="B31" s="27">
        <v>30</v>
      </c>
      <c r="C31" s="28"/>
      <c r="D31" s="29"/>
      <c r="E31" s="29">
        <f t="shared" si="11"/>
        <v>0</v>
      </c>
      <c r="F31" s="30">
        <f t="shared" si="12"/>
        <v>0</v>
      </c>
      <c r="G31" s="28"/>
      <c r="H31" s="29"/>
      <c r="I31" s="29">
        <f t="shared" si="17"/>
        <v>0</v>
      </c>
      <c r="J31" s="30">
        <f t="shared" si="13"/>
        <v>0</v>
      </c>
      <c r="K31" s="28">
        <f t="shared" si="18"/>
        <v>0</v>
      </c>
      <c r="L31" s="29">
        <f t="shared" si="14"/>
        <v>0</v>
      </c>
      <c r="M31" s="29">
        <f t="shared" si="15"/>
        <v>0</v>
      </c>
      <c r="N31" s="30">
        <f t="shared" si="16"/>
        <v>0</v>
      </c>
      <c r="O31" s="31">
        <f t="shared" si="19"/>
        <v>0</v>
      </c>
    </row>
    <row r="32" spans="1:15" x14ac:dyDescent="0.25">
      <c r="A32" s="26">
        <v>43009</v>
      </c>
      <c r="B32" s="27">
        <v>31</v>
      </c>
      <c r="C32" s="28"/>
      <c r="D32" s="29"/>
      <c r="E32" s="29">
        <f t="shared" si="11"/>
        <v>0</v>
      </c>
      <c r="F32" s="30">
        <f t="shared" si="12"/>
        <v>0</v>
      </c>
      <c r="G32" s="28"/>
      <c r="H32" s="29"/>
      <c r="I32" s="29">
        <f t="shared" si="17"/>
        <v>0</v>
      </c>
      <c r="J32" s="30">
        <f t="shared" si="13"/>
        <v>0</v>
      </c>
      <c r="K32" s="28">
        <f t="shared" si="18"/>
        <v>0</v>
      </c>
      <c r="L32" s="29">
        <f t="shared" si="14"/>
        <v>0</v>
      </c>
      <c r="M32" s="29">
        <f t="shared" si="15"/>
        <v>0</v>
      </c>
      <c r="N32" s="30">
        <f t="shared" si="16"/>
        <v>0</v>
      </c>
      <c r="O32" s="31">
        <f t="shared" si="19"/>
        <v>0</v>
      </c>
    </row>
    <row r="33" spans="1:15" x14ac:dyDescent="0.25">
      <c r="A33" s="26">
        <v>43040</v>
      </c>
      <c r="B33" s="27">
        <v>30</v>
      </c>
      <c r="C33" s="28"/>
      <c r="D33" s="29"/>
      <c r="E33" s="29">
        <f t="shared" si="11"/>
        <v>0</v>
      </c>
      <c r="F33" s="30">
        <f t="shared" si="12"/>
        <v>0</v>
      </c>
      <c r="G33" s="28"/>
      <c r="H33" s="29"/>
      <c r="I33" s="29">
        <f t="shared" si="17"/>
        <v>0</v>
      </c>
      <c r="J33" s="30">
        <f t="shared" si="13"/>
        <v>0</v>
      </c>
      <c r="K33" s="28">
        <f>C33+G33</f>
        <v>0</v>
      </c>
      <c r="L33" s="29">
        <f t="shared" si="14"/>
        <v>0</v>
      </c>
      <c r="M33" s="29">
        <f t="shared" si="15"/>
        <v>0</v>
      </c>
      <c r="N33" s="30">
        <f t="shared" si="16"/>
        <v>0</v>
      </c>
      <c r="O33" s="31">
        <f t="shared" si="19"/>
        <v>0</v>
      </c>
    </row>
    <row r="34" spans="1:15" ht="15.75" thickBot="1" x14ac:dyDescent="0.3">
      <c r="A34" s="26">
        <v>43070</v>
      </c>
      <c r="B34" s="32">
        <v>31</v>
      </c>
      <c r="C34" s="33"/>
      <c r="D34" s="34"/>
      <c r="E34" s="34">
        <f t="shared" si="11"/>
        <v>0</v>
      </c>
      <c r="F34" s="35">
        <f t="shared" si="12"/>
        <v>0</v>
      </c>
      <c r="G34" s="33"/>
      <c r="H34" s="34"/>
      <c r="I34" s="34">
        <f t="shared" si="17"/>
        <v>0</v>
      </c>
      <c r="J34" s="35">
        <f t="shared" si="13"/>
        <v>0</v>
      </c>
      <c r="K34" s="33">
        <f t="shared" ref="K34" si="20">C34+G34</f>
        <v>0</v>
      </c>
      <c r="L34" s="34">
        <f t="shared" si="14"/>
        <v>0</v>
      </c>
      <c r="M34" s="34">
        <f t="shared" si="15"/>
        <v>0</v>
      </c>
      <c r="N34" s="35">
        <f t="shared" si="16"/>
        <v>0</v>
      </c>
      <c r="O34" s="36">
        <f t="shared" si="19"/>
        <v>0</v>
      </c>
    </row>
    <row r="35" spans="1:15" ht="15.75" thickBot="1" x14ac:dyDescent="0.3">
      <c r="A35" s="37" t="s">
        <v>13</v>
      </c>
      <c r="B35" s="38"/>
      <c r="C35" s="39">
        <f>SUM(C23:C34)</f>
        <v>86819.265999999989</v>
      </c>
      <c r="D35" s="39">
        <f t="shared" ref="D35:O35" si="21">SUM(D23:D34)</f>
        <v>103089</v>
      </c>
      <c r="E35" s="39">
        <f t="shared" si="21"/>
        <v>119.68284198028675</v>
      </c>
      <c r="F35" s="39">
        <f t="shared" si="21"/>
        <v>142.52143817204302</v>
      </c>
      <c r="G35" s="39">
        <f t="shared" si="21"/>
        <v>6827.9340000000002</v>
      </c>
      <c r="H35" s="39">
        <f t="shared" si="21"/>
        <v>8701</v>
      </c>
      <c r="I35" s="39">
        <f t="shared" si="21"/>
        <v>9.3687517217101899</v>
      </c>
      <c r="J35" s="39">
        <f t="shared" si="21"/>
        <v>11.997129416282641</v>
      </c>
      <c r="K35" s="39">
        <f t="shared" si="21"/>
        <v>93647.2</v>
      </c>
      <c r="L35" s="39">
        <f t="shared" si="21"/>
        <v>111790</v>
      </c>
      <c r="M35" s="39">
        <f t="shared" si="21"/>
        <v>129.05159370199692</v>
      </c>
      <c r="N35" s="39">
        <f t="shared" si="21"/>
        <v>154.51856758832565</v>
      </c>
      <c r="O35" s="39">
        <f t="shared" si="21"/>
        <v>18142.800000000003</v>
      </c>
    </row>
  </sheetData>
  <mergeCells count="6">
    <mergeCell ref="A2:N2"/>
    <mergeCell ref="A4:A5"/>
    <mergeCell ref="B4:B5"/>
    <mergeCell ref="C4:F4"/>
    <mergeCell ref="G4:J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2017-08-02T04:00:31Z</dcterms:modified>
</cp:coreProperties>
</file>