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640" windowHeight="9072" tabRatio="830"/>
  </bookViews>
  <sheets>
    <sheet name="Отчёт" sheetId="1" r:id="rId1"/>
    <sheet name="себес" sheetId="21" r:id="rId2"/>
    <sheet name="Артикулы" sheetId="4" r:id="rId3"/>
    <sheet name="Остатки по складам" sheetId="23" r:id="rId4"/>
    <sheet name="фин отчет по заказам" sheetId="7" r:id="rId5"/>
    <sheet name="Размещение товаров на витрине" sheetId="8" r:id="rId6"/>
    <sheet name="Складская обработка" sheetId="12" r:id="rId7"/>
    <sheet name="Программа лояльности и отзывы" sheetId="13" r:id="rId8"/>
    <sheet name="Буст продаж" sheetId="14" r:id="rId9"/>
    <sheet name="Доставка покупателю" sheetId="15" r:id="rId10"/>
    <sheet name="Экспресс-доставка покупателю" sheetId="17" r:id="rId11"/>
    <sheet name="Приём платежа" sheetId="18" r:id="rId12"/>
    <sheet name="Перевод платежа" sheetId="19" r:id="rId13"/>
    <sheet name="Обработка заказа" sheetId="20" r:id="rId14"/>
  </sheets>
  <definedNames>
    <definedName name="_xlnm._FilterDatabase" localSheetId="2" hidden="1">Артикулы!$A$1:$B$169</definedName>
    <definedName name="_xlnm._FilterDatabase" localSheetId="8" hidden="1">'Буст продаж'!$B$2:$U$2</definedName>
    <definedName name="_xlnm._FilterDatabase" localSheetId="9" hidden="1">'Доставка покупателю'!$B$2:$AG$2</definedName>
    <definedName name="_xlnm._FilterDatabase" localSheetId="13" hidden="1">'Обработка заказа'!$B$2:$P$2</definedName>
    <definedName name="_xlnm._FilterDatabase" localSheetId="3" hidden="1">'Остатки по складам'!$A$1:$CV$141</definedName>
    <definedName name="_xlnm._FilterDatabase" localSheetId="12" hidden="1">'Перевод платежа'!$B$2:$Q$2</definedName>
    <definedName name="_xlnm._FilterDatabase" localSheetId="11" hidden="1">'Приём платежа'!$B$5:$R$5</definedName>
    <definedName name="_xlnm._FilterDatabase" localSheetId="7" hidden="1">'Программа лояльности и отзывы'!$B$2:$U$2</definedName>
    <definedName name="_xlnm._FilterDatabase" localSheetId="5" hidden="1">'Размещение товаров на витрине'!$A$5:$AH$1067</definedName>
    <definedName name="_xlnm._FilterDatabase" localSheetId="1" hidden="1">себес!#REF!</definedName>
    <definedName name="_xlnm._FilterDatabase" localSheetId="4" hidden="1">'фин отчет по заказам'!$A$3:$BY$1088</definedName>
    <definedName name="_xlnm._FilterDatabase" localSheetId="10" hidden="1">'Экспресс-доставка покупателю'!$B$2:$AD$2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1" l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3" i="1"/>
  <c r="E3" i="1"/>
  <c r="D3" i="1"/>
  <c r="C3" i="1"/>
  <c r="D6" i="7" l="1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D5" i="7"/>
  <c r="B5" i="7"/>
  <c r="P89" i="1" l="1"/>
  <c r="L3" i="1" l="1"/>
  <c r="P88" i="1"/>
  <c r="K3" i="1" l="1"/>
  <c r="P87" i="1" l="1"/>
  <c r="P86" i="1" l="1"/>
  <c r="P85" i="1" l="1"/>
  <c r="P83" i="1" l="1"/>
  <c r="P84" i="1"/>
  <c r="P81" i="1" l="1"/>
  <c r="P82" i="1"/>
  <c r="P80" i="1" l="1"/>
  <c r="P79" i="1" l="1"/>
  <c r="P78" i="1" l="1"/>
  <c r="P77" i="1" l="1"/>
  <c r="P75" i="1" l="1"/>
  <c r="P76" i="1"/>
  <c r="P74" i="1" l="1"/>
  <c r="P72" i="1" l="1"/>
  <c r="P73" i="1"/>
  <c r="P71" i="1" l="1"/>
  <c r="G3" i="1" l="1"/>
  <c r="P66" i="1" l="1"/>
  <c r="P67" i="1"/>
  <c r="P68" i="1"/>
  <c r="P69" i="1"/>
  <c r="P70" i="1"/>
  <c r="P63" i="1" l="1"/>
  <c r="P64" i="1"/>
  <c r="P65" i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5" i="1"/>
  <c r="A4" i="19" l="1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" i="19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6" i="18"/>
  <c r="A4" i="17"/>
  <c r="A5" i="17"/>
  <c r="A6" i="17"/>
  <c r="A7" i="17"/>
  <c r="A8" i="17"/>
  <c r="A9" i="17"/>
  <c r="A10" i="17"/>
  <c r="A11" i="17"/>
  <c r="A12" i="17"/>
  <c r="A13" i="17"/>
  <c r="A14" i="17"/>
  <c r="A3" i="17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3" i="15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" i="14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3" i="12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6" i="8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42" i="7"/>
  <c r="C42" i="7"/>
  <c r="A43" i="7"/>
  <c r="C43" i="7"/>
  <c r="A44" i="7"/>
  <c r="C44" i="7"/>
  <c r="A45" i="7"/>
  <c r="C45" i="7"/>
  <c r="A46" i="7"/>
  <c r="C46" i="7"/>
  <c r="A47" i="7"/>
  <c r="C47" i="7"/>
  <c r="A48" i="7"/>
  <c r="C48" i="7"/>
  <c r="A49" i="7"/>
  <c r="C49" i="7"/>
  <c r="A50" i="7"/>
  <c r="C50" i="7"/>
  <c r="A51" i="7"/>
  <c r="C51" i="7"/>
  <c r="A52" i="7"/>
  <c r="C52" i="7"/>
  <c r="A53" i="7"/>
  <c r="C53" i="7"/>
  <c r="A54" i="7"/>
  <c r="C54" i="7"/>
  <c r="A55" i="7"/>
  <c r="C55" i="7"/>
  <c r="A56" i="7"/>
  <c r="C56" i="7"/>
  <c r="A57" i="7"/>
  <c r="C57" i="7"/>
  <c r="A58" i="7"/>
  <c r="C58" i="7"/>
  <c r="A59" i="7"/>
  <c r="C59" i="7"/>
  <c r="A60" i="7"/>
  <c r="C60" i="7"/>
  <c r="A61" i="7"/>
  <c r="C61" i="7"/>
  <c r="A62" i="7"/>
  <c r="C62" i="7"/>
  <c r="A63" i="7"/>
  <c r="C63" i="7"/>
  <c r="A64" i="7"/>
  <c r="C64" i="7"/>
  <c r="A65" i="7"/>
  <c r="C65" i="7"/>
  <c r="A66" i="7"/>
  <c r="C66" i="7"/>
  <c r="A67" i="7"/>
  <c r="C67" i="7"/>
  <c r="A68" i="7"/>
  <c r="C68" i="7"/>
  <c r="A69" i="7"/>
  <c r="C69" i="7"/>
  <c r="A70" i="7"/>
  <c r="C70" i="7"/>
  <c r="A71" i="7"/>
  <c r="C71" i="7"/>
  <c r="A72" i="7"/>
  <c r="C72" i="7"/>
  <c r="A73" i="7"/>
  <c r="C73" i="7"/>
  <c r="A74" i="7"/>
  <c r="C74" i="7"/>
  <c r="A75" i="7"/>
  <c r="C75" i="7"/>
  <c r="A76" i="7"/>
  <c r="C76" i="7"/>
  <c r="A77" i="7"/>
  <c r="C77" i="7"/>
  <c r="A78" i="7"/>
  <c r="C78" i="7"/>
  <c r="A79" i="7"/>
  <c r="C79" i="7"/>
  <c r="A80" i="7"/>
  <c r="C80" i="7"/>
  <c r="A81" i="7"/>
  <c r="C81" i="7"/>
  <c r="A82" i="7"/>
  <c r="C82" i="7"/>
  <c r="A83" i="7"/>
  <c r="C83" i="7"/>
  <c r="A84" i="7"/>
  <c r="C84" i="7"/>
  <c r="A85" i="7"/>
  <c r="C85" i="7"/>
  <c r="A86" i="7"/>
  <c r="C86" i="7"/>
  <c r="A87" i="7"/>
  <c r="C87" i="7"/>
  <c r="A88" i="7"/>
  <c r="C88" i="7"/>
  <c r="A89" i="7"/>
  <c r="C89" i="7"/>
  <c r="A90" i="7"/>
  <c r="C90" i="7"/>
  <c r="A91" i="7"/>
  <c r="C91" i="7"/>
  <c r="A92" i="7"/>
  <c r="C92" i="7"/>
  <c r="A93" i="7"/>
  <c r="C93" i="7"/>
  <c r="A94" i="7"/>
  <c r="C94" i="7"/>
  <c r="A95" i="7"/>
  <c r="C95" i="7"/>
  <c r="A96" i="7"/>
  <c r="C96" i="7"/>
  <c r="A97" i="7"/>
  <c r="C97" i="7"/>
  <c r="A98" i="7"/>
  <c r="C98" i="7"/>
  <c r="A99" i="7"/>
  <c r="C99" i="7"/>
  <c r="A100" i="7"/>
  <c r="C100" i="7"/>
  <c r="A101" i="7"/>
  <c r="C101" i="7"/>
  <c r="A102" i="7"/>
  <c r="C102" i="7"/>
  <c r="A103" i="7"/>
  <c r="C103" i="7"/>
  <c r="A104" i="7"/>
  <c r="C104" i="7"/>
  <c r="A105" i="7"/>
  <c r="C105" i="7"/>
  <c r="A106" i="7"/>
  <c r="C106" i="7"/>
  <c r="A107" i="7"/>
  <c r="C107" i="7"/>
  <c r="A108" i="7"/>
  <c r="C108" i="7"/>
  <c r="A109" i="7"/>
  <c r="C109" i="7"/>
  <c r="A110" i="7"/>
  <c r="C110" i="7"/>
  <c r="A111" i="7"/>
  <c r="C111" i="7"/>
  <c r="A112" i="7"/>
  <c r="C112" i="7"/>
  <c r="A113" i="7"/>
  <c r="C113" i="7"/>
  <c r="A114" i="7"/>
  <c r="C114" i="7"/>
  <c r="A115" i="7"/>
  <c r="C115" i="7"/>
  <c r="A116" i="7"/>
  <c r="C116" i="7"/>
  <c r="A117" i="7"/>
  <c r="C117" i="7"/>
  <c r="A118" i="7"/>
  <c r="C118" i="7"/>
  <c r="A119" i="7"/>
  <c r="C119" i="7"/>
  <c r="A120" i="7"/>
  <c r="C120" i="7"/>
  <c r="A121" i="7"/>
  <c r="C121" i="7"/>
  <c r="A122" i="7"/>
  <c r="C122" i="7"/>
  <c r="A123" i="7"/>
  <c r="C123" i="7"/>
  <c r="A124" i="7"/>
  <c r="C124" i="7"/>
  <c r="A125" i="7"/>
  <c r="C125" i="7"/>
  <c r="A126" i="7"/>
  <c r="C126" i="7"/>
  <c r="A127" i="7"/>
  <c r="C127" i="7"/>
  <c r="A128" i="7"/>
  <c r="C128" i="7"/>
  <c r="A129" i="7"/>
  <c r="C129" i="7"/>
  <c r="A130" i="7"/>
  <c r="C130" i="7"/>
  <c r="A131" i="7"/>
  <c r="C131" i="7"/>
  <c r="A132" i="7"/>
  <c r="C132" i="7"/>
  <c r="A133" i="7"/>
  <c r="C133" i="7"/>
  <c r="A134" i="7"/>
  <c r="C134" i="7"/>
  <c r="A135" i="7"/>
  <c r="C135" i="7"/>
  <c r="A136" i="7"/>
  <c r="C136" i="7"/>
  <c r="A137" i="7"/>
  <c r="C137" i="7"/>
  <c r="A138" i="7"/>
  <c r="C138" i="7"/>
  <c r="A139" i="7"/>
  <c r="C139" i="7"/>
  <c r="A140" i="7"/>
  <c r="C140" i="7"/>
  <c r="A141" i="7"/>
  <c r="C141" i="7"/>
  <c r="A142" i="7"/>
  <c r="C142" i="7"/>
  <c r="A143" i="7"/>
  <c r="C143" i="7"/>
  <c r="A144" i="7"/>
  <c r="C144" i="7"/>
  <c r="A145" i="7"/>
  <c r="C145" i="7"/>
  <c r="A146" i="7"/>
  <c r="C146" i="7"/>
  <c r="A147" i="7"/>
  <c r="C147" i="7"/>
  <c r="A148" i="7"/>
  <c r="C148" i="7"/>
  <c r="A149" i="7"/>
  <c r="C149" i="7"/>
  <c r="A150" i="7"/>
  <c r="C150" i="7"/>
  <c r="A151" i="7"/>
  <c r="C151" i="7"/>
  <c r="A152" i="7"/>
  <c r="C152" i="7"/>
  <c r="A153" i="7"/>
  <c r="C153" i="7"/>
  <c r="A154" i="7"/>
  <c r="C154" i="7"/>
  <c r="A155" i="7"/>
  <c r="C155" i="7"/>
  <c r="A156" i="7"/>
  <c r="C156" i="7"/>
  <c r="A157" i="7"/>
  <c r="C157" i="7"/>
  <c r="A158" i="7"/>
  <c r="C158" i="7"/>
  <c r="A159" i="7"/>
  <c r="C159" i="7"/>
  <c r="A160" i="7"/>
  <c r="C160" i="7"/>
  <c r="A161" i="7"/>
  <c r="C161" i="7"/>
  <c r="A162" i="7"/>
  <c r="C162" i="7"/>
  <c r="A163" i="7"/>
  <c r="C163" i="7"/>
  <c r="A164" i="7"/>
  <c r="C164" i="7"/>
  <c r="A165" i="7"/>
  <c r="C165" i="7"/>
  <c r="A166" i="7"/>
  <c r="C166" i="7"/>
  <c r="A167" i="7"/>
  <c r="C167" i="7"/>
  <c r="A168" i="7"/>
  <c r="C168" i="7"/>
  <c r="A169" i="7"/>
  <c r="C169" i="7"/>
  <c r="A170" i="7"/>
  <c r="C170" i="7"/>
  <c r="A171" i="7"/>
  <c r="C171" i="7"/>
  <c r="A172" i="7"/>
  <c r="C172" i="7"/>
  <c r="A173" i="7"/>
  <c r="C173" i="7"/>
  <c r="A174" i="7"/>
  <c r="C174" i="7"/>
  <c r="A175" i="7"/>
  <c r="C175" i="7"/>
  <c r="A176" i="7"/>
  <c r="C176" i="7"/>
  <c r="A177" i="7"/>
  <c r="C177" i="7"/>
  <c r="A178" i="7"/>
  <c r="C178" i="7"/>
  <c r="A179" i="7"/>
  <c r="C179" i="7"/>
  <c r="A180" i="7"/>
  <c r="C180" i="7"/>
  <c r="A181" i="7"/>
  <c r="C181" i="7"/>
  <c r="A182" i="7"/>
  <c r="C182" i="7"/>
  <c r="A183" i="7"/>
  <c r="C183" i="7"/>
  <c r="A184" i="7"/>
  <c r="C184" i="7"/>
  <c r="A185" i="7"/>
  <c r="C185" i="7"/>
  <c r="A186" i="7"/>
  <c r="C186" i="7"/>
  <c r="A187" i="7"/>
  <c r="C187" i="7"/>
  <c r="A188" i="7"/>
  <c r="C188" i="7"/>
  <c r="A189" i="7"/>
  <c r="C189" i="7"/>
  <c r="A190" i="7"/>
  <c r="C190" i="7"/>
  <c r="A191" i="7"/>
  <c r="C191" i="7"/>
  <c r="A192" i="7"/>
  <c r="C192" i="7"/>
  <c r="A193" i="7"/>
  <c r="C193" i="7"/>
  <c r="A194" i="7"/>
  <c r="C194" i="7"/>
  <c r="A195" i="7"/>
  <c r="C195" i="7"/>
  <c r="A196" i="7"/>
  <c r="C196" i="7"/>
  <c r="A197" i="7"/>
  <c r="C197" i="7"/>
  <c r="A198" i="7"/>
  <c r="C198" i="7"/>
  <c r="A199" i="7"/>
  <c r="C199" i="7"/>
  <c r="A200" i="7"/>
  <c r="C200" i="7"/>
  <c r="A201" i="7"/>
  <c r="C201" i="7"/>
  <c r="A202" i="7"/>
  <c r="C202" i="7"/>
  <c r="A203" i="7"/>
  <c r="C203" i="7"/>
  <c r="A204" i="7"/>
  <c r="C204" i="7"/>
  <c r="A205" i="7"/>
  <c r="C205" i="7"/>
  <c r="A206" i="7"/>
  <c r="C206" i="7"/>
  <c r="A207" i="7"/>
  <c r="C207" i="7"/>
  <c r="A208" i="7"/>
  <c r="C208" i="7"/>
  <c r="A209" i="7"/>
  <c r="C209" i="7"/>
  <c r="A210" i="7"/>
  <c r="C210" i="7"/>
  <c r="A211" i="7"/>
  <c r="C211" i="7"/>
  <c r="A212" i="7"/>
  <c r="C212" i="7"/>
  <c r="A213" i="7"/>
  <c r="C213" i="7"/>
  <c r="A214" i="7"/>
  <c r="C214" i="7"/>
  <c r="A215" i="7"/>
  <c r="C215" i="7"/>
  <c r="A216" i="7"/>
  <c r="C216" i="7"/>
  <c r="A217" i="7"/>
  <c r="C217" i="7"/>
  <c r="A218" i="7"/>
  <c r="C218" i="7"/>
  <c r="A219" i="7"/>
  <c r="C219" i="7"/>
  <c r="A220" i="7"/>
  <c r="C220" i="7"/>
  <c r="A221" i="7"/>
  <c r="C221" i="7"/>
  <c r="A222" i="7"/>
  <c r="C222" i="7"/>
  <c r="A223" i="7"/>
  <c r="C223" i="7"/>
  <c r="A224" i="7"/>
  <c r="C224" i="7"/>
  <c r="A225" i="7"/>
  <c r="C225" i="7"/>
  <c r="A226" i="7"/>
  <c r="C226" i="7"/>
  <c r="A227" i="7"/>
  <c r="C227" i="7"/>
  <c r="A228" i="7"/>
  <c r="C228" i="7"/>
  <c r="A229" i="7"/>
  <c r="C229" i="7"/>
  <c r="A230" i="7"/>
  <c r="C230" i="7"/>
  <c r="A231" i="7"/>
  <c r="C231" i="7"/>
  <c r="A232" i="7"/>
  <c r="C232" i="7"/>
  <c r="A233" i="7"/>
  <c r="C233" i="7"/>
  <c r="A234" i="7"/>
  <c r="C234" i="7"/>
  <c r="A235" i="7"/>
  <c r="C235" i="7"/>
  <c r="A236" i="7"/>
  <c r="C236" i="7"/>
  <c r="A237" i="7"/>
  <c r="C237" i="7"/>
  <c r="A238" i="7"/>
  <c r="C238" i="7"/>
  <c r="A239" i="7"/>
  <c r="C239" i="7"/>
  <c r="A240" i="7"/>
  <c r="C240" i="7"/>
  <c r="A241" i="7"/>
  <c r="C241" i="7"/>
  <c r="A242" i="7"/>
  <c r="C242" i="7"/>
  <c r="A243" i="7"/>
  <c r="C243" i="7"/>
  <c r="A244" i="7"/>
  <c r="C244" i="7"/>
  <c r="A245" i="7"/>
  <c r="C245" i="7"/>
  <c r="A246" i="7"/>
  <c r="C246" i="7"/>
  <c r="A247" i="7"/>
  <c r="C247" i="7"/>
  <c r="A248" i="7"/>
  <c r="C248" i="7"/>
  <c r="A249" i="7"/>
  <c r="C249" i="7"/>
  <c r="A250" i="7"/>
  <c r="C250" i="7"/>
  <c r="A251" i="7"/>
  <c r="C251" i="7"/>
  <c r="A252" i="7"/>
  <c r="C252" i="7"/>
  <c r="A253" i="7"/>
  <c r="C253" i="7"/>
  <c r="A254" i="7"/>
  <c r="C254" i="7"/>
  <c r="A255" i="7"/>
  <c r="C255" i="7"/>
  <c r="A256" i="7"/>
  <c r="C256" i="7"/>
  <c r="A257" i="7"/>
  <c r="C257" i="7"/>
  <c r="A258" i="7"/>
  <c r="C258" i="7"/>
  <c r="A259" i="7"/>
  <c r="C259" i="7"/>
  <c r="A260" i="7"/>
  <c r="C260" i="7"/>
  <c r="A261" i="7"/>
  <c r="C261" i="7"/>
  <c r="A262" i="7"/>
  <c r="C262" i="7"/>
  <c r="A263" i="7"/>
  <c r="C263" i="7"/>
  <c r="A264" i="7"/>
  <c r="C264" i="7"/>
  <c r="A265" i="7"/>
  <c r="C265" i="7"/>
  <c r="A266" i="7"/>
  <c r="C266" i="7"/>
  <c r="A267" i="7"/>
  <c r="C267" i="7"/>
  <c r="A268" i="7"/>
  <c r="C268" i="7"/>
  <c r="A269" i="7"/>
  <c r="C269" i="7"/>
  <c r="A270" i="7"/>
  <c r="C270" i="7"/>
  <c r="A271" i="7"/>
  <c r="C271" i="7"/>
  <c r="A272" i="7"/>
  <c r="C272" i="7"/>
  <c r="A273" i="7"/>
  <c r="C273" i="7"/>
  <c r="A274" i="7"/>
  <c r="C274" i="7"/>
  <c r="A275" i="7"/>
  <c r="C275" i="7"/>
  <c r="A276" i="7"/>
  <c r="C276" i="7"/>
  <c r="A277" i="7"/>
  <c r="C277" i="7"/>
  <c r="A278" i="7"/>
  <c r="C278" i="7"/>
  <c r="A279" i="7"/>
  <c r="C279" i="7"/>
  <c r="A280" i="7"/>
  <c r="C280" i="7"/>
  <c r="A281" i="7"/>
  <c r="C281" i="7"/>
  <c r="A282" i="7"/>
  <c r="C282" i="7"/>
  <c r="A283" i="7"/>
  <c r="C283" i="7"/>
  <c r="A284" i="7"/>
  <c r="C284" i="7"/>
  <c r="A285" i="7"/>
  <c r="C285" i="7"/>
  <c r="A286" i="7"/>
  <c r="C286" i="7"/>
  <c r="A287" i="7"/>
  <c r="C287" i="7"/>
  <c r="A288" i="7"/>
  <c r="C288" i="7"/>
  <c r="A289" i="7"/>
  <c r="C289" i="7"/>
  <c r="A290" i="7"/>
  <c r="C290" i="7"/>
  <c r="A291" i="7"/>
  <c r="C291" i="7"/>
  <c r="A292" i="7"/>
  <c r="C292" i="7"/>
  <c r="A293" i="7"/>
  <c r="C293" i="7"/>
  <c r="A294" i="7"/>
  <c r="C294" i="7"/>
  <c r="A295" i="7"/>
  <c r="C295" i="7"/>
  <c r="A296" i="7"/>
  <c r="C296" i="7"/>
  <c r="A297" i="7"/>
  <c r="C297" i="7"/>
  <c r="A298" i="7"/>
  <c r="C298" i="7"/>
  <c r="A299" i="7"/>
  <c r="C299" i="7"/>
  <c r="A300" i="7"/>
  <c r="C300" i="7"/>
  <c r="A301" i="7"/>
  <c r="C301" i="7"/>
  <c r="A302" i="7"/>
  <c r="C302" i="7"/>
  <c r="A303" i="7"/>
  <c r="C303" i="7"/>
  <c r="A304" i="7"/>
  <c r="C304" i="7"/>
  <c r="A305" i="7"/>
  <c r="C305" i="7"/>
  <c r="A306" i="7"/>
  <c r="C306" i="7"/>
  <c r="A307" i="7"/>
  <c r="C307" i="7"/>
  <c r="A308" i="7"/>
  <c r="C308" i="7"/>
  <c r="A309" i="7"/>
  <c r="C309" i="7"/>
  <c r="A310" i="7"/>
  <c r="C310" i="7"/>
  <c r="A311" i="7"/>
  <c r="C311" i="7"/>
  <c r="A312" i="7"/>
  <c r="C312" i="7"/>
  <c r="A313" i="7"/>
  <c r="C313" i="7"/>
  <c r="A314" i="7"/>
  <c r="C314" i="7"/>
  <c r="A315" i="7"/>
  <c r="C315" i="7"/>
  <c r="A316" i="7"/>
  <c r="C316" i="7"/>
  <c r="A317" i="7"/>
  <c r="C317" i="7"/>
  <c r="A318" i="7"/>
  <c r="C318" i="7"/>
  <c r="A319" i="7"/>
  <c r="C319" i="7"/>
  <c r="A320" i="7"/>
  <c r="C320" i="7"/>
  <c r="A321" i="7"/>
  <c r="C321" i="7"/>
  <c r="A322" i="7"/>
  <c r="C322" i="7"/>
  <c r="A323" i="7"/>
  <c r="C323" i="7"/>
  <c r="A324" i="7"/>
  <c r="C324" i="7"/>
  <c r="A325" i="7"/>
  <c r="C325" i="7"/>
  <c r="A326" i="7"/>
  <c r="C326" i="7"/>
  <c r="A327" i="7"/>
  <c r="C327" i="7"/>
  <c r="A328" i="7"/>
  <c r="C328" i="7"/>
  <c r="A329" i="7"/>
  <c r="C329" i="7"/>
  <c r="A330" i="7"/>
  <c r="C330" i="7"/>
  <c r="A331" i="7"/>
  <c r="C331" i="7"/>
  <c r="A332" i="7"/>
  <c r="C332" i="7"/>
  <c r="A333" i="7"/>
  <c r="C333" i="7"/>
  <c r="A334" i="7"/>
  <c r="C334" i="7"/>
  <c r="A335" i="7"/>
  <c r="C335" i="7"/>
  <c r="A336" i="7"/>
  <c r="C336" i="7"/>
  <c r="A337" i="7"/>
  <c r="C337" i="7"/>
  <c r="A338" i="7"/>
  <c r="C338" i="7"/>
  <c r="A339" i="7"/>
  <c r="C339" i="7"/>
  <c r="A340" i="7"/>
  <c r="C340" i="7"/>
  <c r="A341" i="7"/>
  <c r="C341" i="7"/>
  <c r="A342" i="7"/>
  <c r="C342" i="7"/>
  <c r="A343" i="7"/>
  <c r="C343" i="7"/>
  <c r="A344" i="7"/>
  <c r="C344" i="7"/>
  <c r="A345" i="7"/>
  <c r="C345" i="7"/>
  <c r="A346" i="7"/>
  <c r="C346" i="7"/>
  <c r="A347" i="7"/>
  <c r="C347" i="7"/>
  <c r="A348" i="7"/>
  <c r="C348" i="7"/>
  <c r="A349" i="7"/>
  <c r="C349" i="7"/>
  <c r="A350" i="7"/>
  <c r="C350" i="7"/>
  <c r="A351" i="7"/>
  <c r="C351" i="7"/>
  <c r="A352" i="7"/>
  <c r="C352" i="7"/>
  <c r="A353" i="7"/>
  <c r="C353" i="7"/>
  <c r="A354" i="7"/>
  <c r="C354" i="7"/>
  <c r="A355" i="7"/>
  <c r="C355" i="7"/>
  <c r="A356" i="7"/>
  <c r="C356" i="7"/>
  <c r="A357" i="7"/>
  <c r="C357" i="7"/>
  <c r="A358" i="7"/>
  <c r="C358" i="7"/>
  <c r="A359" i="7"/>
  <c r="C359" i="7"/>
  <c r="A360" i="7"/>
  <c r="C360" i="7"/>
  <c r="A361" i="7"/>
  <c r="C361" i="7"/>
  <c r="A362" i="7"/>
  <c r="C362" i="7"/>
  <c r="A363" i="7"/>
  <c r="C363" i="7"/>
  <c r="A364" i="7"/>
  <c r="C364" i="7"/>
  <c r="A365" i="7"/>
  <c r="C365" i="7"/>
  <c r="A366" i="7"/>
  <c r="C366" i="7"/>
  <c r="A367" i="7"/>
  <c r="C367" i="7"/>
  <c r="A368" i="7"/>
  <c r="C368" i="7"/>
  <c r="A369" i="7"/>
  <c r="C369" i="7"/>
  <c r="A370" i="7"/>
  <c r="C370" i="7"/>
  <c r="A371" i="7"/>
  <c r="C371" i="7"/>
  <c r="A372" i="7"/>
  <c r="C372" i="7"/>
  <c r="A373" i="7"/>
  <c r="C373" i="7"/>
  <c r="A374" i="7"/>
  <c r="C374" i="7"/>
  <c r="A375" i="7"/>
  <c r="C375" i="7"/>
  <c r="A376" i="7"/>
  <c r="C376" i="7"/>
  <c r="A377" i="7"/>
  <c r="C377" i="7"/>
  <c r="C5" i="7"/>
  <c r="A5" i="7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A134" i="23"/>
  <c r="A135" i="23"/>
  <c r="A136" i="23"/>
  <c r="A137" i="23"/>
  <c r="A138" i="23"/>
  <c r="A139" i="23"/>
  <c r="A140" i="23"/>
  <c r="A141" i="23"/>
  <c r="A142" i="23"/>
  <c r="A143" i="23"/>
  <c r="A144" i="23"/>
  <c r="A145" i="23"/>
  <c r="A146" i="23"/>
  <c r="A147" i="23"/>
  <c r="A148" i="23"/>
  <c r="A149" i="23"/>
  <c r="A150" i="23"/>
  <c r="A151" i="23"/>
  <c r="A152" i="23"/>
  <c r="A153" i="23"/>
  <c r="A154" i="23"/>
  <c r="A155" i="23"/>
  <c r="A156" i="23"/>
  <c r="A157" i="23"/>
  <c r="A158" i="23"/>
  <c r="A159" i="23"/>
  <c r="A160" i="23"/>
  <c r="A161" i="23"/>
  <c r="A162" i="23"/>
  <c r="A163" i="23"/>
  <c r="A164" i="23"/>
  <c r="A165" i="23"/>
  <c r="A166" i="23"/>
  <c r="A167" i="23"/>
  <c r="A168" i="23"/>
  <c r="A169" i="23"/>
  <c r="A170" i="23"/>
  <c r="A171" i="23"/>
  <c r="A172" i="23"/>
  <c r="A173" i="23"/>
  <c r="A174" i="23"/>
  <c r="A175" i="23"/>
  <c r="A176" i="23"/>
  <c r="A177" i="23"/>
  <c r="A178" i="23"/>
  <c r="A179" i="23"/>
  <c r="A180" i="23"/>
  <c r="A181" i="23"/>
  <c r="A182" i="23"/>
  <c r="A183" i="23"/>
  <c r="A184" i="23"/>
  <c r="A185" i="23"/>
  <c r="A186" i="23"/>
  <c r="A187" i="23"/>
  <c r="A188" i="23"/>
  <c r="A189" i="23"/>
  <c r="A190" i="23"/>
  <c r="A191" i="23"/>
  <c r="A192" i="23"/>
  <c r="A193" i="23"/>
  <c r="A194" i="23"/>
  <c r="A195" i="23"/>
  <c r="A196" i="23"/>
  <c r="A197" i="23"/>
  <c r="A198" i="23"/>
  <c r="A199" i="23"/>
  <c r="A200" i="23"/>
  <c r="A201" i="23"/>
  <c r="A202" i="23"/>
  <c r="A203" i="23"/>
  <c r="A204" i="23"/>
  <c r="A205" i="23"/>
  <c r="A206" i="23"/>
  <c r="A207" i="23"/>
  <c r="A208" i="23"/>
  <c r="A209" i="23"/>
  <c r="A210" i="23"/>
  <c r="A211" i="23"/>
  <c r="A212" i="23"/>
  <c r="A213" i="23"/>
  <c r="A214" i="23"/>
  <c r="A215" i="23"/>
  <c r="A216" i="23"/>
  <c r="A7" i="23"/>
  <c r="H3" i="1"/>
  <c r="V61" i="1" l="1"/>
  <c r="V45" i="1"/>
  <c r="V43" i="1"/>
  <c r="O79" i="1"/>
  <c r="O77" i="1"/>
  <c r="V58" i="1"/>
  <c r="V48" i="1"/>
  <c r="V46" i="1"/>
  <c r="V44" i="1"/>
  <c r="O86" i="1"/>
  <c r="O74" i="1"/>
  <c r="O81" i="1"/>
  <c r="O83" i="1"/>
  <c r="O85" i="1"/>
  <c r="V49" i="1"/>
  <c r="V51" i="1"/>
  <c r="V53" i="1"/>
  <c r="V67" i="1"/>
  <c r="V69" i="1"/>
  <c r="V83" i="1"/>
  <c r="V88" i="1"/>
  <c r="V50" i="1"/>
  <c r="V64" i="1"/>
  <c r="O82" i="1"/>
  <c r="O78" i="1"/>
  <c r="O80" i="1"/>
  <c r="O88" i="1"/>
  <c r="V76" i="1"/>
  <c r="S89" i="1"/>
  <c r="G89" i="1"/>
  <c r="H89" i="1"/>
  <c r="K89" i="1"/>
  <c r="N89" i="1"/>
  <c r="L89" i="1"/>
  <c r="M89" i="1"/>
  <c r="O89" i="1"/>
  <c r="J89" i="1"/>
  <c r="I88" i="1"/>
  <c r="I89" i="1"/>
  <c r="H88" i="1"/>
  <c r="K88" i="1"/>
  <c r="N88" i="1"/>
  <c r="G88" i="1"/>
  <c r="L88" i="1"/>
  <c r="M88" i="1"/>
  <c r="S88" i="1"/>
  <c r="J88" i="1"/>
  <c r="I87" i="1"/>
  <c r="K13" i="1"/>
  <c r="K21" i="1"/>
  <c r="K29" i="1"/>
  <c r="K37" i="1"/>
  <c r="K45" i="1"/>
  <c r="K53" i="1"/>
  <c r="K61" i="1"/>
  <c r="K69" i="1"/>
  <c r="K77" i="1"/>
  <c r="K85" i="1"/>
  <c r="K30" i="1"/>
  <c r="K46" i="1"/>
  <c r="K62" i="1"/>
  <c r="K78" i="1"/>
  <c r="K6" i="1"/>
  <c r="K7" i="1"/>
  <c r="K15" i="1"/>
  <c r="K23" i="1"/>
  <c r="K31" i="1"/>
  <c r="K39" i="1"/>
  <c r="K47" i="1"/>
  <c r="K55" i="1"/>
  <c r="K63" i="1"/>
  <c r="K71" i="1"/>
  <c r="K79" i="1"/>
  <c r="K87" i="1"/>
  <c r="K80" i="1"/>
  <c r="K18" i="1"/>
  <c r="K42" i="1"/>
  <c r="K66" i="1"/>
  <c r="K11" i="1"/>
  <c r="K27" i="1"/>
  <c r="K51" i="1"/>
  <c r="K83" i="1"/>
  <c r="K8" i="1"/>
  <c r="K16" i="1"/>
  <c r="K24" i="1"/>
  <c r="K32" i="1"/>
  <c r="K40" i="1"/>
  <c r="K48" i="1"/>
  <c r="K56" i="1"/>
  <c r="K64" i="1"/>
  <c r="K72" i="1"/>
  <c r="K5" i="1"/>
  <c r="K34" i="1"/>
  <c r="K58" i="1"/>
  <c r="K82" i="1"/>
  <c r="K35" i="1"/>
  <c r="K59" i="1"/>
  <c r="K9" i="1"/>
  <c r="K17" i="1"/>
  <c r="K25" i="1"/>
  <c r="K33" i="1"/>
  <c r="K41" i="1"/>
  <c r="K49" i="1"/>
  <c r="K57" i="1"/>
  <c r="K65" i="1"/>
  <c r="K73" i="1"/>
  <c r="K81" i="1"/>
  <c r="K10" i="1"/>
  <c r="K26" i="1"/>
  <c r="K50" i="1"/>
  <c r="K74" i="1"/>
  <c r="K19" i="1"/>
  <c r="K43" i="1"/>
  <c r="K67" i="1"/>
  <c r="K12" i="1"/>
  <c r="K20" i="1"/>
  <c r="K28" i="1"/>
  <c r="K36" i="1"/>
  <c r="K44" i="1"/>
  <c r="K52" i="1"/>
  <c r="K60" i="1"/>
  <c r="K68" i="1"/>
  <c r="K76" i="1"/>
  <c r="K84" i="1"/>
  <c r="K14" i="1"/>
  <c r="K22" i="1"/>
  <c r="K38" i="1"/>
  <c r="K54" i="1"/>
  <c r="K70" i="1"/>
  <c r="K86" i="1"/>
  <c r="K75" i="1"/>
  <c r="G87" i="1"/>
  <c r="H87" i="1"/>
  <c r="N87" i="1"/>
  <c r="M87" i="1"/>
  <c r="S87" i="1"/>
  <c r="V87" i="1"/>
  <c r="O87" i="1"/>
  <c r="L87" i="1"/>
  <c r="J87" i="1"/>
  <c r="I86" i="1"/>
  <c r="G86" i="1"/>
  <c r="H86" i="1"/>
  <c r="N86" i="1"/>
  <c r="V86" i="1"/>
  <c r="L86" i="1"/>
  <c r="M86" i="1"/>
  <c r="S86" i="1"/>
  <c r="J86" i="1"/>
  <c r="I85" i="1"/>
  <c r="G85" i="1"/>
  <c r="H85" i="1"/>
  <c r="N85" i="1"/>
  <c r="M85" i="1"/>
  <c r="L85" i="1"/>
  <c r="J85" i="1"/>
  <c r="S85" i="1"/>
  <c r="H83" i="1"/>
  <c r="H84" i="1"/>
  <c r="N83" i="1"/>
  <c r="N84" i="1"/>
  <c r="S84" i="1"/>
  <c r="S83" i="1"/>
  <c r="V84" i="1"/>
  <c r="O84" i="1"/>
  <c r="L83" i="1"/>
  <c r="L84" i="1"/>
  <c r="I83" i="1"/>
  <c r="I84" i="1"/>
  <c r="M83" i="1"/>
  <c r="M84" i="1"/>
  <c r="G84" i="1"/>
  <c r="G83" i="1"/>
  <c r="J83" i="1"/>
  <c r="J84" i="1"/>
  <c r="I79" i="1"/>
  <c r="I82" i="1"/>
  <c r="I81" i="1"/>
  <c r="I80" i="1"/>
  <c r="M81" i="1"/>
  <c r="M82" i="1"/>
  <c r="M80" i="1"/>
  <c r="S82" i="1"/>
  <c r="S81" i="1"/>
  <c r="S80" i="1"/>
  <c r="G82" i="1"/>
  <c r="G81" i="1"/>
  <c r="G80" i="1"/>
  <c r="H82" i="1"/>
  <c r="H81" i="1"/>
  <c r="H80" i="1"/>
  <c r="N81" i="1"/>
  <c r="N82" i="1"/>
  <c r="N80" i="1"/>
  <c r="L81" i="1"/>
  <c r="L82" i="1"/>
  <c r="L80" i="1"/>
  <c r="J82" i="1"/>
  <c r="J81" i="1"/>
  <c r="J80" i="1"/>
  <c r="V82" i="1"/>
  <c r="M78" i="1"/>
  <c r="M79" i="1"/>
  <c r="S79" i="1"/>
  <c r="N79" i="1"/>
  <c r="H79" i="1"/>
  <c r="L79" i="1"/>
  <c r="J79" i="1"/>
  <c r="G79" i="1"/>
  <c r="S78" i="1"/>
  <c r="I78" i="1"/>
  <c r="G78" i="1"/>
  <c r="H78" i="1"/>
  <c r="N78" i="1"/>
  <c r="L78" i="1"/>
  <c r="J78" i="1"/>
  <c r="S77" i="1"/>
  <c r="S75" i="1"/>
  <c r="S76" i="1"/>
  <c r="G77" i="1"/>
  <c r="G76" i="1"/>
  <c r="G75" i="1"/>
  <c r="N77" i="1"/>
  <c r="N76" i="1"/>
  <c r="N75" i="1"/>
  <c r="O76" i="1"/>
  <c r="O75" i="1"/>
  <c r="L77" i="1"/>
  <c r="L76" i="1"/>
  <c r="L75" i="1"/>
  <c r="I74" i="1"/>
  <c r="I77" i="1"/>
  <c r="I75" i="1"/>
  <c r="I76" i="1"/>
  <c r="J77" i="1"/>
  <c r="J75" i="1"/>
  <c r="J76" i="1"/>
  <c r="M77" i="1"/>
  <c r="M76" i="1"/>
  <c r="M75" i="1"/>
  <c r="H77" i="1"/>
  <c r="H76" i="1"/>
  <c r="H75" i="1"/>
  <c r="M74" i="1"/>
  <c r="G74" i="1"/>
  <c r="H74" i="1"/>
  <c r="L74" i="1"/>
  <c r="J74" i="1"/>
  <c r="S74" i="1"/>
  <c r="N74" i="1"/>
  <c r="I73" i="1"/>
  <c r="I72" i="1"/>
  <c r="I71" i="1"/>
  <c r="M72" i="1"/>
  <c r="M73" i="1"/>
  <c r="M71" i="1"/>
  <c r="S73" i="1"/>
  <c r="S72" i="1"/>
  <c r="S71" i="1"/>
  <c r="N73" i="1"/>
  <c r="N72" i="1"/>
  <c r="N71" i="1"/>
  <c r="V73" i="1"/>
  <c r="L72" i="1"/>
  <c r="L73" i="1"/>
  <c r="L71" i="1"/>
  <c r="H72" i="1"/>
  <c r="H73" i="1"/>
  <c r="H71" i="1"/>
  <c r="J73" i="1"/>
  <c r="J72" i="1"/>
  <c r="J71" i="1"/>
  <c r="G72" i="1"/>
  <c r="G73" i="1"/>
  <c r="G71" i="1"/>
  <c r="G10" i="1"/>
  <c r="G18" i="1"/>
  <c r="G26" i="1"/>
  <c r="G34" i="1"/>
  <c r="G42" i="1"/>
  <c r="G50" i="1"/>
  <c r="G58" i="1"/>
  <c r="G66" i="1"/>
  <c r="G11" i="1"/>
  <c r="G19" i="1"/>
  <c r="G27" i="1"/>
  <c r="G35" i="1"/>
  <c r="G43" i="1"/>
  <c r="G51" i="1"/>
  <c r="G59" i="1"/>
  <c r="G67" i="1"/>
  <c r="G20" i="1"/>
  <c r="G28" i="1"/>
  <c r="G44" i="1"/>
  <c r="G68" i="1"/>
  <c r="G13" i="1"/>
  <c r="G29" i="1"/>
  <c r="G45" i="1"/>
  <c r="G61" i="1"/>
  <c r="G14" i="1"/>
  <c r="G30" i="1"/>
  <c r="G46" i="1"/>
  <c r="G62" i="1"/>
  <c r="G15" i="1"/>
  <c r="G39" i="1"/>
  <c r="G63" i="1"/>
  <c r="G8" i="1"/>
  <c r="G40" i="1"/>
  <c r="G64" i="1"/>
  <c r="G9" i="1"/>
  <c r="G33" i="1"/>
  <c r="G57" i="1"/>
  <c r="G12" i="1"/>
  <c r="G36" i="1"/>
  <c r="G52" i="1"/>
  <c r="G60" i="1"/>
  <c r="G21" i="1"/>
  <c r="G37" i="1"/>
  <c r="G53" i="1"/>
  <c r="G69" i="1"/>
  <c r="G6" i="1"/>
  <c r="G22" i="1"/>
  <c r="G38" i="1"/>
  <c r="G54" i="1"/>
  <c r="G70" i="1"/>
  <c r="G7" i="1"/>
  <c r="G31" i="1"/>
  <c r="G47" i="1"/>
  <c r="G5" i="1"/>
  <c r="G24" i="1"/>
  <c r="G48" i="1"/>
  <c r="G25" i="1"/>
  <c r="G49" i="1"/>
  <c r="G23" i="1"/>
  <c r="G55" i="1"/>
  <c r="G16" i="1"/>
  <c r="G32" i="1"/>
  <c r="G56" i="1"/>
  <c r="G17" i="1"/>
  <c r="G41" i="1"/>
  <c r="G65" i="1"/>
  <c r="V54" i="1"/>
  <c r="V47" i="1"/>
  <c r="V66" i="1"/>
  <c r="V52" i="1"/>
  <c r="I70" i="1"/>
  <c r="I69" i="1"/>
  <c r="I68" i="1"/>
  <c r="I66" i="1"/>
  <c r="I67" i="1"/>
  <c r="M67" i="1"/>
  <c r="M66" i="1"/>
  <c r="M69" i="1"/>
  <c r="M70" i="1"/>
  <c r="M68" i="1"/>
  <c r="H69" i="1"/>
  <c r="H70" i="1"/>
  <c r="H68" i="1"/>
  <c r="H67" i="1"/>
  <c r="H66" i="1"/>
  <c r="N68" i="1"/>
  <c r="N67" i="1"/>
  <c r="N69" i="1"/>
  <c r="N66" i="1"/>
  <c r="N70" i="1"/>
  <c r="S69" i="1"/>
  <c r="S68" i="1"/>
  <c r="S67" i="1"/>
  <c r="S70" i="1"/>
  <c r="S66" i="1"/>
  <c r="L67" i="1"/>
  <c r="L66" i="1"/>
  <c r="L70" i="1"/>
  <c r="L68" i="1"/>
  <c r="L69" i="1"/>
  <c r="J70" i="1"/>
  <c r="J69" i="1"/>
  <c r="J68" i="1"/>
  <c r="J67" i="1"/>
  <c r="J66" i="1"/>
  <c r="I65" i="1"/>
  <c r="I64" i="1"/>
  <c r="I63" i="1"/>
  <c r="I62" i="1"/>
  <c r="M64" i="1"/>
  <c r="M63" i="1"/>
  <c r="M65" i="1"/>
  <c r="M62" i="1"/>
  <c r="H65" i="1"/>
  <c r="H64" i="1"/>
  <c r="H63" i="1"/>
  <c r="H62" i="1"/>
  <c r="N64" i="1"/>
  <c r="N63" i="1"/>
  <c r="N65" i="1"/>
  <c r="N62" i="1"/>
  <c r="L64" i="1"/>
  <c r="L63" i="1"/>
  <c r="L65" i="1"/>
  <c r="L62" i="1"/>
  <c r="S65" i="1"/>
  <c r="S63" i="1"/>
  <c r="S64" i="1"/>
  <c r="S62" i="1"/>
  <c r="J65" i="1"/>
  <c r="J64" i="1"/>
  <c r="J63" i="1"/>
  <c r="J62" i="1"/>
  <c r="H61" i="1"/>
  <c r="N61" i="1"/>
  <c r="L61" i="1"/>
  <c r="S61" i="1"/>
  <c r="J61" i="1"/>
  <c r="I61" i="1"/>
  <c r="M61" i="1"/>
  <c r="L60" i="1"/>
  <c r="L59" i="1"/>
  <c r="L58" i="1"/>
  <c r="L57" i="1"/>
  <c r="H60" i="1"/>
  <c r="H59" i="1"/>
  <c r="H57" i="1"/>
  <c r="H58" i="1"/>
  <c r="N59" i="1"/>
  <c r="N60" i="1"/>
  <c r="N58" i="1"/>
  <c r="N57" i="1"/>
  <c r="S60" i="1"/>
  <c r="S59" i="1"/>
  <c r="S57" i="1"/>
  <c r="S58" i="1"/>
  <c r="J60" i="1"/>
  <c r="J59" i="1"/>
  <c r="J57" i="1"/>
  <c r="J58" i="1"/>
  <c r="I59" i="1"/>
  <c r="I60" i="1"/>
  <c r="I58" i="1"/>
  <c r="I57" i="1"/>
  <c r="M60" i="1"/>
  <c r="M59" i="1"/>
  <c r="M57" i="1"/>
  <c r="M58" i="1"/>
  <c r="J54" i="1"/>
  <c r="J56" i="1"/>
  <c r="J55" i="1"/>
  <c r="I56" i="1"/>
  <c r="I55" i="1"/>
  <c r="I54" i="1"/>
  <c r="M56" i="1"/>
  <c r="M55" i="1"/>
  <c r="M54" i="1"/>
  <c r="S54" i="1"/>
  <c r="S55" i="1"/>
  <c r="S56" i="1"/>
  <c r="H55" i="1"/>
  <c r="H54" i="1"/>
  <c r="H56" i="1"/>
  <c r="N56" i="1"/>
  <c r="N55" i="1"/>
  <c r="N54" i="1"/>
  <c r="L55" i="1"/>
  <c r="L54" i="1"/>
  <c r="L56" i="1"/>
  <c r="H43" i="1"/>
  <c r="N50" i="1"/>
  <c r="L43" i="1"/>
  <c r="S50" i="1"/>
  <c r="J50" i="1"/>
  <c r="I43" i="1"/>
  <c r="M43" i="1"/>
  <c r="L53" i="1"/>
  <c r="H53" i="1"/>
  <c r="L52" i="1"/>
  <c r="H52" i="1"/>
  <c r="L51" i="1"/>
  <c r="H51" i="1"/>
  <c r="L50" i="1"/>
  <c r="H50" i="1"/>
  <c r="S53" i="1"/>
  <c r="M53" i="1"/>
  <c r="I53" i="1"/>
  <c r="S52" i="1"/>
  <c r="M52" i="1"/>
  <c r="I52" i="1"/>
  <c r="S51" i="1"/>
  <c r="M51" i="1"/>
  <c r="I51" i="1"/>
  <c r="M50" i="1"/>
  <c r="I50" i="1"/>
  <c r="N53" i="1"/>
  <c r="J53" i="1"/>
  <c r="N52" i="1"/>
  <c r="J52" i="1"/>
  <c r="N51" i="1"/>
  <c r="J51" i="1"/>
  <c r="S43" i="1"/>
  <c r="J43" i="1"/>
  <c r="L48" i="1"/>
  <c r="H48" i="1"/>
  <c r="L47" i="1"/>
  <c r="H47" i="1"/>
  <c r="L49" i="1"/>
  <c r="H49" i="1"/>
  <c r="S48" i="1"/>
  <c r="M48" i="1"/>
  <c r="I48" i="1"/>
  <c r="S47" i="1"/>
  <c r="M47" i="1"/>
  <c r="I47" i="1"/>
  <c r="S49" i="1"/>
  <c r="M49" i="1"/>
  <c r="I49" i="1"/>
  <c r="N43" i="1"/>
  <c r="N48" i="1"/>
  <c r="J48" i="1"/>
  <c r="N47" i="1"/>
  <c r="J47" i="1"/>
  <c r="N49" i="1"/>
  <c r="J49" i="1"/>
  <c r="L46" i="1"/>
  <c r="H46" i="1"/>
  <c r="L45" i="1"/>
  <c r="H45" i="1"/>
  <c r="L44" i="1"/>
  <c r="H44" i="1"/>
  <c r="S46" i="1"/>
  <c r="M46" i="1"/>
  <c r="I46" i="1"/>
  <c r="S45" i="1"/>
  <c r="M45" i="1"/>
  <c r="I45" i="1"/>
  <c r="S44" i="1"/>
  <c r="M44" i="1"/>
  <c r="I44" i="1"/>
  <c r="N46" i="1"/>
  <c r="J46" i="1"/>
  <c r="N45" i="1"/>
  <c r="J45" i="1"/>
  <c r="N44" i="1"/>
  <c r="J44" i="1"/>
  <c r="U89" i="1" l="1"/>
  <c r="V89" i="1"/>
  <c r="Q89" i="1" s="1"/>
  <c r="R89" i="1" s="1"/>
  <c r="T89" i="1"/>
  <c r="Q88" i="1"/>
  <c r="R88" i="1" s="1"/>
  <c r="U88" i="1"/>
  <c r="T88" i="1"/>
  <c r="T87" i="1"/>
  <c r="Q87" i="1"/>
  <c r="R87" i="1" s="1"/>
  <c r="U87" i="1"/>
  <c r="Q86" i="1"/>
  <c r="R86" i="1" s="1"/>
  <c r="T86" i="1"/>
  <c r="U86" i="1"/>
  <c r="U83" i="1"/>
  <c r="T83" i="1"/>
  <c r="T85" i="1"/>
  <c r="V85" i="1"/>
  <c r="Q85" i="1" s="1"/>
  <c r="R85" i="1" s="1"/>
  <c r="U85" i="1"/>
  <c r="Q84" i="1"/>
  <c r="R84" i="1" s="1"/>
  <c r="T84" i="1"/>
  <c r="U84" i="1"/>
  <c r="Q83" i="1"/>
  <c r="R83" i="1" s="1"/>
  <c r="Q82" i="1"/>
  <c r="R82" i="1" s="1"/>
  <c r="V80" i="1"/>
  <c r="Q80" i="1" s="1"/>
  <c r="R80" i="1" s="1"/>
  <c r="T82" i="1"/>
  <c r="U80" i="1"/>
  <c r="U81" i="1"/>
  <c r="U82" i="1"/>
  <c r="V81" i="1"/>
  <c r="Q81" i="1" s="1"/>
  <c r="R81" i="1" s="1"/>
  <c r="T80" i="1"/>
  <c r="T81" i="1"/>
  <c r="V79" i="1"/>
  <c r="Q79" i="1" s="1"/>
  <c r="R79" i="1" s="1"/>
  <c r="U79" i="1"/>
  <c r="T79" i="1"/>
  <c r="U78" i="1"/>
  <c r="V78" i="1"/>
  <c r="Q78" i="1" s="1"/>
  <c r="R78" i="1" s="1"/>
  <c r="T78" i="1"/>
  <c r="U76" i="1"/>
  <c r="U75" i="1"/>
  <c r="V75" i="1"/>
  <c r="Q75" i="1" s="1"/>
  <c r="R75" i="1" s="1"/>
  <c r="U77" i="1"/>
  <c r="V77" i="1"/>
  <c r="Q77" i="1" s="1"/>
  <c r="R77" i="1" s="1"/>
  <c r="T76" i="1"/>
  <c r="T75" i="1"/>
  <c r="Q76" i="1"/>
  <c r="R76" i="1" s="1"/>
  <c r="T77" i="1"/>
  <c r="T74" i="1"/>
  <c r="V74" i="1"/>
  <c r="Q74" i="1" s="1"/>
  <c r="R74" i="1" s="1"/>
  <c r="U74" i="1"/>
  <c r="T71" i="1"/>
  <c r="V71" i="1"/>
  <c r="V72" i="1"/>
  <c r="T72" i="1"/>
  <c r="T73" i="1"/>
  <c r="T64" i="1"/>
  <c r="T70" i="1"/>
  <c r="T67" i="1"/>
  <c r="T63" i="1"/>
  <c r="T66" i="1"/>
  <c r="T68" i="1"/>
  <c r="T69" i="1"/>
  <c r="V68" i="1"/>
  <c r="V70" i="1"/>
  <c r="T62" i="1"/>
  <c r="V62" i="1"/>
  <c r="V63" i="1"/>
  <c r="T65" i="1"/>
  <c r="V65" i="1"/>
  <c r="T55" i="1"/>
  <c r="T54" i="1"/>
  <c r="T61" i="1"/>
  <c r="T58" i="1"/>
  <c r="T57" i="1"/>
  <c r="T59" i="1"/>
  <c r="T60" i="1"/>
  <c r="T56" i="1"/>
  <c r="V57" i="1"/>
  <c r="V59" i="1"/>
  <c r="V60" i="1"/>
  <c r="V55" i="1"/>
  <c r="T49" i="1"/>
  <c r="V56" i="1"/>
  <c r="T50" i="1"/>
  <c r="T51" i="1"/>
  <c r="T52" i="1"/>
  <c r="T53" i="1"/>
  <c r="T43" i="1"/>
  <c r="T47" i="1"/>
  <c r="T48" i="1"/>
  <c r="T44" i="1"/>
  <c r="T45" i="1"/>
  <c r="T46" i="1"/>
  <c r="M42" i="1"/>
  <c r="M41" i="1"/>
  <c r="S3" i="1"/>
  <c r="S41" i="1" l="1"/>
  <c r="S42" i="1"/>
  <c r="S6" i="1"/>
  <c r="S14" i="1"/>
  <c r="S22" i="1"/>
  <c r="S30" i="1"/>
  <c r="S7" i="1"/>
  <c r="S15" i="1"/>
  <c r="S23" i="1"/>
  <c r="S31" i="1"/>
  <c r="S39" i="1"/>
  <c r="S40" i="1"/>
  <c r="S8" i="1"/>
  <c r="S16" i="1"/>
  <c r="S24" i="1"/>
  <c r="S32" i="1"/>
  <c r="S9" i="1"/>
  <c r="S17" i="1"/>
  <c r="S25" i="1"/>
  <c r="S33" i="1"/>
  <c r="S5" i="1"/>
  <c r="S10" i="1"/>
  <c r="S18" i="1"/>
  <c r="S26" i="1"/>
  <c r="S34" i="1"/>
  <c r="S11" i="1"/>
  <c r="S19" i="1"/>
  <c r="S27" i="1"/>
  <c r="S35" i="1"/>
  <c r="S21" i="1"/>
  <c r="S29" i="1"/>
  <c r="S12" i="1"/>
  <c r="S20" i="1"/>
  <c r="S28" i="1"/>
  <c r="S36" i="1"/>
  <c r="S13" i="1"/>
  <c r="S37" i="1"/>
  <c r="S38" i="1"/>
  <c r="S4" i="1" l="1"/>
  <c r="O3" i="1"/>
  <c r="N3" i="1"/>
  <c r="M3" i="1"/>
  <c r="O69" i="1" l="1"/>
  <c r="O62" i="1"/>
  <c r="O70" i="1"/>
  <c r="O71" i="1"/>
  <c r="O72" i="1"/>
  <c r="O68" i="1"/>
  <c r="O63" i="1"/>
  <c r="O73" i="1"/>
  <c r="O66" i="1"/>
  <c r="O67" i="1"/>
  <c r="O65" i="1"/>
  <c r="O64" i="1"/>
  <c r="O54" i="1"/>
  <c r="O57" i="1"/>
  <c r="O58" i="1"/>
  <c r="O59" i="1"/>
  <c r="O55" i="1"/>
  <c r="O60" i="1"/>
  <c r="O56" i="1"/>
  <c r="O61" i="1"/>
  <c r="O48" i="1"/>
  <c r="O43" i="1"/>
  <c r="O52" i="1"/>
  <c r="O47" i="1"/>
  <c r="O49" i="1"/>
  <c r="O44" i="1"/>
  <c r="O46" i="1"/>
  <c r="O50" i="1"/>
  <c r="O51" i="1"/>
  <c r="O53" i="1"/>
  <c r="O45" i="1"/>
  <c r="N42" i="1"/>
  <c r="N41" i="1"/>
  <c r="M39" i="1"/>
  <c r="M40" i="1"/>
  <c r="M38" i="1"/>
  <c r="M37" i="1"/>
  <c r="N37" i="1"/>
  <c r="N40" i="1"/>
  <c r="N39" i="1"/>
  <c r="N38" i="1"/>
  <c r="M11" i="1"/>
  <c r="N10" i="1"/>
  <c r="M34" i="1"/>
  <c r="M26" i="1"/>
  <c r="M18" i="1"/>
  <c r="M10" i="1"/>
  <c r="N33" i="1"/>
  <c r="N25" i="1"/>
  <c r="N17" i="1"/>
  <c r="N9" i="1"/>
  <c r="M33" i="1"/>
  <c r="M25" i="1"/>
  <c r="M17" i="1"/>
  <c r="M9" i="1"/>
  <c r="N32" i="1"/>
  <c r="N24" i="1"/>
  <c r="N16" i="1"/>
  <c r="N8" i="1"/>
  <c r="M32" i="1"/>
  <c r="M24" i="1"/>
  <c r="M16" i="1"/>
  <c r="M8" i="1"/>
  <c r="N31" i="1"/>
  <c r="N23" i="1"/>
  <c r="N15" i="1"/>
  <c r="N7" i="1"/>
  <c r="M31" i="1"/>
  <c r="M23" i="1"/>
  <c r="M15" i="1"/>
  <c r="M7" i="1"/>
  <c r="N5" i="1"/>
  <c r="N30" i="1"/>
  <c r="N22" i="1"/>
  <c r="N14" i="1"/>
  <c r="N6" i="1"/>
  <c r="M5" i="1"/>
  <c r="M30" i="1"/>
  <c r="M22" i="1"/>
  <c r="M14" i="1"/>
  <c r="M6" i="1"/>
  <c r="N36" i="1"/>
  <c r="N29" i="1"/>
  <c r="N21" i="1"/>
  <c r="N13" i="1"/>
  <c r="M36" i="1"/>
  <c r="M29" i="1"/>
  <c r="M21" i="1"/>
  <c r="M13" i="1"/>
  <c r="N35" i="1"/>
  <c r="N28" i="1"/>
  <c r="N20" i="1"/>
  <c r="N12" i="1"/>
  <c r="M35" i="1"/>
  <c r="M28" i="1"/>
  <c r="M20" i="1"/>
  <c r="M12" i="1"/>
  <c r="N27" i="1"/>
  <c r="N19" i="1"/>
  <c r="N11" i="1"/>
  <c r="M27" i="1"/>
  <c r="M19" i="1"/>
  <c r="N34" i="1"/>
  <c r="N26" i="1"/>
  <c r="N18" i="1"/>
  <c r="J3" i="1"/>
  <c r="I3" i="1"/>
  <c r="U63" i="1" l="1"/>
  <c r="Q63" i="1"/>
  <c r="R63" i="1" s="1"/>
  <c r="U68" i="1"/>
  <c r="Q68" i="1"/>
  <c r="R68" i="1" s="1"/>
  <c r="U64" i="1"/>
  <c r="Q64" i="1"/>
  <c r="R64" i="1" s="1"/>
  <c r="Q71" i="1"/>
  <c r="R71" i="1" s="1"/>
  <c r="U71" i="1"/>
  <c r="U65" i="1"/>
  <c r="Q65" i="1"/>
  <c r="R65" i="1" s="1"/>
  <c r="U70" i="1"/>
  <c r="Q70" i="1"/>
  <c r="R70" i="1" s="1"/>
  <c r="U72" i="1"/>
  <c r="Q72" i="1"/>
  <c r="R72" i="1" s="1"/>
  <c r="Q67" i="1"/>
  <c r="R67" i="1" s="1"/>
  <c r="U67" i="1"/>
  <c r="U62" i="1"/>
  <c r="Q62" i="1"/>
  <c r="R62" i="1" s="1"/>
  <c r="Q73" i="1"/>
  <c r="R73" i="1" s="1"/>
  <c r="U73" i="1"/>
  <c r="Q66" i="1"/>
  <c r="R66" i="1" s="1"/>
  <c r="U66" i="1"/>
  <c r="U69" i="1"/>
  <c r="Q69" i="1"/>
  <c r="R69" i="1" s="1"/>
  <c r="Q61" i="1"/>
  <c r="R61" i="1" s="1"/>
  <c r="U61" i="1"/>
  <c r="Q56" i="1"/>
  <c r="R56" i="1" s="1"/>
  <c r="U56" i="1"/>
  <c r="Q60" i="1"/>
  <c r="R60" i="1" s="1"/>
  <c r="U60" i="1"/>
  <c r="Q55" i="1"/>
  <c r="R55" i="1" s="1"/>
  <c r="U55" i="1"/>
  <c r="U59" i="1"/>
  <c r="Q59" i="1"/>
  <c r="R59" i="1" s="1"/>
  <c r="U58" i="1"/>
  <c r="Q58" i="1"/>
  <c r="R58" i="1" s="1"/>
  <c r="U57" i="1"/>
  <c r="Q57" i="1"/>
  <c r="R57" i="1" s="1"/>
  <c r="U54" i="1"/>
  <c r="Q54" i="1"/>
  <c r="R54" i="1" s="1"/>
  <c r="U50" i="1"/>
  <c r="Q50" i="1"/>
  <c r="R50" i="1" s="1"/>
  <c r="Q44" i="1"/>
  <c r="R44" i="1" s="1"/>
  <c r="U44" i="1"/>
  <c r="U49" i="1"/>
  <c r="Q49" i="1"/>
  <c r="R49" i="1" s="1"/>
  <c r="U47" i="1"/>
  <c r="Q47" i="1"/>
  <c r="R47" i="1" s="1"/>
  <c r="U46" i="1"/>
  <c r="Q46" i="1"/>
  <c r="R46" i="1" s="1"/>
  <c r="Q52" i="1"/>
  <c r="R52" i="1" s="1"/>
  <c r="U52" i="1"/>
  <c r="U45" i="1"/>
  <c r="Q45" i="1"/>
  <c r="R45" i="1" s="1"/>
  <c r="Q53" i="1"/>
  <c r="R53" i="1" s="1"/>
  <c r="U53" i="1"/>
  <c r="Q43" i="1"/>
  <c r="R43" i="1" s="1"/>
  <c r="U43" i="1"/>
  <c r="Q51" i="1"/>
  <c r="R51" i="1" s="1"/>
  <c r="U51" i="1"/>
  <c r="Q48" i="1"/>
  <c r="R48" i="1" s="1"/>
  <c r="U48" i="1"/>
  <c r="J42" i="1"/>
  <c r="J41" i="1"/>
  <c r="H41" i="1"/>
  <c r="H42" i="1"/>
  <c r="I41" i="1"/>
  <c r="I42" i="1"/>
  <c r="L41" i="1"/>
  <c r="L42" i="1"/>
  <c r="H37" i="1"/>
  <c r="H40" i="1"/>
  <c r="H39" i="1"/>
  <c r="H38" i="1"/>
  <c r="I38" i="1"/>
  <c r="I37" i="1"/>
  <c r="I40" i="1"/>
  <c r="I39" i="1"/>
  <c r="J38" i="1"/>
  <c r="J37" i="1"/>
  <c r="J40" i="1"/>
  <c r="J39" i="1"/>
  <c r="L39" i="1"/>
  <c r="L38" i="1"/>
  <c r="L37" i="1"/>
  <c r="L40" i="1"/>
  <c r="M4" i="1"/>
  <c r="H9" i="1"/>
  <c r="I9" i="1"/>
  <c r="H8" i="1"/>
  <c r="N4" i="1"/>
  <c r="I11" i="1"/>
  <c r="L11" i="1"/>
  <c r="I6" i="1"/>
  <c r="J6" i="1"/>
  <c r="L13" i="1"/>
  <c r="I13" i="1"/>
  <c r="L12" i="1"/>
  <c r="J21" i="1"/>
  <c r="J13" i="1"/>
  <c r="L19" i="1"/>
  <c r="H31" i="1"/>
  <c r="H23" i="1"/>
  <c r="H15" i="1"/>
  <c r="H7" i="1"/>
  <c r="I35" i="1"/>
  <c r="I28" i="1"/>
  <c r="I20" i="1"/>
  <c r="I12" i="1"/>
  <c r="J35" i="1"/>
  <c r="J28" i="1"/>
  <c r="J20" i="1"/>
  <c r="J12" i="1"/>
  <c r="L34" i="1"/>
  <c r="L26" i="1"/>
  <c r="L18" i="1"/>
  <c r="L10" i="1"/>
  <c r="L27" i="1"/>
  <c r="H5" i="1"/>
  <c r="H30" i="1"/>
  <c r="H22" i="1"/>
  <c r="H14" i="1"/>
  <c r="H6" i="1"/>
  <c r="I27" i="1"/>
  <c r="I19" i="1"/>
  <c r="J27" i="1"/>
  <c r="J19" i="1"/>
  <c r="J11" i="1"/>
  <c r="L33" i="1"/>
  <c r="L25" i="1"/>
  <c r="L17" i="1"/>
  <c r="L9" i="1"/>
  <c r="H24" i="1"/>
  <c r="I36" i="1"/>
  <c r="H36" i="1"/>
  <c r="H29" i="1"/>
  <c r="H21" i="1"/>
  <c r="H13" i="1"/>
  <c r="I34" i="1"/>
  <c r="I26" i="1"/>
  <c r="I18" i="1"/>
  <c r="I10" i="1"/>
  <c r="J34" i="1"/>
  <c r="J26" i="1"/>
  <c r="J18" i="1"/>
  <c r="J10" i="1"/>
  <c r="L32" i="1"/>
  <c r="L24" i="1"/>
  <c r="L16" i="1"/>
  <c r="L8" i="1"/>
  <c r="H16" i="1"/>
  <c r="I29" i="1"/>
  <c r="I21" i="1"/>
  <c r="J36" i="1"/>
  <c r="H35" i="1"/>
  <c r="H28" i="1"/>
  <c r="H20" i="1"/>
  <c r="H12" i="1"/>
  <c r="I33" i="1"/>
  <c r="I25" i="1"/>
  <c r="I17" i="1"/>
  <c r="J33" i="1"/>
  <c r="J25" i="1"/>
  <c r="J17" i="1"/>
  <c r="J9" i="1"/>
  <c r="L31" i="1"/>
  <c r="L23" i="1"/>
  <c r="L15" i="1"/>
  <c r="L7" i="1"/>
  <c r="H32" i="1"/>
  <c r="J29" i="1"/>
  <c r="H27" i="1"/>
  <c r="H19" i="1"/>
  <c r="H11" i="1"/>
  <c r="I32" i="1"/>
  <c r="I24" i="1"/>
  <c r="I16" i="1"/>
  <c r="I8" i="1"/>
  <c r="J32" i="1"/>
  <c r="J24" i="1"/>
  <c r="J16" i="1"/>
  <c r="J8" i="1"/>
  <c r="L5" i="1"/>
  <c r="L30" i="1"/>
  <c r="L22" i="1"/>
  <c r="L14" i="1"/>
  <c r="L6" i="1"/>
  <c r="H34" i="1"/>
  <c r="H26" i="1"/>
  <c r="H18" i="1"/>
  <c r="H10" i="1"/>
  <c r="I31" i="1"/>
  <c r="I23" i="1"/>
  <c r="I15" i="1"/>
  <c r="I7" i="1"/>
  <c r="J31" i="1"/>
  <c r="J23" i="1"/>
  <c r="J15" i="1"/>
  <c r="J7" i="1"/>
  <c r="L36" i="1"/>
  <c r="L29" i="1"/>
  <c r="L21" i="1"/>
  <c r="H33" i="1"/>
  <c r="H25" i="1"/>
  <c r="H17" i="1"/>
  <c r="I5" i="1"/>
  <c r="I30" i="1"/>
  <c r="I22" i="1"/>
  <c r="I14" i="1"/>
  <c r="J5" i="1"/>
  <c r="J30" i="1"/>
  <c r="J22" i="1"/>
  <c r="J14" i="1"/>
  <c r="L35" i="1"/>
  <c r="L28" i="1"/>
  <c r="L20" i="1"/>
  <c r="T34" i="1" l="1"/>
  <c r="T10" i="1"/>
  <c r="L4" i="1"/>
  <c r="J4" i="1"/>
  <c r="I4" i="1"/>
  <c r="K4" i="1"/>
  <c r="T36" i="1"/>
  <c r="T35" i="1"/>
  <c r="T13" i="1"/>
  <c r="T9" i="1"/>
  <c r="T33" i="1"/>
  <c r="T31" i="1"/>
  <c r="T27" i="1"/>
  <c r="T23" i="1"/>
  <c r="T21" i="1"/>
  <c r="T19" i="1"/>
  <c r="T17" i="1"/>
  <c r="T15" i="1"/>
  <c r="T8" i="1"/>
  <c r="T5" i="1"/>
  <c r="T28" i="1"/>
  <c r="V9" i="1" l="1"/>
  <c r="V8" i="1"/>
  <c r="V12" i="1"/>
  <c r="V16" i="1"/>
  <c r="V20" i="1"/>
  <c r="V24" i="1"/>
  <c r="V28" i="1"/>
  <c r="V32" i="1"/>
  <c r="V36" i="1"/>
  <c r="V40" i="1"/>
  <c r="V5" i="1"/>
  <c r="V7" i="1"/>
  <c r="V11" i="1"/>
  <c r="V15" i="1"/>
  <c r="V19" i="1"/>
  <c r="V23" i="1"/>
  <c r="V27" i="1"/>
  <c r="V31" i="1"/>
  <c r="V35" i="1"/>
  <c r="V39" i="1"/>
  <c r="V41" i="1"/>
  <c r="V42" i="1"/>
  <c r="V6" i="1"/>
  <c r="V10" i="1"/>
  <c r="V14" i="1"/>
  <c r="V18" i="1"/>
  <c r="V22" i="1"/>
  <c r="V26" i="1"/>
  <c r="V30" i="1"/>
  <c r="V34" i="1"/>
  <c r="V38" i="1"/>
  <c r="V13" i="1"/>
  <c r="V17" i="1"/>
  <c r="V21" i="1"/>
  <c r="V25" i="1"/>
  <c r="V29" i="1"/>
  <c r="V33" i="1"/>
  <c r="V37" i="1"/>
  <c r="T42" i="1"/>
  <c r="O42" i="1"/>
  <c r="T41" i="1"/>
  <c r="O41" i="1"/>
  <c r="O32" i="1"/>
  <c r="T32" i="1"/>
  <c r="O7" i="1"/>
  <c r="T7" i="1"/>
  <c r="O14" i="1"/>
  <c r="T14" i="1"/>
  <c r="O11" i="1"/>
  <c r="T11" i="1"/>
  <c r="O29" i="1"/>
  <c r="T29" i="1"/>
  <c r="O40" i="1"/>
  <c r="T40" i="1"/>
  <c r="O38" i="1"/>
  <c r="T38" i="1"/>
  <c r="O16" i="1"/>
  <c r="T16" i="1"/>
  <c r="O20" i="1"/>
  <c r="T20" i="1"/>
  <c r="O22" i="1"/>
  <c r="T22" i="1"/>
  <c r="O26" i="1"/>
  <c r="T26" i="1"/>
  <c r="O12" i="1"/>
  <c r="T12" i="1"/>
  <c r="O37" i="1"/>
  <c r="T37" i="1"/>
  <c r="O39" i="1"/>
  <c r="T39" i="1"/>
  <c r="O24" i="1"/>
  <c r="T24" i="1"/>
  <c r="O6" i="1"/>
  <c r="T6" i="1"/>
  <c r="O30" i="1"/>
  <c r="T30" i="1"/>
  <c r="O25" i="1"/>
  <c r="T25" i="1"/>
  <c r="O18" i="1"/>
  <c r="T18" i="1"/>
  <c r="O15" i="1"/>
  <c r="O31" i="1"/>
  <c r="O36" i="1"/>
  <c r="O17" i="1"/>
  <c r="O33" i="1"/>
  <c r="O10" i="1"/>
  <c r="O19" i="1"/>
  <c r="O9" i="1"/>
  <c r="O28" i="1"/>
  <c r="O5" i="1"/>
  <c r="O21" i="1"/>
  <c r="O13" i="1"/>
  <c r="O23" i="1"/>
  <c r="O35" i="1"/>
  <c r="O8" i="1"/>
  <c r="O27" i="1"/>
  <c r="O34" i="1"/>
  <c r="E4" i="1"/>
  <c r="F4" i="1"/>
  <c r="H4" i="1"/>
  <c r="Q14" i="1" l="1"/>
  <c r="R14" i="1" s="1"/>
  <c r="Q12" i="1"/>
  <c r="R12" i="1" s="1"/>
  <c r="U31" i="1"/>
  <c r="Q23" i="1"/>
  <c r="R23" i="1" s="1"/>
  <c r="Q29" i="1"/>
  <c r="R29" i="1" s="1"/>
  <c r="Q24" i="1"/>
  <c r="R24" i="1" s="1"/>
  <c r="Q5" i="1"/>
  <c r="Q27" i="1"/>
  <c r="R27" i="1" s="1"/>
  <c r="Q36" i="1"/>
  <c r="R36" i="1" s="1"/>
  <c r="Q18" i="1"/>
  <c r="R18" i="1" s="1"/>
  <c r="Q9" i="1"/>
  <c r="R9" i="1" s="1"/>
  <c r="Q26" i="1"/>
  <c r="R26" i="1" s="1"/>
  <c r="Q30" i="1"/>
  <c r="R30" i="1" s="1"/>
  <c r="Q13" i="1"/>
  <c r="R13" i="1" s="1"/>
  <c r="Q37" i="1"/>
  <c r="R37" i="1" s="1"/>
  <c r="Q32" i="1"/>
  <c r="R32" i="1" s="1"/>
  <c r="Q17" i="1"/>
  <c r="R17" i="1" s="1"/>
  <c r="Q8" i="1"/>
  <c r="R8" i="1" s="1"/>
  <c r="Q21" i="1"/>
  <c r="R21" i="1" s="1"/>
  <c r="Q20" i="1"/>
  <c r="R20" i="1" s="1"/>
  <c r="Q41" i="1"/>
  <c r="R41" i="1" s="1"/>
  <c r="Q25" i="1"/>
  <c r="R25" i="1" s="1"/>
  <c r="Q6" i="1"/>
  <c r="R6" i="1" s="1"/>
  <c r="Q16" i="1"/>
  <c r="R16" i="1" s="1"/>
  <c r="Q28" i="1"/>
  <c r="R28" i="1" s="1"/>
  <c r="Q19" i="1"/>
  <c r="R19" i="1" s="1"/>
  <c r="Q39" i="1"/>
  <c r="R39" i="1" s="1"/>
  <c r="Q34" i="1"/>
  <c r="R34" i="1" s="1"/>
  <c r="Q33" i="1"/>
  <c r="R33" i="1" s="1"/>
  <c r="Q7" i="1"/>
  <c r="R7" i="1" s="1"/>
  <c r="Q15" i="1"/>
  <c r="R15" i="1" s="1"/>
  <c r="Q22" i="1"/>
  <c r="R22" i="1" s="1"/>
  <c r="Q38" i="1"/>
  <c r="R38" i="1" s="1"/>
  <c r="Q11" i="1"/>
  <c r="R11" i="1" s="1"/>
  <c r="Q40" i="1"/>
  <c r="R40" i="1" s="1"/>
  <c r="Q35" i="1"/>
  <c r="R35" i="1" s="1"/>
  <c r="Q10" i="1"/>
  <c r="R10" i="1" s="1"/>
  <c r="Q42" i="1"/>
  <c r="R42" i="1" s="1"/>
  <c r="Q31" i="1"/>
  <c r="R31" i="1" s="1"/>
  <c r="U9" i="1"/>
  <c r="U42" i="1"/>
  <c r="U41" i="1"/>
  <c r="U34" i="1"/>
  <c r="U15" i="1"/>
  <c r="U36" i="1"/>
  <c r="U33" i="1"/>
  <c r="U21" i="1"/>
  <c r="U28" i="1"/>
  <c r="U13" i="1"/>
  <c r="U40" i="1"/>
  <c r="U23" i="1"/>
  <c r="U10" i="1"/>
  <c r="U12" i="1"/>
  <c r="U37" i="1"/>
  <c r="U17" i="1"/>
  <c r="U7" i="1"/>
  <c r="U27" i="1"/>
  <c r="U16" i="1"/>
  <c r="U29" i="1"/>
  <c r="U19" i="1"/>
  <c r="U25" i="1"/>
  <c r="U24" i="1"/>
  <c r="U8" i="1"/>
  <c r="U5" i="1"/>
  <c r="U11" i="1"/>
  <c r="U14" i="1"/>
  <c r="U20" i="1"/>
  <c r="U18" i="1"/>
  <c r="U26" i="1"/>
  <c r="U30" i="1"/>
  <c r="U32" i="1"/>
  <c r="U22" i="1"/>
  <c r="U35" i="1"/>
  <c r="U38" i="1"/>
  <c r="U6" i="1"/>
  <c r="U39" i="1"/>
  <c r="O4" i="1"/>
  <c r="G4" i="1"/>
  <c r="D4" i="1"/>
  <c r="C4" i="1"/>
  <c r="R5" i="1" l="1"/>
  <c r="Q4" i="1"/>
  <c r="R4" i="1" s="1"/>
</calcChain>
</file>

<file path=xl/sharedStrings.xml><?xml version="1.0" encoding="utf-8"?>
<sst xmlns="http://schemas.openxmlformats.org/spreadsheetml/2006/main" count="1672" uniqueCount="711">
  <si>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</si>
  <si>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</si>
  <si>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</si>
  <si>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</si>
  <si>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</si>
  <si>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</si>
  <si>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</si>
  <si>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Номер заказа</t>
  </si>
  <si>
    <t>Ваш номер заказа</t>
  </si>
  <si>
    <t>Дата оформления</t>
  </si>
  <si>
    <t>Тип заказа</t>
  </si>
  <si>
    <t>Ваш SKU</t>
  </si>
  <si>
    <t>Название товара</t>
  </si>
  <si>
    <t>Передано в доставку</t>
  </si>
  <si>
    <t>Статус товара</t>
  </si>
  <si>
    <t>Статус изменен</t>
  </si>
  <si>
    <t>Способ оплаты</t>
  </si>
  <si>
    <t>Склад отгрузки</t>
  </si>
  <si>
    <t>Дата отгрузки</t>
  </si>
  <si>
    <t>Регион доставки</t>
  </si>
  <si>
    <t>Сумма платежа</t>
  </si>
  <si>
    <t>Номер платежного поручения</t>
  </si>
  <si>
    <t>Дата платежного поручения</t>
  </si>
  <si>
    <t>Идентификатор платежа</t>
  </si>
  <si>
    <t>Дата реестра платежей</t>
  </si>
  <si>
    <t>Сумма возврата</t>
  </si>
  <si>
    <t>Удержанная сумма</t>
  </si>
  <si>
    <t>ЖТ045/156</t>
  </si>
  <si>
    <t>ДO013/20S</t>
  </si>
  <si>
    <t>ПХ071/П95XL</t>
  </si>
  <si>
    <t>ДO013/1M</t>
  </si>
  <si>
    <t>ДO013/96M</t>
  </si>
  <si>
    <t>ДО027/9652</t>
  </si>
  <si>
    <t>ПХ085/П1XXL</t>
  </si>
  <si>
    <t>ДO013/97XXL</t>
  </si>
  <si>
    <t>ДО027/146</t>
  </si>
  <si>
    <t>ЖТ045/144</t>
  </si>
  <si>
    <t>ДО027/154</t>
  </si>
  <si>
    <t>ЖТ045/150</t>
  </si>
  <si>
    <t>ЖТ045/148</t>
  </si>
  <si>
    <t>ЖТ045/146</t>
  </si>
  <si>
    <t>ДО027/152</t>
  </si>
  <si>
    <t>СС017/1</t>
  </si>
  <si>
    <t>ПХ085/П8XL</t>
  </si>
  <si>
    <t>ЖТ045/154</t>
  </si>
  <si>
    <t>ДO013/38XXL</t>
  </si>
  <si>
    <t>ДO013/20L</t>
  </si>
  <si>
    <t>ДО027/2056</t>
  </si>
  <si>
    <t>ПХ080/П6XXS</t>
  </si>
  <si>
    <t>ПХ080/П6M</t>
  </si>
  <si>
    <t>ПХ071/П93XL</t>
  </si>
  <si>
    <t>СС010/1/П28</t>
  </si>
  <si>
    <t>ПХ085/П1XS</t>
  </si>
  <si>
    <t>ДO013/13L</t>
  </si>
  <si>
    <t>ДO013/13XL</t>
  </si>
  <si>
    <t>ПХ080/П7L</t>
  </si>
  <si>
    <t>ДO013/3XXL</t>
  </si>
  <si>
    <t>ДО027/352</t>
  </si>
  <si>
    <t>ДO013/13XXL</t>
  </si>
  <si>
    <t>ПХ085/П1S</t>
  </si>
  <si>
    <t>ДO013/22XXL</t>
  </si>
  <si>
    <t>ДO013/6S</t>
  </si>
  <si>
    <t>ПХ071/П9M</t>
  </si>
  <si>
    <t>ДO013/22XL</t>
  </si>
  <si>
    <t>ДО027/9646</t>
  </si>
  <si>
    <t>ДO013/3S</t>
  </si>
  <si>
    <t>ПХ080/П7XS</t>
  </si>
  <si>
    <t>ДО027/3854</t>
  </si>
  <si>
    <t>ДО027/2052</t>
  </si>
  <si>
    <t>ПХ071/П94XL</t>
  </si>
  <si>
    <t>ЖТ045/158</t>
  </si>
  <si>
    <t>ДO013/97M</t>
  </si>
  <si>
    <t>ДО027/2050</t>
  </si>
  <si>
    <t>ПХ080/П2XXS</t>
  </si>
  <si>
    <t>ПХ085/П1M</t>
  </si>
  <si>
    <t>ДО027/3850</t>
  </si>
  <si>
    <t>ПХ080/П7XL</t>
  </si>
  <si>
    <t>ДO013/3XL</t>
  </si>
  <si>
    <t>ДО027/3852</t>
  </si>
  <si>
    <t>СС010/1/П25</t>
  </si>
  <si>
    <t>ДO013/1XXL</t>
  </si>
  <si>
    <t>ДO013/20M</t>
  </si>
  <si>
    <t>ДО027/9650</t>
  </si>
  <si>
    <t>ПХ085/П1L</t>
  </si>
  <si>
    <t>ПХ071/П9XS</t>
  </si>
  <si>
    <t>ПХ085/П7XL</t>
  </si>
  <si>
    <t>ПХ085/П7XS</t>
  </si>
  <si>
    <t>СС010/1</t>
  </si>
  <si>
    <t>ДО027/156</t>
  </si>
  <si>
    <t>ДО027/3856</t>
  </si>
  <si>
    <t>ЖТ045/152</t>
  </si>
  <si>
    <t>ДO013/22M</t>
  </si>
  <si>
    <t>ЖТ045/142</t>
  </si>
  <si>
    <t>ПХ080/П2L</t>
  </si>
  <si>
    <t>ПХ071/П344</t>
  </si>
  <si>
    <t>ДO013/38M</t>
  </si>
  <si>
    <t>ПХ071/П9XXS</t>
  </si>
  <si>
    <t>ЖТ045/160</t>
  </si>
  <si>
    <t>ДO013/16M</t>
  </si>
  <si>
    <t>ДO013/16XXL</t>
  </si>
  <si>
    <t>ПХ071/П9S</t>
  </si>
  <si>
    <t>ПХ071/П9XL</t>
  </si>
  <si>
    <t>ДO013/2L</t>
  </si>
  <si>
    <t>ДO013/2M</t>
  </si>
  <si>
    <t>ДO013/6L</t>
  </si>
  <si>
    <t>ДO013/13M</t>
  </si>
  <si>
    <t>ДO013/1S</t>
  </si>
  <si>
    <t>ДO013/38XL</t>
  </si>
  <si>
    <t>ПХ071/П9XXL</t>
  </si>
  <si>
    <t>ДO013/2XXL</t>
  </si>
  <si>
    <t>ДO013/1L</t>
  </si>
  <si>
    <t>ДO013/38L</t>
  </si>
  <si>
    <t>ДO013/20XXL</t>
  </si>
  <si>
    <t>ДO013/2XL</t>
  </si>
  <si>
    <t>ДO013/6XL</t>
  </si>
  <si>
    <t>ДO013/2S</t>
  </si>
  <si>
    <t>ДO013/6M</t>
  </si>
  <si>
    <t>ДO013/16L</t>
  </si>
  <si>
    <t>Артикул ЯМ</t>
  </si>
  <si>
    <t>Артикул</t>
  </si>
  <si>
    <t>ДO013/13</t>
  </si>
  <si>
    <t>ДO013/16</t>
  </si>
  <si>
    <t>ДO013/1</t>
  </si>
  <si>
    <t>ДO013/20</t>
  </si>
  <si>
    <t>ДO013/22</t>
  </si>
  <si>
    <t>ДO013/2</t>
  </si>
  <si>
    <t>ДO013/38</t>
  </si>
  <si>
    <t>ДO013/3</t>
  </si>
  <si>
    <t>ДO013/6</t>
  </si>
  <si>
    <t>ДO013/96</t>
  </si>
  <si>
    <t>ДO013/97</t>
  </si>
  <si>
    <t>ДО027/1</t>
  </si>
  <si>
    <t>ДО027/20</t>
  </si>
  <si>
    <t>ДО027/3</t>
  </si>
  <si>
    <t>ДО027/38</t>
  </si>
  <si>
    <t>ДО027/96</t>
  </si>
  <si>
    <t>ЖТ045/1</t>
  </si>
  <si>
    <t>ПХ071/П3</t>
  </si>
  <si>
    <t>ПХ071/П9</t>
  </si>
  <si>
    <t>ПХ080/П2</t>
  </si>
  <si>
    <t>ПХ080/П6</t>
  </si>
  <si>
    <t>ПХ080/П7</t>
  </si>
  <si>
    <t>ПХ085/П1</t>
  </si>
  <si>
    <t>ПХ085/П7</t>
  </si>
  <si>
    <t>ПХ085/П8</t>
  </si>
  <si>
    <t>Предмет</t>
  </si>
  <si>
    <t>Продаж, шт</t>
  </si>
  <si>
    <t>Продаж, руб</t>
  </si>
  <si>
    <t>Размещение товаров на витрине, руб</t>
  </si>
  <si>
    <t>Заказов, шт</t>
  </si>
  <si>
    <t>Заказов, руб</t>
  </si>
  <si>
    <t>Информация о бизнесе</t>
  </si>
  <si>
    <t>Сумма заказов</t>
  </si>
  <si>
    <t>Дата знач оформлен</t>
  </si>
  <si>
    <t>Дата знач статус изменен</t>
  </si>
  <si>
    <t>С 1 июля 2023 года услуга «Размещение товаров на витрине» может включать доп.тариф, если вы получили дополнительный доход от заказов с умным ценообразованием:
— Размещение товаров на витрине рассчитывается как % от цены продавца.
— Доп.тариф на размещение рассчитывается как % от доп.выручки.</t>
  </si>
  <si>
    <t>Читать подробнее</t>
  </si>
  <si>
    <t>Информация о заказе и товаре</t>
  </si>
  <si>
    <t>Информация об услуге</t>
  </si>
  <si>
    <t>Ваша цена за шт., руб.</t>
  </si>
  <si>
    <t>Количество, шт.</t>
  </si>
  <si>
    <t>Квант продажи</t>
  </si>
  <si>
    <t>Квантов в заказе</t>
  </si>
  <si>
    <t>Цена за квант, руб.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</si>
  <si>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</si>
  <si>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</si>
  <si>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</si>
  <si>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</si>
  <si>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</si>
  <si>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</si>
  <si>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</si>
  <si>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</si>
  <si>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Дата и время оказания услуги</t>
  </si>
  <si>
    <t>Дата формирования акта</t>
  </si>
  <si>
    <t>Стоимость услуги, руб.</t>
  </si>
  <si>
    <t>ПХ085/П1XXS</t>
  </si>
  <si>
    <t>ДО027/9750</t>
  </si>
  <si>
    <t>СС017/100</t>
  </si>
  <si>
    <t>ПХ085/П8S</t>
  </si>
  <si>
    <t>ДО027/9656</t>
  </si>
  <si>
    <t>ПХ071/П346</t>
  </si>
  <si>
    <t>ДО027/150</t>
  </si>
  <si>
    <t>ДО027/9654</t>
  </si>
  <si>
    <t>ДО027/148</t>
  </si>
  <si>
    <t>ПХ080/П7S</t>
  </si>
  <si>
    <t>ПХ085/П8XXL</t>
  </si>
  <si>
    <t>ДO013/22L</t>
  </si>
  <si>
    <t>ДО027/2046</t>
  </si>
  <si>
    <t>ПХ071/П360</t>
  </si>
  <si>
    <t>ДO013/96L</t>
  </si>
  <si>
    <t>СС010/1/П35</t>
  </si>
  <si>
    <t>ДО027/354</t>
  </si>
  <si>
    <t>ДО027/356</t>
  </si>
  <si>
    <t>ДО027/348</t>
  </si>
  <si>
    <t>ПХ080/П73XL</t>
  </si>
  <si>
    <t>ДO013/97L</t>
  </si>
  <si>
    <t>Екатеринбург</t>
  </si>
  <si>
    <t>ПХ080/П2XS</t>
  </si>
  <si>
    <t>ДO013/97S</t>
  </si>
  <si>
    <t>ДО027/3848</t>
  </si>
  <si>
    <t>ДО027/2054</t>
  </si>
  <si>
    <t>ПХ071/П356</t>
  </si>
  <si>
    <t>ДO013/22S</t>
  </si>
  <si>
    <t>ДO013/96S</t>
  </si>
  <si>
    <t>ДО027/9752</t>
  </si>
  <si>
    <t>ДO013/20XL</t>
  </si>
  <si>
    <t>ПХ080/П6S</t>
  </si>
  <si>
    <t>ПХ080/П6XS</t>
  </si>
  <si>
    <t>ПХ080/П23XL</t>
  </si>
  <si>
    <t>ПХ085/П8XS</t>
  </si>
  <si>
    <t>ДО027/350</t>
  </si>
  <si>
    <t>ДО027/9756</t>
  </si>
  <si>
    <t>ПХ080/П7M</t>
  </si>
  <si>
    <t>Самара</t>
  </si>
  <si>
    <t>ДO013/97XL</t>
  </si>
  <si>
    <t>ДO013/6XXL</t>
  </si>
  <si>
    <t>ДO013/96XL</t>
  </si>
  <si>
    <t>ПХ080/П2S</t>
  </si>
  <si>
    <t>ПХ080/П7XXL</t>
  </si>
  <si>
    <t>ПХ085/П8L</t>
  </si>
  <si>
    <t>ПХ085/П8XXS</t>
  </si>
  <si>
    <t>ПХ080/П2M</t>
  </si>
  <si>
    <t>ПХ085/П7XXS</t>
  </si>
  <si>
    <t>Федор Сумкин. 2</t>
  </si>
  <si>
    <t>ПХ071/П9L</t>
  </si>
  <si>
    <t>ДO013/38S</t>
  </si>
  <si>
    <t>ДO013/3M</t>
  </si>
  <si>
    <t>ДO013/16S</t>
  </si>
  <si>
    <t>ДO013/13S</t>
  </si>
  <si>
    <t>ДO013/3L</t>
  </si>
  <si>
    <t>ДO013/96XXL</t>
  </si>
  <si>
    <t>ДO013/1XL</t>
  </si>
  <si>
    <t>ДО027/97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</si>
  <si>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</si>
  <si>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</si>
  <si>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</si>
  <si>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Складская обработка, руб</t>
  </si>
  <si>
    <t>Пользователь заплатил, руб.</t>
  </si>
  <si>
    <t>ID отзыва</t>
  </si>
  <si>
    <t>Тариф за шт. / Цена продавца за отзыв</t>
  </si>
  <si>
    <t>Программа лояльности и отзывы</t>
  </si>
  <si>
    <t>Буст продаж</t>
  </si>
  <si>
    <t>Категория</t>
  </si>
  <si>
    <t>Сработавшая ставка, % от цены продажи</t>
  </si>
  <si>
    <t>Предоплата, руб.</t>
  </si>
  <si>
    <t>Постоплата, руб.</t>
  </si>
  <si>
    <t>Оплата бонусами</t>
  </si>
  <si>
    <t>Дата оказания услуги</t>
  </si>
  <si>
    <t>Доставка покупателю</t>
  </si>
  <si>
    <t>Объёмный вес, кг</t>
  </si>
  <si>
    <t>Откуда</t>
  </si>
  <si>
    <t>Куда</t>
  </si>
  <si>
    <t>Тариф за заказ/шт.</t>
  </si>
  <si>
    <t>Стоимость услуги</t>
  </si>
  <si>
    <t>Экспресс-доставка покупателю</t>
  </si>
  <si>
    <t>Приём платежа</t>
  </si>
  <si>
    <t>С 1 мая 2023 года услуга «Приём и перевод платежа покупателя» разделилась на две:
— Приём платежа. Применяется ко всем предоплаченным заказам и стоит 0,12 ₽ за каждый SKU в заказе.
— Перевод платежа. Применяется только к выкупленным заказам, стоимость зависит от частоты выплат — как и раньше.</t>
  </si>
  <si>
    <t>Покупатель заплатил, руб.</t>
  </si>
  <si>
    <t>Тип записи</t>
  </si>
  <si>
    <t>Тариф на перевод, % от оплаченной суммы</t>
  </si>
  <si>
    <t>Перевод платежа</t>
  </si>
  <si>
    <t>Место отгрузки заказов</t>
  </si>
  <si>
    <t>Тариф, руб. за заказ</t>
  </si>
  <si>
    <t>Минимальная сумма, руб.</t>
  </si>
  <si>
    <t>Обработка заказа</t>
  </si>
  <si>
    <t>Себестоимость ед.</t>
  </si>
  <si>
    <t>СС010/100</t>
  </si>
  <si>
    <t>ПХ080/П1</t>
  </si>
  <si>
    <t>ПХ080/П3</t>
  </si>
  <si>
    <t>ПХ080/П5</t>
  </si>
  <si>
    <t>ПХ080/П9</t>
  </si>
  <si>
    <t>Прибыль, руб</t>
  </si>
  <si>
    <t>Рентабельность</t>
  </si>
  <si>
    <t>Остаток на складе</t>
  </si>
  <si>
    <t>Оборачиваемость</t>
  </si>
  <si>
    <t>Отчёт «Динамика продаж»</t>
  </si>
  <si>
    <t xml:space="preserve">Магазин: </t>
  </si>
  <si>
    <t xml:space="preserve">Дата:  </t>
  </si>
  <si>
    <t>SKU на Яндексе</t>
  </si>
  <si>
    <t>Торговая марка</t>
  </si>
  <si>
    <t>Департамент</t>
  </si>
  <si>
    <t>Подкатегория 1</t>
  </si>
  <si>
    <t>Подкатегория 2</t>
  </si>
  <si>
    <t>Цена, руб.</t>
  </si>
  <si>
    <t>Все склады</t>
  </si>
  <si>
    <t>Ростов-на-Дону (КГТ+кроме КГТ)</t>
  </si>
  <si>
    <t>МО Софьино (КГТ+кроме КГТ)</t>
  </si>
  <si>
    <t>ЛО Парголово</t>
  </si>
  <si>
    <t>МО Софьино (кроме КГТ) - 2</t>
  </si>
  <si>
    <t>Заказано за 28 дней, руб.</t>
  </si>
  <si>
    <t>Заказано за 28 дней, шт.</t>
  </si>
  <si>
    <t>Заказано вчера, руб.</t>
  </si>
  <si>
    <t>Заказано вчера, шт.</t>
  </si>
  <si>
    <t>Сейчас на складах, шт.</t>
  </si>
  <si>
    <t>Заказано с 05.09 по 11.09, шт.</t>
  </si>
  <si>
    <t>Заказано с 12.09 по 18.09, шт.</t>
  </si>
  <si>
    <t>Заказано с 19.09 по 25.09, шт.</t>
  </si>
  <si>
    <t>Заказано с 26.09 по 02.10, шт.</t>
  </si>
  <si>
    <t>Сейчас на складе, шт.</t>
  </si>
  <si>
    <t>Планируете поставить, шт.</t>
  </si>
  <si>
    <t>Через сколько дней закончится</t>
  </si>
  <si>
    <t>Рекомендация по пополнению на две недели, шт.</t>
  </si>
  <si>
    <t>Рекомендация по пополнению на месяц, шт.</t>
  </si>
  <si>
    <t>Общее число заказов за вычетом отменённых.</t>
  </si>
  <si>
    <t>Результат расчёта, который основывается на динамике ваших продаж и прогнозе Маркета.</t>
  </si>
  <si>
    <t>ПХ080/П2XXL</t>
  </si>
  <si>
    <t>ПХ085/П83XL</t>
  </si>
  <si>
    <t>ДO013/9L</t>
  </si>
  <si>
    <t>ПХ085/П8M</t>
  </si>
  <si>
    <t>ПХ085/П73XL</t>
  </si>
  <si>
    <t>ПХ085/П7L</t>
  </si>
  <si>
    <t>ПХ080/П2XL</t>
  </si>
  <si>
    <t>ПХ085/П13XL</t>
  </si>
  <si>
    <t>ПХ085/П7S</t>
  </si>
  <si>
    <t>ДO013/9S</t>
  </si>
  <si>
    <t>ПХ085/П7XXL</t>
  </si>
  <si>
    <t>ПХ085/П7M</t>
  </si>
  <si>
    <t>ПХ080/П6XXL</t>
  </si>
  <si>
    <t>ПХ080/П63XL</t>
  </si>
  <si>
    <t>ДO013/9XL</t>
  </si>
  <si>
    <t>ДO013/9XXL</t>
  </si>
  <si>
    <t>ПХ080/П6XL</t>
  </si>
  <si>
    <t>ПХ085/П1XL</t>
  </si>
  <si>
    <t>ПХ080/П7XXS</t>
  </si>
  <si>
    <t>ПХ080/П6L</t>
  </si>
  <si>
    <t>ДO013/9M</t>
  </si>
  <si>
    <t>ДO013/16XL</t>
  </si>
  <si>
    <t>ДO013/9</t>
  </si>
  <si>
    <t>Услуги ЯМ на ед.</t>
  </si>
  <si>
    <t>Всегда уточнять актуальность!</t>
  </si>
  <si>
    <t>ПХ080/П152</t>
  </si>
  <si>
    <t>ПХ080/П542</t>
  </si>
  <si>
    <t>ПХ080/П556</t>
  </si>
  <si>
    <t>ПХ080/П354</t>
  </si>
  <si>
    <t>ПХ080/П142</t>
  </si>
  <si>
    <t>ДО027/2048</t>
  </si>
  <si>
    <t>ДО027/3846</t>
  </si>
  <si>
    <t>ПХ080/П548</t>
  </si>
  <si>
    <t>ПХ080/П348</t>
  </si>
  <si>
    <t>ПХ080/П952</t>
  </si>
  <si>
    <t>ПХ080/П960</t>
  </si>
  <si>
    <t>ПХ080/П352</t>
  </si>
  <si>
    <t>ПХ080/П156</t>
  </si>
  <si>
    <t>ПХ080/П342</t>
  </si>
  <si>
    <t>Жилеты</t>
  </si>
  <si>
    <t>ПХ080/П356</t>
  </si>
  <si>
    <t>ПХ080/П346</t>
  </si>
  <si>
    <t>ДО027/9754</t>
  </si>
  <si>
    <t>ПХ080/П950</t>
  </si>
  <si>
    <t>ПХ080/П154</t>
  </si>
  <si>
    <t>ПХ071/П342</t>
  </si>
  <si>
    <t>ПХ080/П954</t>
  </si>
  <si>
    <t>ПХ080/П550</t>
  </si>
  <si>
    <t>ПХ080/П944</t>
  </si>
  <si>
    <t>ПХ080/П946</t>
  </si>
  <si>
    <t>ПХ080/П144</t>
  </si>
  <si>
    <t>ПХ080/П552</t>
  </si>
  <si>
    <t>ПХ080/П958</t>
  </si>
  <si>
    <t>ДО027/346</t>
  </si>
  <si>
    <t>ПХ071/П358</t>
  </si>
  <si>
    <t>ПХ071/П352</t>
  </si>
  <si>
    <t>ПХ080/П146</t>
  </si>
  <si>
    <t>ПХ080/П554</t>
  </si>
  <si>
    <t>ПХ080/П350</t>
  </si>
  <si>
    <t>ПХ080/П948</t>
  </si>
  <si>
    <t>ПХ071/П350</t>
  </si>
  <si>
    <t>ПХ080/П344</t>
  </si>
  <si>
    <t>ПХ080/П544</t>
  </si>
  <si>
    <t>ПХ071/П348</t>
  </si>
  <si>
    <t>ДО027/9748</t>
  </si>
  <si>
    <t>ПХ080/П942</t>
  </si>
  <si>
    <t>ПХ080/П150</t>
  </si>
  <si>
    <t>ДО027/9746</t>
  </si>
  <si>
    <t>ПХ080/П148</t>
  </si>
  <si>
    <t>ПХ080/П956</t>
  </si>
  <si>
    <t>ДО027/9648</t>
  </si>
  <si>
    <t>ПХ080/П546</t>
  </si>
  <si>
    <t>ПХ071/П354</t>
  </si>
  <si>
    <t>Дата создания заказа</t>
  </si>
  <si>
    <t>Разница между вашей ценой и ценой продажи, руб.</t>
  </si>
  <si>
    <t>Способ приёма оплаты</t>
  </si>
  <si>
    <t>Минимальный тариф за шт.</t>
  </si>
  <si>
    <t>Стоимость услуги до мин. тарифа, руб.</t>
  </si>
  <si>
    <t>Налог</t>
  </si>
  <si>
    <t>Дождевики</t>
  </si>
  <si>
    <t>Пижамы</t>
  </si>
  <si>
    <t>Сумки хозяйственные</t>
  </si>
  <si>
    <t>ПХ054/П1</t>
  </si>
  <si>
    <t>ПХ077/П10</t>
  </si>
  <si>
    <t>ПХ077/П7</t>
  </si>
  <si>
    <t>ПХ080/П8</t>
  </si>
  <si>
    <t>ПХ054/П150</t>
  </si>
  <si>
    <t>ПХ054/П156</t>
  </si>
  <si>
    <t>ПХ054/П158</t>
  </si>
  <si>
    <t>ПХ055/П154</t>
  </si>
  <si>
    <t>ПХ055/П1</t>
  </si>
  <si>
    <t>ПХ077/П1042</t>
  </si>
  <si>
    <t>ПХ077/П1044</t>
  </si>
  <si>
    <t>ПХ077/П1048</t>
  </si>
  <si>
    <t>ПХ077/П1050</t>
  </si>
  <si>
    <t>ПХ077/П1056</t>
  </si>
  <si>
    <t>ПХ077/П744</t>
  </si>
  <si>
    <t>ПХ077/П748</t>
  </si>
  <si>
    <t>ПХ077/П750</t>
  </si>
  <si>
    <t>ПХ077/П760</t>
  </si>
  <si>
    <t>ПХ077/П846</t>
  </si>
  <si>
    <t>ПХ077/П8</t>
  </si>
  <si>
    <t>ПХ077/П848</t>
  </si>
  <si>
    <t>ПХ077/П858</t>
  </si>
  <si>
    <t>ПХ080/П842</t>
  </si>
  <si>
    <t>ПХ080/П850</t>
  </si>
  <si>
    <t>СС010/1/П63</t>
  </si>
  <si>
    <t>ПХ077/П1060</t>
  </si>
  <si>
    <t>ПХ077/П842</t>
  </si>
  <si>
    <t>ПХ080/П844</t>
  </si>
  <si>
    <t>ПХ080/П846</t>
  </si>
  <si>
    <t>ПХ080/П860</t>
  </si>
  <si>
    <t>СС010/1/П26</t>
  </si>
  <si>
    <t>СС010/1/П29</t>
  </si>
  <si>
    <t>СС010/1/П71</t>
  </si>
  <si>
    <t>СС110/1/П54</t>
  </si>
  <si>
    <t>ПХ055/П160</t>
  </si>
  <si>
    <t>ПХ077/П1046</t>
  </si>
  <si>
    <t>ПХ077/П852</t>
  </si>
  <si>
    <t>ПХ077/П856</t>
  </si>
  <si>
    <t>ПХ077/П860</t>
  </si>
  <si>
    <t>СС010/1/П3</t>
  </si>
  <si>
    <t>СС010/1/П4</t>
  </si>
  <si>
    <t>СС010/1/П6</t>
  </si>
  <si>
    <t>ПХ054/П148</t>
  </si>
  <si>
    <t>ПХ054/П154</t>
  </si>
  <si>
    <t>ПХ077/П850</t>
  </si>
  <si>
    <t>ПХ080/П848</t>
  </si>
  <si>
    <t>СС010/1/П32</t>
  </si>
  <si>
    <t>СС010/1/П48</t>
  </si>
  <si>
    <t>СС010/1/П64</t>
  </si>
  <si>
    <t>СС010/1/П66</t>
  </si>
  <si>
    <t>ПХ054/П146</t>
  </si>
  <si>
    <t>ПХ054/П152</t>
  </si>
  <si>
    <t>ПХ055/П142</t>
  </si>
  <si>
    <t>ПХ055/П144</t>
  </si>
  <si>
    <t>ПХ055/П146</t>
  </si>
  <si>
    <t>ПХ055/П150</t>
  </si>
  <si>
    <t>ПХ055/П156</t>
  </si>
  <si>
    <t>ПХ077/П752</t>
  </si>
  <si>
    <t>ПХ077/П844</t>
  </si>
  <si>
    <t>ПХ080/П858</t>
  </si>
  <si>
    <t>СС010/1/П31</t>
  </si>
  <si>
    <t>СС010/1/П59</t>
  </si>
  <si>
    <t>СС010/1/П5</t>
  </si>
  <si>
    <t>СС010/1/П61</t>
  </si>
  <si>
    <t>СС010/1/СПБ</t>
  </si>
  <si>
    <t>СС110/1/П67</t>
  </si>
  <si>
    <t>СС110/1/П6</t>
  </si>
  <si>
    <t>СС010/1/П65</t>
  </si>
  <si>
    <t>СС010/1/П60</t>
  </si>
  <si>
    <t>СС010/1/П62</t>
  </si>
  <si>
    <t>ПХ080/П854</t>
  </si>
  <si>
    <t>ЖТ045/1142</t>
  </si>
  <si>
    <t>ЖТ045/11</t>
  </si>
  <si>
    <t>СС010/1/П40</t>
  </si>
  <si>
    <t>СС010/1/П27</t>
  </si>
  <si>
    <t>ЖТ045/38</t>
  </si>
  <si>
    <t>ЖТ045/1160</t>
  </si>
  <si>
    <t>ПХ077/П1058</t>
  </si>
  <si>
    <t>ПХ077/П1052</t>
  </si>
  <si>
    <t>ЖТ045/1150</t>
  </si>
  <si>
    <t>ЖТ045/3850</t>
  </si>
  <si>
    <t>ЖТ045/3854</t>
  </si>
  <si>
    <t>ЖТ045/3844</t>
  </si>
  <si>
    <t>ЖТ045/1156</t>
  </si>
  <si>
    <t>ЖТ045/1154</t>
  </si>
  <si>
    <t>СС010/1/П53</t>
  </si>
  <si>
    <t>ЖТ045/20</t>
  </si>
  <si>
    <t>ПХ054/П2</t>
  </si>
  <si>
    <t>ПХ055/П2</t>
  </si>
  <si>
    <t>СС010/1/П68</t>
  </si>
  <si>
    <t>ЖТ045/3852</t>
  </si>
  <si>
    <t>ЖТ045/3858</t>
  </si>
  <si>
    <t>ЖТ045/2050</t>
  </si>
  <si>
    <t>ЖТ045/2044</t>
  </si>
  <si>
    <t>ПХ054/П246</t>
  </si>
  <si>
    <t>ПХ054/П254</t>
  </si>
  <si>
    <t>ПХ055/П244</t>
  </si>
  <si>
    <t>ПХ055/П254</t>
  </si>
  <si>
    <t>ЖТ045/2054</t>
  </si>
  <si>
    <t>ПХ055/П256</t>
  </si>
  <si>
    <t>ЖТ045/1148</t>
  </si>
  <si>
    <t>ПХ077/П854</t>
  </si>
  <si>
    <t>ЖТ045/2048</t>
  </si>
  <si>
    <t>ПХ055/П252</t>
  </si>
  <si>
    <t>ПХ077/П1054</t>
  </si>
  <si>
    <t>ПХ077/П746</t>
  </si>
  <si>
    <t>ПХ077/П758</t>
  </si>
  <si>
    <t>ЖТ045/3848</t>
  </si>
  <si>
    <t>ЖТ045/2046</t>
  </si>
  <si>
    <t>ЖТ045/3856</t>
  </si>
  <si>
    <t>ПХ054/П256</t>
  </si>
  <si>
    <t>ПХ080/П852</t>
  </si>
  <si>
    <t>ЖТ045/3842</t>
  </si>
  <si>
    <t>ПХ054/П258</t>
  </si>
  <si>
    <t>ПХ054/П252</t>
  </si>
  <si>
    <t>ПХ054/П248</t>
  </si>
  <si>
    <t>ПХ080/П856</t>
  </si>
  <si>
    <t>ЖТ045/1152</t>
  </si>
  <si>
    <t>ПХ077/П754</t>
  </si>
  <si>
    <t>ПХ077/П756</t>
  </si>
  <si>
    <t>ЖТ045/1144</t>
  </si>
  <si>
    <t>ПХ077/П742</t>
  </si>
  <si>
    <t>ПХ055/П148</t>
  </si>
  <si>
    <t>ПХ055/П242</t>
  </si>
  <si>
    <t>ЖТ045/2060</t>
  </si>
  <si>
    <t>ПХ055/П260</t>
  </si>
  <si>
    <t>ПХ055/П248</t>
  </si>
  <si>
    <t>ЖТ045/1158</t>
  </si>
  <si>
    <t>ПХ055/П250</t>
  </si>
  <si>
    <t>ПХ055/П258</t>
  </si>
  <si>
    <t>ЖТ045/2058</t>
  </si>
  <si>
    <t>ЖТ045/2056</t>
  </si>
  <si>
    <t>ЖТ045/2042</t>
  </si>
  <si>
    <t>ЖТ045/3846</t>
  </si>
  <si>
    <t>ЖТ045/1146</t>
  </si>
  <si>
    <t>ПХ055/П158</t>
  </si>
  <si>
    <t>ЖТ045/3860</t>
  </si>
  <si>
    <t>ПХ055/П246</t>
  </si>
  <si>
    <t>ЖТ045/2052</t>
  </si>
  <si>
    <t>ПХ054/П250</t>
  </si>
  <si>
    <t>Значение индекса качества</t>
  </si>
  <si>
    <t>Условия тарифа</t>
  </si>
  <si>
    <t>Максимальный тариф за шт.</t>
  </si>
  <si>
    <t>Стоимость услуги без скидок и наценок, руб.
(гр.34=гр.12*гр.27)</t>
  </si>
  <si>
    <t>Вызовы и награды</t>
  </si>
  <si>
    <t>Отмены по вине продавца, отгрузка или доставка не вовремя</t>
  </si>
  <si>
    <t>Умное предложение</t>
  </si>
  <si>
    <t>Прочие скидки</t>
  </si>
  <si>
    <t>Стоимость услуги, руб.
(гр.46=гр. 34-гр.36+гр.41+гр.43-гр.44-гр.45)</t>
  </si>
  <si>
    <t>Тариф, %</t>
  </si>
  <si>
    <t>Скидка, руб
(гр.36=гр.34*гр.35)</t>
  </si>
  <si>
    <t>Тариф при несвоевременной отгрузке или доставке, % от тарифа на размещение</t>
  </si>
  <si>
    <t>Тариф при отмене по вине продавца, % от тарифа на размещение</t>
  </si>
  <si>
    <t>Минимальная стоимость за шт., руб.</t>
  </si>
  <si>
    <t>Максимальная стоимость за шт., руб.</t>
  </si>
  <si>
    <t>Изменение стоимости услуги, руб.
гр.41=((гр.12*гр.27)-гр.36)*(гр.37+гр.38-1)</t>
  </si>
  <si>
    <t>Изменение стоимости услуги, руб.
гр.44=гр.13*гр.42</t>
  </si>
  <si>
    <t>Индивидуальная скидка на услугу, руб.</t>
  </si>
  <si>
    <t>Скидка за лояльность, руб.
(гр.45=гр.34-гр.36)</t>
  </si>
  <si>
    <t>Доля локальных продаж, %</t>
  </si>
  <si>
    <t>Коэффициент локальности</t>
  </si>
  <si>
    <t>Скидка маркетплейса (за шт.)</t>
  </si>
  <si>
    <t>ЖТ015/1/248</t>
  </si>
  <si>
    <t>ЖТ015/1/2</t>
  </si>
  <si>
    <t>ДО027/44</t>
  </si>
  <si>
    <t>ЖТ015/1/38</t>
  </si>
  <si>
    <t>ДО027/4448</t>
  </si>
  <si>
    <t>ДО027/4452</t>
  </si>
  <si>
    <t>ЖТ015/1/3848</t>
  </si>
  <si>
    <t>ЖТ015/1</t>
  </si>
  <si>
    <t>ЖТ015/1/252</t>
  </si>
  <si>
    <t>ДО027/4454</t>
  </si>
  <si>
    <t>ЖТ015/150</t>
  </si>
  <si>
    <t>ЖТ015/146</t>
  </si>
  <si>
    <t>БРК090/1</t>
  </si>
  <si>
    <t>ЖТ015/20/1</t>
  </si>
  <si>
    <t>ДО020/44</t>
  </si>
  <si>
    <t>ДО020/4450</t>
  </si>
  <si>
    <t>ДО027/9660</t>
  </si>
  <si>
    <t>БРК090/148</t>
  </si>
  <si>
    <t>ДО027/3858</t>
  </si>
  <si>
    <t>БРК090/156</t>
  </si>
  <si>
    <t>ЖТ015/20/152</t>
  </si>
  <si>
    <t>ДО027/2060</t>
  </si>
  <si>
    <t>ЖТ015/1/3852</t>
  </si>
  <si>
    <t>ДО027/160</t>
  </si>
  <si>
    <t>БРК090/150</t>
  </si>
  <si>
    <t>ДО027/3860</t>
  </si>
  <si>
    <t>ЖТ015/152</t>
  </si>
  <si>
    <t>ДО027/3844</t>
  </si>
  <si>
    <t>ДО020/4454</t>
  </si>
  <si>
    <t>БРК090/5</t>
  </si>
  <si>
    <t>ЖТ015/1/3846</t>
  </si>
  <si>
    <t>ДО027/158</t>
  </si>
  <si>
    <t>ЖТ015/1/250</t>
  </si>
  <si>
    <t>ЖТ015/20/148</t>
  </si>
  <si>
    <t>ДО027/360</t>
  </si>
  <si>
    <t>ДО027/358</t>
  </si>
  <si>
    <t>ДО027/4446</t>
  </si>
  <si>
    <t>ДО020/4448</t>
  </si>
  <si>
    <t>БРК090/552</t>
  </si>
  <si>
    <t>ЖТ015/20/150</t>
  </si>
  <si>
    <t>ЖТ015/1/246</t>
  </si>
  <si>
    <t>ДО027/9658</t>
  </si>
  <si>
    <t>ДО027/9644</t>
  </si>
  <si>
    <t>БРК090/544</t>
  </si>
  <si>
    <t>Брюки</t>
  </si>
  <si>
    <t>ПХ080/П75</t>
  </si>
  <si>
    <t>ДО027/4450</t>
  </si>
  <si>
    <t>ДО020/4452</t>
  </si>
  <si>
    <t>БРК090/144</t>
  </si>
  <si>
    <t>ЖТ015/20/146</t>
  </si>
  <si>
    <t>БРК090/142</t>
  </si>
  <si>
    <t>ДО027/344</t>
  </si>
  <si>
    <t>ПХ080/П75XL</t>
  </si>
  <si>
    <t>ДО027/144</t>
  </si>
  <si>
    <t>ДО020/4446</t>
  </si>
  <si>
    <t>ДО013/3-56</t>
  </si>
  <si>
    <t>ДО013/13-58</t>
  </si>
  <si>
    <t>ДО013/13-56</t>
  </si>
  <si>
    <t>ДО013/20-58</t>
  </si>
  <si>
    <t>ДО013/3-60</t>
  </si>
  <si>
    <t>ДО013/20-44</t>
  </si>
  <si>
    <t>ДО013/38-58</t>
  </si>
  <si>
    <t>ДО013/20-60</t>
  </si>
  <si>
    <t>ДО013/20-56</t>
  </si>
  <si>
    <t>ДО013/13-60</t>
  </si>
  <si>
    <t>ДО013/38-44</t>
  </si>
  <si>
    <t>ДО013/3-44</t>
  </si>
  <si>
    <t>ДО013/22-60</t>
  </si>
  <si>
    <t>ДО013/38-60</t>
  </si>
  <si>
    <t>ДО013/3-58</t>
  </si>
  <si>
    <t>ДО013/16-44</t>
  </si>
  <si>
    <t>БРК090/154</t>
  </si>
  <si>
    <t>ДО027/2044</t>
  </si>
  <si>
    <t>ДО027/2058</t>
  </si>
  <si>
    <t>ПХ071/П11-46</t>
  </si>
  <si>
    <t>ПХ071/П11</t>
  </si>
  <si>
    <t>ДО013/1-44</t>
  </si>
  <si>
    <t>ДО013/16-58</t>
  </si>
  <si>
    <t>ДО013/38-56</t>
  </si>
  <si>
    <t>ХФ020-2нн/12/1152</t>
  </si>
  <si>
    <t>ПХ080/П74</t>
  </si>
  <si>
    <t>ДО013/1-60</t>
  </si>
  <si>
    <t>ДО013/22-58</t>
  </si>
  <si>
    <t>ХФ020-2нн/12/1152-56</t>
  </si>
  <si>
    <t>ДО013/16-56</t>
  </si>
  <si>
    <t>ДО013/1-58</t>
  </si>
  <si>
    <t>ДО013/22-56</t>
  </si>
  <si>
    <t>ДО013/16-60</t>
  </si>
  <si>
    <t>ПХ080/П74XL</t>
  </si>
  <si>
    <t>ДБ040/1</t>
  </si>
  <si>
    <t>ПВ011/П1</t>
  </si>
  <si>
    <t>ДО013/22-44</t>
  </si>
  <si>
    <t>ДО013/96-56</t>
  </si>
  <si>
    <t>ДО013/96-44</t>
  </si>
  <si>
    <t>ДО013/96-58</t>
  </si>
  <si>
    <t>ПВ011/П1-44</t>
  </si>
  <si>
    <t>ПВ011/П1-42</t>
  </si>
  <si>
    <t>ДО013/1-56</t>
  </si>
  <si>
    <t>ДБ040/1-50-52</t>
  </si>
  <si>
    <t>ПВ011/П1-46</t>
  </si>
  <si>
    <t>ДО013/13-44</t>
  </si>
  <si>
    <t>БРК090/152</t>
  </si>
  <si>
    <t>ПХ071/П12</t>
  </si>
  <si>
    <t>БРК090/146</t>
  </si>
  <si>
    <t>БРК090/542</t>
  </si>
  <si>
    <t>БРК090/546</t>
  </si>
  <si>
    <t>БРК090/548</t>
  </si>
  <si>
    <t>БРК090/550</t>
  </si>
  <si>
    <t>БРК090/554</t>
  </si>
  <si>
    <t>БРК090/556</t>
  </si>
  <si>
    <t>ПХ055/П152</t>
  </si>
  <si>
    <t>ПХ071/П11-42</t>
  </si>
  <si>
    <t>ПХ071/П11-44</t>
  </si>
  <si>
    <t>ПХ071/П11-48</t>
  </si>
  <si>
    <t>ПХ071/П11-50</t>
  </si>
  <si>
    <t>ПХ071/П11-52</t>
  </si>
  <si>
    <t>ПХ071/П11-54</t>
  </si>
  <si>
    <t>ПХ071/П11-56</t>
  </si>
  <si>
    <t>ПХ071/П11-58</t>
  </si>
  <si>
    <t>ПХ071/П11-60</t>
  </si>
  <si>
    <t>ПХ071/П12-42</t>
  </si>
  <si>
    <t>ПХ071/П12-44</t>
  </si>
  <si>
    <t>ПХ071/П12-46</t>
  </si>
  <si>
    <t>ПХ071/П12-48</t>
  </si>
  <si>
    <t>ПХ071/П12-50</t>
  </si>
  <si>
    <t>ПХ071/П12-52</t>
  </si>
  <si>
    <t>ПХ071/П12-56</t>
  </si>
  <si>
    <t>ПХ071/П12-58</t>
  </si>
  <si>
    <t>ПХ071/П12-60</t>
  </si>
  <si>
    <t>ДО013/96-60</t>
  </si>
  <si>
    <t>ХФ020-2нн/1/2152-56</t>
  </si>
  <si>
    <t>ХФ020-2нн/1/2152</t>
  </si>
  <si>
    <t>ПВ011/П2-44</t>
  </si>
  <si>
    <t>ПВ011/П2</t>
  </si>
  <si>
    <t>ПВ011/П2-46</t>
  </si>
  <si>
    <t>ПВ011/П2-48</t>
  </si>
  <si>
    <t>ДБ040/6</t>
  </si>
  <si>
    <t>ДБ040/6-46-48</t>
  </si>
  <si>
    <t>ПВ011/П1-50</t>
  </si>
  <si>
    <t>ПХ050/П1</t>
  </si>
  <si>
    <t>ПХ050/П1-44</t>
  </si>
  <si>
    <t>ДБ040/1-42-44</t>
  </si>
  <si>
    <t>ПХ050/П1-52</t>
  </si>
  <si>
    <t>ПХ050/П1-42</t>
  </si>
  <si>
    <t>ПХ050/П1-48</t>
  </si>
  <si>
    <t>ПХ050/П1-50</t>
  </si>
  <si>
    <t>ПХ050/П1-46</t>
  </si>
  <si>
    <t>Ваша цена (за шт.), ₽</t>
  </si>
  <si>
    <t>Цена продажи (за шт.), ₽</t>
  </si>
  <si>
    <t>Ваш порог снижения цены для участия в софинансировании на момент оформления заказа (за шт.), ₽</t>
  </si>
  <si>
    <t>Ваша скидка, если товар участвовал в софинансировании (за шт.), ₽</t>
  </si>
  <si>
    <t>Скидка Маркета, если товар участвовал в софинансировании, ₽</t>
  </si>
  <si>
    <t>Другие скидки Маркета, ₽</t>
  </si>
  <si>
    <t>Доставлено или возвращено</t>
  </si>
  <si>
    <t>Дата доставки заказа</t>
  </si>
  <si>
    <t>Сумма баллов</t>
  </si>
  <si>
    <t>Статус (справочно)</t>
  </si>
  <si>
    <t>Оплата бонусами СберСпасибо (за шт.), ₽</t>
  </si>
  <si>
    <t>Оплата баллами Яндекс Плюса (за шт.), ₽</t>
  </si>
  <si>
    <t>ДБ040/1-46-48</t>
  </si>
  <si>
    <t>ДБ040/6-42-44</t>
  </si>
  <si>
    <t>ДБ040/6-50-52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</si>
</sst>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charset val="204"/>
    </font>
    <font>
      <u/>
      <sz val="11"/>
      <color indexed="12"/>
      <name val="Calibri"/>
      <family val="2"/>
      <charset val="204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8E8E8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E1F2"/>
      </patternFill>
    </fill>
    <fill>
      <patternFill patternType="solid">
        <fgColor rgb="FFFEF2CB"/>
      </patternFill>
    </fill>
    <fill>
      <patternFill patternType="solid">
        <fgColor rgb="FF9CC0E4"/>
      </patternFill>
    </fill>
    <fill>
      <patternFill patternType="solid">
        <fgColor rgb="FFE2EFDA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BE6A3"/>
      </patternFill>
    </fill>
    <fill>
      <patternFill patternType="solid">
        <fgColor rgb="FFE5EFDB"/>
      </patternFill>
    </fill>
    <fill>
      <patternFill patternType="solid">
        <fgColor rgb="FFE1EBF6"/>
      </patternFill>
    </fill>
    <fill>
      <patternFill patternType="solid">
        <fgColor rgb="FFF8E5D8"/>
      </patternFill>
    </fill>
    <fill>
      <patternFill patternType="solid">
        <fgColor rgb="FFFEF2D0"/>
      </patternFill>
    </fill>
    <fill>
      <patternFill patternType="solid">
        <fgColor rgb="FFE7E5FD"/>
      </patternFill>
    </fill>
    <fill>
      <patternFill patternType="solid">
        <fgColor theme="0"/>
        <bgColor indexed="64"/>
      </patternFill>
    </fill>
    <fill>
      <patternFill patternType="solid">
        <fgColor rgb="FFA8CE8D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0" fillId="4" borderId="0" xfId="0" applyFill="1"/>
    <xf numFmtId="0" fontId="4" fillId="0" borderId="0" xfId="3"/>
    <xf numFmtId="0" fontId="4" fillId="3" borderId="1" xfId="3" applyFill="1" applyBorder="1" applyAlignment="1">
      <alignment horizontal="center" vertical="center" wrapText="1"/>
    </xf>
    <xf numFmtId="0" fontId="4" fillId="2" borderId="2" xfId="3" applyFill="1" applyBorder="1"/>
    <xf numFmtId="2" fontId="4" fillId="2" borderId="2" xfId="3" applyNumberFormat="1" applyFill="1" applyBorder="1"/>
    <xf numFmtId="14" fontId="0" fillId="0" borderId="0" xfId="0" applyNumberFormat="1"/>
    <xf numFmtId="0" fontId="0" fillId="0" borderId="0" xfId="2" applyNumberFormat="1" applyFont="1"/>
    <xf numFmtId="0" fontId="5" fillId="0" borderId="0" xfId="3" applyFont="1"/>
    <xf numFmtId="0" fontId="4" fillId="9" borderId="0" xfId="3" applyFill="1"/>
    <xf numFmtId="0" fontId="0" fillId="3" borderId="1" xfId="0" applyFill="1" applyBorder="1" applyAlignment="1">
      <alignment horizontal="center" vertical="center" wrapText="1"/>
    </xf>
    <xf numFmtId="0" fontId="0" fillId="9" borderId="0" xfId="0" applyFill="1"/>
    <xf numFmtId="1" fontId="0" fillId="0" borderId="3" xfId="0" applyNumberFormat="1" applyBorder="1"/>
    <xf numFmtId="0" fontId="4" fillId="9" borderId="0" xfId="3" applyFill="1" applyAlignment="1">
      <alignment horizontal="center" vertical="center"/>
    </xf>
    <xf numFmtId="0" fontId="7" fillId="0" borderId="0" xfId="3" applyFont="1"/>
    <xf numFmtId="0" fontId="8" fillId="0" borderId="0" xfId="3" applyFont="1"/>
    <xf numFmtId="0" fontId="7" fillId="12" borderId="5" xfId="3" applyFont="1" applyFill="1" applyBorder="1" applyAlignment="1">
      <alignment horizontal="center" vertical="center" wrapText="1"/>
    </xf>
    <xf numFmtId="0" fontId="7" fillId="13" borderId="5" xfId="3" applyFont="1" applyFill="1" applyBorder="1" applyAlignment="1">
      <alignment horizontal="center" vertical="center" wrapText="1"/>
    </xf>
    <xf numFmtId="0" fontId="7" fillId="14" borderId="5" xfId="3" applyFont="1" applyFill="1" applyBorder="1" applyAlignment="1">
      <alignment horizontal="center" vertical="center" wrapText="1"/>
    </xf>
    <xf numFmtId="0" fontId="7" fillId="15" borderId="5" xfId="3" applyFont="1" applyFill="1" applyBorder="1" applyAlignment="1">
      <alignment horizontal="center" vertical="center" wrapText="1"/>
    </xf>
    <xf numFmtId="0" fontId="7" fillId="16" borderId="5" xfId="3" applyFont="1" applyFill="1" applyBorder="1" applyAlignment="1">
      <alignment horizontal="center" vertical="center" wrapText="1"/>
    </xf>
    <xf numFmtId="0" fontId="8" fillId="11" borderId="5" xfId="3" applyFont="1" applyFill="1" applyBorder="1" applyAlignment="1">
      <alignment horizontal="center" vertical="center" wrapText="1"/>
    </xf>
    <xf numFmtId="0" fontId="8" fillId="12" borderId="5" xfId="3" applyFont="1" applyFill="1" applyBorder="1" applyAlignment="1">
      <alignment horizontal="center" vertical="center" wrapText="1"/>
    </xf>
    <xf numFmtId="0" fontId="8" fillId="13" borderId="5" xfId="3" applyFont="1" applyFill="1" applyBorder="1" applyAlignment="1">
      <alignment horizontal="center" vertical="center" wrapText="1"/>
    </xf>
    <xf numFmtId="0" fontId="8" fillId="14" borderId="5" xfId="3" applyFont="1" applyFill="1" applyBorder="1" applyAlignment="1">
      <alignment horizontal="center" vertical="center" wrapText="1"/>
    </xf>
    <xf numFmtId="0" fontId="8" fillId="15" borderId="5" xfId="3" applyFont="1" applyFill="1" applyBorder="1" applyAlignment="1">
      <alignment horizontal="center" vertical="center" wrapText="1"/>
    </xf>
    <xf numFmtId="0" fontId="8" fillId="16" borderId="5" xfId="3" applyFont="1" applyFill="1" applyBorder="1" applyAlignment="1">
      <alignment horizontal="center" vertical="center" wrapText="1"/>
    </xf>
    <xf numFmtId="1" fontId="3" fillId="10" borderId="3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3" xfId="1" applyNumberFormat="1" applyFont="1" applyBorder="1" applyAlignment="1">
      <alignment horizontal="center" vertical="center" wrapText="1"/>
    </xf>
    <xf numFmtId="1" fontId="3" fillId="0" borderId="3" xfId="0" applyNumberFormat="1" applyFont="1" applyBorder="1"/>
    <xf numFmtId="1" fontId="3" fillId="0" borderId="3" xfId="1" applyNumberFormat="1" applyFont="1" applyBorder="1"/>
    <xf numFmtId="1" fontId="1" fillId="0" borderId="3" xfId="0" applyNumberFormat="1" applyFont="1" applyBorder="1" applyAlignment="1">
      <alignment horizontal="center" vertical="center" wrapText="1"/>
    </xf>
    <xf numFmtId="1" fontId="0" fillId="0" borderId="3" xfId="1" applyNumberFormat="1" applyFont="1" applyBorder="1"/>
    <xf numFmtId="1" fontId="0" fillId="0" borderId="0" xfId="0" applyNumberFormat="1"/>
    <xf numFmtId="1" fontId="0" fillId="0" borderId="0" xfId="0" applyNumberFormat="1" applyAlignment="1">
      <alignment horizontal="left"/>
    </xf>
    <xf numFmtId="1" fontId="3" fillId="1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9" fontId="3" fillId="10" borderId="3" xfId="4" applyFont="1" applyFill="1" applyBorder="1" applyAlignment="1">
      <alignment horizontal="center" vertical="center" wrapText="1"/>
    </xf>
    <xf numFmtId="9" fontId="3" fillId="10" borderId="5" xfId="4" applyFont="1" applyFill="1" applyBorder="1" applyAlignment="1">
      <alignment horizontal="center" vertical="center" wrapText="1"/>
    </xf>
    <xf numFmtId="9" fontId="3" fillId="0" borderId="3" xfId="4" applyFont="1" applyBorder="1" applyAlignment="1">
      <alignment horizontal="center" vertical="center" wrapText="1"/>
    </xf>
    <xf numFmtId="9" fontId="0" fillId="0" borderId="3" xfId="4" applyFont="1" applyBorder="1"/>
    <xf numFmtId="1" fontId="3" fillId="10" borderId="6" xfId="0" applyNumberFormat="1" applyFont="1" applyFill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0" fillId="0" borderId="6" xfId="1" applyNumberFormat="1" applyFont="1" applyBorder="1"/>
    <xf numFmtId="1" fontId="0" fillId="0" borderId="6" xfId="0" applyNumberFormat="1" applyBorder="1"/>
    <xf numFmtId="1" fontId="3" fillId="0" borderId="5" xfId="0" applyNumberFormat="1" applyFont="1" applyBorder="1" applyAlignment="1">
      <alignment horizontal="center" vertical="center" wrapText="1"/>
    </xf>
    <xf numFmtId="1" fontId="0" fillId="0" borderId="5" xfId="0" applyNumberFormat="1" applyBorder="1"/>
    <xf numFmtId="164" fontId="3" fillId="10" borderId="5" xfId="0" applyNumberFormat="1" applyFont="1" applyFill="1" applyBorder="1" applyAlignment="1">
      <alignment horizontal="center" vertical="center" wrapText="1"/>
    </xf>
    <xf numFmtId="14" fontId="8" fillId="0" borderId="0" xfId="3" applyNumberFormat="1" applyFont="1"/>
    <xf numFmtId="0" fontId="0" fillId="17" borderId="0" xfId="0" applyFill="1" applyAlignment="1">
      <alignment horizontal="left"/>
    </xf>
    <xf numFmtId="0" fontId="0" fillId="2" borderId="7" xfId="0" applyFill="1" applyBorder="1"/>
    <xf numFmtId="10" fontId="3" fillId="0" borderId="3" xfId="4" applyNumberFormat="1" applyFont="1" applyBorder="1" applyAlignment="1">
      <alignment horizontal="center" vertical="center" wrapText="1"/>
    </xf>
    <xf numFmtId="10" fontId="0" fillId="0" borderId="3" xfId="4" applyNumberFormat="1" applyFont="1" applyBorder="1"/>
    <xf numFmtId="0" fontId="0" fillId="17" borderId="0" xfId="0" applyFill="1"/>
    <xf numFmtId="0" fontId="0" fillId="0" borderId="0" xfId="0" applyFill="1"/>
    <xf numFmtId="0" fontId="0" fillId="17" borderId="0" xfId="0" applyFill="1" applyBorder="1"/>
    <xf numFmtId="0" fontId="0" fillId="3" borderId="8" xfId="0" applyFill="1" applyBorder="1" applyAlignment="1">
      <alignment horizontal="center" vertical="center" wrapText="1"/>
    </xf>
    <xf numFmtId="1" fontId="0" fillId="17" borderId="3" xfId="0" applyNumberFormat="1" applyFill="1" applyBorder="1"/>
    <xf numFmtId="0" fontId="9" fillId="17" borderId="0" xfId="0" applyFont="1" applyFill="1"/>
    <xf numFmtId="0" fontId="0" fillId="3" borderId="8" xfId="0" applyFill="1" applyBorder="1" applyAlignment="1">
      <alignment horizontal="center" vertical="center" wrapText="1"/>
    </xf>
    <xf numFmtId="0" fontId="7" fillId="15" borderId="5" xfId="3" applyFont="1" applyFill="1" applyBorder="1" applyAlignment="1">
      <alignment horizontal="center" vertical="center" wrapText="1"/>
    </xf>
    <xf numFmtId="0" fontId="7" fillId="16" borderId="5" xfId="3" applyFont="1" applyFill="1" applyBorder="1" applyAlignment="1">
      <alignment horizontal="center" vertical="center" wrapText="1"/>
    </xf>
    <xf numFmtId="0" fontId="7" fillId="13" borderId="5" xfId="3" applyFont="1" applyFill="1" applyBorder="1" applyAlignment="1">
      <alignment horizontal="center" vertical="center" wrapText="1"/>
    </xf>
    <xf numFmtId="0" fontId="7" fillId="14" borderId="5" xfId="3" applyFont="1" applyFill="1" applyBorder="1" applyAlignment="1">
      <alignment horizontal="center" vertical="center" wrapText="1"/>
    </xf>
    <xf numFmtId="0" fontId="7" fillId="11" borderId="5" xfId="3" applyFont="1" applyFill="1" applyBorder="1" applyAlignment="1">
      <alignment horizontal="center" vertical="center" wrapText="1"/>
    </xf>
    <xf numFmtId="0" fontId="8" fillId="11" borderId="5" xfId="3" applyFont="1" applyFill="1" applyBorder="1" applyAlignment="1">
      <alignment horizontal="center" vertical="center" wrapText="1"/>
    </xf>
    <xf numFmtId="0" fontId="7" fillId="12" borderId="5" xfId="3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4" fillId="6" borderId="4" xfId="3" applyFill="1" applyBorder="1" applyAlignment="1">
      <alignment horizontal="left" vertical="center" wrapText="1"/>
    </xf>
    <xf numFmtId="0" fontId="6" fillId="6" borderId="4" xfId="3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4" fillId="7" borderId="1" xfId="3" applyFill="1" applyBorder="1" applyAlignment="1">
      <alignment horizontal="center" vertical="center" wrapText="1"/>
    </xf>
    <xf numFmtId="0" fontId="4" fillId="8" borderId="1" xfId="3" applyFill="1" applyBorder="1" applyAlignment="1">
      <alignment horizontal="center" vertical="center" wrapText="1"/>
    </xf>
    <xf numFmtId="0" fontId="4" fillId="5" borderId="1" xfId="3" applyFill="1" applyBorder="1" applyAlignment="1">
      <alignment horizontal="center" vertical="center" wrapText="1"/>
    </xf>
  </cellXfs>
  <cellStyles count="5">
    <cellStyle name="Денежный" xfId="2" builtinId="4"/>
    <cellStyle name="Обычный" xfId="0" builtinId="0"/>
    <cellStyle name="Обычный 2" xfId="3"/>
    <cellStyle name="Процентный" xfId="4" builtinId="5"/>
    <cellStyle name="Финансовый" xfId="1" builtinId="3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partner.market.yandex.ru/news?_show_i18n=true&amp;directPostFeedId=ba80acca5ab2439289e5d5599fe7f24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partner.market.yandex.ru/business/news?businessId=any&amp;campaignId=any&amp;directPostFeedId=cfd5cf20876b4b49af259ba6c95920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abSelected="1" workbookViewId="0"/>
  </sheetViews>
  <sheetFormatPr defaultColWidth="9.109375" defaultRowHeight="14.4" x14ac:dyDescent="0.3"/>
  <cols>
    <col min="1" max="1" width="12.33203125" style="12" bestFit="1" customWidth="1"/>
    <col min="2" max="2" width="12" style="12" customWidth="1"/>
    <col min="3" max="4" width="14.109375" style="12" customWidth="1"/>
    <col min="5" max="5" width="11" style="12" customWidth="1"/>
    <col min="6" max="6" width="13.109375" style="12" bestFit="1" customWidth="1"/>
    <col min="7" max="7" width="14.33203125" style="12" customWidth="1"/>
    <col min="8" max="8" width="14.6640625" style="12" customWidth="1"/>
    <col min="9" max="9" width="13.109375" style="12" customWidth="1"/>
    <col min="10" max="10" width="9.6640625" style="12" bestFit="1" customWidth="1"/>
    <col min="11" max="11" width="11.88671875" style="12" customWidth="1"/>
    <col min="12" max="12" width="13.6640625" style="12" customWidth="1"/>
    <col min="13" max="13" width="9.109375" style="12"/>
    <col min="14" max="14" width="9.6640625" style="12" bestFit="1" customWidth="1"/>
    <col min="15" max="15" width="11.5546875" style="12" customWidth="1"/>
    <col min="16" max="17" width="13.88671875" style="12" customWidth="1"/>
    <col min="18" max="18" width="15" style="42" customWidth="1"/>
    <col min="19" max="19" width="10.109375" style="12" customWidth="1"/>
    <col min="20" max="20" width="10.33203125" style="12" customWidth="1"/>
    <col min="21" max="21" width="14" style="46" customWidth="1"/>
    <col min="22" max="22" width="9.109375" style="48"/>
    <col min="23" max="16384" width="9.109375" style="35"/>
  </cols>
  <sheetData>
    <row r="1" spans="1:22" s="28" customFormat="1" ht="43.2" x14ac:dyDescent="0.3">
      <c r="A1" s="27" t="s">
        <v>119</v>
      </c>
      <c r="B1" s="27" t="s">
        <v>145</v>
      </c>
      <c r="C1" s="27" t="s">
        <v>149</v>
      </c>
      <c r="D1" s="27" t="s">
        <v>150</v>
      </c>
      <c r="E1" s="27" t="s">
        <v>146</v>
      </c>
      <c r="F1" s="27" t="s">
        <v>147</v>
      </c>
      <c r="G1" s="27" t="s">
        <v>148</v>
      </c>
      <c r="H1" s="27" t="s">
        <v>236</v>
      </c>
      <c r="I1" s="27" t="s">
        <v>240</v>
      </c>
      <c r="J1" s="27" t="s">
        <v>241</v>
      </c>
      <c r="K1" s="27" t="s">
        <v>248</v>
      </c>
      <c r="L1" s="27" t="s">
        <v>254</v>
      </c>
      <c r="M1" s="27" t="s">
        <v>255</v>
      </c>
      <c r="N1" s="27" t="s">
        <v>260</v>
      </c>
      <c r="O1" s="27" t="s">
        <v>264</v>
      </c>
      <c r="P1" s="27" t="s">
        <v>265</v>
      </c>
      <c r="Q1" s="27" t="s">
        <v>271</v>
      </c>
      <c r="R1" s="39" t="s">
        <v>272</v>
      </c>
      <c r="S1" s="27" t="s">
        <v>273</v>
      </c>
      <c r="T1" s="27" t="s">
        <v>274</v>
      </c>
      <c r="U1" s="43" t="s">
        <v>328</v>
      </c>
      <c r="V1" s="37" t="s">
        <v>383</v>
      </c>
    </row>
    <row r="2" spans="1:22" s="28" customFormat="1" ht="43.2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29" t="s">
        <v>329</v>
      </c>
      <c r="Q2" s="37"/>
      <c r="R2" s="40"/>
      <c r="S2" s="37"/>
      <c r="T2" s="37"/>
      <c r="U2" s="43"/>
      <c r="V2" s="49">
        <v>5.5E-2</v>
      </c>
    </row>
    <row r="3" spans="1:22" s="28" customFormat="1" x14ac:dyDescent="0.3">
      <c r="A3" s="29"/>
      <c r="B3" s="29"/>
      <c r="C3" s="29">
        <f>SUMIFS('фин отчет по заказам'!Z:Z,'фин отчет по заказам'!C:C,"&gt;=28.04.2025",'фин отчет по заказам'!C:C,"&lt;=04.05.2025")</f>
        <v>0</v>
      </c>
      <c r="D3" s="30">
        <f>SUMIFS('фин отчет по заказам'!B:B,'фин отчет по заказам'!C:C,"&gt;=28.04.2025",'фин отчет по заказам'!C:C,"&lt;=04.05.2025")</f>
        <v>0</v>
      </c>
      <c r="E3" s="31">
        <f>SUMIFS('фин отчет по заказам'!Z:Z,'фин отчет по заказам'!D:D,"&gt;=28.04.2025",'фин отчет по заказам'!D:D,"&lt;=04.05.2025",'фин отчет по заказам'!AC:AC,"Доставлен покупателю")</f>
        <v>0</v>
      </c>
      <c r="F3" s="32">
        <f>SUMIFS('фин отчет по заказам'!B:B,'фин отчет по заказам'!D:D,"&gt;=28.04.2025",'фин отчет по заказам'!D:D,"&lt;=04.05.2025",'фин отчет по заказам'!AC:AC,"Доставлен покупателю")</f>
        <v>0</v>
      </c>
      <c r="G3" s="30">
        <f>SUM('Размещение товаров на витрине'!AU6:AU691)</f>
        <v>0</v>
      </c>
      <c r="H3" s="30">
        <f>SUM('Складская обработка'!AD3:AD795)</f>
        <v>0</v>
      </c>
      <c r="I3" s="30">
        <f>SUM('Программа лояльности и отзывы'!U2:U809)</f>
        <v>0</v>
      </c>
      <c r="J3" s="30">
        <f>SUM('Буст продаж'!R3:R932)</f>
        <v>0</v>
      </c>
      <c r="K3" s="30">
        <f>SUM('Доставка покупателю'!AI3:AI5274)</f>
        <v>0</v>
      </c>
      <c r="L3" s="30">
        <f>SUM('Экспресс-доставка покупателю'!AD3:AD600)</f>
        <v>0</v>
      </c>
      <c r="M3" s="29">
        <f>SUM('Приём платежа'!Q6:Q643)</f>
        <v>0</v>
      </c>
      <c r="N3" s="30">
        <f>SUM('Перевод платежа'!P3:P808)</f>
        <v>0</v>
      </c>
      <c r="O3" s="29">
        <f>SUM('Обработка заказа'!$O$3:$O$943)</f>
        <v>0</v>
      </c>
      <c r="Q3" s="29"/>
      <c r="R3" s="41"/>
      <c r="S3" s="29">
        <f>SUM('Остатки по складам'!O6:O1048576)</f>
        <v>0</v>
      </c>
      <c r="T3" s="29"/>
      <c r="U3" s="44"/>
      <c r="V3" s="47"/>
    </row>
    <row r="4" spans="1:22" s="28" customFormat="1" x14ac:dyDescent="0.3">
      <c r="A4" s="29"/>
      <c r="B4" s="29"/>
      <c r="C4" s="29">
        <f t="shared" ref="C4:O4" si="0">SUM(C5:C992)</f>
        <v>0</v>
      </c>
      <c r="D4" s="29">
        <f t="shared" si="0"/>
        <v>0</v>
      </c>
      <c r="E4" s="31">
        <f t="shared" si="0"/>
        <v>0</v>
      </c>
      <c r="F4" s="32">
        <f t="shared" si="0"/>
        <v>0</v>
      </c>
      <c r="G4" s="29">
        <f t="shared" si="0"/>
        <v>0</v>
      </c>
      <c r="H4" s="29">
        <f t="shared" ca="1" si="0"/>
        <v>0</v>
      </c>
      <c r="I4" s="29">
        <f t="shared" ca="1" si="0"/>
        <v>0</v>
      </c>
      <c r="J4" s="29">
        <f t="shared" ca="1" si="0"/>
        <v>0</v>
      </c>
      <c r="K4" s="29">
        <f t="shared" ca="1" si="0"/>
        <v>0</v>
      </c>
      <c r="L4" s="29">
        <f t="shared" ca="1" si="0"/>
        <v>0</v>
      </c>
      <c r="M4" s="29">
        <f t="shared" ca="1" si="0"/>
        <v>0</v>
      </c>
      <c r="N4" s="29">
        <f t="shared" ca="1" si="0"/>
        <v>0</v>
      </c>
      <c r="O4" s="29" t="e">
        <f t="shared" si="0"/>
        <v>#DIV/0!</v>
      </c>
      <c r="P4" s="29"/>
      <c r="Q4" s="29" t="e">
        <f ca="1">SUM(Q5:Q992)</f>
        <v>#DIV/0!</v>
      </c>
      <c r="R4" s="53" t="str">
        <f ca="1">IFERROR(Q4/F4," ")</f>
        <v xml:space="preserve"> </v>
      </c>
      <c r="S4" s="29">
        <f ca="1">SUM(S5:S993)</f>
        <v>0</v>
      </c>
      <c r="T4" s="29"/>
      <c r="U4" s="44"/>
      <c r="V4" s="47"/>
    </row>
    <row r="5" spans="1:22" x14ac:dyDescent="0.3">
      <c r="A5" s="12" t="s">
        <v>122</v>
      </c>
      <c r="B5" s="12" t="s">
        <v>384</v>
      </c>
      <c r="C5" s="33">
        <f>SUMIFS('фин отчет по заказам'!Z:Z,'фин отчет по заказам'!A:A,Отчёт!A5,'фин отчет по заказам'!C:C,"&gt;=28.04.2025",'фин отчет по заказам'!C:C,"&lt;=04.05.2025")</f>
        <v>0</v>
      </c>
      <c r="D5" s="34">
        <f>SUMIFS('фин отчет по заказам'!B:B,'фин отчет по заказам'!A:A,Отчёт!A5,'фин отчет по заказам'!C:C,"&gt;=28.04.2025",'фин отчет по заказам'!C:C,"&lt;=04.05.2025")</f>
        <v>0</v>
      </c>
      <c r="E5" s="12">
        <f>SUMIFS('фин отчет по заказам'!Z:Z,'фин отчет по заказам'!A:A,Отчёт!A5,'фин отчет по заказам'!D:D,"&gt;=28.04.2025",'фин отчет по заказам'!D:D,"&lt;=04.05.2025",'фин отчет по заказам'!AC:AC,"Доставлен покупателю")</f>
        <v>0</v>
      </c>
      <c r="F5" s="34">
        <f>SUMIFS('фин отчет по заказам'!B:B,'фин отчет по заказам'!A:A,Отчёт!A5,'фин отчет по заказам'!D:D,"&gt;=28.04.2025",'фин отчет по заказам'!D:D,"&lt;=04.05.2025",'фин отчет по заказам'!AC:AC,"Доставлен покупателю")</f>
        <v>0</v>
      </c>
      <c r="G5" s="34">
        <f>SUMIF('Размещение товаров на витрине'!$A$6:$A$633,Отчёт!A5,'Размещение товаров на витрине'!$AU$6:$AU$691)</f>
        <v>0</v>
      </c>
      <c r="H5" s="12">
        <f ca="1">SUMIF('Складская обработка'!$A$3:$A$888,Отчёт!A5,'Складская обработка'!$AD$3:$AD$795)</f>
        <v>0</v>
      </c>
      <c r="I5" s="34">
        <f ca="1">SUMIF('Программа лояльности и отзывы'!$A$3:$A$912,Отчёт!A5,'Программа лояльности и отзывы'!$U$3:$U$809)</f>
        <v>0</v>
      </c>
      <c r="J5" s="12">
        <f ca="1">SUMIF('Буст продаж'!$A$3:$A$962,Отчёт!A5,'Буст продаж'!$R$3:$R$932)</f>
        <v>0</v>
      </c>
      <c r="K5" s="34">
        <f ca="1">SUMIF('Доставка покупателю'!$A$3:$A$7600,Отчёт!A5,'Доставка покупателю'!$AI$3:$AI$5270)</f>
        <v>0</v>
      </c>
      <c r="L5" s="12">
        <f ca="1">SUMIF('Экспресс-доставка покупателю'!$A$3:$A$994,Отчёт!A5,'Экспресс-доставка покупателю'!$AD$3:$AD$986)</f>
        <v>0</v>
      </c>
      <c r="M5" s="12">
        <f ca="1">SUMIF('Приём платежа'!$A$6:$A$780,Отчёт!A5,'Приём платежа'!$Q$6:$Q$643)</f>
        <v>0</v>
      </c>
      <c r="N5" s="12">
        <f ca="1">SUMIF('Перевод платежа'!$A$3:$A$844,Отчёт!A5,'Перевод платежа'!$P$3:$P$808)</f>
        <v>0</v>
      </c>
      <c r="O5" s="12" t="e">
        <f>$O$3/$E$3*E5</f>
        <v>#DIV/0!</v>
      </c>
      <c r="P5" s="12">
        <f>IFERROR(INDEX(себес!B:B,MATCH(Отчёт!A5,себес!A:A,0)),0)</f>
        <v>0</v>
      </c>
      <c r="Q5" s="12" t="e">
        <f ca="1">F5-G5-H5-I5-J5-K5-L5-M5-N5-O5-P5*E5-V5</f>
        <v>#DIV/0!</v>
      </c>
      <c r="R5" s="54" t="str">
        <f ca="1">IFERROR(Q5/F5," ")</f>
        <v xml:space="preserve"> </v>
      </c>
      <c r="S5" s="12">
        <f ca="1">SUMIF('Остатки по складам'!$A$7:$A$9999,Отчёт!A5,'Остатки по складам'!$O$7:$O$9579)</f>
        <v>0</v>
      </c>
      <c r="T5" s="12">
        <f ca="1">IFERROR(S5/E5*7,999)</f>
        <v>999</v>
      </c>
      <c r="U5" s="45">
        <f ca="1">IFERROR(((G5+H5+I5+J5+K5+L5+M5+N5+O5)/E5),0)</f>
        <v>0</v>
      </c>
      <c r="V5" s="48">
        <f>F5*$V$2</f>
        <v>0</v>
      </c>
    </row>
    <row r="6" spans="1:22" x14ac:dyDescent="0.3">
      <c r="A6" s="12" t="s">
        <v>120</v>
      </c>
      <c r="B6" s="12" t="s">
        <v>384</v>
      </c>
      <c r="C6" s="33">
        <f>SUMIFS('фин отчет по заказам'!Z:Z,'фин отчет по заказам'!A:A,Отчёт!A6,'фин отчет по заказам'!C:C,"&gt;=28.04.2025",'фин отчет по заказам'!C:C,"&lt;=04.05.2025")</f>
        <v>0</v>
      </c>
      <c r="D6" s="34">
        <f>SUMIFS('фин отчет по заказам'!B:B,'фин отчет по заказам'!A:A,Отчёт!A6,'фин отчет по заказам'!C:C,"&gt;=28.04.2025",'фин отчет по заказам'!C:C,"&lt;=04.05.2025")</f>
        <v>0</v>
      </c>
      <c r="E6" s="12">
        <f>SUMIFS('фин отчет по заказам'!Z:Z,'фин отчет по заказам'!A:A,Отчёт!A6,'фин отчет по заказам'!D:D,"&gt;=28.04.2025",'фин отчет по заказам'!D:D,"&lt;=04.05.2025",'фин отчет по заказам'!AC:AC,"Доставлен покупателю")</f>
        <v>0</v>
      </c>
      <c r="F6" s="34">
        <f>SUMIFS('фин отчет по заказам'!B:B,'фин отчет по заказам'!A:A,Отчёт!A6,'фин отчет по заказам'!D:D,"&gt;=28.04.2025",'фин отчет по заказам'!D:D,"&lt;=04.05.2025",'фин отчет по заказам'!AC:AC,"Доставлен покупателю")</f>
        <v>0</v>
      </c>
      <c r="G6" s="34">
        <f>SUMIF('Размещение товаров на витрине'!$A$6:$A$633,Отчёт!A6,'Размещение товаров на витрине'!$AU$6:$AU$691)</f>
        <v>0</v>
      </c>
      <c r="H6" s="12">
        <f ca="1">SUMIF('Складская обработка'!$A$3:$A$888,Отчёт!A6,'Складская обработка'!$AD$3:$AD$795)</f>
        <v>0</v>
      </c>
      <c r="I6" s="34">
        <f ca="1">SUMIF('Программа лояльности и отзывы'!$A$3:$A$912,Отчёт!A6,'Программа лояльности и отзывы'!$U$3:$U$809)</f>
        <v>0</v>
      </c>
      <c r="J6" s="12">
        <f ca="1">SUMIF('Буст продаж'!$A$3:$A$962,Отчёт!A6,'Буст продаж'!$R$3:$R$932)</f>
        <v>0</v>
      </c>
      <c r="K6" s="34">
        <f ca="1">SUMIF('Доставка покупателю'!$A$3:$A$7600,Отчёт!A6,'Доставка покупателю'!$AI$3:$AI$5270)</f>
        <v>0</v>
      </c>
      <c r="L6" s="12">
        <f ca="1">SUMIF('Экспресс-доставка покупателю'!$A$3:$A$994,Отчёт!A6,'Экспресс-доставка покупателю'!$AD$3:$AD$986)</f>
        <v>0</v>
      </c>
      <c r="M6" s="12">
        <f ca="1">SUMIF('Приём платежа'!$A$6:$A$780,Отчёт!A6,'Приём платежа'!$Q$6:$Q$643)</f>
        <v>0</v>
      </c>
      <c r="N6" s="12">
        <f ca="1">SUMIF('Перевод платежа'!$A$3:$A$844,Отчёт!A6,'Перевод платежа'!$P$3:$P$808)</f>
        <v>0</v>
      </c>
      <c r="O6" s="12" t="e">
        <f t="shared" ref="O6:O36" si="1">$O$3/$E$3*E6</f>
        <v>#DIV/0!</v>
      </c>
      <c r="P6" s="12">
        <f>IFERROR(INDEX(себес!B:B,MATCH(Отчёт!A6,себес!A:A,0)),0)</f>
        <v>0</v>
      </c>
      <c r="Q6" s="12" t="e">
        <f t="shared" ref="Q6:Q42" ca="1" si="2">F6-G6-H6-I6-J6-K6-L6-M6-N6-O6-P6*E6-V6</f>
        <v>#DIV/0!</v>
      </c>
      <c r="R6" s="54" t="str">
        <f t="shared" ref="R6:R36" ca="1" si="3">IFERROR(Q6/F6," ")</f>
        <v xml:space="preserve"> </v>
      </c>
      <c r="S6" s="12">
        <f ca="1">SUMIF('Остатки по складам'!$A$7:$A$9999,Отчёт!A6,'Остатки по складам'!$O$7:$O$9579)</f>
        <v>0</v>
      </c>
      <c r="T6" s="12">
        <f t="shared" ref="T6:T40" ca="1" si="4">IFERROR(S6/E6*7,999)</f>
        <v>999</v>
      </c>
      <c r="U6" s="45">
        <f t="shared" ref="U6:U40" ca="1" si="5">IFERROR(((G6+H6+I6+J6+K6+L6+M6+N6+O6)/E6),0)</f>
        <v>0</v>
      </c>
      <c r="V6" s="48">
        <f t="shared" ref="V6:V42" si="6">F6*$V$2</f>
        <v>0</v>
      </c>
    </row>
    <row r="7" spans="1:22" x14ac:dyDescent="0.3">
      <c r="A7" s="12" t="s">
        <v>121</v>
      </c>
      <c r="B7" s="12" t="s">
        <v>384</v>
      </c>
      <c r="C7" s="33">
        <f>SUMIFS('фин отчет по заказам'!Z:Z,'фин отчет по заказам'!A:A,Отчёт!A7,'фин отчет по заказам'!C:C,"&gt;=28.04.2025",'фин отчет по заказам'!C:C,"&lt;=04.05.2025")</f>
        <v>0</v>
      </c>
      <c r="D7" s="34">
        <f>SUMIFS('фин отчет по заказам'!B:B,'фин отчет по заказам'!A:A,Отчёт!A7,'фин отчет по заказам'!C:C,"&gt;=28.04.2025",'фин отчет по заказам'!C:C,"&lt;=04.05.2025")</f>
        <v>0</v>
      </c>
      <c r="E7" s="12">
        <f>SUMIFS('фин отчет по заказам'!Z:Z,'фин отчет по заказам'!A:A,Отчёт!A7,'фин отчет по заказам'!D:D,"&gt;=28.04.2025",'фин отчет по заказам'!D:D,"&lt;=04.05.2025",'фин отчет по заказам'!AC:AC,"Доставлен покупателю")</f>
        <v>0</v>
      </c>
      <c r="F7" s="34">
        <f>SUMIFS('фин отчет по заказам'!B:B,'фин отчет по заказам'!A:A,Отчёт!A7,'фин отчет по заказам'!D:D,"&gt;=28.04.2025",'фин отчет по заказам'!D:D,"&lt;=04.05.2025",'фин отчет по заказам'!AC:AC,"Доставлен покупателю")</f>
        <v>0</v>
      </c>
      <c r="G7" s="34">
        <f>SUMIF('Размещение товаров на витрине'!$A$6:$A$633,Отчёт!A7,'Размещение товаров на витрине'!$AU$6:$AU$691)</f>
        <v>0</v>
      </c>
      <c r="H7" s="12">
        <f ca="1">SUMIF('Складская обработка'!$A$3:$A$888,Отчёт!A7,'Складская обработка'!$AD$3:$AD$795)</f>
        <v>0</v>
      </c>
      <c r="I7" s="34">
        <f ca="1">SUMIF('Программа лояльности и отзывы'!$A$3:$A$912,Отчёт!A7,'Программа лояльности и отзывы'!$U$3:$U$809)</f>
        <v>0</v>
      </c>
      <c r="J7" s="12">
        <f ca="1">SUMIF('Буст продаж'!$A$3:$A$962,Отчёт!A7,'Буст продаж'!$R$3:$R$932)</f>
        <v>0</v>
      </c>
      <c r="K7" s="34">
        <f ca="1">SUMIF('Доставка покупателю'!$A$3:$A$7600,Отчёт!A7,'Доставка покупателю'!$AI$3:$AI$5270)</f>
        <v>0</v>
      </c>
      <c r="L7" s="12">
        <f ca="1">SUMIF('Экспресс-доставка покупателю'!$A$3:$A$994,Отчёт!A7,'Экспресс-доставка покупателю'!$AD$3:$AD$986)</f>
        <v>0</v>
      </c>
      <c r="M7" s="12">
        <f ca="1">SUMIF('Приём платежа'!$A$6:$A$780,Отчёт!A7,'Приём платежа'!$Q$6:$Q$643)</f>
        <v>0</v>
      </c>
      <c r="N7" s="12">
        <f ca="1">SUMIF('Перевод платежа'!$A$3:$A$844,Отчёт!A7,'Перевод платежа'!$P$3:$P$808)</f>
        <v>0</v>
      </c>
      <c r="O7" s="12" t="e">
        <f t="shared" si="1"/>
        <v>#DIV/0!</v>
      </c>
      <c r="P7" s="12">
        <f>IFERROR(INDEX(себес!B:B,MATCH(Отчёт!A7,себес!A:A,0)),0)</f>
        <v>0</v>
      </c>
      <c r="Q7" s="12" t="e">
        <f t="shared" ca="1" si="2"/>
        <v>#DIV/0!</v>
      </c>
      <c r="R7" s="54" t="str">
        <f t="shared" ca="1" si="3"/>
        <v xml:space="preserve"> </v>
      </c>
      <c r="S7" s="12">
        <f ca="1">SUMIF('Остатки по складам'!$A$7:$A$9999,Отчёт!A7,'Остатки по складам'!$O$7:$O$9579)</f>
        <v>0</v>
      </c>
      <c r="T7" s="12">
        <f t="shared" ca="1" si="4"/>
        <v>999</v>
      </c>
      <c r="U7" s="45">
        <f t="shared" ca="1" si="5"/>
        <v>0</v>
      </c>
      <c r="V7" s="48">
        <f t="shared" si="6"/>
        <v>0</v>
      </c>
    </row>
    <row r="8" spans="1:22" x14ac:dyDescent="0.3">
      <c r="A8" s="12" t="s">
        <v>125</v>
      </c>
      <c r="B8" s="12" t="s">
        <v>384</v>
      </c>
      <c r="C8" s="33">
        <f>SUMIFS('фин отчет по заказам'!Z:Z,'фин отчет по заказам'!A:A,Отчёт!A8,'фин отчет по заказам'!C:C,"&gt;=28.04.2025",'фин отчет по заказам'!C:C,"&lt;=04.05.2025")</f>
        <v>0</v>
      </c>
      <c r="D8" s="34">
        <f>SUMIFS('фин отчет по заказам'!B:B,'фин отчет по заказам'!A:A,Отчёт!A8,'фин отчет по заказам'!C:C,"&gt;=28.04.2025",'фин отчет по заказам'!C:C,"&lt;=04.05.2025")</f>
        <v>0</v>
      </c>
      <c r="E8" s="12">
        <f>SUMIFS('фин отчет по заказам'!Z:Z,'фин отчет по заказам'!A:A,Отчёт!A8,'фин отчет по заказам'!D:D,"&gt;=28.04.2025",'фин отчет по заказам'!D:D,"&lt;=04.05.2025",'фин отчет по заказам'!AC:AC,"Доставлен покупателю")</f>
        <v>0</v>
      </c>
      <c r="F8" s="34">
        <f>SUMIFS('фин отчет по заказам'!B:B,'фин отчет по заказам'!A:A,Отчёт!A8,'фин отчет по заказам'!D:D,"&gt;=28.04.2025",'фин отчет по заказам'!D:D,"&lt;=04.05.2025",'фин отчет по заказам'!AC:AC,"Доставлен покупателю")</f>
        <v>0</v>
      </c>
      <c r="G8" s="34">
        <f>SUMIF('Размещение товаров на витрине'!$A$6:$A$633,Отчёт!A8,'Размещение товаров на витрине'!$AU$6:$AU$691)</f>
        <v>0</v>
      </c>
      <c r="H8" s="12">
        <f ca="1">SUMIF('Складская обработка'!$A$3:$A$888,Отчёт!A8,'Складская обработка'!$AD$3:$AD$795)</f>
        <v>0</v>
      </c>
      <c r="I8" s="34">
        <f ca="1">SUMIF('Программа лояльности и отзывы'!$A$3:$A$912,Отчёт!A8,'Программа лояльности и отзывы'!$U$3:$U$809)</f>
        <v>0</v>
      </c>
      <c r="J8" s="12">
        <f ca="1">SUMIF('Буст продаж'!$A$3:$A$962,Отчёт!A8,'Буст продаж'!$R$3:$R$932)</f>
        <v>0</v>
      </c>
      <c r="K8" s="34">
        <f ca="1">SUMIF('Доставка покупателю'!$A$3:$A$7600,Отчёт!A8,'Доставка покупателю'!$AI$3:$AI$5270)</f>
        <v>0</v>
      </c>
      <c r="L8" s="12">
        <f ca="1">SUMIF('Экспресс-доставка покупателю'!$A$3:$A$994,Отчёт!A8,'Экспресс-доставка покупателю'!$AD$3:$AD$986)</f>
        <v>0</v>
      </c>
      <c r="M8" s="12">
        <f ca="1">SUMIF('Приём платежа'!$A$6:$A$780,Отчёт!A8,'Приём платежа'!$Q$6:$Q$643)</f>
        <v>0</v>
      </c>
      <c r="N8" s="12">
        <f ca="1">SUMIF('Перевод платежа'!$A$3:$A$844,Отчёт!A8,'Перевод платежа'!$P$3:$P$808)</f>
        <v>0</v>
      </c>
      <c r="O8" s="12" t="e">
        <f t="shared" si="1"/>
        <v>#DIV/0!</v>
      </c>
      <c r="P8" s="12">
        <f>IFERROR(INDEX(себес!B:B,MATCH(Отчёт!A8,себес!A:A,0)),0)</f>
        <v>0</v>
      </c>
      <c r="Q8" s="12" t="e">
        <f t="shared" ca="1" si="2"/>
        <v>#DIV/0!</v>
      </c>
      <c r="R8" s="54" t="str">
        <f t="shared" ca="1" si="3"/>
        <v xml:space="preserve"> </v>
      </c>
      <c r="S8" s="12">
        <f ca="1">SUMIF('Остатки по складам'!$A$7:$A$9999,Отчёт!A8,'Остатки по складам'!$O$7:$O$9579)</f>
        <v>0</v>
      </c>
      <c r="T8" s="12">
        <f t="shared" ca="1" si="4"/>
        <v>999</v>
      </c>
      <c r="U8" s="45">
        <f t="shared" ca="1" si="5"/>
        <v>0</v>
      </c>
      <c r="V8" s="48">
        <f t="shared" si="6"/>
        <v>0</v>
      </c>
    </row>
    <row r="9" spans="1:22" x14ac:dyDescent="0.3">
      <c r="A9" s="12" t="s">
        <v>123</v>
      </c>
      <c r="B9" s="12" t="s">
        <v>384</v>
      </c>
      <c r="C9" s="33">
        <f>SUMIFS('фин отчет по заказам'!Z:Z,'фин отчет по заказам'!A:A,Отчёт!A9,'фин отчет по заказам'!C:C,"&gt;=28.04.2025",'фин отчет по заказам'!C:C,"&lt;=04.05.2025")</f>
        <v>0</v>
      </c>
      <c r="D9" s="34">
        <f>SUMIFS('фин отчет по заказам'!B:B,'фин отчет по заказам'!A:A,Отчёт!A9,'фин отчет по заказам'!C:C,"&gt;=28.04.2025",'фин отчет по заказам'!C:C,"&lt;=04.05.2025")</f>
        <v>0</v>
      </c>
      <c r="E9" s="12">
        <f>SUMIFS('фин отчет по заказам'!Z:Z,'фин отчет по заказам'!A:A,Отчёт!A9,'фин отчет по заказам'!D:D,"&gt;=28.04.2025",'фин отчет по заказам'!D:D,"&lt;=04.05.2025",'фин отчет по заказам'!AC:AC,"Доставлен покупателю")</f>
        <v>0</v>
      </c>
      <c r="F9" s="34">
        <f>SUMIFS('фин отчет по заказам'!B:B,'фин отчет по заказам'!A:A,Отчёт!A9,'фин отчет по заказам'!D:D,"&gt;=28.04.2025",'фин отчет по заказам'!D:D,"&lt;=04.05.2025",'фин отчет по заказам'!AC:AC,"Доставлен покупателю")</f>
        <v>0</v>
      </c>
      <c r="G9" s="34">
        <f>SUMIF('Размещение товаров на витрине'!$A$6:$A$633,Отчёт!A9,'Размещение товаров на витрине'!$AU$6:$AU$691)</f>
        <v>0</v>
      </c>
      <c r="H9" s="12">
        <f ca="1">SUMIF('Складская обработка'!$A$3:$A$888,Отчёт!A9,'Складская обработка'!$AD$3:$AD$795)</f>
        <v>0</v>
      </c>
      <c r="I9" s="34">
        <f ca="1">SUMIF('Программа лояльности и отзывы'!$A$3:$A$912,Отчёт!A9,'Программа лояльности и отзывы'!$U$3:$U$809)</f>
        <v>0</v>
      </c>
      <c r="J9" s="12">
        <f ca="1">SUMIF('Буст продаж'!$A$3:$A$962,Отчёт!A9,'Буст продаж'!$R$3:$R$932)</f>
        <v>0</v>
      </c>
      <c r="K9" s="34">
        <f ca="1">SUMIF('Доставка покупателю'!$A$3:$A$7600,Отчёт!A9,'Доставка покупателю'!$AI$3:$AI$5270)</f>
        <v>0</v>
      </c>
      <c r="L9" s="12">
        <f ca="1">SUMIF('Экспресс-доставка покупателю'!$A$3:$A$994,Отчёт!A9,'Экспресс-доставка покупателю'!$AD$3:$AD$986)</f>
        <v>0</v>
      </c>
      <c r="M9" s="12">
        <f ca="1">SUMIF('Приём платежа'!$A$6:$A$780,Отчёт!A9,'Приём платежа'!$Q$6:$Q$643)</f>
        <v>0</v>
      </c>
      <c r="N9" s="12">
        <f ca="1">SUMIF('Перевод платежа'!$A$3:$A$844,Отчёт!A9,'Перевод платежа'!$P$3:$P$808)</f>
        <v>0</v>
      </c>
      <c r="O9" s="12" t="e">
        <f t="shared" si="1"/>
        <v>#DIV/0!</v>
      </c>
      <c r="P9" s="12">
        <f>IFERROR(INDEX(себес!B:B,MATCH(Отчёт!A9,себес!A:A,0)),0)</f>
        <v>0</v>
      </c>
      <c r="Q9" s="12" t="e">
        <f t="shared" ca="1" si="2"/>
        <v>#DIV/0!</v>
      </c>
      <c r="R9" s="54" t="str">
        <f t="shared" ca="1" si="3"/>
        <v xml:space="preserve"> </v>
      </c>
      <c r="S9" s="12">
        <f ca="1">SUMIF('Остатки по складам'!$A$7:$A$9999,Отчёт!A9,'Остатки по складам'!$O$7:$O$9579)</f>
        <v>0</v>
      </c>
      <c r="T9" s="12">
        <f t="shared" ca="1" si="4"/>
        <v>999</v>
      </c>
      <c r="U9" s="45">
        <f t="shared" ca="1" si="5"/>
        <v>0</v>
      </c>
      <c r="V9" s="48">
        <f t="shared" si="6"/>
        <v>0</v>
      </c>
    </row>
    <row r="10" spans="1:22" x14ac:dyDescent="0.3">
      <c r="A10" s="12" t="s">
        <v>124</v>
      </c>
      <c r="B10" s="12" t="s">
        <v>384</v>
      </c>
      <c r="C10" s="33">
        <f>SUMIFS('фин отчет по заказам'!Z:Z,'фин отчет по заказам'!A:A,Отчёт!A10,'фин отчет по заказам'!C:C,"&gt;=28.04.2025",'фин отчет по заказам'!C:C,"&lt;=04.05.2025")</f>
        <v>0</v>
      </c>
      <c r="D10" s="34">
        <f>SUMIFS('фин отчет по заказам'!B:B,'фин отчет по заказам'!A:A,Отчёт!A10,'фин отчет по заказам'!C:C,"&gt;=28.04.2025",'фин отчет по заказам'!C:C,"&lt;=04.05.2025")</f>
        <v>0</v>
      </c>
      <c r="E10" s="12">
        <f>SUMIFS('фин отчет по заказам'!Z:Z,'фин отчет по заказам'!A:A,Отчёт!A10,'фин отчет по заказам'!D:D,"&gt;=28.04.2025",'фин отчет по заказам'!D:D,"&lt;=04.05.2025",'фин отчет по заказам'!AC:AC,"Доставлен покупателю")</f>
        <v>0</v>
      </c>
      <c r="F10" s="34">
        <f>SUMIFS('фин отчет по заказам'!B:B,'фин отчет по заказам'!A:A,Отчёт!A10,'фин отчет по заказам'!D:D,"&gt;=28.04.2025",'фин отчет по заказам'!D:D,"&lt;=04.05.2025",'фин отчет по заказам'!AC:AC,"Доставлен покупателю")</f>
        <v>0</v>
      </c>
      <c r="G10" s="34">
        <f>SUMIF('Размещение товаров на витрине'!$A$6:$A$633,Отчёт!A10,'Размещение товаров на витрине'!$AU$6:$AU$691)</f>
        <v>0</v>
      </c>
      <c r="H10" s="12">
        <f ca="1">SUMIF('Складская обработка'!$A$3:$A$888,Отчёт!A10,'Складская обработка'!$AD$3:$AD$795)</f>
        <v>0</v>
      </c>
      <c r="I10" s="34">
        <f ca="1">SUMIF('Программа лояльности и отзывы'!$A$3:$A$912,Отчёт!A10,'Программа лояльности и отзывы'!$U$3:$U$809)</f>
        <v>0</v>
      </c>
      <c r="J10" s="12">
        <f ca="1">SUMIF('Буст продаж'!$A$3:$A$962,Отчёт!A10,'Буст продаж'!$R$3:$R$932)</f>
        <v>0</v>
      </c>
      <c r="K10" s="34">
        <f ca="1">SUMIF('Доставка покупателю'!$A$3:$A$7600,Отчёт!A10,'Доставка покупателю'!$AI$3:$AI$5270)</f>
        <v>0</v>
      </c>
      <c r="L10" s="12">
        <f ca="1">SUMIF('Экспресс-доставка покупателю'!$A$3:$A$994,Отчёт!A10,'Экспресс-доставка покупателю'!$AD$3:$AD$986)</f>
        <v>0</v>
      </c>
      <c r="M10" s="12">
        <f ca="1">SUMIF('Приём платежа'!$A$6:$A$780,Отчёт!A10,'Приём платежа'!$Q$6:$Q$643)</f>
        <v>0</v>
      </c>
      <c r="N10" s="12">
        <f ca="1">SUMIF('Перевод платежа'!$A$3:$A$844,Отчёт!A10,'Перевод платежа'!$P$3:$P$808)</f>
        <v>0</v>
      </c>
      <c r="O10" s="12" t="e">
        <f t="shared" si="1"/>
        <v>#DIV/0!</v>
      </c>
      <c r="P10" s="12">
        <f>IFERROR(INDEX(себес!B:B,MATCH(Отчёт!A10,себес!A:A,0)),0)</f>
        <v>0</v>
      </c>
      <c r="Q10" s="12" t="e">
        <f t="shared" ca="1" si="2"/>
        <v>#DIV/0!</v>
      </c>
      <c r="R10" s="54" t="str">
        <f t="shared" ca="1" si="3"/>
        <v xml:space="preserve"> </v>
      </c>
      <c r="S10" s="12">
        <f ca="1">SUMIF('Остатки по складам'!$A$7:$A$9999,Отчёт!A10,'Остатки по складам'!$O$7:$O$9579)</f>
        <v>0</v>
      </c>
      <c r="T10" s="12">
        <f t="shared" ca="1" si="4"/>
        <v>999</v>
      </c>
      <c r="U10" s="45">
        <f t="shared" ca="1" si="5"/>
        <v>0</v>
      </c>
      <c r="V10" s="48">
        <f t="shared" si="6"/>
        <v>0</v>
      </c>
    </row>
    <row r="11" spans="1:22" x14ac:dyDescent="0.3">
      <c r="A11" s="12" t="s">
        <v>127</v>
      </c>
      <c r="B11" s="12" t="s">
        <v>384</v>
      </c>
      <c r="C11" s="33">
        <f>SUMIFS('фин отчет по заказам'!Z:Z,'фин отчет по заказам'!A:A,Отчёт!A11,'фин отчет по заказам'!C:C,"&gt;=28.04.2025",'фин отчет по заказам'!C:C,"&lt;=04.05.2025")</f>
        <v>0</v>
      </c>
      <c r="D11" s="34">
        <f>SUMIFS('фин отчет по заказам'!B:B,'фин отчет по заказам'!A:A,Отчёт!A11,'фин отчет по заказам'!C:C,"&gt;=28.04.2025",'фин отчет по заказам'!C:C,"&lt;=04.05.2025")</f>
        <v>0</v>
      </c>
      <c r="E11" s="12">
        <f>SUMIFS('фин отчет по заказам'!Z:Z,'фин отчет по заказам'!A:A,Отчёт!A11,'фин отчет по заказам'!D:D,"&gt;=28.04.2025",'фин отчет по заказам'!D:D,"&lt;=04.05.2025",'фин отчет по заказам'!AC:AC,"Доставлен покупателю")</f>
        <v>0</v>
      </c>
      <c r="F11" s="34">
        <f>SUMIFS('фин отчет по заказам'!B:B,'фин отчет по заказам'!A:A,Отчёт!A11,'фин отчет по заказам'!D:D,"&gt;=28.04.2025",'фин отчет по заказам'!D:D,"&lt;=04.05.2025",'фин отчет по заказам'!AC:AC,"Доставлен покупателю")</f>
        <v>0</v>
      </c>
      <c r="G11" s="34">
        <f>SUMIF('Размещение товаров на витрине'!$A$6:$A$633,Отчёт!A11,'Размещение товаров на витрине'!$AU$6:$AU$691)</f>
        <v>0</v>
      </c>
      <c r="H11" s="12">
        <f ca="1">SUMIF('Складская обработка'!$A$3:$A$888,Отчёт!A11,'Складская обработка'!$AD$3:$AD$795)</f>
        <v>0</v>
      </c>
      <c r="I11" s="34">
        <f ca="1">SUMIF('Программа лояльности и отзывы'!$A$3:$A$912,Отчёт!A11,'Программа лояльности и отзывы'!$U$3:$U$809)</f>
        <v>0</v>
      </c>
      <c r="J11" s="12">
        <f ca="1">SUMIF('Буст продаж'!$A$3:$A$962,Отчёт!A11,'Буст продаж'!$R$3:$R$932)</f>
        <v>0</v>
      </c>
      <c r="K11" s="34">
        <f ca="1">SUMIF('Доставка покупателю'!$A$3:$A$7600,Отчёт!A11,'Доставка покупателю'!$AI$3:$AI$5270)</f>
        <v>0</v>
      </c>
      <c r="L11" s="12">
        <f ca="1">SUMIF('Экспресс-доставка покупателю'!$A$3:$A$994,Отчёт!A11,'Экспресс-доставка покупателю'!$AD$3:$AD$986)</f>
        <v>0</v>
      </c>
      <c r="M11" s="12">
        <f ca="1">SUMIF('Приём платежа'!$A$6:$A$780,Отчёт!A11,'Приём платежа'!$Q$6:$Q$643)</f>
        <v>0</v>
      </c>
      <c r="N11" s="12">
        <f ca="1">SUMIF('Перевод платежа'!$A$3:$A$844,Отчёт!A11,'Перевод платежа'!$P$3:$P$808)</f>
        <v>0</v>
      </c>
      <c r="O11" s="12" t="e">
        <f t="shared" si="1"/>
        <v>#DIV/0!</v>
      </c>
      <c r="P11" s="12">
        <f>IFERROR(INDEX(себес!B:B,MATCH(Отчёт!A11,себес!A:A,0)),0)</f>
        <v>0</v>
      </c>
      <c r="Q11" s="12" t="e">
        <f t="shared" ca="1" si="2"/>
        <v>#DIV/0!</v>
      </c>
      <c r="R11" s="54" t="str">
        <f t="shared" ca="1" si="3"/>
        <v xml:space="preserve"> </v>
      </c>
      <c r="S11" s="12">
        <f ca="1">SUMIF('Остатки по складам'!$A$7:$A$9999,Отчёт!A11,'Остатки по складам'!$O$7:$O$9579)</f>
        <v>0</v>
      </c>
      <c r="T11" s="12">
        <f t="shared" ca="1" si="4"/>
        <v>999</v>
      </c>
      <c r="U11" s="45">
        <f t="shared" ca="1" si="5"/>
        <v>0</v>
      </c>
      <c r="V11" s="48">
        <f t="shared" si="6"/>
        <v>0</v>
      </c>
    </row>
    <row r="12" spans="1:22" x14ac:dyDescent="0.3">
      <c r="A12" s="12" t="s">
        <v>126</v>
      </c>
      <c r="B12" s="12" t="s">
        <v>384</v>
      </c>
      <c r="C12" s="33">
        <f>SUMIFS('фин отчет по заказам'!Z:Z,'фин отчет по заказам'!A:A,Отчёт!A12,'фин отчет по заказам'!C:C,"&gt;=28.04.2025",'фин отчет по заказам'!C:C,"&lt;=04.05.2025")</f>
        <v>0</v>
      </c>
      <c r="D12" s="34">
        <f>SUMIFS('фин отчет по заказам'!B:B,'фин отчет по заказам'!A:A,Отчёт!A12,'фин отчет по заказам'!C:C,"&gt;=28.04.2025",'фин отчет по заказам'!C:C,"&lt;=04.05.2025")</f>
        <v>0</v>
      </c>
      <c r="E12" s="12">
        <f>SUMIFS('фин отчет по заказам'!Z:Z,'фин отчет по заказам'!A:A,Отчёт!A12,'фин отчет по заказам'!D:D,"&gt;=28.04.2025",'фин отчет по заказам'!D:D,"&lt;=04.05.2025",'фин отчет по заказам'!AC:AC,"Доставлен покупателю")</f>
        <v>0</v>
      </c>
      <c r="F12" s="34">
        <f>SUMIFS('фин отчет по заказам'!B:B,'фин отчет по заказам'!A:A,Отчёт!A12,'фин отчет по заказам'!D:D,"&gt;=28.04.2025",'фин отчет по заказам'!D:D,"&lt;=04.05.2025",'фин отчет по заказам'!AC:AC,"Доставлен покупателю")</f>
        <v>0</v>
      </c>
      <c r="G12" s="34">
        <f>SUMIF('Размещение товаров на витрине'!$A$6:$A$633,Отчёт!A12,'Размещение товаров на витрине'!$AU$6:$AU$691)</f>
        <v>0</v>
      </c>
      <c r="H12" s="12">
        <f ca="1">SUMIF('Складская обработка'!$A$3:$A$888,Отчёт!A12,'Складская обработка'!$AD$3:$AD$795)</f>
        <v>0</v>
      </c>
      <c r="I12" s="34">
        <f ca="1">SUMIF('Программа лояльности и отзывы'!$A$3:$A$912,Отчёт!A12,'Программа лояльности и отзывы'!$U$3:$U$809)</f>
        <v>0</v>
      </c>
      <c r="J12" s="12">
        <f ca="1">SUMIF('Буст продаж'!$A$3:$A$962,Отчёт!A12,'Буст продаж'!$R$3:$R$932)</f>
        <v>0</v>
      </c>
      <c r="K12" s="34">
        <f ca="1">SUMIF('Доставка покупателю'!$A$3:$A$7600,Отчёт!A12,'Доставка покупателю'!$AI$3:$AI$5270)</f>
        <v>0</v>
      </c>
      <c r="L12" s="12">
        <f ca="1">SUMIF('Экспресс-доставка покупателю'!$A$3:$A$994,Отчёт!A12,'Экспресс-доставка покупателю'!$AD$3:$AD$986)</f>
        <v>0</v>
      </c>
      <c r="M12" s="12">
        <f ca="1">SUMIF('Приём платежа'!$A$6:$A$780,Отчёт!A12,'Приём платежа'!$Q$6:$Q$643)</f>
        <v>0</v>
      </c>
      <c r="N12" s="12">
        <f ca="1">SUMIF('Перевод платежа'!$A$3:$A$844,Отчёт!A12,'Перевод платежа'!$P$3:$P$808)</f>
        <v>0</v>
      </c>
      <c r="O12" s="12" t="e">
        <f t="shared" si="1"/>
        <v>#DIV/0!</v>
      </c>
      <c r="P12" s="12">
        <f>IFERROR(INDEX(себес!B:B,MATCH(Отчёт!A12,себес!A:A,0)),0)</f>
        <v>0</v>
      </c>
      <c r="Q12" s="12" t="e">
        <f t="shared" ca="1" si="2"/>
        <v>#DIV/0!</v>
      </c>
      <c r="R12" s="54" t="str">
        <f t="shared" ca="1" si="3"/>
        <v xml:space="preserve"> </v>
      </c>
      <c r="S12" s="12">
        <f ca="1">SUMIF('Остатки по складам'!$A$7:$A$9999,Отчёт!A12,'Остатки по складам'!$O$7:$O$9579)</f>
        <v>0</v>
      </c>
      <c r="T12" s="12">
        <f t="shared" ca="1" si="4"/>
        <v>999</v>
      </c>
      <c r="U12" s="45">
        <f t="shared" ca="1" si="5"/>
        <v>0</v>
      </c>
      <c r="V12" s="48">
        <f t="shared" si="6"/>
        <v>0</v>
      </c>
    </row>
    <row r="13" spans="1:22" x14ac:dyDescent="0.3">
      <c r="A13" s="12" t="s">
        <v>128</v>
      </c>
      <c r="B13" s="12" t="s">
        <v>384</v>
      </c>
      <c r="C13" s="33">
        <f>SUMIFS('фин отчет по заказам'!Z:Z,'фин отчет по заказам'!A:A,Отчёт!A13,'фин отчет по заказам'!C:C,"&gt;=28.04.2025",'фин отчет по заказам'!C:C,"&lt;=04.05.2025")</f>
        <v>0</v>
      </c>
      <c r="D13" s="34">
        <f>SUMIFS('фин отчет по заказам'!B:B,'фин отчет по заказам'!A:A,Отчёт!A13,'фин отчет по заказам'!C:C,"&gt;=28.04.2025",'фин отчет по заказам'!C:C,"&lt;=04.05.2025")</f>
        <v>0</v>
      </c>
      <c r="E13" s="12">
        <f>SUMIFS('фин отчет по заказам'!Z:Z,'фин отчет по заказам'!A:A,Отчёт!A13,'фин отчет по заказам'!D:D,"&gt;=28.04.2025",'фин отчет по заказам'!D:D,"&lt;=04.05.2025",'фин отчет по заказам'!AC:AC,"Доставлен покупателю")</f>
        <v>0</v>
      </c>
      <c r="F13" s="34">
        <f>SUMIFS('фин отчет по заказам'!B:B,'фин отчет по заказам'!A:A,Отчёт!A13,'фин отчет по заказам'!D:D,"&gt;=28.04.2025",'фин отчет по заказам'!D:D,"&lt;=04.05.2025",'фин отчет по заказам'!AC:AC,"Доставлен покупателю")</f>
        <v>0</v>
      </c>
      <c r="G13" s="34">
        <f>SUMIF('Размещение товаров на витрине'!$A$6:$A$633,Отчёт!A13,'Размещение товаров на витрине'!$AU$6:$AU$691)</f>
        <v>0</v>
      </c>
      <c r="H13" s="12">
        <f ca="1">SUMIF('Складская обработка'!$A$3:$A$888,Отчёт!A13,'Складская обработка'!$AD$3:$AD$795)</f>
        <v>0</v>
      </c>
      <c r="I13" s="34">
        <f ca="1">SUMIF('Программа лояльности и отзывы'!$A$3:$A$912,Отчёт!A13,'Программа лояльности и отзывы'!$U$3:$U$809)</f>
        <v>0</v>
      </c>
      <c r="J13" s="12">
        <f ca="1">SUMIF('Буст продаж'!$A$3:$A$962,Отчёт!A13,'Буст продаж'!$R$3:$R$932)</f>
        <v>0</v>
      </c>
      <c r="K13" s="34">
        <f ca="1">SUMIF('Доставка покупателю'!$A$3:$A$7600,Отчёт!A13,'Доставка покупателю'!$AI$3:$AI$5270)</f>
        <v>0</v>
      </c>
      <c r="L13" s="12">
        <f ca="1">SUMIF('Экспресс-доставка покупателю'!$A$3:$A$994,Отчёт!A13,'Экспресс-доставка покупателю'!$AD$3:$AD$986)</f>
        <v>0</v>
      </c>
      <c r="M13" s="12">
        <f ca="1">SUMIF('Приём платежа'!$A$6:$A$780,Отчёт!A13,'Приём платежа'!$Q$6:$Q$643)</f>
        <v>0</v>
      </c>
      <c r="N13" s="12">
        <f ca="1">SUMIF('Перевод платежа'!$A$3:$A$844,Отчёт!A13,'Перевод платежа'!$P$3:$P$808)</f>
        <v>0</v>
      </c>
      <c r="O13" s="12" t="e">
        <f t="shared" si="1"/>
        <v>#DIV/0!</v>
      </c>
      <c r="P13" s="12">
        <f>IFERROR(INDEX(себес!B:B,MATCH(Отчёт!A13,себес!A:A,0)),0)</f>
        <v>0</v>
      </c>
      <c r="Q13" s="12" t="e">
        <f t="shared" ca="1" si="2"/>
        <v>#DIV/0!</v>
      </c>
      <c r="R13" s="54" t="str">
        <f t="shared" ca="1" si="3"/>
        <v xml:space="preserve"> </v>
      </c>
      <c r="S13" s="12">
        <f ca="1">SUMIF('Остатки по складам'!$A$7:$A$9999,Отчёт!A13,'Остатки по складам'!$O$7:$O$9579)</f>
        <v>0</v>
      </c>
      <c r="T13" s="12">
        <f t="shared" ca="1" si="4"/>
        <v>999</v>
      </c>
      <c r="U13" s="45">
        <f t="shared" ca="1" si="5"/>
        <v>0</v>
      </c>
      <c r="V13" s="48">
        <f t="shared" si="6"/>
        <v>0</v>
      </c>
    </row>
    <row r="14" spans="1:22" x14ac:dyDescent="0.3">
      <c r="A14" s="12" t="s">
        <v>129</v>
      </c>
      <c r="B14" s="12" t="s">
        <v>384</v>
      </c>
      <c r="C14" s="33">
        <f>SUMIFS('фин отчет по заказам'!Z:Z,'фин отчет по заказам'!A:A,Отчёт!A14,'фин отчет по заказам'!C:C,"&gt;=28.04.2025",'фин отчет по заказам'!C:C,"&lt;=04.05.2025")</f>
        <v>0</v>
      </c>
      <c r="D14" s="34">
        <f>SUMIFS('фин отчет по заказам'!B:B,'фин отчет по заказам'!A:A,Отчёт!A14,'фин отчет по заказам'!C:C,"&gt;=28.04.2025",'фин отчет по заказам'!C:C,"&lt;=04.05.2025")</f>
        <v>0</v>
      </c>
      <c r="E14" s="12">
        <f>SUMIFS('фин отчет по заказам'!Z:Z,'фин отчет по заказам'!A:A,Отчёт!A14,'фин отчет по заказам'!D:D,"&gt;=28.04.2025",'фин отчет по заказам'!D:D,"&lt;=04.05.2025",'фин отчет по заказам'!AC:AC,"Доставлен покупателю")</f>
        <v>0</v>
      </c>
      <c r="F14" s="34">
        <f>SUMIFS('фин отчет по заказам'!B:B,'фин отчет по заказам'!A:A,Отчёт!A14,'фин отчет по заказам'!D:D,"&gt;=28.04.2025",'фин отчет по заказам'!D:D,"&lt;=04.05.2025",'фин отчет по заказам'!AC:AC,"Доставлен покупателю")</f>
        <v>0</v>
      </c>
      <c r="G14" s="34">
        <f>SUMIF('Размещение товаров на витрине'!$A$6:$A$633,Отчёт!A14,'Размещение товаров на витрине'!$AU$6:$AU$691)</f>
        <v>0</v>
      </c>
      <c r="H14" s="12">
        <f ca="1">SUMIF('Складская обработка'!$A$3:$A$888,Отчёт!A14,'Складская обработка'!$AD$3:$AD$795)</f>
        <v>0</v>
      </c>
      <c r="I14" s="34">
        <f ca="1">SUMIF('Программа лояльности и отзывы'!$A$3:$A$912,Отчёт!A14,'Программа лояльности и отзывы'!$U$3:$U$809)</f>
        <v>0</v>
      </c>
      <c r="J14" s="12">
        <f ca="1">SUMIF('Буст продаж'!$A$3:$A$962,Отчёт!A14,'Буст продаж'!$R$3:$R$932)</f>
        <v>0</v>
      </c>
      <c r="K14" s="34">
        <f ca="1">SUMIF('Доставка покупателю'!$A$3:$A$7600,Отчёт!A14,'Доставка покупателю'!$AI$3:$AI$5270)</f>
        <v>0</v>
      </c>
      <c r="L14" s="12">
        <f ca="1">SUMIF('Экспресс-доставка покупателю'!$A$3:$A$994,Отчёт!A14,'Экспресс-доставка покупателю'!$AD$3:$AD$986)</f>
        <v>0</v>
      </c>
      <c r="M14" s="12">
        <f ca="1">SUMIF('Приём платежа'!$A$6:$A$780,Отчёт!A14,'Приём платежа'!$Q$6:$Q$643)</f>
        <v>0</v>
      </c>
      <c r="N14" s="12">
        <f ca="1">SUMIF('Перевод платежа'!$A$3:$A$844,Отчёт!A14,'Перевод платежа'!$P$3:$P$808)</f>
        <v>0</v>
      </c>
      <c r="O14" s="12" t="e">
        <f t="shared" si="1"/>
        <v>#DIV/0!</v>
      </c>
      <c r="P14" s="12">
        <f>IFERROR(INDEX(себес!B:B,MATCH(Отчёт!A14,себес!A:A,0)),0)</f>
        <v>0</v>
      </c>
      <c r="Q14" s="12" t="e">
        <f t="shared" ca="1" si="2"/>
        <v>#DIV/0!</v>
      </c>
      <c r="R14" s="54" t="str">
        <f t="shared" ca="1" si="3"/>
        <v xml:space="preserve"> </v>
      </c>
      <c r="S14" s="12">
        <f ca="1">SUMIF('Остатки по складам'!$A$7:$A$9999,Отчёт!A14,'Остатки по складам'!$O$7:$O$9579)</f>
        <v>0</v>
      </c>
      <c r="T14" s="12">
        <f t="shared" ca="1" si="4"/>
        <v>999</v>
      </c>
      <c r="U14" s="45">
        <f t="shared" ca="1" si="5"/>
        <v>0</v>
      </c>
      <c r="V14" s="48">
        <f t="shared" si="6"/>
        <v>0</v>
      </c>
    </row>
    <row r="15" spans="1:22" x14ac:dyDescent="0.3">
      <c r="A15" s="12" t="s">
        <v>130</v>
      </c>
      <c r="B15" s="12" t="s">
        <v>384</v>
      </c>
      <c r="C15" s="33">
        <f>SUMIFS('фин отчет по заказам'!Z:Z,'фин отчет по заказам'!A:A,Отчёт!A15,'фин отчет по заказам'!C:C,"&gt;=28.04.2025",'фин отчет по заказам'!C:C,"&lt;=04.05.2025")</f>
        <v>0</v>
      </c>
      <c r="D15" s="34">
        <f>SUMIFS('фин отчет по заказам'!B:B,'фин отчет по заказам'!A:A,Отчёт!A15,'фин отчет по заказам'!C:C,"&gt;=28.04.2025",'фин отчет по заказам'!C:C,"&lt;=04.05.2025")</f>
        <v>0</v>
      </c>
      <c r="E15" s="12">
        <f>SUMIFS('фин отчет по заказам'!Z:Z,'фин отчет по заказам'!A:A,Отчёт!A15,'фин отчет по заказам'!D:D,"&gt;=28.04.2025",'фин отчет по заказам'!D:D,"&lt;=04.05.2025",'фин отчет по заказам'!AC:AC,"Доставлен покупателю")</f>
        <v>0</v>
      </c>
      <c r="F15" s="34">
        <f>SUMIFS('фин отчет по заказам'!B:B,'фин отчет по заказам'!A:A,Отчёт!A15,'фин отчет по заказам'!D:D,"&gt;=28.04.2025",'фин отчет по заказам'!D:D,"&lt;=04.05.2025",'фин отчет по заказам'!AC:AC,"Доставлен покупателю")</f>
        <v>0</v>
      </c>
      <c r="G15" s="34">
        <f>SUMIF('Размещение товаров на витрине'!$A$6:$A$633,Отчёт!A15,'Размещение товаров на витрине'!$AU$6:$AU$691)</f>
        <v>0</v>
      </c>
      <c r="H15" s="12">
        <f ca="1">SUMIF('Складская обработка'!$A$3:$A$888,Отчёт!A15,'Складская обработка'!$AD$3:$AD$795)</f>
        <v>0</v>
      </c>
      <c r="I15" s="34">
        <f ca="1">SUMIF('Программа лояльности и отзывы'!$A$3:$A$912,Отчёт!A15,'Программа лояльности и отзывы'!$U$3:$U$809)</f>
        <v>0</v>
      </c>
      <c r="J15" s="12">
        <f ca="1">SUMIF('Буст продаж'!$A$3:$A$962,Отчёт!A15,'Буст продаж'!$R$3:$R$932)</f>
        <v>0</v>
      </c>
      <c r="K15" s="34">
        <f ca="1">SUMIF('Доставка покупателю'!$A$3:$A$7600,Отчёт!A15,'Доставка покупателю'!$AI$3:$AI$5270)</f>
        <v>0</v>
      </c>
      <c r="L15" s="12">
        <f ca="1">SUMIF('Экспресс-доставка покупателю'!$A$3:$A$994,Отчёт!A15,'Экспресс-доставка покупателю'!$AD$3:$AD$986)</f>
        <v>0</v>
      </c>
      <c r="M15" s="12">
        <f ca="1">SUMIF('Приём платежа'!$A$6:$A$780,Отчёт!A15,'Приём платежа'!$Q$6:$Q$643)</f>
        <v>0</v>
      </c>
      <c r="N15" s="12">
        <f ca="1">SUMIF('Перевод платежа'!$A$3:$A$844,Отчёт!A15,'Перевод платежа'!$P$3:$P$808)</f>
        <v>0</v>
      </c>
      <c r="O15" s="12" t="e">
        <f t="shared" si="1"/>
        <v>#DIV/0!</v>
      </c>
      <c r="P15" s="12">
        <f>IFERROR(INDEX(себес!B:B,MATCH(Отчёт!A15,себес!A:A,0)),0)</f>
        <v>0</v>
      </c>
      <c r="Q15" s="12" t="e">
        <f t="shared" ca="1" si="2"/>
        <v>#DIV/0!</v>
      </c>
      <c r="R15" s="54" t="str">
        <f t="shared" ca="1" si="3"/>
        <v xml:space="preserve"> </v>
      </c>
      <c r="S15" s="12">
        <f ca="1">SUMIF('Остатки по складам'!$A$7:$A$9999,Отчёт!A15,'Остатки по складам'!$O$7:$O$9579)</f>
        <v>0</v>
      </c>
      <c r="T15" s="12">
        <f t="shared" ca="1" si="4"/>
        <v>999</v>
      </c>
      <c r="U15" s="45">
        <f t="shared" ca="1" si="5"/>
        <v>0</v>
      </c>
      <c r="V15" s="48">
        <f t="shared" si="6"/>
        <v>0</v>
      </c>
    </row>
    <row r="16" spans="1:22" x14ac:dyDescent="0.3">
      <c r="A16" s="12" t="s">
        <v>131</v>
      </c>
      <c r="B16" s="12" t="s">
        <v>384</v>
      </c>
      <c r="C16" s="33">
        <f>SUMIFS('фин отчет по заказам'!Z:Z,'фин отчет по заказам'!A:A,Отчёт!A16,'фин отчет по заказам'!C:C,"&gt;=28.04.2025",'фин отчет по заказам'!C:C,"&lt;=04.05.2025")</f>
        <v>0</v>
      </c>
      <c r="D16" s="34">
        <f>SUMIFS('фин отчет по заказам'!B:B,'фин отчет по заказам'!A:A,Отчёт!A16,'фин отчет по заказам'!C:C,"&gt;=28.04.2025",'фин отчет по заказам'!C:C,"&lt;=04.05.2025")</f>
        <v>0</v>
      </c>
      <c r="E16" s="12">
        <f>SUMIFS('фин отчет по заказам'!Z:Z,'фин отчет по заказам'!A:A,Отчёт!A16,'фин отчет по заказам'!D:D,"&gt;=28.04.2025",'фин отчет по заказам'!D:D,"&lt;=04.05.2025",'фин отчет по заказам'!AC:AC,"Доставлен покупателю")</f>
        <v>0</v>
      </c>
      <c r="F16" s="34">
        <f>SUMIFS('фин отчет по заказам'!B:B,'фин отчет по заказам'!A:A,Отчёт!A16,'фин отчет по заказам'!D:D,"&gt;=28.04.2025",'фин отчет по заказам'!D:D,"&lt;=04.05.2025",'фин отчет по заказам'!AC:AC,"Доставлен покупателю")</f>
        <v>0</v>
      </c>
      <c r="G16" s="34">
        <f>SUMIF('Размещение товаров на витрине'!$A$6:$A$633,Отчёт!A16,'Размещение товаров на витрине'!$AU$6:$AU$691)</f>
        <v>0</v>
      </c>
      <c r="H16" s="12">
        <f ca="1">SUMIF('Складская обработка'!$A$3:$A$888,Отчёт!A16,'Складская обработка'!$AD$3:$AD$795)</f>
        <v>0</v>
      </c>
      <c r="I16" s="34">
        <f ca="1">SUMIF('Программа лояльности и отзывы'!$A$3:$A$912,Отчёт!A16,'Программа лояльности и отзывы'!$U$3:$U$809)</f>
        <v>0</v>
      </c>
      <c r="J16" s="12">
        <f ca="1">SUMIF('Буст продаж'!$A$3:$A$962,Отчёт!A16,'Буст продаж'!$R$3:$R$932)</f>
        <v>0</v>
      </c>
      <c r="K16" s="34">
        <f ca="1">SUMIF('Доставка покупателю'!$A$3:$A$7600,Отчёт!A16,'Доставка покупателю'!$AI$3:$AI$5270)</f>
        <v>0</v>
      </c>
      <c r="L16" s="12">
        <f ca="1">SUMIF('Экспресс-доставка покупателю'!$A$3:$A$994,Отчёт!A16,'Экспресс-доставка покупателю'!$AD$3:$AD$986)</f>
        <v>0</v>
      </c>
      <c r="M16" s="12">
        <f ca="1">SUMIF('Приём платежа'!$A$6:$A$780,Отчёт!A16,'Приём платежа'!$Q$6:$Q$643)</f>
        <v>0</v>
      </c>
      <c r="N16" s="12">
        <f ca="1">SUMIF('Перевод платежа'!$A$3:$A$844,Отчёт!A16,'Перевод платежа'!$P$3:$P$808)</f>
        <v>0</v>
      </c>
      <c r="O16" s="12" t="e">
        <f t="shared" si="1"/>
        <v>#DIV/0!</v>
      </c>
      <c r="P16" s="12">
        <f>IFERROR(INDEX(себес!B:B,MATCH(Отчёт!A16,себес!A:A,0)),0)</f>
        <v>0</v>
      </c>
      <c r="Q16" s="12" t="e">
        <f t="shared" ca="1" si="2"/>
        <v>#DIV/0!</v>
      </c>
      <c r="R16" s="54" t="str">
        <f t="shared" ca="1" si="3"/>
        <v xml:space="preserve"> </v>
      </c>
      <c r="S16" s="12">
        <f ca="1">SUMIF('Остатки по складам'!$A$7:$A$9999,Отчёт!A16,'Остатки по складам'!$O$7:$O$9579)</f>
        <v>0</v>
      </c>
      <c r="T16" s="12">
        <f t="shared" ca="1" si="4"/>
        <v>999</v>
      </c>
      <c r="U16" s="45">
        <f t="shared" ca="1" si="5"/>
        <v>0</v>
      </c>
      <c r="V16" s="48">
        <f t="shared" si="6"/>
        <v>0</v>
      </c>
    </row>
    <row r="17" spans="1:22" x14ac:dyDescent="0.3">
      <c r="A17" s="12" t="s">
        <v>132</v>
      </c>
      <c r="B17" s="12" t="s">
        <v>384</v>
      </c>
      <c r="C17" s="33">
        <f>SUMIFS('фин отчет по заказам'!Z:Z,'фин отчет по заказам'!A:A,Отчёт!A17,'фин отчет по заказам'!C:C,"&gt;=28.04.2025",'фин отчет по заказам'!C:C,"&lt;=04.05.2025")</f>
        <v>0</v>
      </c>
      <c r="D17" s="34">
        <f>SUMIFS('фин отчет по заказам'!B:B,'фин отчет по заказам'!A:A,Отчёт!A17,'фин отчет по заказам'!C:C,"&gt;=28.04.2025",'фин отчет по заказам'!C:C,"&lt;=04.05.2025")</f>
        <v>0</v>
      </c>
      <c r="E17" s="12">
        <f>SUMIFS('фин отчет по заказам'!Z:Z,'фин отчет по заказам'!A:A,Отчёт!A17,'фин отчет по заказам'!D:D,"&gt;=28.04.2025",'фин отчет по заказам'!D:D,"&lt;=04.05.2025",'фин отчет по заказам'!AC:AC,"Доставлен покупателю")</f>
        <v>0</v>
      </c>
      <c r="F17" s="34">
        <f>SUMIFS('фин отчет по заказам'!B:B,'фин отчет по заказам'!A:A,Отчёт!A17,'фин отчет по заказам'!D:D,"&gt;=28.04.2025",'фин отчет по заказам'!D:D,"&lt;=04.05.2025",'фин отчет по заказам'!AC:AC,"Доставлен покупателю")</f>
        <v>0</v>
      </c>
      <c r="G17" s="34">
        <f>SUMIF('Размещение товаров на витрине'!$A$6:$A$633,Отчёт!A17,'Размещение товаров на витрине'!$AU$6:$AU$691)</f>
        <v>0</v>
      </c>
      <c r="H17" s="12">
        <f ca="1">SUMIF('Складская обработка'!$A$3:$A$888,Отчёт!A17,'Складская обработка'!$AD$3:$AD$795)</f>
        <v>0</v>
      </c>
      <c r="I17" s="34">
        <f ca="1">SUMIF('Программа лояльности и отзывы'!$A$3:$A$912,Отчёт!A17,'Программа лояльности и отзывы'!$U$3:$U$809)</f>
        <v>0</v>
      </c>
      <c r="J17" s="12">
        <f ca="1">SUMIF('Буст продаж'!$A$3:$A$962,Отчёт!A17,'Буст продаж'!$R$3:$R$932)</f>
        <v>0</v>
      </c>
      <c r="K17" s="34">
        <f ca="1">SUMIF('Доставка покупателю'!$A$3:$A$7600,Отчёт!A17,'Доставка покупателю'!$AI$3:$AI$5270)</f>
        <v>0</v>
      </c>
      <c r="L17" s="12">
        <f ca="1">SUMIF('Экспресс-доставка покупателю'!$A$3:$A$994,Отчёт!A17,'Экспресс-доставка покупателю'!$AD$3:$AD$986)</f>
        <v>0</v>
      </c>
      <c r="M17" s="12">
        <f ca="1">SUMIF('Приём платежа'!$A$6:$A$780,Отчёт!A17,'Приём платежа'!$Q$6:$Q$643)</f>
        <v>0</v>
      </c>
      <c r="N17" s="12">
        <f ca="1">SUMIF('Перевод платежа'!$A$3:$A$844,Отчёт!A17,'Перевод платежа'!$P$3:$P$808)</f>
        <v>0</v>
      </c>
      <c r="O17" s="12" t="e">
        <f t="shared" si="1"/>
        <v>#DIV/0!</v>
      </c>
      <c r="P17" s="12">
        <f>IFERROR(INDEX(себес!B:B,MATCH(Отчёт!A17,себес!A:A,0)),0)</f>
        <v>0</v>
      </c>
      <c r="Q17" s="12" t="e">
        <f t="shared" ca="1" si="2"/>
        <v>#DIV/0!</v>
      </c>
      <c r="R17" s="54" t="str">
        <f t="shared" ca="1" si="3"/>
        <v xml:space="preserve"> </v>
      </c>
      <c r="S17" s="12">
        <f ca="1">SUMIF('Остатки по складам'!$A$7:$A$9999,Отчёт!A17,'Остатки по складам'!$O$7:$O$9579)</f>
        <v>0</v>
      </c>
      <c r="T17" s="12">
        <f t="shared" ca="1" si="4"/>
        <v>999</v>
      </c>
      <c r="U17" s="45">
        <f t="shared" ca="1" si="5"/>
        <v>0</v>
      </c>
      <c r="V17" s="48">
        <f t="shared" si="6"/>
        <v>0</v>
      </c>
    </row>
    <row r="18" spans="1:22" x14ac:dyDescent="0.3">
      <c r="A18" s="12" t="s">
        <v>133</v>
      </c>
      <c r="B18" s="12" t="s">
        <v>384</v>
      </c>
      <c r="C18" s="33">
        <f>SUMIFS('фин отчет по заказам'!Z:Z,'фин отчет по заказам'!A:A,Отчёт!A18,'фин отчет по заказам'!C:C,"&gt;=28.04.2025",'фин отчет по заказам'!C:C,"&lt;=04.05.2025")</f>
        <v>0</v>
      </c>
      <c r="D18" s="34">
        <f>SUMIFS('фин отчет по заказам'!B:B,'фин отчет по заказам'!A:A,Отчёт!A18,'фин отчет по заказам'!C:C,"&gt;=28.04.2025",'фин отчет по заказам'!C:C,"&lt;=04.05.2025")</f>
        <v>0</v>
      </c>
      <c r="E18" s="12">
        <f>SUMIFS('фин отчет по заказам'!Z:Z,'фин отчет по заказам'!A:A,Отчёт!A18,'фин отчет по заказам'!D:D,"&gt;=28.04.2025",'фин отчет по заказам'!D:D,"&lt;=04.05.2025",'фин отчет по заказам'!AC:AC,"Доставлен покупателю")</f>
        <v>0</v>
      </c>
      <c r="F18" s="34">
        <f>SUMIFS('фин отчет по заказам'!B:B,'фин отчет по заказам'!A:A,Отчёт!A18,'фин отчет по заказам'!D:D,"&gt;=28.04.2025",'фин отчет по заказам'!D:D,"&lt;=04.05.2025",'фин отчет по заказам'!AC:AC,"Доставлен покупателю")</f>
        <v>0</v>
      </c>
      <c r="G18" s="34">
        <f>SUMIF('Размещение товаров на витрине'!$A$6:$A$633,Отчёт!A18,'Размещение товаров на витрине'!$AU$6:$AU$691)</f>
        <v>0</v>
      </c>
      <c r="H18" s="12">
        <f ca="1">SUMIF('Складская обработка'!$A$3:$A$888,Отчёт!A18,'Складская обработка'!$AD$3:$AD$795)</f>
        <v>0</v>
      </c>
      <c r="I18" s="34">
        <f ca="1">SUMIF('Программа лояльности и отзывы'!$A$3:$A$912,Отчёт!A18,'Программа лояльности и отзывы'!$U$3:$U$809)</f>
        <v>0</v>
      </c>
      <c r="J18" s="12">
        <f ca="1">SUMIF('Буст продаж'!$A$3:$A$962,Отчёт!A18,'Буст продаж'!$R$3:$R$932)</f>
        <v>0</v>
      </c>
      <c r="K18" s="34">
        <f ca="1">SUMIF('Доставка покупателю'!$A$3:$A$7600,Отчёт!A18,'Доставка покупателю'!$AI$3:$AI$5270)</f>
        <v>0</v>
      </c>
      <c r="L18" s="12">
        <f ca="1">SUMIF('Экспресс-доставка покупателю'!$A$3:$A$994,Отчёт!A18,'Экспресс-доставка покупателю'!$AD$3:$AD$986)</f>
        <v>0</v>
      </c>
      <c r="M18" s="12">
        <f ca="1">SUMIF('Приём платежа'!$A$6:$A$780,Отчёт!A18,'Приём платежа'!$Q$6:$Q$643)</f>
        <v>0</v>
      </c>
      <c r="N18" s="12">
        <f ca="1">SUMIF('Перевод платежа'!$A$3:$A$844,Отчёт!A18,'Перевод платежа'!$P$3:$P$808)</f>
        <v>0</v>
      </c>
      <c r="O18" s="12" t="e">
        <f t="shared" si="1"/>
        <v>#DIV/0!</v>
      </c>
      <c r="P18" s="12">
        <f>IFERROR(INDEX(себес!B:B,MATCH(Отчёт!A18,себес!A:A,0)),0)</f>
        <v>0</v>
      </c>
      <c r="Q18" s="12" t="e">
        <f t="shared" ca="1" si="2"/>
        <v>#DIV/0!</v>
      </c>
      <c r="R18" s="54" t="str">
        <f t="shared" ca="1" si="3"/>
        <v xml:space="preserve"> </v>
      </c>
      <c r="S18" s="12">
        <f ca="1">SUMIF('Остатки по складам'!$A$7:$A$9999,Отчёт!A18,'Остатки по складам'!$O$7:$O$9579)</f>
        <v>0</v>
      </c>
      <c r="T18" s="12">
        <f t="shared" ca="1" si="4"/>
        <v>999</v>
      </c>
      <c r="U18" s="45">
        <f t="shared" ca="1" si="5"/>
        <v>0</v>
      </c>
      <c r="V18" s="48">
        <f t="shared" si="6"/>
        <v>0</v>
      </c>
    </row>
    <row r="19" spans="1:22" x14ac:dyDescent="0.3">
      <c r="A19" s="12" t="s">
        <v>134</v>
      </c>
      <c r="B19" s="12" t="s">
        <v>384</v>
      </c>
      <c r="C19" s="33">
        <f>SUMIFS('фин отчет по заказам'!Z:Z,'фин отчет по заказам'!A:A,Отчёт!A19,'фин отчет по заказам'!C:C,"&gt;=28.04.2025",'фин отчет по заказам'!C:C,"&lt;=04.05.2025")</f>
        <v>0</v>
      </c>
      <c r="D19" s="34">
        <f>SUMIFS('фин отчет по заказам'!B:B,'фин отчет по заказам'!A:A,Отчёт!A19,'фин отчет по заказам'!C:C,"&gt;=28.04.2025",'фин отчет по заказам'!C:C,"&lt;=04.05.2025")</f>
        <v>0</v>
      </c>
      <c r="E19" s="12">
        <f>SUMIFS('фин отчет по заказам'!Z:Z,'фин отчет по заказам'!A:A,Отчёт!A19,'фин отчет по заказам'!D:D,"&gt;=28.04.2025",'фин отчет по заказам'!D:D,"&lt;=04.05.2025",'фин отчет по заказам'!AC:AC,"Доставлен покупателю")</f>
        <v>0</v>
      </c>
      <c r="F19" s="34">
        <f>SUMIFS('фин отчет по заказам'!B:B,'фин отчет по заказам'!A:A,Отчёт!A19,'фин отчет по заказам'!D:D,"&gt;=28.04.2025",'фин отчет по заказам'!D:D,"&lt;=04.05.2025",'фин отчет по заказам'!AC:AC,"Доставлен покупателю")</f>
        <v>0</v>
      </c>
      <c r="G19" s="34">
        <f>SUMIF('Размещение товаров на витрине'!$A$6:$A$633,Отчёт!A19,'Размещение товаров на витрине'!$AU$6:$AU$691)</f>
        <v>0</v>
      </c>
      <c r="H19" s="12">
        <f ca="1">SUMIF('Складская обработка'!$A$3:$A$888,Отчёт!A19,'Складская обработка'!$AD$3:$AD$795)</f>
        <v>0</v>
      </c>
      <c r="I19" s="34">
        <f ca="1">SUMIF('Программа лояльности и отзывы'!$A$3:$A$912,Отчёт!A19,'Программа лояльности и отзывы'!$U$3:$U$809)</f>
        <v>0</v>
      </c>
      <c r="J19" s="12">
        <f ca="1">SUMIF('Буст продаж'!$A$3:$A$962,Отчёт!A19,'Буст продаж'!$R$3:$R$932)</f>
        <v>0</v>
      </c>
      <c r="K19" s="34">
        <f ca="1">SUMIF('Доставка покупателю'!$A$3:$A$7600,Отчёт!A19,'Доставка покупателю'!$AI$3:$AI$5270)</f>
        <v>0</v>
      </c>
      <c r="L19" s="12">
        <f ca="1">SUMIF('Экспресс-доставка покупателю'!$A$3:$A$994,Отчёт!A19,'Экспресс-доставка покупателю'!$AD$3:$AD$986)</f>
        <v>0</v>
      </c>
      <c r="M19" s="12">
        <f ca="1">SUMIF('Приём платежа'!$A$6:$A$780,Отчёт!A19,'Приём платежа'!$Q$6:$Q$643)</f>
        <v>0</v>
      </c>
      <c r="N19" s="12">
        <f ca="1">SUMIF('Перевод платежа'!$A$3:$A$844,Отчёт!A19,'Перевод платежа'!$P$3:$P$808)</f>
        <v>0</v>
      </c>
      <c r="O19" s="12" t="e">
        <f t="shared" si="1"/>
        <v>#DIV/0!</v>
      </c>
      <c r="P19" s="12">
        <f>IFERROR(INDEX(себес!B:B,MATCH(Отчёт!A19,себес!A:A,0)),0)</f>
        <v>0</v>
      </c>
      <c r="Q19" s="12" t="e">
        <f t="shared" ca="1" si="2"/>
        <v>#DIV/0!</v>
      </c>
      <c r="R19" s="54" t="str">
        <f t="shared" ca="1" si="3"/>
        <v xml:space="preserve"> </v>
      </c>
      <c r="S19" s="12">
        <f ca="1">SUMIF('Остатки по складам'!$A$7:$A$9999,Отчёт!A19,'Остатки по складам'!$O$7:$O$9579)</f>
        <v>0</v>
      </c>
      <c r="T19" s="12">
        <f t="shared" ca="1" si="4"/>
        <v>999</v>
      </c>
      <c r="U19" s="45">
        <f t="shared" ca="1" si="5"/>
        <v>0</v>
      </c>
      <c r="V19" s="48">
        <f t="shared" si="6"/>
        <v>0</v>
      </c>
    </row>
    <row r="20" spans="1:22" x14ac:dyDescent="0.3">
      <c r="A20" s="12" t="s">
        <v>135</v>
      </c>
      <c r="B20" s="12" t="s">
        <v>384</v>
      </c>
      <c r="C20" s="33">
        <f>SUMIFS('фин отчет по заказам'!Z:Z,'фин отчет по заказам'!A:A,Отчёт!A20,'фин отчет по заказам'!C:C,"&gt;=28.04.2025",'фин отчет по заказам'!C:C,"&lt;=04.05.2025")</f>
        <v>0</v>
      </c>
      <c r="D20" s="34">
        <f>SUMIFS('фин отчет по заказам'!B:B,'фин отчет по заказам'!A:A,Отчёт!A20,'фин отчет по заказам'!C:C,"&gt;=28.04.2025",'фин отчет по заказам'!C:C,"&lt;=04.05.2025")</f>
        <v>0</v>
      </c>
      <c r="E20" s="12">
        <f>SUMIFS('фин отчет по заказам'!Z:Z,'фин отчет по заказам'!A:A,Отчёт!A20,'фин отчет по заказам'!D:D,"&gt;=28.04.2025",'фин отчет по заказам'!D:D,"&lt;=04.05.2025",'фин отчет по заказам'!AC:AC,"Доставлен покупателю")</f>
        <v>0</v>
      </c>
      <c r="F20" s="34">
        <f>SUMIFS('фин отчет по заказам'!B:B,'фин отчет по заказам'!A:A,Отчёт!A20,'фин отчет по заказам'!D:D,"&gt;=28.04.2025",'фин отчет по заказам'!D:D,"&lt;=04.05.2025",'фин отчет по заказам'!AC:AC,"Доставлен покупателю")</f>
        <v>0</v>
      </c>
      <c r="G20" s="34">
        <f>SUMIF('Размещение товаров на витрине'!$A$6:$A$633,Отчёт!A20,'Размещение товаров на витрине'!$AU$6:$AU$691)</f>
        <v>0</v>
      </c>
      <c r="H20" s="12">
        <f ca="1">SUMIF('Складская обработка'!$A$3:$A$888,Отчёт!A20,'Складская обработка'!$AD$3:$AD$795)</f>
        <v>0</v>
      </c>
      <c r="I20" s="34">
        <f ca="1">SUMIF('Программа лояльности и отзывы'!$A$3:$A$912,Отчёт!A20,'Программа лояльности и отзывы'!$U$3:$U$809)</f>
        <v>0</v>
      </c>
      <c r="J20" s="12">
        <f ca="1">SUMIF('Буст продаж'!$A$3:$A$962,Отчёт!A20,'Буст продаж'!$R$3:$R$932)</f>
        <v>0</v>
      </c>
      <c r="K20" s="34">
        <f ca="1">SUMIF('Доставка покупателю'!$A$3:$A$7600,Отчёт!A20,'Доставка покупателю'!$AI$3:$AI$5270)</f>
        <v>0</v>
      </c>
      <c r="L20" s="12">
        <f ca="1">SUMIF('Экспресс-доставка покупателю'!$A$3:$A$994,Отчёт!A20,'Экспресс-доставка покупателю'!$AD$3:$AD$986)</f>
        <v>0</v>
      </c>
      <c r="M20" s="12">
        <f ca="1">SUMIF('Приём платежа'!$A$6:$A$780,Отчёт!A20,'Приём платежа'!$Q$6:$Q$643)</f>
        <v>0</v>
      </c>
      <c r="N20" s="12">
        <f ca="1">SUMIF('Перевод платежа'!$A$3:$A$844,Отчёт!A20,'Перевод платежа'!$P$3:$P$808)</f>
        <v>0</v>
      </c>
      <c r="O20" s="12" t="e">
        <f t="shared" si="1"/>
        <v>#DIV/0!</v>
      </c>
      <c r="P20" s="12">
        <f>IFERROR(INDEX(себес!B:B,MATCH(Отчёт!A20,себес!A:A,0)),0)</f>
        <v>0</v>
      </c>
      <c r="Q20" s="12" t="e">
        <f t="shared" ca="1" si="2"/>
        <v>#DIV/0!</v>
      </c>
      <c r="R20" s="54" t="str">
        <f t="shared" ca="1" si="3"/>
        <v xml:space="preserve"> </v>
      </c>
      <c r="S20" s="12">
        <f ca="1">SUMIF('Остатки по складам'!$A$7:$A$9999,Отчёт!A20,'Остатки по складам'!$O$7:$O$9579)</f>
        <v>0</v>
      </c>
      <c r="T20" s="12">
        <f t="shared" ca="1" si="4"/>
        <v>999</v>
      </c>
      <c r="U20" s="45">
        <f t="shared" ca="1" si="5"/>
        <v>0</v>
      </c>
      <c r="V20" s="48">
        <f t="shared" si="6"/>
        <v>0</v>
      </c>
    </row>
    <row r="21" spans="1:22" x14ac:dyDescent="0.3">
      <c r="A21" s="12" t="s">
        <v>136</v>
      </c>
      <c r="B21" s="12" t="s">
        <v>344</v>
      </c>
      <c r="C21" s="33">
        <f>SUMIFS('фин отчет по заказам'!Z:Z,'фин отчет по заказам'!A:A,Отчёт!A21,'фин отчет по заказам'!C:C,"&gt;=28.04.2025",'фин отчет по заказам'!C:C,"&lt;=04.05.2025")</f>
        <v>0</v>
      </c>
      <c r="D21" s="34">
        <f>SUMIFS('фин отчет по заказам'!B:B,'фин отчет по заказам'!A:A,Отчёт!A21,'фин отчет по заказам'!C:C,"&gt;=28.04.2025",'фин отчет по заказам'!C:C,"&lt;=04.05.2025")</f>
        <v>0</v>
      </c>
      <c r="E21" s="12">
        <f>SUMIFS('фин отчет по заказам'!Z:Z,'фин отчет по заказам'!A:A,Отчёт!A21,'фин отчет по заказам'!D:D,"&gt;=28.04.2025",'фин отчет по заказам'!D:D,"&lt;=04.05.2025",'фин отчет по заказам'!AC:AC,"Доставлен покупателю")</f>
        <v>0</v>
      </c>
      <c r="F21" s="34">
        <f>SUMIFS('фин отчет по заказам'!B:B,'фин отчет по заказам'!A:A,Отчёт!A21,'фин отчет по заказам'!D:D,"&gt;=28.04.2025",'фин отчет по заказам'!D:D,"&lt;=04.05.2025",'фин отчет по заказам'!AC:AC,"Доставлен покупателю")</f>
        <v>0</v>
      </c>
      <c r="G21" s="34">
        <f>SUMIF('Размещение товаров на витрине'!$A$6:$A$633,Отчёт!A21,'Размещение товаров на витрине'!$AU$6:$AU$691)</f>
        <v>0</v>
      </c>
      <c r="H21" s="12">
        <f ca="1">SUMIF('Складская обработка'!$A$3:$A$888,Отчёт!A21,'Складская обработка'!$AD$3:$AD$795)</f>
        <v>0</v>
      </c>
      <c r="I21" s="34">
        <f ca="1">SUMIF('Программа лояльности и отзывы'!$A$3:$A$912,Отчёт!A21,'Программа лояльности и отзывы'!$U$3:$U$809)</f>
        <v>0</v>
      </c>
      <c r="J21" s="12">
        <f ca="1">SUMIF('Буст продаж'!$A$3:$A$962,Отчёт!A21,'Буст продаж'!$R$3:$R$932)</f>
        <v>0</v>
      </c>
      <c r="K21" s="34">
        <f ca="1">SUMIF('Доставка покупателю'!$A$3:$A$7600,Отчёт!A21,'Доставка покупателю'!$AI$3:$AI$5270)</f>
        <v>0</v>
      </c>
      <c r="L21" s="12">
        <f ca="1">SUMIF('Экспресс-доставка покупателю'!$A$3:$A$994,Отчёт!A21,'Экспресс-доставка покупателю'!$AD$3:$AD$986)</f>
        <v>0</v>
      </c>
      <c r="M21" s="12">
        <f ca="1">SUMIF('Приём платежа'!$A$6:$A$780,Отчёт!A21,'Приём платежа'!$Q$6:$Q$643)</f>
        <v>0</v>
      </c>
      <c r="N21" s="12">
        <f ca="1">SUMIF('Перевод платежа'!$A$3:$A$844,Отчёт!A21,'Перевод платежа'!$P$3:$P$808)</f>
        <v>0</v>
      </c>
      <c r="O21" s="12" t="e">
        <f t="shared" si="1"/>
        <v>#DIV/0!</v>
      </c>
      <c r="P21" s="12">
        <f>IFERROR(INDEX(себес!B:B,MATCH(Отчёт!A21,себес!A:A,0)),0)</f>
        <v>0</v>
      </c>
      <c r="Q21" s="12" t="e">
        <f t="shared" ca="1" si="2"/>
        <v>#DIV/0!</v>
      </c>
      <c r="R21" s="54" t="str">
        <f t="shared" ca="1" si="3"/>
        <v xml:space="preserve"> </v>
      </c>
      <c r="S21" s="12">
        <f ca="1">SUMIF('Остатки по складам'!$A$7:$A$9999,Отчёт!A21,'Остатки по складам'!$O$7:$O$9579)</f>
        <v>0</v>
      </c>
      <c r="T21" s="12">
        <f t="shared" ca="1" si="4"/>
        <v>999</v>
      </c>
      <c r="U21" s="45">
        <f t="shared" ca="1" si="5"/>
        <v>0</v>
      </c>
      <c r="V21" s="48">
        <f t="shared" si="6"/>
        <v>0</v>
      </c>
    </row>
    <row r="22" spans="1:22" x14ac:dyDescent="0.3">
      <c r="A22" s="12" t="s">
        <v>137</v>
      </c>
      <c r="B22" s="12" t="s">
        <v>385</v>
      </c>
      <c r="C22" s="33">
        <f>SUMIFS('фин отчет по заказам'!Z:Z,'фин отчет по заказам'!A:A,Отчёт!A22,'фин отчет по заказам'!C:C,"&gt;=28.04.2025",'фин отчет по заказам'!C:C,"&lt;=04.05.2025")</f>
        <v>0</v>
      </c>
      <c r="D22" s="34">
        <f>SUMIFS('фин отчет по заказам'!B:B,'фин отчет по заказам'!A:A,Отчёт!A22,'фин отчет по заказам'!C:C,"&gt;=28.04.2025",'фин отчет по заказам'!C:C,"&lt;=04.05.2025")</f>
        <v>0</v>
      </c>
      <c r="E22" s="12">
        <f>SUMIFS('фин отчет по заказам'!Z:Z,'фин отчет по заказам'!A:A,Отчёт!A22,'фин отчет по заказам'!D:D,"&gt;=28.04.2025",'фин отчет по заказам'!D:D,"&lt;=04.05.2025",'фин отчет по заказам'!AC:AC,"Доставлен покупателю")</f>
        <v>0</v>
      </c>
      <c r="F22" s="34">
        <f>SUMIFS('фин отчет по заказам'!B:B,'фин отчет по заказам'!A:A,Отчёт!A22,'фин отчет по заказам'!D:D,"&gt;=28.04.2025",'фин отчет по заказам'!D:D,"&lt;=04.05.2025",'фин отчет по заказам'!AC:AC,"Доставлен покупателю")</f>
        <v>0</v>
      </c>
      <c r="G22" s="34">
        <f>SUMIF('Размещение товаров на витрине'!$A$6:$A$633,Отчёт!A22,'Размещение товаров на витрине'!$AU$6:$AU$691)</f>
        <v>0</v>
      </c>
      <c r="H22" s="12">
        <f ca="1">SUMIF('Складская обработка'!$A$3:$A$888,Отчёт!A22,'Складская обработка'!$AD$3:$AD$795)</f>
        <v>0</v>
      </c>
      <c r="I22" s="34">
        <f ca="1">SUMIF('Программа лояльности и отзывы'!$A$3:$A$912,Отчёт!A22,'Программа лояльности и отзывы'!$U$3:$U$809)</f>
        <v>0</v>
      </c>
      <c r="J22" s="12">
        <f ca="1">SUMIF('Буст продаж'!$A$3:$A$962,Отчёт!A22,'Буст продаж'!$R$3:$R$932)</f>
        <v>0</v>
      </c>
      <c r="K22" s="34">
        <f ca="1">SUMIF('Доставка покупателю'!$A$3:$A$7600,Отчёт!A22,'Доставка покупателю'!$AI$3:$AI$5270)</f>
        <v>0</v>
      </c>
      <c r="L22" s="12">
        <f ca="1">SUMIF('Экспресс-доставка покупателю'!$A$3:$A$994,Отчёт!A22,'Экспресс-доставка покупателю'!$AD$3:$AD$986)</f>
        <v>0</v>
      </c>
      <c r="M22" s="12">
        <f ca="1">SUMIF('Приём платежа'!$A$6:$A$780,Отчёт!A22,'Приём платежа'!$Q$6:$Q$643)</f>
        <v>0</v>
      </c>
      <c r="N22" s="12">
        <f ca="1">SUMIF('Перевод платежа'!$A$3:$A$844,Отчёт!A22,'Перевод платежа'!$P$3:$P$808)</f>
        <v>0</v>
      </c>
      <c r="O22" s="12" t="e">
        <f t="shared" si="1"/>
        <v>#DIV/0!</v>
      </c>
      <c r="P22" s="12">
        <f>IFERROR(INDEX(себес!B:B,MATCH(Отчёт!A22,себес!A:A,0)),0)</f>
        <v>0</v>
      </c>
      <c r="Q22" s="12" t="e">
        <f t="shared" ca="1" si="2"/>
        <v>#DIV/0!</v>
      </c>
      <c r="R22" s="54" t="str">
        <f t="shared" ca="1" si="3"/>
        <v xml:space="preserve"> </v>
      </c>
      <c r="S22" s="12">
        <f ca="1">SUMIF('Остатки по складам'!$A$7:$A$9999,Отчёт!A22,'Остатки по складам'!$O$7:$O$9579)</f>
        <v>0</v>
      </c>
      <c r="T22" s="12">
        <f t="shared" ca="1" si="4"/>
        <v>999</v>
      </c>
      <c r="U22" s="45">
        <f t="shared" ca="1" si="5"/>
        <v>0</v>
      </c>
      <c r="V22" s="48">
        <f t="shared" si="6"/>
        <v>0</v>
      </c>
    </row>
    <row r="23" spans="1:22" x14ac:dyDescent="0.3">
      <c r="A23" s="12" t="s">
        <v>138</v>
      </c>
      <c r="B23" s="12" t="s">
        <v>385</v>
      </c>
      <c r="C23" s="33">
        <f>SUMIFS('фин отчет по заказам'!Z:Z,'фин отчет по заказам'!A:A,Отчёт!A23,'фин отчет по заказам'!C:C,"&gt;=28.04.2025",'фин отчет по заказам'!C:C,"&lt;=04.05.2025")</f>
        <v>0</v>
      </c>
      <c r="D23" s="34">
        <f>SUMIFS('фин отчет по заказам'!B:B,'фин отчет по заказам'!A:A,Отчёт!A23,'фин отчет по заказам'!C:C,"&gt;=28.04.2025",'фин отчет по заказам'!C:C,"&lt;=04.05.2025")</f>
        <v>0</v>
      </c>
      <c r="E23" s="12">
        <f>SUMIFS('фин отчет по заказам'!Z:Z,'фин отчет по заказам'!A:A,Отчёт!A23,'фин отчет по заказам'!D:D,"&gt;=28.04.2025",'фин отчет по заказам'!D:D,"&lt;=04.05.2025",'фин отчет по заказам'!AC:AC,"Доставлен покупателю")</f>
        <v>0</v>
      </c>
      <c r="F23" s="34">
        <f>SUMIFS('фин отчет по заказам'!B:B,'фин отчет по заказам'!A:A,Отчёт!A23,'фин отчет по заказам'!D:D,"&gt;=28.04.2025",'фин отчет по заказам'!D:D,"&lt;=04.05.2025",'фин отчет по заказам'!AC:AC,"Доставлен покупателю")</f>
        <v>0</v>
      </c>
      <c r="G23" s="34">
        <f>SUMIF('Размещение товаров на витрине'!$A$6:$A$633,Отчёт!A23,'Размещение товаров на витрине'!$AU$6:$AU$691)</f>
        <v>0</v>
      </c>
      <c r="H23" s="12">
        <f ca="1">SUMIF('Складская обработка'!$A$3:$A$888,Отчёт!A23,'Складская обработка'!$AD$3:$AD$795)</f>
        <v>0</v>
      </c>
      <c r="I23" s="34">
        <f ca="1">SUMIF('Программа лояльности и отзывы'!$A$3:$A$912,Отчёт!A23,'Программа лояльности и отзывы'!$U$3:$U$809)</f>
        <v>0</v>
      </c>
      <c r="J23" s="12">
        <f ca="1">SUMIF('Буст продаж'!$A$3:$A$962,Отчёт!A23,'Буст продаж'!$R$3:$R$932)</f>
        <v>0</v>
      </c>
      <c r="K23" s="34">
        <f ca="1">SUMIF('Доставка покупателю'!$A$3:$A$7600,Отчёт!A23,'Доставка покупателю'!$AI$3:$AI$5270)</f>
        <v>0</v>
      </c>
      <c r="L23" s="12">
        <f ca="1">SUMIF('Экспресс-доставка покупателю'!$A$3:$A$994,Отчёт!A23,'Экспресс-доставка покупателю'!$AD$3:$AD$986)</f>
        <v>0</v>
      </c>
      <c r="M23" s="12">
        <f ca="1">SUMIF('Приём платежа'!$A$6:$A$780,Отчёт!A23,'Приём платежа'!$Q$6:$Q$643)</f>
        <v>0</v>
      </c>
      <c r="N23" s="12">
        <f ca="1">SUMIF('Перевод платежа'!$A$3:$A$844,Отчёт!A23,'Перевод платежа'!$P$3:$P$808)</f>
        <v>0</v>
      </c>
      <c r="O23" s="12" t="e">
        <f t="shared" si="1"/>
        <v>#DIV/0!</v>
      </c>
      <c r="P23" s="12">
        <f>IFERROR(INDEX(себес!B:B,MATCH(Отчёт!A23,себес!A:A,0)),0)</f>
        <v>0</v>
      </c>
      <c r="Q23" s="12" t="e">
        <f t="shared" ca="1" si="2"/>
        <v>#DIV/0!</v>
      </c>
      <c r="R23" s="54" t="str">
        <f t="shared" ca="1" si="3"/>
        <v xml:space="preserve"> </v>
      </c>
      <c r="S23" s="12">
        <f ca="1">SUMIF('Остатки по складам'!$A$7:$A$9999,Отчёт!A23,'Остатки по складам'!$O$7:$O$9579)</f>
        <v>0</v>
      </c>
      <c r="T23" s="12">
        <f t="shared" ca="1" si="4"/>
        <v>999</v>
      </c>
      <c r="U23" s="45">
        <f t="shared" ca="1" si="5"/>
        <v>0</v>
      </c>
      <c r="V23" s="48">
        <f t="shared" si="6"/>
        <v>0</v>
      </c>
    </row>
    <row r="24" spans="1:22" x14ac:dyDescent="0.3">
      <c r="A24" s="12" t="s">
        <v>139</v>
      </c>
      <c r="B24" s="12" t="s">
        <v>385</v>
      </c>
      <c r="C24" s="33">
        <f>SUMIFS('фин отчет по заказам'!Z:Z,'фин отчет по заказам'!A:A,Отчёт!A24,'фин отчет по заказам'!C:C,"&gt;=28.04.2025",'фин отчет по заказам'!C:C,"&lt;=04.05.2025")</f>
        <v>0</v>
      </c>
      <c r="D24" s="34">
        <f>SUMIFS('фин отчет по заказам'!B:B,'фин отчет по заказам'!A:A,Отчёт!A24,'фин отчет по заказам'!C:C,"&gt;=28.04.2025",'фин отчет по заказам'!C:C,"&lt;=04.05.2025")</f>
        <v>0</v>
      </c>
      <c r="E24" s="12">
        <f>SUMIFS('фин отчет по заказам'!Z:Z,'фин отчет по заказам'!A:A,Отчёт!A24,'фин отчет по заказам'!D:D,"&gt;=28.04.2025",'фин отчет по заказам'!D:D,"&lt;=04.05.2025",'фин отчет по заказам'!AC:AC,"Доставлен покупателю")</f>
        <v>0</v>
      </c>
      <c r="F24" s="34">
        <f>SUMIFS('фин отчет по заказам'!B:B,'фин отчет по заказам'!A:A,Отчёт!A24,'фин отчет по заказам'!D:D,"&gt;=28.04.2025",'фин отчет по заказам'!D:D,"&lt;=04.05.2025",'фин отчет по заказам'!AC:AC,"Доставлен покупателю")</f>
        <v>0</v>
      </c>
      <c r="G24" s="34">
        <f>SUMIF('Размещение товаров на витрине'!$A$6:$A$633,Отчёт!A24,'Размещение товаров на витрине'!$AU$6:$AU$691)</f>
        <v>0</v>
      </c>
      <c r="H24" s="12">
        <f ca="1">SUMIF('Складская обработка'!$A$3:$A$888,Отчёт!A24,'Складская обработка'!$AD$3:$AD$795)</f>
        <v>0</v>
      </c>
      <c r="I24" s="34">
        <f ca="1">SUMIF('Программа лояльности и отзывы'!$A$3:$A$912,Отчёт!A24,'Программа лояльности и отзывы'!$U$3:$U$809)</f>
        <v>0</v>
      </c>
      <c r="J24" s="12">
        <f ca="1">SUMIF('Буст продаж'!$A$3:$A$962,Отчёт!A24,'Буст продаж'!$R$3:$R$932)</f>
        <v>0</v>
      </c>
      <c r="K24" s="34">
        <f ca="1">SUMIF('Доставка покупателю'!$A$3:$A$7600,Отчёт!A24,'Доставка покупателю'!$AI$3:$AI$5270)</f>
        <v>0</v>
      </c>
      <c r="L24" s="12">
        <f ca="1">SUMIF('Экспресс-доставка покупателю'!$A$3:$A$994,Отчёт!A24,'Экспресс-доставка покупателю'!$AD$3:$AD$986)</f>
        <v>0</v>
      </c>
      <c r="M24" s="12">
        <f ca="1">SUMIF('Приём платежа'!$A$6:$A$780,Отчёт!A24,'Приём платежа'!$Q$6:$Q$643)</f>
        <v>0</v>
      </c>
      <c r="N24" s="12">
        <f ca="1">SUMIF('Перевод платежа'!$A$3:$A$844,Отчёт!A24,'Перевод платежа'!$P$3:$P$808)</f>
        <v>0</v>
      </c>
      <c r="O24" s="12" t="e">
        <f t="shared" si="1"/>
        <v>#DIV/0!</v>
      </c>
      <c r="P24" s="12">
        <f>IFERROR(INDEX(себес!B:B,MATCH(Отчёт!A24,себес!A:A,0)),0)</f>
        <v>0</v>
      </c>
      <c r="Q24" s="12" t="e">
        <f t="shared" ca="1" si="2"/>
        <v>#DIV/0!</v>
      </c>
      <c r="R24" s="54" t="str">
        <f t="shared" ca="1" si="3"/>
        <v xml:space="preserve"> </v>
      </c>
      <c r="S24" s="12">
        <f ca="1">SUMIF('Остатки по складам'!$A$7:$A$9999,Отчёт!A24,'Остатки по складам'!$O$7:$O$9579)</f>
        <v>0</v>
      </c>
      <c r="T24" s="12">
        <f t="shared" ca="1" si="4"/>
        <v>999</v>
      </c>
      <c r="U24" s="45">
        <f t="shared" ca="1" si="5"/>
        <v>0</v>
      </c>
      <c r="V24" s="48">
        <f t="shared" si="6"/>
        <v>0</v>
      </c>
    </row>
    <row r="25" spans="1:22" x14ac:dyDescent="0.3">
      <c r="A25" s="12" t="s">
        <v>140</v>
      </c>
      <c r="B25" s="12" t="s">
        <v>385</v>
      </c>
      <c r="C25" s="33">
        <f>SUMIFS('фин отчет по заказам'!Z:Z,'фин отчет по заказам'!A:A,Отчёт!A25,'фин отчет по заказам'!C:C,"&gt;=28.04.2025",'фин отчет по заказам'!C:C,"&lt;=04.05.2025")</f>
        <v>0</v>
      </c>
      <c r="D25" s="34">
        <f>SUMIFS('фин отчет по заказам'!B:B,'фин отчет по заказам'!A:A,Отчёт!A25,'фин отчет по заказам'!C:C,"&gt;=28.04.2025",'фин отчет по заказам'!C:C,"&lt;=04.05.2025")</f>
        <v>0</v>
      </c>
      <c r="E25" s="12">
        <f>SUMIFS('фин отчет по заказам'!Z:Z,'фин отчет по заказам'!A:A,Отчёт!A25,'фин отчет по заказам'!D:D,"&gt;=28.04.2025",'фин отчет по заказам'!D:D,"&lt;=04.05.2025",'фин отчет по заказам'!AC:AC,"Доставлен покупателю")</f>
        <v>0</v>
      </c>
      <c r="F25" s="34">
        <f>SUMIFS('фин отчет по заказам'!B:B,'фин отчет по заказам'!A:A,Отчёт!A25,'фин отчет по заказам'!D:D,"&gt;=28.04.2025",'фин отчет по заказам'!D:D,"&lt;=04.05.2025",'фин отчет по заказам'!AC:AC,"Доставлен покупателю")</f>
        <v>0</v>
      </c>
      <c r="G25" s="34">
        <f>SUMIF('Размещение товаров на витрине'!$A$6:$A$633,Отчёт!A25,'Размещение товаров на витрине'!$AU$6:$AU$691)</f>
        <v>0</v>
      </c>
      <c r="H25" s="12">
        <f ca="1">SUMIF('Складская обработка'!$A$3:$A$888,Отчёт!A25,'Складская обработка'!$AD$3:$AD$795)</f>
        <v>0</v>
      </c>
      <c r="I25" s="34">
        <f ca="1">SUMIF('Программа лояльности и отзывы'!$A$3:$A$912,Отчёт!A25,'Программа лояльности и отзывы'!$U$3:$U$809)</f>
        <v>0</v>
      </c>
      <c r="J25" s="12">
        <f ca="1">SUMIF('Буст продаж'!$A$3:$A$962,Отчёт!A25,'Буст продаж'!$R$3:$R$932)</f>
        <v>0</v>
      </c>
      <c r="K25" s="34">
        <f ca="1">SUMIF('Доставка покупателю'!$A$3:$A$7600,Отчёт!A25,'Доставка покупателю'!$AI$3:$AI$5270)</f>
        <v>0</v>
      </c>
      <c r="L25" s="12">
        <f ca="1">SUMIF('Экспресс-доставка покупателю'!$A$3:$A$994,Отчёт!A25,'Экспресс-доставка покупателю'!$AD$3:$AD$986)</f>
        <v>0</v>
      </c>
      <c r="M25" s="12">
        <f ca="1">SUMIF('Приём платежа'!$A$6:$A$780,Отчёт!A25,'Приём платежа'!$Q$6:$Q$643)</f>
        <v>0</v>
      </c>
      <c r="N25" s="12">
        <f ca="1">SUMIF('Перевод платежа'!$A$3:$A$844,Отчёт!A25,'Перевод платежа'!$P$3:$P$808)</f>
        <v>0</v>
      </c>
      <c r="O25" s="12" t="e">
        <f t="shared" si="1"/>
        <v>#DIV/0!</v>
      </c>
      <c r="P25" s="12">
        <f>IFERROR(INDEX(себес!B:B,MATCH(Отчёт!A25,себес!A:A,0)),0)</f>
        <v>0</v>
      </c>
      <c r="Q25" s="12" t="e">
        <f t="shared" ca="1" si="2"/>
        <v>#DIV/0!</v>
      </c>
      <c r="R25" s="54" t="str">
        <f t="shared" ca="1" si="3"/>
        <v xml:space="preserve"> </v>
      </c>
      <c r="S25" s="12">
        <f ca="1">SUMIF('Остатки по складам'!$A$7:$A$9999,Отчёт!A25,'Остатки по складам'!$O$7:$O$9579)</f>
        <v>0</v>
      </c>
      <c r="T25" s="12">
        <f t="shared" ca="1" si="4"/>
        <v>999</v>
      </c>
      <c r="U25" s="45">
        <f t="shared" ca="1" si="5"/>
        <v>0</v>
      </c>
      <c r="V25" s="48">
        <f t="shared" si="6"/>
        <v>0</v>
      </c>
    </row>
    <row r="26" spans="1:22" x14ac:dyDescent="0.3">
      <c r="A26" s="12" t="s">
        <v>141</v>
      </c>
      <c r="B26" s="12" t="s">
        <v>385</v>
      </c>
      <c r="C26" s="33">
        <f>SUMIFS('фин отчет по заказам'!Z:Z,'фин отчет по заказам'!A:A,Отчёт!A26,'фин отчет по заказам'!C:C,"&gt;=28.04.2025",'фин отчет по заказам'!C:C,"&lt;=04.05.2025")</f>
        <v>0</v>
      </c>
      <c r="D26" s="34">
        <f>SUMIFS('фин отчет по заказам'!B:B,'фин отчет по заказам'!A:A,Отчёт!A26,'фин отчет по заказам'!C:C,"&gt;=28.04.2025",'фин отчет по заказам'!C:C,"&lt;=04.05.2025")</f>
        <v>0</v>
      </c>
      <c r="E26" s="12">
        <f>SUMIFS('фин отчет по заказам'!Z:Z,'фин отчет по заказам'!A:A,Отчёт!A26,'фин отчет по заказам'!D:D,"&gt;=28.04.2025",'фин отчет по заказам'!D:D,"&lt;=04.05.2025",'фин отчет по заказам'!AC:AC,"Доставлен покупателю")</f>
        <v>0</v>
      </c>
      <c r="F26" s="34">
        <f>SUMIFS('фин отчет по заказам'!B:B,'фин отчет по заказам'!A:A,Отчёт!A26,'фин отчет по заказам'!D:D,"&gt;=28.04.2025",'фин отчет по заказам'!D:D,"&lt;=04.05.2025",'фин отчет по заказам'!AC:AC,"Доставлен покупателю")</f>
        <v>0</v>
      </c>
      <c r="G26" s="34">
        <f>SUMIF('Размещение товаров на витрине'!$A$6:$A$633,Отчёт!A26,'Размещение товаров на витрине'!$AU$6:$AU$691)</f>
        <v>0</v>
      </c>
      <c r="H26" s="12">
        <f ca="1">SUMIF('Складская обработка'!$A$3:$A$888,Отчёт!A26,'Складская обработка'!$AD$3:$AD$795)</f>
        <v>0</v>
      </c>
      <c r="I26" s="34">
        <f ca="1">SUMIF('Программа лояльности и отзывы'!$A$3:$A$912,Отчёт!A26,'Программа лояльности и отзывы'!$U$3:$U$809)</f>
        <v>0</v>
      </c>
      <c r="J26" s="12">
        <f ca="1">SUMIF('Буст продаж'!$A$3:$A$962,Отчёт!A26,'Буст продаж'!$R$3:$R$932)</f>
        <v>0</v>
      </c>
      <c r="K26" s="34">
        <f ca="1">SUMIF('Доставка покупателю'!$A$3:$A$7600,Отчёт!A26,'Доставка покупателю'!$AI$3:$AI$5270)</f>
        <v>0</v>
      </c>
      <c r="L26" s="12">
        <f ca="1">SUMIF('Экспресс-доставка покупателю'!$A$3:$A$994,Отчёт!A26,'Экспресс-доставка покупателю'!$AD$3:$AD$986)</f>
        <v>0</v>
      </c>
      <c r="M26" s="12">
        <f ca="1">SUMIF('Приём платежа'!$A$6:$A$780,Отчёт!A26,'Приём платежа'!$Q$6:$Q$643)</f>
        <v>0</v>
      </c>
      <c r="N26" s="12">
        <f ca="1">SUMIF('Перевод платежа'!$A$3:$A$844,Отчёт!A26,'Перевод платежа'!$P$3:$P$808)</f>
        <v>0</v>
      </c>
      <c r="O26" s="12" t="e">
        <f t="shared" si="1"/>
        <v>#DIV/0!</v>
      </c>
      <c r="P26" s="12">
        <f>IFERROR(INDEX(себес!B:B,MATCH(Отчёт!A26,себес!A:A,0)),0)</f>
        <v>0</v>
      </c>
      <c r="Q26" s="12" t="e">
        <f t="shared" ca="1" si="2"/>
        <v>#DIV/0!</v>
      </c>
      <c r="R26" s="54" t="str">
        <f t="shared" ca="1" si="3"/>
        <v xml:space="preserve"> </v>
      </c>
      <c r="S26" s="12">
        <f ca="1">SUMIF('Остатки по складам'!$A$7:$A$9999,Отчёт!A26,'Остатки по складам'!$O$7:$O$9579)</f>
        <v>0</v>
      </c>
      <c r="T26" s="12">
        <f t="shared" ca="1" si="4"/>
        <v>999</v>
      </c>
      <c r="U26" s="45">
        <f t="shared" ca="1" si="5"/>
        <v>0</v>
      </c>
      <c r="V26" s="48">
        <f t="shared" si="6"/>
        <v>0</v>
      </c>
    </row>
    <row r="27" spans="1:22" x14ac:dyDescent="0.3">
      <c r="A27" s="12" t="s">
        <v>142</v>
      </c>
      <c r="B27" s="12" t="s">
        <v>385</v>
      </c>
      <c r="C27" s="33">
        <f>SUMIFS('фин отчет по заказам'!Z:Z,'фин отчет по заказам'!A:A,Отчёт!A27,'фин отчет по заказам'!C:C,"&gt;=28.04.2025",'фин отчет по заказам'!C:C,"&lt;=04.05.2025")</f>
        <v>0</v>
      </c>
      <c r="D27" s="34">
        <f>SUMIFS('фин отчет по заказам'!B:B,'фин отчет по заказам'!A:A,Отчёт!A27,'фин отчет по заказам'!C:C,"&gt;=28.04.2025",'фин отчет по заказам'!C:C,"&lt;=04.05.2025")</f>
        <v>0</v>
      </c>
      <c r="E27" s="12">
        <f>SUMIFS('фин отчет по заказам'!Z:Z,'фин отчет по заказам'!A:A,Отчёт!A27,'фин отчет по заказам'!D:D,"&gt;=28.04.2025",'фин отчет по заказам'!D:D,"&lt;=04.05.2025",'фин отчет по заказам'!AC:AC,"Доставлен покупателю")</f>
        <v>0</v>
      </c>
      <c r="F27" s="34">
        <f>SUMIFS('фин отчет по заказам'!B:B,'фин отчет по заказам'!A:A,Отчёт!A27,'фин отчет по заказам'!D:D,"&gt;=28.04.2025",'фин отчет по заказам'!D:D,"&lt;=04.05.2025",'фин отчет по заказам'!AC:AC,"Доставлен покупателю")</f>
        <v>0</v>
      </c>
      <c r="G27" s="34">
        <f>SUMIF('Размещение товаров на витрине'!$A$6:$A$633,Отчёт!A27,'Размещение товаров на витрине'!$AU$6:$AU$691)</f>
        <v>0</v>
      </c>
      <c r="H27" s="12">
        <f ca="1">SUMIF('Складская обработка'!$A$3:$A$888,Отчёт!A27,'Складская обработка'!$AD$3:$AD$795)</f>
        <v>0</v>
      </c>
      <c r="I27" s="34">
        <f ca="1">SUMIF('Программа лояльности и отзывы'!$A$3:$A$912,Отчёт!A27,'Программа лояльности и отзывы'!$U$3:$U$809)</f>
        <v>0</v>
      </c>
      <c r="J27" s="12">
        <f ca="1">SUMIF('Буст продаж'!$A$3:$A$962,Отчёт!A27,'Буст продаж'!$R$3:$R$932)</f>
        <v>0</v>
      </c>
      <c r="K27" s="34">
        <f ca="1">SUMIF('Доставка покупателю'!$A$3:$A$7600,Отчёт!A27,'Доставка покупателю'!$AI$3:$AI$5270)</f>
        <v>0</v>
      </c>
      <c r="L27" s="12">
        <f ca="1">SUMIF('Экспресс-доставка покупателю'!$A$3:$A$994,Отчёт!A27,'Экспресс-доставка покупателю'!$AD$3:$AD$986)</f>
        <v>0</v>
      </c>
      <c r="M27" s="12">
        <f ca="1">SUMIF('Приём платежа'!$A$6:$A$780,Отчёт!A27,'Приём платежа'!$Q$6:$Q$643)</f>
        <v>0</v>
      </c>
      <c r="N27" s="12">
        <f ca="1">SUMIF('Перевод платежа'!$A$3:$A$844,Отчёт!A27,'Перевод платежа'!$P$3:$P$808)</f>
        <v>0</v>
      </c>
      <c r="O27" s="12" t="e">
        <f t="shared" si="1"/>
        <v>#DIV/0!</v>
      </c>
      <c r="P27" s="12">
        <f>IFERROR(INDEX(себес!B:B,MATCH(Отчёт!A27,себес!A:A,0)),0)</f>
        <v>0</v>
      </c>
      <c r="Q27" s="12" t="e">
        <f t="shared" ca="1" si="2"/>
        <v>#DIV/0!</v>
      </c>
      <c r="R27" s="54" t="str">
        <f t="shared" ca="1" si="3"/>
        <v xml:space="preserve"> </v>
      </c>
      <c r="S27" s="12">
        <f ca="1">SUMIF('Остатки по складам'!$A$7:$A$9999,Отчёт!A27,'Остатки по складам'!$O$7:$O$9579)</f>
        <v>0</v>
      </c>
      <c r="T27" s="12">
        <f t="shared" ca="1" si="4"/>
        <v>999</v>
      </c>
      <c r="U27" s="45">
        <f t="shared" ca="1" si="5"/>
        <v>0</v>
      </c>
      <c r="V27" s="48">
        <f t="shared" si="6"/>
        <v>0</v>
      </c>
    </row>
    <row r="28" spans="1:22" x14ac:dyDescent="0.3">
      <c r="A28" s="12" t="s">
        <v>143</v>
      </c>
      <c r="B28" s="12" t="s">
        <v>385</v>
      </c>
      <c r="C28" s="33">
        <f>SUMIFS('фин отчет по заказам'!Z:Z,'фин отчет по заказам'!A:A,Отчёт!A28,'фин отчет по заказам'!C:C,"&gt;=28.04.2025",'фин отчет по заказам'!C:C,"&lt;=04.05.2025")</f>
        <v>0</v>
      </c>
      <c r="D28" s="34">
        <f>SUMIFS('фин отчет по заказам'!B:B,'фин отчет по заказам'!A:A,Отчёт!A28,'фин отчет по заказам'!C:C,"&gt;=28.04.2025",'фин отчет по заказам'!C:C,"&lt;=04.05.2025")</f>
        <v>0</v>
      </c>
      <c r="E28" s="12">
        <f>SUMIFS('фин отчет по заказам'!Z:Z,'фин отчет по заказам'!A:A,Отчёт!A28,'фин отчет по заказам'!D:D,"&gt;=28.04.2025",'фин отчет по заказам'!D:D,"&lt;=04.05.2025",'фин отчет по заказам'!AC:AC,"Доставлен покупателю")</f>
        <v>0</v>
      </c>
      <c r="F28" s="34">
        <f>SUMIFS('фин отчет по заказам'!B:B,'фин отчет по заказам'!A:A,Отчёт!A28,'фин отчет по заказам'!D:D,"&gt;=28.04.2025",'фин отчет по заказам'!D:D,"&lt;=04.05.2025",'фин отчет по заказам'!AC:AC,"Доставлен покупателю")</f>
        <v>0</v>
      </c>
      <c r="G28" s="34">
        <f>SUMIF('Размещение товаров на витрине'!$A$6:$A$633,Отчёт!A28,'Размещение товаров на витрине'!$AU$6:$AU$691)</f>
        <v>0</v>
      </c>
      <c r="H28" s="12">
        <f ca="1">SUMIF('Складская обработка'!$A$3:$A$888,Отчёт!A28,'Складская обработка'!$AD$3:$AD$795)</f>
        <v>0</v>
      </c>
      <c r="I28" s="34">
        <f ca="1">SUMIF('Программа лояльности и отзывы'!$A$3:$A$912,Отчёт!A28,'Программа лояльности и отзывы'!$U$3:$U$809)</f>
        <v>0</v>
      </c>
      <c r="J28" s="12">
        <f ca="1">SUMIF('Буст продаж'!$A$3:$A$962,Отчёт!A28,'Буст продаж'!$R$3:$R$932)</f>
        <v>0</v>
      </c>
      <c r="K28" s="34">
        <f ca="1">SUMIF('Доставка покупателю'!$A$3:$A$7600,Отчёт!A28,'Доставка покупателю'!$AI$3:$AI$5270)</f>
        <v>0</v>
      </c>
      <c r="L28" s="12">
        <f ca="1">SUMIF('Экспресс-доставка покупателю'!$A$3:$A$994,Отчёт!A28,'Экспресс-доставка покупателю'!$AD$3:$AD$986)</f>
        <v>0</v>
      </c>
      <c r="M28" s="12">
        <f ca="1">SUMIF('Приём платежа'!$A$6:$A$780,Отчёт!A28,'Приём платежа'!$Q$6:$Q$643)</f>
        <v>0</v>
      </c>
      <c r="N28" s="12">
        <f ca="1">SUMIF('Перевод платежа'!$A$3:$A$844,Отчёт!A28,'Перевод платежа'!$P$3:$P$808)</f>
        <v>0</v>
      </c>
      <c r="O28" s="12" t="e">
        <f t="shared" si="1"/>
        <v>#DIV/0!</v>
      </c>
      <c r="P28" s="12">
        <f>IFERROR(INDEX(себес!B:B,MATCH(Отчёт!A28,себес!A:A,0)),0)</f>
        <v>0</v>
      </c>
      <c r="Q28" s="12" t="e">
        <f t="shared" ca="1" si="2"/>
        <v>#DIV/0!</v>
      </c>
      <c r="R28" s="54" t="str">
        <f t="shared" ca="1" si="3"/>
        <v xml:space="preserve"> </v>
      </c>
      <c r="S28" s="12">
        <f ca="1">SUMIF('Остатки по складам'!$A$7:$A$9999,Отчёт!A28,'Остатки по складам'!$O$7:$O$9579)</f>
        <v>0</v>
      </c>
      <c r="T28" s="12">
        <f t="shared" ca="1" si="4"/>
        <v>999</v>
      </c>
      <c r="U28" s="45">
        <f t="shared" ca="1" si="5"/>
        <v>0</v>
      </c>
      <c r="V28" s="48">
        <f t="shared" si="6"/>
        <v>0</v>
      </c>
    </row>
    <row r="29" spans="1:22" x14ac:dyDescent="0.3">
      <c r="A29" s="12" t="s">
        <v>144</v>
      </c>
      <c r="B29" s="12" t="s">
        <v>385</v>
      </c>
      <c r="C29" s="33">
        <f>SUMIFS('фин отчет по заказам'!Z:Z,'фин отчет по заказам'!A:A,Отчёт!A29,'фин отчет по заказам'!C:C,"&gt;=28.04.2025",'фин отчет по заказам'!C:C,"&lt;=04.05.2025")</f>
        <v>0</v>
      </c>
      <c r="D29" s="34">
        <f>SUMIFS('фин отчет по заказам'!B:B,'фин отчет по заказам'!A:A,Отчёт!A29,'фин отчет по заказам'!C:C,"&gt;=28.04.2025",'фин отчет по заказам'!C:C,"&lt;=04.05.2025")</f>
        <v>0</v>
      </c>
      <c r="E29" s="12">
        <f>SUMIFS('фин отчет по заказам'!Z:Z,'фин отчет по заказам'!A:A,Отчёт!A29,'фин отчет по заказам'!D:D,"&gt;=28.04.2025",'фин отчет по заказам'!D:D,"&lt;=04.05.2025",'фин отчет по заказам'!AC:AC,"Доставлен покупателю")</f>
        <v>0</v>
      </c>
      <c r="F29" s="34">
        <f>SUMIFS('фин отчет по заказам'!B:B,'фин отчет по заказам'!A:A,Отчёт!A29,'фин отчет по заказам'!D:D,"&gt;=28.04.2025",'фин отчет по заказам'!D:D,"&lt;=04.05.2025",'фин отчет по заказам'!AC:AC,"Доставлен покупателю")</f>
        <v>0</v>
      </c>
      <c r="G29" s="34">
        <f>SUMIF('Размещение товаров на витрине'!$A$6:$A$633,Отчёт!A29,'Размещение товаров на витрине'!$AU$6:$AU$691)</f>
        <v>0</v>
      </c>
      <c r="H29" s="12">
        <f ca="1">SUMIF('Складская обработка'!$A$3:$A$888,Отчёт!A29,'Складская обработка'!$AD$3:$AD$795)</f>
        <v>0</v>
      </c>
      <c r="I29" s="34">
        <f ca="1">SUMIF('Программа лояльности и отзывы'!$A$3:$A$912,Отчёт!A29,'Программа лояльности и отзывы'!$U$3:$U$809)</f>
        <v>0</v>
      </c>
      <c r="J29" s="12">
        <f ca="1">SUMIF('Буст продаж'!$A$3:$A$962,Отчёт!A29,'Буст продаж'!$R$3:$R$932)</f>
        <v>0</v>
      </c>
      <c r="K29" s="34">
        <f ca="1">SUMIF('Доставка покупателю'!$A$3:$A$7600,Отчёт!A29,'Доставка покупателю'!$AI$3:$AI$5270)</f>
        <v>0</v>
      </c>
      <c r="L29" s="12">
        <f ca="1">SUMIF('Экспресс-доставка покупателю'!$A$3:$A$994,Отчёт!A29,'Экспресс-доставка покупателю'!$AD$3:$AD$986)</f>
        <v>0</v>
      </c>
      <c r="M29" s="12">
        <f ca="1">SUMIF('Приём платежа'!$A$6:$A$780,Отчёт!A29,'Приём платежа'!$Q$6:$Q$643)</f>
        <v>0</v>
      </c>
      <c r="N29" s="12">
        <f ca="1">SUMIF('Перевод платежа'!$A$3:$A$844,Отчёт!A29,'Перевод платежа'!$P$3:$P$808)</f>
        <v>0</v>
      </c>
      <c r="O29" s="12" t="e">
        <f t="shared" si="1"/>
        <v>#DIV/0!</v>
      </c>
      <c r="P29" s="12">
        <f>IFERROR(INDEX(себес!B:B,MATCH(Отчёт!A29,себес!A:A,0)),0)</f>
        <v>0</v>
      </c>
      <c r="Q29" s="12" t="e">
        <f t="shared" ca="1" si="2"/>
        <v>#DIV/0!</v>
      </c>
      <c r="R29" s="54" t="str">
        <f t="shared" ca="1" si="3"/>
        <v xml:space="preserve"> </v>
      </c>
      <c r="S29" s="12">
        <f ca="1">SUMIF('Остатки по складам'!$A$7:$A$9999,Отчёт!A29,'Остатки по складам'!$O$7:$O$9579)</f>
        <v>0</v>
      </c>
      <c r="T29" s="12">
        <f t="shared" ca="1" si="4"/>
        <v>999</v>
      </c>
      <c r="U29" s="45">
        <f t="shared" ca="1" si="5"/>
        <v>0</v>
      </c>
      <c r="V29" s="48">
        <f t="shared" si="6"/>
        <v>0</v>
      </c>
    </row>
    <row r="30" spans="1:22" x14ac:dyDescent="0.3">
      <c r="A30" s="12" t="s">
        <v>87</v>
      </c>
      <c r="B30" s="12" t="s">
        <v>386</v>
      </c>
      <c r="C30" s="33">
        <f>SUMIFS('фин отчет по заказам'!Z:Z,'фин отчет по заказам'!A:A,Отчёт!A30,'фин отчет по заказам'!C:C,"&gt;=28.04.2025",'фин отчет по заказам'!C:C,"&lt;=04.05.2025")</f>
        <v>0</v>
      </c>
      <c r="D30" s="34">
        <f>SUMIFS('фин отчет по заказам'!B:B,'фин отчет по заказам'!A:A,Отчёт!A30,'фин отчет по заказам'!C:C,"&gt;=28.04.2025",'фин отчет по заказам'!C:C,"&lt;=04.05.2025")</f>
        <v>0</v>
      </c>
      <c r="E30" s="12">
        <f>SUMIFS('фин отчет по заказам'!Z:Z,'фин отчет по заказам'!A:A,Отчёт!A30,'фин отчет по заказам'!D:D,"&gt;=28.04.2025",'фин отчет по заказам'!D:D,"&lt;=04.05.2025",'фин отчет по заказам'!AC:AC,"Доставлен покупателю")</f>
        <v>0</v>
      </c>
      <c r="F30" s="34">
        <f>SUMIFS('фин отчет по заказам'!B:B,'фин отчет по заказам'!A:A,Отчёт!A30,'фин отчет по заказам'!D:D,"&gt;=28.04.2025",'фин отчет по заказам'!D:D,"&lt;=04.05.2025",'фин отчет по заказам'!AC:AC,"Доставлен покупателю")</f>
        <v>0</v>
      </c>
      <c r="G30" s="34">
        <f>SUMIF('Размещение товаров на витрине'!$A$6:$A$633,Отчёт!A30,'Размещение товаров на витрине'!$AU$6:$AU$691)</f>
        <v>0</v>
      </c>
      <c r="H30" s="12">
        <f ca="1">SUMIF('Складская обработка'!$A$3:$A$888,Отчёт!A30,'Складская обработка'!$AD$3:$AD$795)</f>
        <v>0</v>
      </c>
      <c r="I30" s="34">
        <f ca="1">SUMIF('Программа лояльности и отзывы'!$A$3:$A$912,Отчёт!A30,'Программа лояльности и отзывы'!$U$3:$U$809)</f>
        <v>0</v>
      </c>
      <c r="J30" s="12">
        <f ca="1">SUMIF('Буст продаж'!$A$3:$A$962,Отчёт!A30,'Буст продаж'!$R$3:$R$932)</f>
        <v>0</v>
      </c>
      <c r="K30" s="34">
        <f ca="1">SUMIF('Доставка покупателю'!$A$3:$A$7600,Отчёт!A30,'Доставка покупателю'!$AI$3:$AI$5270)</f>
        <v>0</v>
      </c>
      <c r="L30" s="12">
        <f ca="1">SUMIF('Экспресс-доставка покупателю'!$A$3:$A$994,Отчёт!A30,'Экспресс-доставка покупателю'!$AD$3:$AD$986)</f>
        <v>0</v>
      </c>
      <c r="M30" s="12">
        <f ca="1">SUMIF('Приём платежа'!$A$6:$A$780,Отчёт!A30,'Приём платежа'!$Q$6:$Q$643)</f>
        <v>0</v>
      </c>
      <c r="N30" s="12">
        <f ca="1">SUMIF('Перевод платежа'!$A$3:$A$844,Отчёт!A30,'Перевод платежа'!$P$3:$P$808)</f>
        <v>0</v>
      </c>
      <c r="O30" s="12" t="e">
        <f t="shared" si="1"/>
        <v>#DIV/0!</v>
      </c>
      <c r="P30" s="12">
        <f>IFERROR(INDEX(себес!B:B,MATCH(Отчёт!A30,себес!A:A,0)),0)</f>
        <v>0</v>
      </c>
      <c r="Q30" s="12" t="e">
        <f t="shared" ca="1" si="2"/>
        <v>#DIV/0!</v>
      </c>
      <c r="R30" s="54" t="str">
        <f t="shared" ca="1" si="3"/>
        <v xml:space="preserve"> </v>
      </c>
      <c r="S30" s="12">
        <f ca="1">SUMIF('Остатки по складам'!$A$7:$A$9999,Отчёт!A30,'Остатки по складам'!$O$7:$O$9579)</f>
        <v>0</v>
      </c>
      <c r="T30" s="12">
        <f t="shared" ca="1" si="4"/>
        <v>999</v>
      </c>
      <c r="U30" s="45">
        <f t="shared" ca="1" si="5"/>
        <v>0</v>
      </c>
      <c r="V30" s="48">
        <f t="shared" si="6"/>
        <v>0</v>
      </c>
    </row>
    <row r="31" spans="1:22" x14ac:dyDescent="0.3">
      <c r="A31" s="12" t="s">
        <v>79</v>
      </c>
      <c r="B31" s="12" t="s">
        <v>386</v>
      </c>
      <c r="C31" s="33">
        <f>SUMIFS('фин отчет по заказам'!Z:Z,'фин отчет по заказам'!A:A,Отчёт!A31,'фин отчет по заказам'!C:C,"&gt;=28.04.2025",'фин отчет по заказам'!C:C,"&lt;=04.05.2025")</f>
        <v>0</v>
      </c>
      <c r="D31" s="34">
        <f>SUMIFS('фин отчет по заказам'!B:B,'фин отчет по заказам'!A:A,Отчёт!A31,'фин отчет по заказам'!C:C,"&gt;=28.04.2025",'фин отчет по заказам'!C:C,"&lt;=04.05.2025")</f>
        <v>0</v>
      </c>
      <c r="E31" s="12">
        <f>SUMIFS('фин отчет по заказам'!Z:Z,'фин отчет по заказам'!A:A,Отчёт!A31,'фин отчет по заказам'!D:D,"&gt;=28.04.2025",'фин отчет по заказам'!D:D,"&lt;=04.05.2025",'фин отчет по заказам'!AC:AC,"Доставлен покупателю")</f>
        <v>0</v>
      </c>
      <c r="F31" s="34">
        <f>SUMIFS('фин отчет по заказам'!B:B,'фин отчет по заказам'!A:A,Отчёт!A31,'фин отчет по заказам'!D:D,"&gt;=28.04.2025",'фин отчет по заказам'!D:D,"&lt;=04.05.2025",'фин отчет по заказам'!AC:AC,"Доставлен покупателю")</f>
        <v>0</v>
      </c>
      <c r="G31" s="34">
        <f>SUMIF('Размещение товаров на витрине'!$A$6:$A$633,Отчёт!A31,'Размещение товаров на витрине'!$AU$6:$AU$691)</f>
        <v>0</v>
      </c>
      <c r="H31" s="12">
        <f ca="1">SUMIF('Складская обработка'!$A$3:$A$888,Отчёт!A31,'Складская обработка'!$AD$3:$AD$795)</f>
        <v>0</v>
      </c>
      <c r="I31" s="34">
        <f ca="1">SUMIF('Программа лояльности и отзывы'!$A$3:$A$912,Отчёт!A31,'Программа лояльности и отзывы'!$U$3:$U$809)</f>
        <v>0</v>
      </c>
      <c r="J31" s="12">
        <f ca="1">SUMIF('Буст продаж'!$A$3:$A$962,Отчёт!A31,'Буст продаж'!$R$3:$R$932)</f>
        <v>0</v>
      </c>
      <c r="K31" s="34">
        <f ca="1">SUMIF('Доставка покупателю'!$A$3:$A$7600,Отчёт!A31,'Доставка покупателю'!$AI$3:$AI$5270)</f>
        <v>0</v>
      </c>
      <c r="L31" s="12">
        <f ca="1">SUMIF('Экспресс-доставка покупателю'!$A$3:$A$994,Отчёт!A31,'Экспресс-доставка покупателю'!$AD$3:$AD$986)</f>
        <v>0</v>
      </c>
      <c r="M31" s="12">
        <f ca="1">SUMIF('Приём платежа'!$A$6:$A$780,Отчёт!A31,'Приём платежа'!$Q$6:$Q$643)</f>
        <v>0</v>
      </c>
      <c r="N31" s="12">
        <f ca="1">SUMIF('Перевод платежа'!$A$3:$A$844,Отчёт!A31,'Перевод платежа'!$P$3:$P$808)</f>
        <v>0</v>
      </c>
      <c r="O31" s="12" t="e">
        <f t="shared" si="1"/>
        <v>#DIV/0!</v>
      </c>
      <c r="P31" s="12">
        <f>IFERROR(INDEX(себес!B:B,MATCH(Отчёт!A31,себес!A:A,0)),0)</f>
        <v>0</v>
      </c>
      <c r="Q31" s="12" t="e">
        <f t="shared" ca="1" si="2"/>
        <v>#DIV/0!</v>
      </c>
      <c r="R31" s="54" t="str">
        <f t="shared" ca="1" si="3"/>
        <v xml:space="preserve"> </v>
      </c>
      <c r="S31" s="12">
        <f ca="1">SUMIF('Остатки по складам'!$A$7:$A$9999,Отчёт!A31,'Остатки по складам'!$O$7:$O$9579)</f>
        <v>0</v>
      </c>
      <c r="T31" s="12">
        <f t="shared" ca="1" si="4"/>
        <v>999</v>
      </c>
      <c r="U31" s="45">
        <f t="shared" ca="1" si="5"/>
        <v>0</v>
      </c>
      <c r="V31" s="48">
        <f t="shared" si="6"/>
        <v>0</v>
      </c>
    </row>
    <row r="32" spans="1:22" x14ac:dyDescent="0.3">
      <c r="A32" s="12" t="s">
        <v>51</v>
      </c>
      <c r="B32" s="12" t="s">
        <v>386</v>
      </c>
      <c r="C32" s="33">
        <f>SUMIFS('фин отчет по заказам'!Z:Z,'фин отчет по заказам'!A:A,Отчёт!A32,'фин отчет по заказам'!C:C,"&gt;=28.04.2025",'фин отчет по заказам'!C:C,"&lt;=04.05.2025")</f>
        <v>0</v>
      </c>
      <c r="D32" s="34">
        <f>SUMIFS('фин отчет по заказам'!B:B,'фин отчет по заказам'!A:A,Отчёт!A32,'фин отчет по заказам'!C:C,"&gt;=28.04.2025",'фин отчет по заказам'!C:C,"&lt;=04.05.2025")</f>
        <v>0</v>
      </c>
      <c r="E32" s="12">
        <f>SUMIFS('фин отчет по заказам'!Z:Z,'фин отчет по заказам'!A:A,Отчёт!A32,'фин отчет по заказам'!D:D,"&gt;=28.04.2025",'фин отчет по заказам'!D:D,"&lt;=04.05.2025",'фин отчет по заказам'!AC:AC,"Доставлен покупателю")</f>
        <v>0</v>
      </c>
      <c r="F32" s="34">
        <f>SUMIFS('фин отчет по заказам'!B:B,'фин отчет по заказам'!A:A,Отчёт!A32,'фин отчет по заказам'!D:D,"&gt;=28.04.2025",'фин отчет по заказам'!D:D,"&lt;=04.05.2025",'фин отчет по заказам'!AC:AC,"Доставлен покупателю")</f>
        <v>0</v>
      </c>
      <c r="G32" s="34">
        <f>SUMIF('Размещение товаров на витрине'!$A$6:$A$633,Отчёт!A32,'Размещение товаров на витрине'!$AU$6:$AU$691)</f>
        <v>0</v>
      </c>
      <c r="H32" s="12">
        <f ca="1">SUMIF('Складская обработка'!$A$3:$A$888,Отчёт!A32,'Складская обработка'!$AD$3:$AD$795)</f>
        <v>0</v>
      </c>
      <c r="I32" s="34">
        <f ca="1">SUMIF('Программа лояльности и отзывы'!$A$3:$A$912,Отчёт!A32,'Программа лояльности и отзывы'!$U$3:$U$809)</f>
        <v>0</v>
      </c>
      <c r="J32" s="12">
        <f ca="1">SUMIF('Буст продаж'!$A$3:$A$962,Отчёт!A32,'Буст продаж'!$R$3:$R$932)</f>
        <v>0</v>
      </c>
      <c r="K32" s="34">
        <f ca="1">SUMIF('Доставка покупателю'!$A$3:$A$7600,Отчёт!A32,'Доставка покупателю'!$AI$3:$AI$5270)</f>
        <v>0</v>
      </c>
      <c r="L32" s="12">
        <f ca="1">SUMIF('Экспресс-доставка покупателю'!$A$3:$A$994,Отчёт!A32,'Экспресс-доставка покупателю'!$AD$3:$AD$986)</f>
        <v>0</v>
      </c>
      <c r="M32" s="12">
        <f ca="1">SUMIF('Приём платежа'!$A$6:$A$780,Отчёт!A32,'Приём платежа'!$Q$6:$Q$643)</f>
        <v>0</v>
      </c>
      <c r="N32" s="12">
        <f ca="1">SUMIF('Перевод платежа'!$A$3:$A$844,Отчёт!A32,'Перевод платежа'!$P$3:$P$808)</f>
        <v>0</v>
      </c>
      <c r="O32" s="12" t="e">
        <f t="shared" si="1"/>
        <v>#DIV/0!</v>
      </c>
      <c r="P32" s="12">
        <f>IFERROR(INDEX(себес!B:B,MATCH(Отчёт!A32,себес!A:A,0)),0)</f>
        <v>0</v>
      </c>
      <c r="Q32" s="12" t="e">
        <f t="shared" ca="1" si="2"/>
        <v>#DIV/0!</v>
      </c>
      <c r="R32" s="54" t="str">
        <f t="shared" ca="1" si="3"/>
        <v xml:space="preserve"> </v>
      </c>
      <c r="S32" s="12">
        <f ca="1">SUMIF('Остатки по складам'!$A$7:$A$9999,Отчёт!A32,'Остатки по складам'!$O$7:$O$9579)</f>
        <v>0</v>
      </c>
      <c r="T32" s="12">
        <f t="shared" ca="1" si="4"/>
        <v>999</v>
      </c>
      <c r="U32" s="45">
        <f t="shared" ca="1" si="5"/>
        <v>0</v>
      </c>
      <c r="V32" s="48">
        <f t="shared" si="6"/>
        <v>0</v>
      </c>
    </row>
    <row r="33" spans="1:22" x14ac:dyDescent="0.3">
      <c r="A33" s="12" t="s">
        <v>42</v>
      </c>
      <c r="B33" s="12" t="s">
        <v>386</v>
      </c>
      <c r="C33" s="33">
        <f>SUMIFS('фин отчет по заказам'!Z:Z,'фин отчет по заказам'!A:A,Отчёт!A33,'фин отчет по заказам'!C:C,"&gt;=28.04.2025",'фин отчет по заказам'!C:C,"&lt;=04.05.2025")</f>
        <v>0</v>
      </c>
      <c r="D33" s="34">
        <f>SUMIFS('фин отчет по заказам'!B:B,'фин отчет по заказам'!A:A,Отчёт!A33,'фин отчет по заказам'!C:C,"&gt;=28.04.2025",'фин отчет по заказам'!C:C,"&lt;=04.05.2025")</f>
        <v>0</v>
      </c>
      <c r="E33" s="12">
        <f>SUMIFS('фин отчет по заказам'!Z:Z,'фин отчет по заказам'!A:A,Отчёт!A33,'фин отчет по заказам'!D:D,"&gt;=28.04.2025",'фин отчет по заказам'!D:D,"&lt;=04.05.2025",'фин отчет по заказам'!AC:AC,"Доставлен покупателю")</f>
        <v>0</v>
      </c>
      <c r="F33" s="34">
        <f>SUMIFS('фин отчет по заказам'!B:B,'фин отчет по заказам'!A:A,Отчёт!A33,'фин отчет по заказам'!D:D,"&gt;=28.04.2025",'фин отчет по заказам'!D:D,"&lt;=04.05.2025",'фин отчет по заказам'!AC:AC,"Доставлен покупателю")</f>
        <v>0</v>
      </c>
      <c r="G33" s="34">
        <f>SUMIF('Размещение товаров на витрине'!$A$6:$A$633,Отчёт!A33,'Размещение товаров на витрине'!$AU$6:$AU$691)</f>
        <v>0</v>
      </c>
      <c r="H33" s="12">
        <f ca="1">SUMIF('Складская обработка'!$A$3:$A$888,Отчёт!A33,'Складская обработка'!$AD$3:$AD$795)</f>
        <v>0</v>
      </c>
      <c r="I33" s="34">
        <f ca="1">SUMIF('Программа лояльности и отзывы'!$A$3:$A$912,Отчёт!A33,'Программа лояльности и отзывы'!$U$3:$U$809)</f>
        <v>0</v>
      </c>
      <c r="J33" s="12">
        <f ca="1">SUMIF('Буст продаж'!$A$3:$A$962,Отчёт!A33,'Буст продаж'!$R$3:$R$932)</f>
        <v>0</v>
      </c>
      <c r="K33" s="34">
        <f ca="1">SUMIF('Доставка покупателю'!$A$3:$A$7600,Отчёт!A33,'Доставка покупателю'!$AI$3:$AI$5270)</f>
        <v>0</v>
      </c>
      <c r="L33" s="12">
        <f ca="1">SUMIF('Экспресс-доставка покупателю'!$A$3:$A$994,Отчёт!A33,'Экспресс-доставка покупателю'!$AD$3:$AD$986)</f>
        <v>0</v>
      </c>
      <c r="M33" s="12">
        <f ca="1">SUMIF('Приём платежа'!$A$6:$A$780,Отчёт!A33,'Приём платежа'!$Q$6:$Q$643)</f>
        <v>0</v>
      </c>
      <c r="N33" s="12">
        <f ca="1">SUMIF('Перевод платежа'!$A$3:$A$844,Отчёт!A33,'Перевод платежа'!$P$3:$P$808)</f>
        <v>0</v>
      </c>
      <c r="O33" s="12" t="e">
        <f t="shared" si="1"/>
        <v>#DIV/0!</v>
      </c>
      <c r="P33" s="12">
        <f>IFERROR(INDEX(себес!B:B,MATCH(Отчёт!A33,себес!A:A,0)),0)</f>
        <v>0</v>
      </c>
      <c r="Q33" s="12" t="e">
        <f t="shared" ca="1" si="2"/>
        <v>#DIV/0!</v>
      </c>
      <c r="R33" s="54" t="str">
        <f t="shared" ca="1" si="3"/>
        <v xml:space="preserve"> </v>
      </c>
      <c r="S33" s="12">
        <f ca="1">SUMIF('Остатки по складам'!$A$7:$A$9999,Отчёт!A33,'Остатки по складам'!$O$7:$O$9579)</f>
        <v>0</v>
      </c>
      <c r="T33" s="12">
        <f t="shared" ca="1" si="4"/>
        <v>999</v>
      </c>
      <c r="U33" s="45">
        <f t="shared" ca="1" si="5"/>
        <v>0</v>
      </c>
      <c r="V33" s="48">
        <f t="shared" si="6"/>
        <v>0</v>
      </c>
    </row>
    <row r="34" spans="1:22" x14ac:dyDescent="0.3">
      <c r="A34" s="12" t="s">
        <v>232</v>
      </c>
      <c r="B34" s="12" t="s">
        <v>384</v>
      </c>
      <c r="C34" s="33">
        <f>SUMIFS('фин отчет по заказам'!Z:Z,'фин отчет по заказам'!A:A,Отчёт!A34,'фин отчет по заказам'!C:C,"&gt;=28.04.2025",'фин отчет по заказам'!C:C,"&lt;=04.05.2025")</f>
        <v>0</v>
      </c>
      <c r="D34" s="34">
        <f>SUMIFS('фин отчет по заказам'!B:B,'фин отчет по заказам'!A:A,Отчёт!A34,'фин отчет по заказам'!C:C,"&gt;=28.04.2025",'фин отчет по заказам'!C:C,"&lt;=04.05.2025")</f>
        <v>0</v>
      </c>
      <c r="E34" s="12">
        <f>SUMIFS('фин отчет по заказам'!Z:Z,'фин отчет по заказам'!A:A,Отчёт!A34,'фин отчет по заказам'!D:D,"&gt;=28.04.2025",'фин отчет по заказам'!D:D,"&lt;=04.05.2025",'фин отчет по заказам'!AC:AC,"Доставлен покупателю")</f>
        <v>0</v>
      </c>
      <c r="F34" s="34">
        <f>SUMIFS('фин отчет по заказам'!B:B,'фин отчет по заказам'!A:A,Отчёт!A34,'фин отчет по заказам'!D:D,"&gt;=28.04.2025",'фин отчет по заказам'!D:D,"&lt;=04.05.2025",'фин отчет по заказам'!AC:AC,"Доставлен покупателю")</f>
        <v>0</v>
      </c>
      <c r="G34" s="34">
        <f>SUMIF('Размещение товаров на витрине'!$A$6:$A$633,Отчёт!A34,'Размещение товаров на витрине'!$AU$6:$AU$691)</f>
        <v>0</v>
      </c>
      <c r="H34" s="12">
        <f ca="1">SUMIF('Складская обработка'!$A$3:$A$888,Отчёт!A34,'Складская обработка'!$AD$3:$AD$795)</f>
        <v>0</v>
      </c>
      <c r="I34" s="34">
        <f ca="1">SUMIF('Программа лояльности и отзывы'!$A$3:$A$912,Отчёт!A34,'Программа лояльности и отзывы'!$U$3:$U$809)</f>
        <v>0</v>
      </c>
      <c r="J34" s="12">
        <f ca="1">SUMIF('Буст продаж'!$A$3:$A$962,Отчёт!A34,'Буст продаж'!$R$3:$R$932)</f>
        <v>0</v>
      </c>
      <c r="K34" s="34">
        <f ca="1">SUMIF('Доставка покупателю'!$A$3:$A$7600,Отчёт!A34,'Доставка покупателю'!$AI$3:$AI$5270)</f>
        <v>0</v>
      </c>
      <c r="L34" s="12">
        <f ca="1">SUMIF('Экспресс-доставка покупателю'!$A$3:$A$994,Отчёт!A34,'Экспресс-доставка покупателю'!$AD$3:$AD$986)</f>
        <v>0</v>
      </c>
      <c r="M34" s="12">
        <f ca="1">SUMIF('Приём платежа'!$A$6:$A$780,Отчёт!A34,'Приём платежа'!$Q$6:$Q$643)</f>
        <v>0</v>
      </c>
      <c r="N34" s="12">
        <f ca="1">SUMIF('Перевод платежа'!$A$3:$A$844,Отчёт!A34,'Перевод платежа'!$P$3:$P$808)</f>
        <v>0</v>
      </c>
      <c r="O34" s="12" t="e">
        <f t="shared" si="1"/>
        <v>#DIV/0!</v>
      </c>
      <c r="P34" s="12">
        <f>IFERROR(INDEX(себес!B:B,MATCH(Отчёт!A34,себес!A:A,0)),0)</f>
        <v>0</v>
      </c>
      <c r="Q34" s="12" t="e">
        <f t="shared" ca="1" si="2"/>
        <v>#DIV/0!</v>
      </c>
      <c r="R34" s="54" t="str">
        <f t="shared" ca="1" si="3"/>
        <v xml:space="preserve"> </v>
      </c>
      <c r="S34" s="12">
        <f ca="1">SUMIF('Остатки по складам'!$A$7:$A$9999,Отчёт!A34,'Остатки по складам'!$O$7:$O$9579)</f>
        <v>0</v>
      </c>
      <c r="T34" s="12">
        <f t="shared" ca="1" si="4"/>
        <v>999</v>
      </c>
      <c r="U34" s="45">
        <f t="shared" ca="1" si="5"/>
        <v>0</v>
      </c>
      <c r="V34" s="48">
        <f t="shared" si="6"/>
        <v>0</v>
      </c>
    </row>
    <row r="35" spans="1:22" x14ac:dyDescent="0.3">
      <c r="A35" s="12" t="s">
        <v>190</v>
      </c>
      <c r="B35" s="12" t="s">
        <v>386</v>
      </c>
      <c r="C35" s="33">
        <f>SUMIFS('фин отчет по заказам'!Z:Z,'фин отчет по заказам'!A:A,Отчёт!A35,'фин отчет по заказам'!C:C,"&gt;=28.04.2025",'фин отчет по заказам'!C:C,"&lt;=04.05.2025")</f>
        <v>0</v>
      </c>
      <c r="D35" s="34">
        <f>SUMIFS('фин отчет по заказам'!B:B,'фин отчет по заказам'!A:A,Отчёт!A35,'фин отчет по заказам'!C:C,"&gt;=28.04.2025",'фин отчет по заказам'!C:C,"&lt;=04.05.2025")</f>
        <v>0</v>
      </c>
      <c r="E35" s="12">
        <f>SUMIFS('фин отчет по заказам'!Z:Z,'фин отчет по заказам'!A:A,Отчёт!A35,'фин отчет по заказам'!D:D,"&gt;=28.04.2025",'фин отчет по заказам'!D:D,"&lt;=04.05.2025",'фин отчет по заказам'!AC:AC,"Доставлен покупателю")</f>
        <v>0</v>
      </c>
      <c r="F35" s="34">
        <f>SUMIFS('фин отчет по заказам'!B:B,'фин отчет по заказам'!A:A,Отчёт!A35,'фин отчет по заказам'!D:D,"&gt;=28.04.2025",'фин отчет по заказам'!D:D,"&lt;=04.05.2025",'фин отчет по заказам'!AC:AC,"Доставлен покупателю")</f>
        <v>0</v>
      </c>
      <c r="G35" s="34">
        <f>SUMIF('Размещение товаров на витрине'!$A$6:$A$633,Отчёт!A35,'Размещение товаров на витрине'!$AU$6:$AU$691)</f>
        <v>0</v>
      </c>
      <c r="H35" s="12">
        <f ca="1">SUMIF('Складская обработка'!$A$3:$A$888,Отчёт!A35,'Складская обработка'!$AD$3:$AD$795)</f>
        <v>0</v>
      </c>
      <c r="I35" s="34">
        <f ca="1">SUMIF('Программа лояльности и отзывы'!$A$3:$A$912,Отчёт!A35,'Программа лояльности и отзывы'!$U$3:$U$809)</f>
        <v>0</v>
      </c>
      <c r="J35" s="12">
        <f ca="1">SUMIF('Буст продаж'!$A$3:$A$962,Отчёт!A35,'Буст продаж'!$R$3:$R$932)</f>
        <v>0</v>
      </c>
      <c r="K35" s="34">
        <f ca="1">SUMIF('Доставка покупателю'!$A$3:$A$7600,Отчёт!A35,'Доставка покупателю'!$AI$3:$AI$5270)</f>
        <v>0</v>
      </c>
      <c r="L35" s="12">
        <f ca="1">SUMIF('Экспресс-доставка покупателю'!$A$3:$A$994,Отчёт!A35,'Экспресс-доставка покупателю'!$AD$3:$AD$986)</f>
        <v>0</v>
      </c>
      <c r="M35" s="12">
        <f ca="1">SUMIF('Приём платежа'!$A$6:$A$780,Отчёт!A35,'Приём платежа'!$Q$6:$Q$643)</f>
        <v>0</v>
      </c>
      <c r="N35" s="12">
        <f ca="1">SUMIF('Перевод платежа'!$A$3:$A$844,Отчёт!A35,'Перевод платежа'!$P$3:$P$808)</f>
        <v>0</v>
      </c>
      <c r="O35" s="12" t="e">
        <f t="shared" si="1"/>
        <v>#DIV/0!</v>
      </c>
      <c r="P35" s="12">
        <f>IFERROR(INDEX(себес!B:B,MATCH(Отчёт!A35,себес!A:A,0)),0)</f>
        <v>0</v>
      </c>
      <c r="Q35" s="12" t="e">
        <f t="shared" ca="1" si="2"/>
        <v>#DIV/0!</v>
      </c>
      <c r="R35" s="54" t="str">
        <f t="shared" ca="1" si="3"/>
        <v xml:space="preserve"> </v>
      </c>
      <c r="S35" s="12">
        <f ca="1">SUMIF('Остатки по складам'!$A$7:$A$9999,Отчёт!A35,'Остатки по складам'!$O$7:$O$9579)</f>
        <v>0</v>
      </c>
      <c r="T35" s="12">
        <f t="shared" ca="1" si="4"/>
        <v>999</v>
      </c>
      <c r="U35" s="45">
        <f t="shared" ca="1" si="5"/>
        <v>0</v>
      </c>
      <c r="V35" s="48">
        <f t="shared" si="6"/>
        <v>0</v>
      </c>
    </row>
    <row r="36" spans="1:22" x14ac:dyDescent="0.3">
      <c r="A36" s="12" t="s">
        <v>177</v>
      </c>
      <c r="B36" s="12" t="s">
        <v>386</v>
      </c>
      <c r="C36" s="33">
        <f>SUMIFS('фин отчет по заказам'!Z:Z,'фин отчет по заказам'!A:A,Отчёт!A36,'фин отчет по заказам'!C:C,"&gt;=28.04.2025",'фин отчет по заказам'!C:C,"&lt;=04.05.2025")</f>
        <v>0</v>
      </c>
      <c r="D36" s="34">
        <f>SUMIFS('фин отчет по заказам'!B:B,'фин отчет по заказам'!A:A,Отчёт!A36,'фин отчет по заказам'!C:C,"&gt;=28.04.2025",'фин отчет по заказам'!C:C,"&lt;=04.05.2025")</f>
        <v>0</v>
      </c>
      <c r="E36" s="12">
        <f>SUMIFS('фин отчет по заказам'!Z:Z,'фин отчет по заказам'!A:A,Отчёт!A36,'фин отчет по заказам'!D:D,"&gt;=28.04.2025",'фин отчет по заказам'!D:D,"&lt;=04.05.2025",'фин отчет по заказам'!AC:AC,"Доставлен покупателю")</f>
        <v>0</v>
      </c>
      <c r="F36" s="34">
        <f>SUMIFS('фин отчет по заказам'!B:B,'фин отчет по заказам'!A:A,Отчёт!A36,'фин отчет по заказам'!D:D,"&gt;=28.04.2025",'фин отчет по заказам'!D:D,"&lt;=04.05.2025",'фин отчет по заказам'!AC:AC,"Доставлен покупателю")</f>
        <v>0</v>
      </c>
      <c r="G36" s="34">
        <f>SUMIF('Размещение товаров на витрине'!$A$6:$A$633,Отчёт!A36,'Размещение товаров на витрине'!$AU$6:$AU$691)</f>
        <v>0</v>
      </c>
      <c r="H36" s="12">
        <f ca="1">SUMIF('Складская обработка'!$A$3:$A$888,Отчёт!A36,'Складская обработка'!$AD$3:$AD$795)</f>
        <v>0</v>
      </c>
      <c r="I36" s="34">
        <f ca="1">SUMIF('Программа лояльности и отзывы'!$A$3:$A$912,Отчёт!A36,'Программа лояльности и отзывы'!$U$3:$U$809)</f>
        <v>0</v>
      </c>
      <c r="J36" s="12">
        <f ca="1">SUMIF('Буст продаж'!$A$3:$A$962,Отчёт!A36,'Буст продаж'!$R$3:$R$932)</f>
        <v>0</v>
      </c>
      <c r="K36" s="34">
        <f ca="1">SUMIF('Доставка покупателю'!$A$3:$A$7600,Отчёт!A36,'Доставка покупателю'!$AI$3:$AI$5270)</f>
        <v>0</v>
      </c>
      <c r="L36" s="12">
        <f ca="1">SUMIF('Экспресс-доставка покупателю'!$A$3:$A$994,Отчёт!A36,'Экспресс-доставка покупателю'!$AD$3:$AD$986)</f>
        <v>0</v>
      </c>
      <c r="M36" s="12">
        <f ca="1">SUMIF('Приём платежа'!$A$6:$A$780,Отчёт!A36,'Приём платежа'!$Q$6:$Q$643)</f>
        <v>0</v>
      </c>
      <c r="N36" s="12">
        <f ca="1">SUMIF('Перевод платежа'!$A$3:$A$844,Отчёт!A36,'Перевод платежа'!$P$3:$P$808)</f>
        <v>0</v>
      </c>
      <c r="O36" s="12" t="e">
        <f t="shared" si="1"/>
        <v>#DIV/0!</v>
      </c>
      <c r="P36" s="12">
        <f>IFERROR(INDEX(себес!B:B,MATCH(Отчёт!A36,себес!A:A,0)),0)</f>
        <v>0</v>
      </c>
      <c r="Q36" s="12" t="e">
        <f t="shared" ca="1" si="2"/>
        <v>#DIV/0!</v>
      </c>
      <c r="R36" s="54" t="str">
        <f t="shared" ca="1" si="3"/>
        <v xml:space="preserve"> </v>
      </c>
      <c r="S36" s="12">
        <f ca="1">SUMIF('Остатки по складам'!$A$7:$A$9999,Отчёт!A36,'Остатки по складам'!$O$7:$O$9579)</f>
        <v>0</v>
      </c>
      <c r="T36" s="12">
        <f t="shared" ca="1" si="4"/>
        <v>999</v>
      </c>
      <c r="U36" s="45">
        <f t="shared" ca="1" si="5"/>
        <v>0</v>
      </c>
      <c r="V36" s="48">
        <f t="shared" si="6"/>
        <v>0</v>
      </c>
    </row>
    <row r="37" spans="1:22" x14ac:dyDescent="0.3">
      <c r="A37" s="36" t="s">
        <v>266</v>
      </c>
      <c r="B37" s="12" t="s">
        <v>386</v>
      </c>
      <c r="C37" s="33">
        <f>SUMIFS('фин отчет по заказам'!Z:Z,'фин отчет по заказам'!A:A,Отчёт!A37,'фин отчет по заказам'!C:C,"&gt;=28.04.2025",'фин отчет по заказам'!C:C,"&lt;=04.05.2025")</f>
        <v>0</v>
      </c>
      <c r="D37" s="34">
        <f>SUMIFS('фин отчет по заказам'!B:B,'фин отчет по заказам'!A:A,Отчёт!A37,'фин отчет по заказам'!C:C,"&gt;=28.04.2025",'фин отчет по заказам'!C:C,"&lt;=04.05.2025")</f>
        <v>0</v>
      </c>
      <c r="E37" s="12">
        <f>SUMIFS('фин отчет по заказам'!Z:Z,'фин отчет по заказам'!A:A,Отчёт!A37,'фин отчет по заказам'!D:D,"&gt;=28.04.2025",'фин отчет по заказам'!D:D,"&lt;=04.05.2025",'фин отчет по заказам'!AC:AC,"Доставлен покупателю")</f>
        <v>0</v>
      </c>
      <c r="F37" s="34">
        <f>SUMIFS('фин отчет по заказам'!B:B,'фин отчет по заказам'!A:A,Отчёт!A37,'фин отчет по заказам'!D:D,"&gt;=28.04.2025",'фин отчет по заказам'!D:D,"&lt;=04.05.2025",'фин отчет по заказам'!AC:AC,"Доставлен покупателю")</f>
        <v>0</v>
      </c>
      <c r="G37" s="34">
        <f>SUMIF('Размещение товаров на витрине'!$A$6:$A$633,Отчёт!A37,'Размещение товаров на витрине'!$AU$6:$AU$691)</f>
        <v>0</v>
      </c>
      <c r="H37" s="12">
        <f ca="1">SUMIF('Складская обработка'!$A$3:$A$888,Отчёт!A37,'Складская обработка'!$AD$3:$AD$795)</f>
        <v>0</v>
      </c>
      <c r="I37" s="34">
        <f ca="1">SUMIF('Программа лояльности и отзывы'!$A$3:$A$912,Отчёт!A37,'Программа лояльности и отзывы'!$U$3:$U$809)</f>
        <v>0</v>
      </c>
      <c r="J37" s="12">
        <f ca="1">SUMIF('Буст продаж'!$A$3:$A$962,Отчёт!A37,'Буст продаж'!$R$3:$R$932)</f>
        <v>0</v>
      </c>
      <c r="K37" s="34">
        <f ca="1">SUMIF('Доставка покупателю'!$A$3:$A$7600,Отчёт!A37,'Доставка покупателю'!$AI$3:$AI$5270)</f>
        <v>0</v>
      </c>
      <c r="L37" s="12">
        <f ca="1">SUMIF('Экспресс-доставка покупателю'!$A$3:$A$994,Отчёт!A37,'Экспресс-доставка покупателю'!$AD$3:$AD$986)</f>
        <v>0</v>
      </c>
      <c r="M37" s="12">
        <f ca="1">SUMIF('Приём платежа'!$A$6:$A$780,Отчёт!A37,'Приём платежа'!$Q$6:$Q$643)</f>
        <v>0</v>
      </c>
      <c r="N37" s="12">
        <f ca="1">SUMIF('Перевод платежа'!$A$3:$A$844,Отчёт!A37,'Перевод платежа'!$P$3:$P$808)</f>
        <v>0</v>
      </c>
      <c r="O37" s="12" t="e">
        <f t="shared" ref="O37:O40" si="7">$O$3/$E$3*E37</f>
        <v>#DIV/0!</v>
      </c>
      <c r="P37" s="12">
        <f>IFERROR(INDEX(себес!B:B,MATCH(Отчёт!A37,себес!A:A,0)),0)</f>
        <v>0</v>
      </c>
      <c r="Q37" s="12" t="e">
        <f t="shared" ca="1" si="2"/>
        <v>#DIV/0!</v>
      </c>
      <c r="R37" s="54" t="str">
        <f t="shared" ref="R37:R40" ca="1" si="8">IFERROR(Q37/F37," ")</f>
        <v xml:space="preserve"> </v>
      </c>
      <c r="S37" s="12">
        <f ca="1">SUMIF('Остатки по складам'!$A$7:$A$9999,Отчёт!A37,'Остатки по складам'!$O$7:$O$9579)</f>
        <v>0</v>
      </c>
      <c r="T37" s="12">
        <f t="shared" ca="1" si="4"/>
        <v>999</v>
      </c>
      <c r="U37" s="45">
        <f t="shared" ca="1" si="5"/>
        <v>0</v>
      </c>
      <c r="V37" s="48">
        <f t="shared" si="6"/>
        <v>0</v>
      </c>
    </row>
    <row r="38" spans="1:22" x14ac:dyDescent="0.3">
      <c r="A38" s="36" t="s">
        <v>327</v>
      </c>
      <c r="B38" s="12" t="s">
        <v>384</v>
      </c>
      <c r="C38" s="33">
        <f>SUMIFS('фин отчет по заказам'!Z:Z,'фин отчет по заказам'!A:A,Отчёт!A38,'фин отчет по заказам'!C:C,"&gt;=28.04.2025",'фин отчет по заказам'!C:C,"&lt;=04.05.2025")</f>
        <v>0</v>
      </c>
      <c r="D38" s="34">
        <f>SUMIFS('фин отчет по заказам'!B:B,'фин отчет по заказам'!A:A,Отчёт!A38,'фин отчет по заказам'!C:C,"&gt;=28.04.2025",'фин отчет по заказам'!C:C,"&lt;=04.05.2025")</f>
        <v>0</v>
      </c>
      <c r="E38" s="12">
        <f>SUMIFS('фин отчет по заказам'!Z:Z,'фин отчет по заказам'!A:A,Отчёт!A38,'фин отчет по заказам'!D:D,"&gt;=28.04.2025",'фин отчет по заказам'!D:D,"&lt;=04.05.2025",'фин отчет по заказам'!AC:AC,"Доставлен покупателю")</f>
        <v>0</v>
      </c>
      <c r="F38" s="34">
        <f>SUMIFS('фин отчет по заказам'!B:B,'фин отчет по заказам'!A:A,Отчёт!A38,'фин отчет по заказам'!D:D,"&gt;=28.04.2025",'фин отчет по заказам'!D:D,"&lt;=04.05.2025",'фин отчет по заказам'!AC:AC,"Доставлен покупателю")</f>
        <v>0</v>
      </c>
      <c r="G38" s="34">
        <f>SUMIF('Размещение товаров на витрине'!$A$6:$A$633,Отчёт!A38,'Размещение товаров на витрине'!$AU$6:$AU$691)</f>
        <v>0</v>
      </c>
      <c r="H38" s="12">
        <f ca="1">SUMIF('Складская обработка'!$A$3:$A$888,Отчёт!A38,'Складская обработка'!$AD$3:$AD$795)</f>
        <v>0</v>
      </c>
      <c r="I38" s="34">
        <f ca="1">SUMIF('Программа лояльности и отзывы'!$A$3:$A$912,Отчёт!A38,'Программа лояльности и отзывы'!$U$3:$U$809)</f>
        <v>0</v>
      </c>
      <c r="J38" s="12">
        <f ca="1">SUMIF('Буст продаж'!$A$3:$A$962,Отчёт!A38,'Буст продаж'!$R$3:$R$932)</f>
        <v>0</v>
      </c>
      <c r="K38" s="34">
        <f ca="1">SUMIF('Доставка покупателю'!$A$3:$A$7600,Отчёт!A38,'Доставка покупателю'!$AI$3:$AI$5270)</f>
        <v>0</v>
      </c>
      <c r="L38" s="12">
        <f ca="1">SUMIF('Экспресс-доставка покупателю'!$A$3:$A$994,Отчёт!A38,'Экспресс-доставка покупателю'!$AD$3:$AD$986)</f>
        <v>0</v>
      </c>
      <c r="M38" s="12">
        <f ca="1">SUMIF('Приём платежа'!$A$6:$A$780,Отчёт!A38,'Приём платежа'!$Q$6:$Q$643)</f>
        <v>0</v>
      </c>
      <c r="N38" s="12">
        <f ca="1">SUMIF('Перевод платежа'!$A$3:$A$844,Отчёт!A38,'Перевод платежа'!$P$3:$P$808)</f>
        <v>0</v>
      </c>
      <c r="O38" s="12" t="e">
        <f t="shared" si="7"/>
        <v>#DIV/0!</v>
      </c>
      <c r="P38" s="12">
        <f>IFERROR(INDEX(себес!B:B,MATCH(Отчёт!A38,себес!A:A,0)),0)</f>
        <v>0</v>
      </c>
      <c r="Q38" s="12" t="e">
        <f t="shared" ca="1" si="2"/>
        <v>#DIV/0!</v>
      </c>
      <c r="R38" s="54" t="str">
        <f t="shared" ca="1" si="8"/>
        <v xml:space="preserve"> </v>
      </c>
      <c r="S38" s="12">
        <f ca="1">SUMIF('Остатки по складам'!$A$7:$A$9999,Отчёт!A38,'Остатки по складам'!$O$7:$O$9579)</f>
        <v>0</v>
      </c>
      <c r="T38" s="12">
        <f t="shared" ca="1" si="4"/>
        <v>999</v>
      </c>
      <c r="U38" s="45">
        <f t="shared" ca="1" si="5"/>
        <v>0</v>
      </c>
      <c r="V38" s="48">
        <f t="shared" si="6"/>
        <v>0</v>
      </c>
    </row>
    <row r="39" spans="1:22" x14ac:dyDescent="0.3">
      <c r="A39" s="36" t="s">
        <v>267</v>
      </c>
      <c r="B39" s="12" t="s">
        <v>385</v>
      </c>
      <c r="C39" s="33">
        <f>SUMIFS('фин отчет по заказам'!Z:Z,'фин отчет по заказам'!A:A,Отчёт!A39,'фин отчет по заказам'!C:C,"&gt;=28.04.2025",'фин отчет по заказам'!C:C,"&lt;=04.05.2025")</f>
        <v>0</v>
      </c>
      <c r="D39" s="34">
        <f>SUMIFS('фин отчет по заказам'!B:B,'фин отчет по заказам'!A:A,Отчёт!A39,'фин отчет по заказам'!C:C,"&gt;=28.04.2025",'фин отчет по заказам'!C:C,"&lt;=04.05.2025")</f>
        <v>0</v>
      </c>
      <c r="E39" s="12">
        <f>SUMIFS('фин отчет по заказам'!Z:Z,'фин отчет по заказам'!A:A,Отчёт!A39,'фин отчет по заказам'!D:D,"&gt;=28.04.2025",'фин отчет по заказам'!D:D,"&lt;=04.05.2025",'фин отчет по заказам'!AC:AC,"Доставлен покупателю")</f>
        <v>0</v>
      </c>
      <c r="F39" s="34">
        <f>SUMIFS('фин отчет по заказам'!B:B,'фин отчет по заказам'!A:A,Отчёт!A39,'фин отчет по заказам'!D:D,"&gt;=28.04.2025",'фин отчет по заказам'!D:D,"&lt;=04.05.2025",'фин отчет по заказам'!AC:AC,"Доставлен покупателю")</f>
        <v>0</v>
      </c>
      <c r="G39" s="34">
        <f>SUMIF('Размещение товаров на витрине'!$A$6:$A$633,Отчёт!A39,'Размещение товаров на витрине'!$AU$6:$AU$691)</f>
        <v>0</v>
      </c>
      <c r="H39" s="12">
        <f ca="1">SUMIF('Складская обработка'!$A$3:$A$888,Отчёт!A39,'Складская обработка'!$AD$3:$AD$795)</f>
        <v>0</v>
      </c>
      <c r="I39" s="34">
        <f ca="1">SUMIF('Программа лояльности и отзывы'!$A$3:$A$912,Отчёт!A39,'Программа лояльности и отзывы'!$U$3:$U$809)</f>
        <v>0</v>
      </c>
      <c r="J39" s="12">
        <f ca="1">SUMIF('Буст продаж'!$A$3:$A$962,Отчёт!A39,'Буст продаж'!$R$3:$R$932)</f>
        <v>0</v>
      </c>
      <c r="K39" s="34">
        <f ca="1">SUMIF('Доставка покупателю'!$A$3:$A$7600,Отчёт!A39,'Доставка покупателю'!$AI$3:$AI$5270)</f>
        <v>0</v>
      </c>
      <c r="L39" s="12">
        <f ca="1">SUMIF('Экспресс-доставка покупателю'!$A$3:$A$994,Отчёт!A39,'Экспресс-доставка покупателю'!$AD$3:$AD$986)</f>
        <v>0</v>
      </c>
      <c r="M39" s="12">
        <f ca="1">SUMIF('Приём платежа'!$A$6:$A$780,Отчёт!A39,'Приём платежа'!$Q$6:$Q$643)</f>
        <v>0</v>
      </c>
      <c r="N39" s="12">
        <f ca="1">SUMIF('Перевод платежа'!$A$3:$A$844,Отчёт!A39,'Перевод платежа'!$P$3:$P$808)</f>
        <v>0</v>
      </c>
      <c r="O39" s="12" t="e">
        <f t="shared" si="7"/>
        <v>#DIV/0!</v>
      </c>
      <c r="P39" s="12">
        <f>IFERROR(INDEX(себес!B:B,MATCH(Отчёт!A39,себес!A:A,0)),0)</f>
        <v>0</v>
      </c>
      <c r="Q39" s="12" t="e">
        <f t="shared" ca="1" si="2"/>
        <v>#DIV/0!</v>
      </c>
      <c r="R39" s="54" t="str">
        <f t="shared" ca="1" si="8"/>
        <v xml:space="preserve"> </v>
      </c>
      <c r="S39" s="12">
        <f ca="1">SUMIF('Остатки по складам'!$A$7:$A$9999,Отчёт!A39,'Остатки по складам'!$O$7:$O$9579)</f>
        <v>0</v>
      </c>
      <c r="T39" s="12">
        <f t="shared" ca="1" si="4"/>
        <v>999</v>
      </c>
      <c r="U39" s="45">
        <f t="shared" ca="1" si="5"/>
        <v>0</v>
      </c>
      <c r="V39" s="48">
        <f t="shared" si="6"/>
        <v>0</v>
      </c>
    </row>
    <row r="40" spans="1:22" x14ac:dyDescent="0.3">
      <c r="A40" s="38" t="s">
        <v>268</v>
      </c>
      <c r="B40" s="12" t="s">
        <v>385</v>
      </c>
      <c r="C40" s="33">
        <f>SUMIFS('фин отчет по заказам'!Z:Z,'фин отчет по заказам'!A:A,Отчёт!A40,'фин отчет по заказам'!C:C,"&gt;=28.04.2025",'фин отчет по заказам'!C:C,"&lt;=04.05.2025")</f>
        <v>0</v>
      </c>
      <c r="D40" s="34">
        <f>SUMIFS('фин отчет по заказам'!B:B,'фин отчет по заказам'!A:A,Отчёт!A40,'фин отчет по заказам'!C:C,"&gt;=28.04.2025",'фин отчет по заказам'!C:C,"&lt;=04.05.2025")</f>
        <v>0</v>
      </c>
      <c r="E40" s="12">
        <f>SUMIFS('фин отчет по заказам'!Z:Z,'фин отчет по заказам'!A:A,Отчёт!A40,'фин отчет по заказам'!D:D,"&gt;=28.04.2025",'фин отчет по заказам'!D:D,"&lt;=04.05.2025",'фин отчет по заказам'!AC:AC,"Доставлен покупателю")</f>
        <v>0</v>
      </c>
      <c r="F40" s="34">
        <f>SUMIFS('фин отчет по заказам'!B:B,'фин отчет по заказам'!A:A,Отчёт!A40,'фин отчет по заказам'!D:D,"&gt;=28.04.2025",'фин отчет по заказам'!D:D,"&lt;=04.05.2025",'фин отчет по заказам'!AC:AC,"Доставлен покупателю")</f>
        <v>0</v>
      </c>
      <c r="G40" s="34">
        <f>SUMIF('Размещение товаров на витрине'!$A$6:$A$633,Отчёт!A40,'Размещение товаров на витрине'!$AU$6:$AU$691)</f>
        <v>0</v>
      </c>
      <c r="H40" s="12">
        <f ca="1">SUMIF('Складская обработка'!$A$3:$A$888,Отчёт!A40,'Складская обработка'!$AD$3:$AD$795)</f>
        <v>0</v>
      </c>
      <c r="I40" s="34">
        <f ca="1">SUMIF('Программа лояльности и отзывы'!$A$3:$A$912,Отчёт!A40,'Программа лояльности и отзывы'!$U$3:$U$809)</f>
        <v>0</v>
      </c>
      <c r="J40" s="12">
        <f ca="1">SUMIF('Буст продаж'!$A$3:$A$962,Отчёт!A40,'Буст продаж'!$R$3:$R$932)</f>
        <v>0</v>
      </c>
      <c r="K40" s="34">
        <f ca="1">SUMIF('Доставка покупателю'!$A$3:$A$7600,Отчёт!A40,'Доставка покупателю'!$AI$3:$AI$5270)</f>
        <v>0</v>
      </c>
      <c r="L40" s="12">
        <f ca="1">SUMIF('Экспресс-доставка покупателю'!$A$3:$A$994,Отчёт!A40,'Экспресс-доставка покупателю'!$AD$3:$AD$986)</f>
        <v>0</v>
      </c>
      <c r="M40" s="12">
        <f ca="1">SUMIF('Приём платежа'!$A$6:$A$780,Отчёт!A40,'Приём платежа'!$Q$6:$Q$643)</f>
        <v>0</v>
      </c>
      <c r="N40" s="12">
        <f ca="1">SUMIF('Перевод платежа'!$A$3:$A$844,Отчёт!A40,'Перевод платежа'!$P$3:$P$808)</f>
        <v>0</v>
      </c>
      <c r="O40" s="12" t="e">
        <f t="shared" si="7"/>
        <v>#DIV/0!</v>
      </c>
      <c r="P40" s="12">
        <f>IFERROR(INDEX(себес!B:B,MATCH(Отчёт!A40,себес!A:A,0)),0)</f>
        <v>0</v>
      </c>
      <c r="Q40" s="12" t="e">
        <f t="shared" ca="1" si="2"/>
        <v>#DIV/0!</v>
      </c>
      <c r="R40" s="54" t="str">
        <f t="shared" ca="1" si="8"/>
        <v xml:space="preserve"> </v>
      </c>
      <c r="S40" s="12">
        <f ca="1">SUMIF('Остатки по складам'!$A$7:$A$9999,Отчёт!A40,'Остатки по складам'!$O$7:$O$9579)</f>
        <v>0</v>
      </c>
      <c r="T40" s="12">
        <f t="shared" ca="1" si="4"/>
        <v>999</v>
      </c>
      <c r="U40" s="45">
        <f t="shared" ca="1" si="5"/>
        <v>0</v>
      </c>
      <c r="V40" s="48">
        <f t="shared" si="6"/>
        <v>0</v>
      </c>
    </row>
    <row r="41" spans="1:22" x14ac:dyDescent="0.3">
      <c r="A41" s="38" t="s">
        <v>269</v>
      </c>
      <c r="B41" s="12" t="s">
        <v>385</v>
      </c>
      <c r="C41" s="33">
        <f>SUMIFS('фин отчет по заказам'!Z:Z,'фин отчет по заказам'!A:A,Отчёт!A41,'фин отчет по заказам'!C:C,"&gt;=28.04.2025",'фин отчет по заказам'!C:C,"&lt;=04.05.2025")</f>
        <v>0</v>
      </c>
      <c r="D41" s="34">
        <f>SUMIFS('фин отчет по заказам'!B:B,'фин отчет по заказам'!A:A,Отчёт!A41,'фин отчет по заказам'!C:C,"&gt;=28.04.2025",'фин отчет по заказам'!C:C,"&lt;=04.05.2025")</f>
        <v>0</v>
      </c>
      <c r="E41" s="12">
        <f>SUMIFS('фин отчет по заказам'!Z:Z,'фин отчет по заказам'!A:A,Отчёт!A41,'фин отчет по заказам'!D:D,"&gt;=28.04.2025",'фин отчет по заказам'!D:D,"&lt;=04.05.2025",'фин отчет по заказам'!AC:AC,"Доставлен покупателю")</f>
        <v>0</v>
      </c>
      <c r="F41" s="34">
        <f>SUMIFS('фин отчет по заказам'!B:B,'фин отчет по заказам'!A:A,Отчёт!A41,'фин отчет по заказам'!D:D,"&gt;=28.04.2025",'фин отчет по заказам'!D:D,"&lt;=04.05.2025",'фин отчет по заказам'!AC:AC,"Доставлен покупателю")</f>
        <v>0</v>
      </c>
      <c r="G41" s="34">
        <f>SUMIF('Размещение товаров на витрине'!$A$6:$A$633,Отчёт!A41,'Размещение товаров на витрине'!$AU$6:$AU$691)</f>
        <v>0</v>
      </c>
      <c r="H41" s="12">
        <f ca="1">SUMIF('Складская обработка'!$A$3:$A$888,Отчёт!A41,'Складская обработка'!$AD$3:$AD$795)</f>
        <v>0</v>
      </c>
      <c r="I41" s="34">
        <f ca="1">SUMIF('Программа лояльности и отзывы'!$A$3:$A$912,Отчёт!A41,'Программа лояльности и отзывы'!$U$3:$U$809)</f>
        <v>0</v>
      </c>
      <c r="J41" s="12">
        <f ca="1">SUMIF('Буст продаж'!$A$3:$A$962,Отчёт!A41,'Буст продаж'!$R$3:$R$932)</f>
        <v>0</v>
      </c>
      <c r="K41" s="34">
        <f ca="1">SUMIF('Доставка покупателю'!$A$3:$A$7600,Отчёт!A41,'Доставка покупателю'!$AI$3:$AI$5270)</f>
        <v>0</v>
      </c>
      <c r="L41" s="12">
        <f ca="1">SUMIF('Экспресс-доставка покупателю'!$A$3:$A$994,Отчёт!A41,'Экспресс-доставка покупателю'!$AD$3:$AD$986)</f>
        <v>0</v>
      </c>
      <c r="M41" s="12">
        <f ca="1">SUMIF('Приём платежа'!$A$6:$A$780,Отчёт!A41,'Приём платежа'!$Q$6:$Q$643)</f>
        <v>0</v>
      </c>
      <c r="N41" s="12">
        <f ca="1">SUMIF('Перевод платежа'!$A$3:$A$844,Отчёт!A41,'Перевод платежа'!$P$3:$P$808)</f>
        <v>0</v>
      </c>
      <c r="O41" s="12" t="e">
        <f t="shared" ref="O41:O42" si="9">$O$3/$E$3*E41</f>
        <v>#DIV/0!</v>
      </c>
      <c r="P41" s="12">
        <f>IFERROR(INDEX(себес!B:B,MATCH(Отчёт!A41,себес!A:A,0)),0)</f>
        <v>0</v>
      </c>
      <c r="Q41" s="12" t="e">
        <f t="shared" ca="1" si="2"/>
        <v>#DIV/0!</v>
      </c>
      <c r="R41" s="54" t="str">
        <f t="shared" ref="R41:R42" ca="1" si="10">IFERROR(Q41/F41," ")</f>
        <v xml:space="preserve"> </v>
      </c>
      <c r="S41" s="12">
        <f ca="1">SUMIF('Остатки по складам'!$A$7:$A$9999,Отчёт!A41,'Остатки по складам'!$O$7:$O$9579)</f>
        <v>0</v>
      </c>
      <c r="T41" s="12">
        <f t="shared" ref="T41:T42" ca="1" si="11">IFERROR(S41/E41*7,999)</f>
        <v>999</v>
      </c>
      <c r="U41" s="45">
        <f t="shared" ref="U41:U42" ca="1" si="12">IFERROR(((G41+H41+I41+J41+K41+L41+M41+N41+O41)/E41),0)</f>
        <v>0</v>
      </c>
      <c r="V41" s="48">
        <f t="shared" si="6"/>
        <v>0</v>
      </c>
    </row>
    <row r="42" spans="1:22" x14ac:dyDescent="0.3">
      <c r="A42" s="38" t="s">
        <v>270</v>
      </c>
      <c r="B42" s="12" t="s">
        <v>385</v>
      </c>
      <c r="C42" s="33">
        <f>SUMIFS('фин отчет по заказам'!Z:Z,'фин отчет по заказам'!A:A,Отчёт!A42,'фин отчет по заказам'!C:C,"&gt;=28.04.2025",'фин отчет по заказам'!C:C,"&lt;=04.05.2025")</f>
        <v>0</v>
      </c>
      <c r="D42" s="34">
        <f>SUMIFS('фин отчет по заказам'!B:B,'фин отчет по заказам'!A:A,Отчёт!A42,'фин отчет по заказам'!C:C,"&gt;=28.04.2025",'фин отчет по заказам'!C:C,"&lt;=04.05.2025")</f>
        <v>0</v>
      </c>
      <c r="E42" s="12">
        <f>SUMIFS('фин отчет по заказам'!Z:Z,'фин отчет по заказам'!A:A,Отчёт!A42,'фин отчет по заказам'!D:D,"&gt;=28.04.2025",'фин отчет по заказам'!D:D,"&lt;=04.05.2025",'фин отчет по заказам'!AC:AC,"Доставлен покупателю")</f>
        <v>0</v>
      </c>
      <c r="F42" s="34">
        <f>SUMIFS('фин отчет по заказам'!B:B,'фин отчет по заказам'!A:A,Отчёт!A42,'фин отчет по заказам'!D:D,"&gt;=28.04.2025",'фин отчет по заказам'!D:D,"&lt;=04.05.2025",'фин отчет по заказам'!AC:AC,"Доставлен покупателю")</f>
        <v>0</v>
      </c>
      <c r="G42" s="34">
        <f>SUMIF('Размещение товаров на витрине'!$A$6:$A$633,Отчёт!A42,'Размещение товаров на витрине'!$AU$6:$AU$691)</f>
        <v>0</v>
      </c>
      <c r="H42" s="12">
        <f ca="1">SUMIF('Складская обработка'!$A$3:$A$888,Отчёт!A42,'Складская обработка'!$AD$3:$AD$795)</f>
        <v>0</v>
      </c>
      <c r="I42" s="34">
        <f ca="1">SUMIF('Программа лояльности и отзывы'!$A$3:$A$912,Отчёт!A42,'Программа лояльности и отзывы'!$U$3:$U$809)</f>
        <v>0</v>
      </c>
      <c r="J42" s="12">
        <f ca="1">SUMIF('Буст продаж'!$A$3:$A$962,Отчёт!A42,'Буст продаж'!$R$3:$R$932)</f>
        <v>0</v>
      </c>
      <c r="K42" s="34">
        <f ca="1">SUMIF('Доставка покупателю'!$A$3:$A$7600,Отчёт!A42,'Доставка покупателю'!$AI$3:$AI$5270)</f>
        <v>0</v>
      </c>
      <c r="L42" s="12">
        <f ca="1">SUMIF('Экспресс-доставка покупателю'!$A$3:$A$994,Отчёт!A42,'Экспресс-доставка покупателю'!$AD$3:$AD$986)</f>
        <v>0</v>
      </c>
      <c r="M42" s="12">
        <f ca="1">SUMIF('Приём платежа'!$A$6:$A$780,Отчёт!A42,'Приём платежа'!$Q$6:$Q$643)</f>
        <v>0</v>
      </c>
      <c r="N42" s="12">
        <f ca="1">SUMIF('Перевод платежа'!$A$3:$A$844,Отчёт!A42,'Перевод платежа'!$P$3:$P$808)</f>
        <v>0</v>
      </c>
      <c r="O42" s="12" t="e">
        <f t="shared" si="9"/>
        <v>#DIV/0!</v>
      </c>
      <c r="P42" s="12">
        <f>IFERROR(INDEX(себес!B:B,MATCH(Отчёт!A42,себес!A:A,0)),0)</f>
        <v>0</v>
      </c>
      <c r="Q42" s="12" t="e">
        <f t="shared" ca="1" si="2"/>
        <v>#DIV/0!</v>
      </c>
      <c r="R42" s="54" t="str">
        <f t="shared" ca="1" si="10"/>
        <v xml:space="preserve"> </v>
      </c>
      <c r="S42" s="12">
        <f ca="1">SUMIF('Остатки по складам'!$A$7:$A$9999,Отчёт!A42,'Остатки по складам'!$O$7:$O$9579)</f>
        <v>0</v>
      </c>
      <c r="T42" s="12">
        <f t="shared" ca="1" si="11"/>
        <v>999</v>
      </c>
      <c r="U42" s="45">
        <f t="shared" ca="1" si="12"/>
        <v>0</v>
      </c>
      <c r="V42" s="48">
        <f t="shared" si="6"/>
        <v>0</v>
      </c>
    </row>
    <row r="43" spans="1:22" x14ac:dyDescent="0.3">
      <c r="A43" s="51" t="s">
        <v>387</v>
      </c>
      <c r="B43" s="12" t="s">
        <v>385</v>
      </c>
      <c r="C43" s="33">
        <f>SUMIFS('фин отчет по заказам'!Z:Z,'фин отчет по заказам'!A:A,Отчёт!A43,'фин отчет по заказам'!C:C,"&gt;=28.04.2025",'фин отчет по заказам'!C:C,"&lt;=04.05.2025")</f>
        <v>0</v>
      </c>
      <c r="D43" s="34">
        <f>SUMIFS('фин отчет по заказам'!B:B,'фин отчет по заказам'!A:A,Отчёт!A43,'фин отчет по заказам'!C:C,"&gt;=28.04.2025",'фин отчет по заказам'!C:C,"&lt;=04.05.2025")</f>
        <v>0</v>
      </c>
      <c r="E43" s="12">
        <f>SUMIFS('фин отчет по заказам'!Z:Z,'фин отчет по заказам'!A:A,Отчёт!A43,'фин отчет по заказам'!D:D,"&gt;=28.04.2025",'фин отчет по заказам'!D:D,"&lt;=04.05.2025",'фин отчет по заказам'!AC:AC,"Доставлен покупателю")</f>
        <v>0</v>
      </c>
      <c r="F43" s="34">
        <f>SUMIFS('фин отчет по заказам'!B:B,'фин отчет по заказам'!A:A,Отчёт!A43,'фин отчет по заказам'!D:D,"&gt;=28.04.2025",'фин отчет по заказам'!D:D,"&lt;=04.05.2025",'фин отчет по заказам'!AC:AC,"Доставлен покупателю")</f>
        <v>0</v>
      </c>
      <c r="G43" s="34">
        <f>SUMIF('Размещение товаров на витрине'!$A$6:$A$633,Отчёт!A43,'Размещение товаров на витрине'!$AU$6:$AU$691)</f>
        <v>0</v>
      </c>
      <c r="H43" s="12">
        <f ca="1">SUMIF('Складская обработка'!$A$3:$A$888,Отчёт!A43,'Складская обработка'!$AD$3:$AD$795)</f>
        <v>0</v>
      </c>
      <c r="I43" s="34">
        <f ca="1">SUMIF('Программа лояльности и отзывы'!$A$3:$A$912,Отчёт!A43,'Программа лояльности и отзывы'!$U$3:$U$809)</f>
        <v>0</v>
      </c>
      <c r="J43" s="12">
        <f ca="1">SUMIF('Буст продаж'!$A$3:$A$962,Отчёт!A43,'Буст продаж'!$R$3:$R$932)</f>
        <v>0</v>
      </c>
      <c r="K43" s="34">
        <f ca="1">SUMIF('Доставка покупателю'!$A$3:$A$7600,Отчёт!A43,'Доставка покупателю'!$AI$3:$AI$5270)</f>
        <v>0</v>
      </c>
      <c r="L43" s="12">
        <f ca="1">SUMIF('Экспресс-доставка покупателю'!$A$3:$A$994,Отчёт!A43,'Экспресс-доставка покупателю'!$AD$3:$AD$986)</f>
        <v>0</v>
      </c>
      <c r="M43" s="12">
        <f ca="1">SUMIF('Приём платежа'!$A$6:$A$780,Отчёт!A43,'Приём платежа'!$Q$6:$Q$643)</f>
        <v>0</v>
      </c>
      <c r="N43" s="12">
        <f ca="1">SUMIF('Перевод платежа'!$A$3:$A$844,Отчёт!A43,'Перевод платежа'!$P$3:$P$808)</f>
        <v>0</v>
      </c>
      <c r="O43" s="12" t="e">
        <f t="shared" ref="O43:O46" si="13">$O$3/$E$3*E43</f>
        <v>#DIV/0!</v>
      </c>
      <c r="P43" s="12">
        <f>IFERROR(INDEX(себес!B:B,MATCH(Отчёт!A43,себес!A:A,0)),0)</f>
        <v>0</v>
      </c>
      <c r="Q43" s="12" t="e">
        <f t="shared" ref="Q43:Q46" ca="1" si="14">F43-G43-H43-I43-J43-K43-L43-M43-N43-O43-P43*E43-V43</f>
        <v>#DIV/0!</v>
      </c>
      <c r="R43" s="54" t="str">
        <f t="shared" ref="R43:R46" ca="1" si="15">IFERROR(Q43/F43," ")</f>
        <v xml:space="preserve"> </v>
      </c>
      <c r="S43" s="12">
        <f ca="1">SUMIF('Остатки по складам'!$A$7:$A$9999,Отчёт!A43,'Остатки по складам'!$O$7:$O$9579)</f>
        <v>0</v>
      </c>
      <c r="T43" s="12">
        <f t="shared" ref="T43:T46" ca="1" si="16">IFERROR(S43/E43*7,999)</f>
        <v>999</v>
      </c>
      <c r="U43" s="45">
        <f t="shared" ref="U43:U46" ca="1" si="17">IFERROR(((G43+H43+I43+J43+K43+L43+M43+N43+O43)/E43),0)</f>
        <v>0</v>
      </c>
      <c r="V43" s="48">
        <f t="shared" ref="V43:V46" si="18">F43*$V$2</f>
        <v>0</v>
      </c>
    </row>
    <row r="44" spans="1:22" x14ac:dyDescent="0.3">
      <c r="A44" s="51" t="s">
        <v>388</v>
      </c>
      <c r="B44" s="12" t="s">
        <v>385</v>
      </c>
      <c r="C44" s="33">
        <f>SUMIFS('фин отчет по заказам'!Z:Z,'фин отчет по заказам'!A:A,Отчёт!A44,'фин отчет по заказам'!C:C,"&gt;=28.04.2025",'фин отчет по заказам'!C:C,"&lt;=04.05.2025")</f>
        <v>0</v>
      </c>
      <c r="D44" s="34">
        <f>SUMIFS('фин отчет по заказам'!B:B,'фин отчет по заказам'!A:A,Отчёт!A44,'фин отчет по заказам'!C:C,"&gt;=28.04.2025",'фин отчет по заказам'!C:C,"&lt;=04.05.2025")</f>
        <v>0</v>
      </c>
      <c r="E44" s="12">
        <f>SUMIFS('фин отчет по заказам'!Z:Z,'фин отчет по заказам'!A:A,Отчёт!A44,'фин отчет по заказам'!D:D,"&gt;=28.04.2025",'фин отчет по заказам'!D:D,"&lt;=04.05.2025",'фин отчет по заказам'!AC:AC,"Доставлен покупателю")</f>
        <v>0</v>
      </c>
      <c r="F44" s="34">
        <f>SUMIFS('фин отчет по заказам'!B:B,'фин отчет по заказам'!A:A,Отчёт!A44,'фин отчет по заказам'!D:D,"&gt;=28.04.2025",'фин отчет по заказам'!D:D,"&lt;=04.05.2025",'фин отчет по заказам'!AC:AC,"Доставлен покупателю")</f>
        <v>0</v>
      </c>
      <c r="G44" s="34">
        <f>SUMIF('Размещение товаров на витрине'!$A$6:$A$633,Отчёт!A44,'Размещение товаров на витрине'!$AU$6:$AU$691)</f>
        <v>0</v>
      </c>
      <c r="H44" s="12">
        <f ca="1">SUMIF('Складская обработка'!$A$3:$A$888,Отчёт!A44,'Складская обработка'!$AD$3:$AD$795)</f>
        <v>0</v>
      </c>
      <c r="I44" s="34">
        <f ca="1">SUMIF('Программа лояльности и отзывы'!$A$3:$A$912,Отчёт!A44,'Программа лояльности и отзывы'!$U$3:$U$809)</f>
        <v>0</v>
      </c>
      <c r="J44" s="12">
        <f ca="1">SUMIF('Буст продаж'!$A$3:$A$962,Отчёт!A44,'Буст продаж'!$R$3:$R$932)</f>
        <v>0</v>
      </c>
      <c r="K44" s="34">
        <f ca="1">SUMIF('Доставка покупателю'!$A$3:$A$7600,Отчёт!A44,'Доставка покупателю'!$AI$3:$AI$5270)</f>
        <v>0</v>
      </c>
      <c r="L44" s="12">
        <f ca="1">SUMIF('Экспресс-доставка покупателю'!$A$3:$A$994,Отчёт!A44,'Экспресс-доставка покупателю'!$AD$3:$AD$986)</f>
        <v>0</v>
      </c>
      <c r="M44" s="12">
        <f ca="1">SUMIF('Приём платежа'!$A$6:$A$780,Отчёт!A44,'Приём платежа'!$Q$6:$Q$643)</f>
        <v>0</v>
      </c>
      <c r="N44" s="12">
        <f ca="1">SUMIF('Перевод платежа'!$A$3:$A$844,Отчёт!A44,'Перевод платежа'!$P$3:$P$808)</f>
        <v>0</v>
      </c>
      <c r="O44" s="12" t="e">
        <f t="shared" si="13"/>
        <v>#DIV/0!</v>
      </c>
      <c r="P44" s="12">
        <f>IFERROR(INDEX(себес!B:B,MATCH(Отчёт!A44,себес!A:A,0)),0)</f>
        <v>0</v>
      </c>
      <c r="Q44" s="12" t="e">
        <f t="shared" ca="1" si="14"/>
        <v>#DIV/0!</v>
      </c>
      <c r="R44" s="54" t="str">
        <f t="shared" ca="1" si="15"/>
        <v xml:space="preserve"> </v>
      </c>
      <c r="S44" s="12">
        <f ca="1">SUMIF('Остатки по складам'!$A$7:$A$9999,Отчёт!A44,'Остатки по складам'!$O$7:$O$9579)</f>
        <v>0</v>
      </c>
      <c r="T44" s="12">
        <f t="shared" ca="1" si="16"/>
        <v>999</v>
      </c>
      <c r="U44" s="45">
        <f t="shared" ca="1" si="17"/>
        <v>0</v>
      </c>
      <c r="V44" s="48">
        <f t="shared" si="18"/>
        <v>0</v>
      </c>
    </row>
    <row r="45" spans="1:22" x14ac:dyDescent="0.3">
      <c r="A45" s="51" t="s">
        <v>389</v>
      </c>
      <c r="B45" s="12" t="s">
        <v>385</v>
      </c>
      <c r="C45" s="33">
        <f>SUMIFS('фин отчет по заказам'!Z:Z,'фин отчет по заказам'!A:A,Отчёт!A45,'фин отчет по заказам'!C:C,"&gt;=28.04.2025",'фин отчет по заказам'!C:C,"&lt;=04.05.2025")</f>
        <v>0</v>
      </c>
      <c r="D45" s="34">
        <f>SUMIFS('фин отчет по заказам'!B:B,'фин отчет по заказам'!A:A,Отчёт!A45,'фин отчет по заказам'!C:C,"&gt;=28.04.2025",'фин отчет по заказам'!C:C,"&lt;=04.05.2025")</f>
        <v>0</v>
      </c>
      <c r="E45" s="12">
        <f>SUMIFS('фин отчет по заказам'!Z:Z,'фин отчет по заказам'!A:A,Отчёт!A45,'фин отчет по заказам'!D:D,"&gt;=28.04.2025",'фин отчет по заказам'!D:D,"&lt;=04.05.2025",'фин отчет по заказам'!AC:AC,"Доставлен покупателю")</f>
        <v>0</v>
      </c>
      <c r="F45" s="34">
        <f>SUMIFS('фин отчет по заказам'!B:B,'фин отчет по заказам'!A:A,Отчёт!A45,'фин отчет по заказам'!D:D,"&gt;=28.04.2025",'фин отчет по заказам'!D:D,"&lt;=04.05.2025",'фин отчет по заказам'!AC:AC,"Доставлен покупателю")</f>
        <v>0</v>
      </c>
      <c r="G45" s="34">
        <f>SUMIF('Размещение товаров на витрине'!$A$6:$A$633,Отчёт!A45,'Размещение товаров на витрине'!$AU$6:$AU$691)</f>
        <v>0</v>
      </c>
      <c r="H45" s="12">
        <f ca="1">SUMIF('Складская обработка'!$A$3:$A$888,Отчёт!A45,'Складская обработка'!$AD$3:$AD$795)</f>
        <v>0</v>
      </c>
      <c r="I45" s="34">
        <f ca="1">SUMIF('Программа лояльности и отзывы'!$A$3:$A$912,Отчёт!A45,'Программа лояльности и отзывы'!$U$3:$U$809)</f>
        <v>0</v>
      </c>
      <c r="J45" s="12">
        <f ca="1">SUMIF('Буст продаж'!$A$3:$A$962,Отчёт!A45,'Буст продаж'!$R$3:$R$932)</f>
        <v>0</v>
      </c>
      <c r="K45" s="34">
        <f ca="1">SUMIF('Доставка покупателю'!$A$3:$A$7600,Отчёт!A45,'Доставка покупателю'!$AI$3:$AI$5270)</f>
        <v>0</v>
      </c>
      <c r="L45" s="12">
        <f ca="1">SUMIF('Экспресс-доставка покупателю'!$A$3:$A$994,Отчёт!A45,'Экспресс-доставка покупателю'!$AD$3:$AD$986)</f>
        <v>0</v>
      </c>
      <c r="M45" s="12">
        <f ca="1">SUMIF('Приём платежа'!$A$6:$A$780,Отчёт!A45,'Приём платежа'!$Q$6:$Q$643)</f>
        <v>0</v>
      </c>
      <c r="N45" s="12">
        <f ca="1">SUMIF('Перевод платежа'!$A$3:$A$844,Отчёт!A45,'Перевод платежа'!$P$3:$P$808)</f>
        <v>0</v>
      </c>
      <c r="O45" s="12" t="e">
        <f t="shared" si="13"/>
        <v>#DIV/0!</v>
      </c>
      <c r="P45" s="12">
        <f>IFERROR(INDEX(себес!B:B,MATCH(Отчёт!A45,себес!A:A,0)),0)</f>
        <v>0</v>
      </c>
      <c r="Q45" s="12" t="e">
        <f t="shared" ca="1" si="14"/>
        <v>#DIV/0!</v>
      </c>
      <c r="R45" s="54" t="str">
        <f t="shared" ca="1" si="15"/>
        <v xml:space="preserve"> </v>
      </c>
      <c r="S45" s="12">
        <f ca="1">SUMIF('Остатки по складам'!$A$7:$A$9999,Отчёт!A45,'Остатки по складам'!$O$7:$O$9579)</f>
        <v>0</v>
      </c>
      <c r="T45" s="12">
        <f t="shared" ca="1" si="16"/>
        <v>999</v>
      </c>
      <c r="U45" s="45">
        <f t="shared" ca="1" si="17"/>
        <v>0</v>
      </c>
      <c r="V45" s="48">
        <f t="shared" si="18"/>
        <v>0</v>
      </c>
    </row>
    <row r="46" spans="1:22" x14ac:dyDescent="0.3">
      <c r="A46" s="51" t="s">
        <v>390</v>
      </c>
      <c r="B46" s="12" t="s">
        <v>385</v>
      </c>
      <c r="C46" s="33">
        <f>SUMIFS('фин отчет по заказам'!Z:Z,'фин отчет по заказам'!A:A,Отчёт!A46,'фин отчет по заказам'!C:C,"&gt;=28.04.2025",'фин отчет по заказам'!C:C,"&lt;=04.05.2025")</f>
        <v>0</v>
      </c>
      <c r="D46" s="34">
        <f>SUMIFS('фин отчет по заказам'!B:B,'фин отчет по заказам'!A:A,Отчёт!A46,'фин отчет по заказам'!C:C,"&gt;=28.04.2025",'фин отчет по заказам'!C:C,"&lt;=04.05.2025")</f>
        <v>0</v>
      </c>
      <c r="E46" s="12">
        <f>SUMIFS('фин отчет по заказам'!Z:Z,'фин отчет по заказам'!A:A,Отчёт!A46,'фин отчет по заказам'!D:D,"&gt;=28.04.2025",'фин отчет по заказам'!D:D,"&lt;=04.05.2025",'фин отчет по заказам'!AC:AC,"Доставлен покупателю")</f>
        <v>0</v>
      </c>
      <c r="F46" s="34">
        <f>SUMIFS('фин отчет по заказам'!B:B,'фин отчет по заказам'!A:A,Отчёт!A46,'фин отчет по заказам'!D:D,"&gt;=28.04.2025",'фин отчет по заказам'!D:D,"&lt;=04.05.2025",'фин отчет по заказам'!AC:AC,"Доставлен покупателю")</f>
        <v>0</v>
      </c>
      <c r="G46" s="34">
        <f>SUMIF('Размещение товаров на витрине'!$A$6:$A$633,Отчёт!A46,'Размещение товаров на витрине'!$AU$6:$AU$691)</f>
        <v>0</v>
      </c>
      <c r="H46" s="12">
        <f ca="1">SUMIF('Складская обработка'!$A$3:$A$888,Отчёт!A46,'Складская обработка'!$AD$3:$AD$795)</f>
        <v>0</v>
      </c>
      <c r="I46" s="34">
        <f ca="1">SUMIF('Программа лояльности и отзывы'!$A$3:$A$912,Отчёт!A46,'Программа лояльности и отзывы'!$U$3:$U$809)</f>
        <v>0</v>
      </c>
      <c r="J46" s="12">
        <f ca="1">SUMIF('Буст продаж'!$A$3:$A$962,Отчёт!A46,'Буст продаж'!$R$3:$R$932)</f>
        <v>0</v>
      </c>
      <c r="K46" s="34">
        <f ca="1">SUMIF('Доставка покупателю'!$A$3:$A$7600,Отчёт!A46,'Доставка покупателю'!$AI$3:$AI$5270)</f>
        <v>0</v>
      </c>
      <c r="L46" s="12">
        <f ca="1">SUMIF('Экспресс-доставка покупателю'!$A$3:$A$994,Отчёт!A46,'Экспресс-доставка покупателю'!$AD$3:$AD$986)</f>
        <v>0</v>
      </c>
      <c r="M46" s="12">
        <f ca="1">SUMIF('Приём платежа'!$A$6:$A$780,Отчёт!A46,'Приём платежа'!$Q$6:$Q$643)</f>
        <v>0</v>
      </c>
      <c r="N46" s="12">
        <f ca="1">SUMIF('Перевод платежа'!$A$3:$A$844,Отчёт!A46,'Перевод платежа'!$P$3:$P$808)</f>
        <v>0</v>
      </c>
      <c r="O46" s="12" t="e">
        <f t="shared" si="13"/>
        <v>#DIV/0!</v>
      </c>
      <c r="P46" s="12">
        <f>IFERROR(INDEX(себес!B:B,MATCH(Отчёт!A46,себес!A:A,0)),0)</f>
        <v>0</v>
      </c>
      <c r="Q46" s="12" t="e">
        <f t="shared" ca="1" si="14"/>
        <v>#DIV/0!</v>
      </c>
      <c r="R46" s="54" t="str">
        <f t="shared" ca="1" si="15"/>
        <v xml:space="preserve"> </v>
      </c>
      <c r="S46" s="12">
        <f ca="1">SUMIF('Остатки по складам'!$A$7:$A$9999,Отчёт!A46,'Остатки по складам'!$O$7:$O$9579)</f>
        <v>0</v>
      </c>
      <c r="T46" s="12">
        <f t="shared" ca="1" si="16"/>
        <v>999</v>
      </c>
      <c r="U46" s="45">
        <f t="shared" ca="1" si="17"/>
        <v>0</v>
      </c>
      <c r="V46" s="48">
        <f t="shared" si="18"/>
        <v>0</v>
      </c>
    </row>
    <row r="47" spans="1:22" x14ac:dyDescent="0.3">
      <c r="A47" s="51" t="s">
        <v>395</v>
      </c>
      <c r="B47" s="12" t="s">
        <v>385</v>
      </c>
      <c r="C47" s="33">
        <f>SUMIFS('фин отчет по заказам'!Z:Z,'фин отчет по заказам'!A:A,Отчёт!A47,'фин отчет по заказам'!C:C,"&gt;=28.04.2025",'фин отчет по заказам'!C:C,"&lt;=04.05.2025")</f>
        <v>0</v>
      </c>
      <c r="D47" s="34">
        <f>SUMIFS('фин отчет по заказам'!B:B,'фин отчет по заказам'!A:A,Отчёт!A47,'фин отчет по заказам'!C:C,"&gt;=28.04.2025",'фин отчет по заказам'!C:C,"&lt;=04.05.2025")</f>
        <v>0</v>
      </c>
      <c r="E47" s="12">
        <f>SUMIFS('фин отчет по заказам'!Z:Z,'фин отчет по заказам'!A:A,Отчёт!A47,'фин отчет по заказам'!D:D,"&gt;=28.04.2025",'фин отчет по заказам'!D:D,"&lt;=04.05.2025",'фин отчет по заказам'!AC:AC,"Доставлен покупателю")</f>
        <v>0</v>
      </c>
      <c r="F47" s="34">
        <f>SUMIFS('фин отчет по заказам'!B:B,'фин отчет по заказам'!A:A,Отчёт!A47,'фин отчет по заказам'!D:D,"&gt;=28.04.2025",'фин отчет по заказам'!D:D,"&lt;=04.05.2025",'фин отчет по заказам'!AC:AC,"Доставлен покупателю")</f>
        <v>0</v>
      </c>
      <c r="G47" s="34">
        <f>SUMIF('Размещение товаров на витрине'!$A$6:$A$633,Отчёт!A47,'Размещение товаров на витрине'!$AU$6:$AU$691)</f>
        <v>0</v>
      </c>
      <c r="H47" s="12">
        <f ca="1">SUMIF('Складская обработка'!$A$3:$A$888,Отчёт!A47,'Складская обработка'!$AD$3:$AD$795)</f>
        <v>0</v>
      </c>
      <c r="I47" s="34">
        <f ca="1">SUMIF('Программа лояльности и отзывы'!$A$3:$A$912,Отчёт!A47,'Программа лояльности и отзывы'!$U$3:$U$809)</f>
        <v>0</v>
      </c>
      <c r="J47" s="12">
        <f ca="1">SUMIF('Буст продаж'!$A$3:$A$962,Отчёт!A47,'Буст продаж'!$R$3:$R$932)</f>
        <v>0</v>
      </c>
      <c r="K47" s="34">
        <f ca="1">SUMIF('Доставка покупателю'!$A$3:$A$7600,Отчёт!A47,'Доставка покупателю'!$AI$3:$AI$5270)</f>
        <v>0</v>
      </c>
      <c r="L47" s="12">
        <f ca="1">SUMIF('Экспресс-доставка покупателю'!$A$3:$A$994,Отчёт!A47,'Экспресс-доставка покупателю'!$AD$3:$AD$986)</f>
        <v>0</v>
      </c>
      <c r="M47" s="12">
        <f ca="1">SUMIF('Приём платежа'!$A$6:$A$780,Отчёт!A47,'Приём платежа'!$Q$6:$Q$643)</f>
        <v>0</v>
      </c>
      <c r="N47" s="12">
        <f ca="1">SUMIF('Перевод платежа'!$A$3:$A$844,Отчёт!A47,'Перевод платежа'!$P$3:$P$808)</f>
        <v>0</v>
      </c>
      <c r="O47" s="12" t="e">
        <f t="shared" ref="O47:O48" si="19">$O$3/$E$3*E47</f>
        <v>#DIV/0!</v>
      </c>
      <c r="P47" s="12">
        <f>IFERROR(INDEX(себес!B:B,MATCH(Отчёт!A47,себес!A:A,0)),0)</f>
        <v>0</v>
      </c>
      <c r="Q47" s="12" t="e">
        <f t="shared" ref="Q47:Q48" ca="1" si="20">F47-G47-H47-I47-J47-K47-L47-M47-N47-O47-P47*E47-V47</f>
        <v>#DIV/0!</v>
      </c>
      <c r="R47" s="54" t="str">
        <f t="shared" ref="R47:R48" ca="1" si="21">IFERROR(Q47/F47," ")</f>
        <v xml:space="preserve"> </v>
      </c>
      <c r="S47" s="12">
        <f ca="1">SUMIF('Остатки по складам'!$A$7:$A$9999,Отчёт!A47,'Остатки по складам'!$O$7:$O$9579)</f>
        <v>0</v>
      </c>
      <c r="T47" s="12">
        <f t="shared" ref="T47:T48" ca="1" si="22">IFERROR(S47/E47*7,999)</f>
        <v>999</v>
      </c>
      <c r="U47" s="45">
        <f t="shared" ref="U47:U48" ca="1" si="23">IFERROR(((G47+H47+I47+J47+K47+L47+M47+N47+O47)/E47),0)</f>
        <v>0</v>
      </c>
      <c r="V47" s="48">
        <f t="shared" ref="V47:V48" si="24">F47*$V$2</f>
        <v>0</v>
      </c>
    </row>
    <row r="48" spans="1:22" x14ac:dyDescent="0.3">
      <c r="A48" s="51" t="s">
        <v>406</v>
      </c>
      <c r="B48" s="12" t="s">
        <v>385</v>
      </c>
      <c r="C48" s="33">
        <f>SUMIFS('фин отчет по заказам'!Z:Z,'фин отчет по заказам'!A:A,Отчёт!A48,'фин отчет по заказам'!C:C,"&gt;=28.04.2025",'фин отчет по заказам'!C:C,"&lt;=04.05.2025")</f>
        <v>0</v>
      </c>
      <c r="D48" s="34">
        <f>SUMIFS('фин отчет по заказам'!B:B,'фин отчет по заказам'!A:A,Отчёт!A48,'фин отчет по заказам'!C:C,"&gt;=28.04.2025",'фин отчет по заказам'!C:C,"&lt;=04.05.2025")</f>
        <v>0</v>
      </c>
      <c r="E48" s="12">
        <f>SUMIFS('фин отчет по заказам'!Z:Z,'фин отчет по заказам'!A:A,Отчёт!A48,'фин отчет по заказам'!D:D,"&gt;=28.04.2025",'фин отчет по заказам'!D:D,"&lt;=04.05.2025",'фин отчет по заказам'!AC:AC,"Доставлен покупателю")</f>
        <v>0</v>
      </c>
      <c r="F48" s="34">
        <f>SUMIFS('фин отчет по заказам'!B:B,'фин отчет по заказам'!A:A,Отчёт!A48,'фин отчет по заказам'!D:D,"&gt;=28.04.2025",'фин отчет по заказам'!D:D,"&lt;=04.05.2025",'фин отчет по заказам'!AC:AC,"Доставлен покупателю")</f>
        <v>0</v>
      </c>
      <c r="G48" s="34">
        <f>SUMIF('Размещение товаров на витрине'!$A$6:$A$633,Отчёт!A48,'Размещение товаров на витрине'!$AU$6:$AU$691)</f>
        <v>0</v>
      </c>
      <c r="H48" s="12">
        <f ca="1">SUMIF('Складская обработка'!$A$3:$A$888,Отчёт!A48,'Складская обработка'!$AD$3:$AD$795)</f>
        <v>0</v>
      </c>
      <c r="I48" s="34">
        <f ca="1">SUMIF('Программа лояльности и отзывы'!$A$3:$A$912,Отчёт!A48,'Программа лояльности и отзывы'!$U$3:$U$809)</f>
        <v>0</v>
      </c>
      <c r="J48" s="12">
        <f ca="1">SUMIF('Буст продаж'!$A$3:$A$962,Отчёт!A48,'Буст продаж'!$R$3:$R$932)</f>
        <v>0</v>
      </c>
      <c r="K48" s="34">
        <f ca="1">SUMIF('Доставка покупателю'!$A$3:$A$7600,Отчёт!A48,'Доставка покупателю'!$AI$3:$AI$5270)</f>
        <v>0</v>
      </c>
      <c r="L48" s="12">
        <f ca="1">SUMIF('Экспресс-доставка покупателю'!$A$3:$A$994,Отчёт!A48,'Экспресс-доставка покупателю'!$AD$3:$AD$986)</f>
        <v>0</v>
      </c>
      <c r="M48" s="12">
        <f ca="1">SUMIF('Приём платежа'!$A$6:$A$780,Отчёт!A48,'Приём платежа'!$Q$6:$Q$643)</f>
        <v>0</v>
      </c>
      <c r="N48" s="12">
        <f ca="1">SUMIF('Перевод платежа'!$A$3:$A$844,Отчёт!A48,'Перевод платежа'!$P$3:$P$808)</f>
        <v>0</v>
      </c>
      <c r="O48" s="12" t="e">
        <f t="shared" si="19"/>
        <v>#DIV/0!</v>
      </c>
      <c r="P48" s="12">
        <f>IFERROR(INDEX(себес!B:B,MATCH(Отчёт!A48,себес!A:A,0)),0)</f>
        <v>0</v>
      </c>
      <c r="Q48" s="12" t="e">
        <f t="shared" ca="1" si="20"/>
        <v>#DIV/0!</v>
      </c>
      <c r="R48" s="54" t="str">
        <f t="shared" ca="1" si="21"/>
        <v xml:space="preserve"> </v>
      </c>
      <c r="S48" s="12">
        <f ca="1">SUMIF('Остатки по складам'!$A$7:$A$9999,Отчёт!A48,'Остатки по складам'!$O$7:$O$9579)</f>
        <v>0</v>
      </c>
      <c r="T48" s="12">
        <f t="shared" ca="1" si="22"/>
        <v>999</v>
      </c>
      <c r="U48" s="45">
        <f t="shared" ca="1" si="23"/>
        <v>0</v>
      </c>
      <c r="V48" s="48">
        <f t="shared" si="24"/>
        <v>0</v>
      </c>
    </row>
    <row r="49" spans="1:22" x14ac:dyDescent="0.3">
      <c r="A49" s="51" t="s">
        <v>411</v>
      </c>
      <c r="B49" s="12" t="s">
        <v>386</v>
      </c>
      <c r="C49" s="33">
        <f>SUMIFS('фин отчет по заказам'!Z:Z,'фин отчет по заказам'!A:A,Отчёт!A49,'фин отчет по заказам'!C:C,"&gt;=28.04.2025",'фин отчет по заказам'!C:C,"&lt;=04.05.2025")</f>
        <v>0</v>
      </c>
      <c r="D49" s="34">
        <f>SUMIFS('фин отчет по заказам'!B:B,'фин отчет по заказам'!A:A,Отчёт!A49,'фин отчет по заказам'!C:C,"&gt;=28.04.2025",'фин отчет по заказам'!C:C,"&lt;=04.05.2025")</f>
        <v>0</v>
      </c>
      <c r="E49" s="12">
        <f>SUMIFS('фин отчет по заказам'!Z:Z,'фин отчет по заказам'!A:A,Отчёт!A49,'фин отчет по заказам'!D:D,"&gt;=28.04.2025",'фин отчет по заказам'!D:D,"&lt;=04.05.2025",'фин отчет по заказам'!AC:AC,"Доставлен покупателю")</f>
        <v>0</v>
      </c>
      <c r="F49" s="34">
        <f>SUMIFS('фин отчет по заказам'!B:B,'фин отчет по заказам'!A:A,Отчёт!A49,'фин отчет по заказам'!D:D,"&gt;=28.04.2025",'фин отчет по заказам'!D:D,"&lt;=04.05.2025",'фин отчет по заказам'!AC:AC,"Доставлен покупателю")</f>
        <v>0</v>
      </c>
      <c r="G49" s="34">
        <f>SUMIF('Размещение товаров на витрине'!$A$6:$A$633,Отчёт!A49,'Размещение товаров на витрине'!$AU$6:$AU$691)</f>
        <v>0</v>
      </c>
      <c r="H49" s="12">
        <f ca="1">SUMIF('Складская обработка'!$A$3:$A$888,Отчёт!A49,'Складская обработка'!$AD$3:$AD$795)</f>
        <v>0</v>
      </c>
      <c r="I49" s="34">
        <f ca="1">SUMIF('Программа лояльности и отзывы'!$A$3:$A$912,Отчёт!A49,'Программа лояльности и отзывы'!$U$3:$U$809)</f>
        <v>0</v>
      </c>
      <c r="J49" s="12">
        <f ca="1">SUMIF('Буст продаж'!$A$3:$A$962,Отчёт!A49,'Буст продаж'!$R$3:$R$932)</f>
        <v>0</v>
      </c>
      <c r="K49" s="34">
        <f ca="1">SUMIF('Доставка покупателю'!$A$3:$A$7600,Отчёт!A49,'Доставка покупателю'!$AI$3:$AI$5270)</f>
        <v>0</v>
      </c>
      <c r="L49" s="12">
        <f ca="1">SUMIF('Экспресс-доставка покупателю'!$A$3:$A$994,Отчёт!A49,'Экспресс-доставка покупателю'!$AD$3:$AD$986)</f>
        <v>0</v>
      </c>
      <c r="M49" s="12">
        <f ca="1">SUMIF('Приём платежа'!$A$6:$A$780,Отчёт!A49,'Приём платежа'!$Q$6:$Q$643)</f>
        <v>0</v>
      </c>
      <c r="N49" s="12">
        <f ca="1">SUMIF('Перевод платежа'!$A$3:$A$844,Отчёт!A49,'Перевод платежа'!$P$3:$P$808)</f>
        <v>0</v>
      </c>
      <c r="O49" s="12" t="e">
        <f t="shared" ref="O49" si="25">$O$3/$E$3*E49</f>
        <v>#DIV/0!</v>
      </c>
      <c r="P49" s="12">
        <f>IFERROR(INDEX(себес!B:B,MATCH(Отчёт!A49,себес!A:A,0)),0)</f>
        <v>0</v>
      </c>
      <c r="Q49" s="12" t="e">
        <f t="shared" ref="Q49" ca="1" si="26">F49-G49-H49-I49-J49-K49-L49-M49-N49-O49-P49*E49-V49</f>
        <v>#DIV/0!</v>
      </c>
      <c r="R49" s="54" t="str">
        <f t="shared" ref="R49" ca="1" si="27">IFERROR(Q49/F49," ")</f>
        <v xml:space="preserve"> </v>
      </c>
      <c r="S49" s="12">
        <f ca="1">SUMIF('Остатки по складам'!$A$7:$A$9999,Отчёт!A49,'Остатки по складам'!$O$7:$O$9579)</f>
        <v>0</v>
      </c>
      <c r="T49" s="12">
        <f t="shared" ref="T49" ca="1" si="28">IFERROR(S49/E49*7,999)</f>
        <v>999</v>
      </c>
      <c r="U49" s="45">
        <f t="shared" ref="U49" ca="1" si="29">IFERROR(((G49+H49+I49+J49+K49+L49+M49+N49+O49)/E49),0)</f>
        <v>0</v>
      </c>
      <c r="V49" s="48">
        <f t="shared" ref="V49" si="30">F49*$V$2</f>
        <v>0</v>
      </c>
    </row>
    <row r="50" spans="1:22" x14ac:dyDescent="0.3">
      <c r="A50" s="51" t="s">
        <v>417</v>
      </c>
      <c r="B50" s="12" t="s">
        <v>386</v>
      </c>
      <c r="C50" s="33">
        <f>SUMIFS('фин отчет по заказам'!Z:Z,'фин отчет по заказам'!A:A,Отчёт!A50,'фин отчет по заказам'!C:C,"&gt;=28.04.2025",'фин отчет по заказам'!C:C,"&lt;=04.05.2025")</f>
        <v>0</v>
      </c>
      <c r="D50" s="34">
        <f>SUMIFS('фин отчет по заказам'!B:B,'фин отчет по заказам'!A:A,Отчёт!A50,'фин отчет по заказам'!C:C,"&gt;=28.04.2025",'фин отчет по заказам'!C:C,"&lt;=04.05.2025")</f>
        <v>0</v>
      </c>
      <c r="E50" s="12">
        <f>SUMIFS('фин отчет по заказам'!Z:Z,'фин отчет по заказам'!A:A,Отчёт!A50,'фин отчет по заказам'!D:D,"&gt;=28.04.2025",'фин отчет по заказам'!D:D,"&lt;=04.05.2025",'фин отчет по заказам'!AC:AC,"Доставлен покупателю")</f>
        <v>0</v>
      </c>
      <c r="F50" s="34">
        <f>SUMIFS('фин отчет по заказам'!B:B,'фин отчет по заказам'!A:A,Отчёт!A50,'фин отчет по заказам'!D:D,"&gt;=28.04.2025",'фин отчет по заказам'!D:D,"&lt;=04.05.2025",'фин отчет по заказам'!AC:AC,"Доставлен покупателю")</f>
        <v>0</v>
      </c>
      <c r="G50" s="34">
        <f>SUMIF('Размещение товаров на витрине'!$A$6:$A$633,Отчёт!A50,'Размещение товаров на витрине'!$AU$6:$AU$691)</f>
        <v>0</v>
      </c>
      <c r="H50" s="12">
        <f ca="1">SUMIF('Складская обработка'!$A$3:$A$888,Отчёт!A50,'Складская обработка'!$AD$3:$AD$795)</f>
        <v>0</v>
      </c>
      <c r="I50" s="34">
        <f ca="1">SUMIF('Программа лояльности и отзывы'!$A$3:$A$912,Отчёт!A50,'Программа лояльности и отзывы'!$U$3:$U$809)</f>
        <v>0</v>
      </c>
      <c r="J50" s="12">
        <f ca="1">SUMIF('Буст продаж'!$A$3:$A$962,Отчёт!A50,'Буст продаж'!$R$3:$R$932)</f>
        <v>0</v>
      </c>
      <c r="K50" s="34">
        <f ca="1">SUMIF('Доставка покупателю'!$A$3:$A$7600,Отчёт!A50,'Доставка покупателю'!$AI$3:$AI$5270)</f>
        <v>0</v>
      </c>
      <c r="L50" s="12">
        <f ca="1">SUMIF('Экспресс-доставка покупателю'!$A$3:$A$994,Отчёт!A50,'Экспресс-доставка покупателю'!$AD$3:$AD$986)</f>
        <v>0</v>
      </c>
      <c r="M50" s="12">
        <f ca="1">SUMIF('Приём платежа'!$A$6:$A$780,Отчёт!A50,'Приём платежа'!$Q$6:$Q$643)</f>
        <v>0</v>
      </c>
      <c r="N50" s="12">
        <f ca="1">SUMIF('Перевод платежа'!$A$3:$A$844,Отчёт!A50,'Перевод платежа'!$P$3:$P$808)</f>
        <v>0</v>
      </c>
      <c r="O50" s="12" t="e">
        <f t="shared" ref="O50:O53" si="31">$O$3/$E$3*E50</f>
        <v>#DIV/0!</v>
      </c>
      <c r="P50" s="12">
        <f>IFERROR(INDEX(себес!B:B,MATCH(Отчёт!A50,себес!A:A,0)),0)</f>
        <v>0</v>
      </c>
      <c r="Q50" s="12" t="e">
        <f t="shared" ref="Q50:Q53" ca="1" si="32">F50-G50-H50-I50-J50-K50-L50-M50-N50-O50-P50*E50-V50</f>
        <v>#DIV/0!</v>
      </c>
      <c r="R50" s="54" t="str">
        <f t="shared" ref="R50:R53" ca="1" si="33">IFERROR(Q50/F50," ")</f>
        <v xml:space="preserve"> </v>
      </c>
      <c r="S50" s="12">
        <f ca="1">SUMIF('Остатки по складам'!$A$7:$A$9999,Отчёт!A50,'Остатки по складам'!$O$7:$O$9579)</f>
        <v>0</v>
      </c>
      <c r="T50" s="12">
        <f t="shared" ref="T50:T53" ca="1" si="34">IFERROR(S50/E50*7,999)</f>
        <v>999</v>
      </c>
      <c r="U50" s="45">
        <f t="shared" ref="U50:U53" ca="1" si="35">IFERROR(((G50+H50+I50+J50+K50+L50+M50+N50+O50)/E50),0)</f>
        <v>0</v>
      </c>
      <c r="V50" s="48">
        <f t="shared" ref="V50:V53" si="36">F50*$V$2</f>
        <v>0</v>
      </c>
    </row>
    <row r="51" spans="1:22" x14ac:dyDescent="0.3">
      <c r="A51" s="51" t="s">
        <v>418</v>
      </c>
      <c r="B51" s="12" t="s">
        <v>386</v>
      </c>
      <c r="C51" s="33">
        <f>SUMIFS('фин отчет по заказам'!Z:Z,'фин отчет по заказам'!A:A,Отчёт!A51,'фин отчет по заказам'!C:C,"&gt;=28.04.2025",'фин отчет по заказам'!C:C,"&lt;=04.05.2025")</f>
        <v>0</v>
      </c>
      <c r="D51" s="34">
        <f>SUMIFS('фин отчет по заказам'!B:B,'фин отчет по заказам'!A:A,Отчёт!A51,'фин отчет по заказам'!C:C,"&gt;=28.04.2025",'фин отчет по заказам'!C:C,"&lt;=04.05.2025")</f>
        <v>0</v>
      </c>
      <c r="E51" s="12">
        <f>SUMIFS('фин отчет по заказам'!Z:Z,'фин отчет по заказам'!A:A,Отчёт!A51,'фин отчет по заказам'!D:D,"&gt;=28.04.2025",'фин отчет по заказам'!D:D,"&lt;=04.05.2025",'фин отчет по заказам'!AC:AC,"Доставлен покупателю")</f>
        <v>0</v>
      </c>
      <c r="F51" s="34">
        <f>SUMIFS('фин отчет по заказам'!B:B,'фин отчет по заказам'!A:A,Отчёт!A51,'фин отчет по заказам'!D:D,"&gt;=28.04.2025",'фин отчет по заказам'!D:D,"&lt;=04.05.2025",'фин отчет по заказам'!AC:AC,"Доставлен покупателю")</f>
        <v>0</v>
      </c>
      <c r="G51" s="34">
        <f>SUMIF('Размещение товаров на витрине'!$A$6:$A$633,Отчёт!A51,'Размещение товаров на витрине'!$AU$6:$AU$691)</f>
        <v>0</v>
      </c>
      <c r="H51" s="12">
        <f ca="1">SUMIF('Складская обработка'!$A$3:$A$888,Отчёт!A51,'Складская обработка'!$AD$3:$AD$795)</f>
        <v>0</v>
      </c>
      <c r="I51" s="34">
        <f ca="1">SUMIF('Программа лояльности и отзывы'!$A$3:$A$912,Отчёт!A51,'Программа лояльности и отзывы'!$U$3:$U$809)</f>
        <v>0</v>
      </c>
      <c r="J51" s="12">
        <f ca="1">SUMIF('Буст продаж'!$A$3:$A$962,Отчёт!A51,'Буст продаж'!$R$3:$R$932)</f>
        <v>0</v>
      </c>
      <c r="K51" s="34">
        <f ca="1">SUMIF('Доставка покупателю'!$A$3:$A$7600,Отчёт!A51,'Доставка покупателю'!$AI$3:$AI$5270)</f>
        <v>0</v>
      </c>
      <c r="L51" s="12">
        <f ca="1">SUMIF('Экспресс-доставка покупателю'!$A$3:$A$994,Отчёт!A51,'Экспресс-доставка покупателю'!$AD$3:$AD$986)</f>
        <v>0</v>
      </c>
      <c r="M51" s="12">
        <f ca="1">SUMIF('Приём платежа'!$A$6:$A$780,Отчёт!A51,'Приём платежа'!$Q$6:$Q$643)</f>
        <v>0</v>
      </c>
      <c r="N51" s="12">
        <f ca="1">SUMIF('Перевод платежа'!$A$3:$A$844,Отчёт!A51,'Перевод платежа'!$P$3:$P$808)</f>
        <v>0</v>
      </c>
      <c r="O51" s="12" t="e">
        <f t="shared" si="31"/>
        <v>#DIV/0!</v>
      </c>
      <c r="P51" s="12">
        <f>IFERROR(INDEX(себес!B:B,MATCH(Отчёт!A51,себес!A:A,0)),0)</f>
        <v>0</v>
      </c>
      <c r="Q51" s="12" t="e">
        <f t="shared" ca="1" si="32"/>
        <v>#DIV/0!</v>
      </c>
      <c r="R51" s="54" t="str">
        <f t="shared" ca="1" si="33"/>
        <v xml:space="preserve"> </v>
      </c>
      <c r="S51" s="12">
        <f ca="1">SUMIF('Остатки по складам'!$A$7:$A$9999,Отчёт!A51,'Остатки по складам'!$O$7:$O$9579)</f>
        <v>0</v>
      </c>
      <c r="T51" s="12">
        <f t="shared" ca="1" si="34"/>
        <v>999</v>
      </c>
      <c r="U51" s="45">
        <f t="shared" ca="1" si="35"/>
        <v>0</v>
      </c>
      <c r="V51" s="48">
        <f t="shared" si="36"/>
        <v>0</v>
      </c>
    </row>
    <row r="52" spans="1:22" x14ac:dyDescent="0.3">
      <c r="A52" s="51" t="s">
        <v>419</v>
      </c>
      <c r="B52" s="12" t="s">
        <v>386</v>
      </c>
      <c r="C52" s="33">
        <f>SUMIFS('фин отчет по заказам'!Z:Z,'фин отчет по заказам'!A:A,Отчёт!A52,'фин отчет по заказам'!C:C,"&gt;=28.04.2025",'фин отчет по заказам'!C:C,"&lt;=04.05.2025")</f>
        <v>0</v>
      </c>
      <c r="D52" s="34">
        <f>SUMIFS('фин отчет по заказам'!B:B,'фин отчет по заказам'!A:A,Отчёт!A52,'фин отчет по заказам'!C:C,"&gt;=28.04.2025",'фин отчет по заказам'!C:C,"&lt;=04.05.2025")</f>
        <v>0</v>
      </c>
      <c r="E52" s="12">
        <f>SUMIFS('фин отчет по заказам'!Z:Z,'фин отчет по заказам'!A:A,Отчёт!A52,'фин отчет по заказам'!D:D,"&gt;=28.04.2025",'фин отчет по заказам'!D:D,"&lt;=04.05.2025",'фин отчет по заказам'!AC:AC,"Доставлен покупателю")</f>
        <v>0</v>
      </c>
      <c r="F52" s="34">
        <f>SUMIFS('фин отчет по заказам'!B:B,'фин отчет по заказам'!A:A,Отчёт!A52,'фин отчет по заказам'!D:D,"&gt;=28.04.2025",'фин отчет по заказам'!D:D,"&lt;=04.05.2025",'фин отчет по заказам'!AC:AC,"Доставлен покупателю")</f>
        <v>0</v>
      </c>
      <c r="G52" s="34">
        <f>SUMIF('Размещение товаров на витрине'!$A$6:$A$633,Отчёт!A52,'Размещение товаров на витрине'!$AU$6:$AU$691)</f>
        <v>0</v>
      </c>
      <c r="H52" s="12">
        <f ca="1">SUMIF('Складская обработка'!$A$3:$A$888,Отчёт!A52,'Складская обработка'!$AD$3:$AD$795)</f>
        <v>0</v>
      </c>
      <c r="I52" s="34">
        <f ca="1">SUMIF('Программа лояльности и отзывы'!$A$3:$A$912,Отчёт!A52,'Программа лояльности и отзывы'!$U$3:$U$809)</f>
        <v>0</v>
      </c>
      <c r="J52" s="12">
        <f ca="1">SUMIF('Буст продаж'!$A$3:$A$962,Отчёт!A52,'Буст продаж'!$R$3:$R$932)</f>
        <v>0</v>
      </c>
      <c r="K52" s="34">
        <f ca="1">SUMIF('Доставка покупателю'!$A$3:$A$7600,Отчёт!A52,'Доставка покупателю'!$AI$3:$AI$5270)</f>
        <v>0</v>
      </c>
      <c r="L52" s="12">
        <f ca="1">SUMIF('Экспресс-доставка покупателю'!$A$3:$A$994,Отчёт!A52,'Экспресс-доставка покупателю'!$AD$3:$AD$986)</f>
        <v>0</v>
      </c>
      <c r="M52" s="12">
        <f ca="1">SUMIF('Приём платежа'!$A$6:$A$780,Отчёт!A52,'Приём платежа'!$Q$6:$Q$643)</f>
        <v>0</v>
      </c>
      <c r="N52" s="12">
        <f ca="1">SUMIF('Перевод платежа'!$A$3:$A$844,Отчёт!A52,'Перевод платежа'!$P$3:$P$808)</f>
        <v>0</v>
      </c>
      <c r="O52" s="12" t="e">
        <f t="shared" si="31"/>
        <v>#DIV/0!</v>
      </c>
      <c r="P52" s="12">
        <f>IFERROR(INDEX(себес!B:B,MATCH(Отчёт!A52,себес!A:A,0)),0)</f>
        <v>0</v>
      </c>
      <c r="Q52" s="12" t="e">
        <f t="shared" ca="1" si="32"/>
        <v>#DIV/0!</v>
      </c>
      <c r="R52" s="54" t="str">
        <f t="shared" ca="1" si="33"/>
        <v xml:space="preserve"> </v>
      </c>
      <c r="S52" s="12">
        <f ca="1">SUMIF('Остатки по складам'!$A$7:$A$9999,Отчёт!A52,'Остатки по складам'!$O$7:$O$9579)</f>
        <v>0</v>
      </c>
      <c r="T52" s="12">
        <f t="shared" ca="1" si="34"/>
        <v>999</v>
      </c>
      <c r="U52" s="45">
        <f t="shared" ca="1" si="35"/>
        <v>0</v>
      </c>
      <c r="V52" s="48">
        <f t="shared" si="36"/>
        <v>0</v>
      </c>
    </row>
    <row r="53" spans="1:22" x14ac:dyDescent="0.3">
      <c r="A53" s="51" t="s">
        <v>420</v>
      </c>
      <c r="B53" s="12" t="s">
        <v>386</v>
      </c>
      <c r="C53" s="33">
        <f>SUMIFS('фин отчет по заказам'!Z:Z,'фин отчет по заказам'!A:A,Отчёт!A53,'фин отчет по заказам'!C:C,"&gt;=28.04.2025",'фин отчет по заказам'!C:C,"&lt;=04.05.2025")</f>
        <v>0</v>
      </c>
      <c r="D53" s="34">
        <f>SUMIFS('фин отчет по заказам'!B:B,'фин отчет по заказам'!A:A,Отчёт!A53,'фин отчет по заказам'!C:C,"&gt;=28.04.2025",'фин отчет по заказам'!C:C,"&lt;=04.05.2025")</f>
        <v>0</v>
      </c>
      <c r="E53" s="12">
        <f>SUMIFS('фин отчет по заказам'!Z:Z,'фин отчет по заказам'!A:A,Отчёт!A53,'фин отчет по заказам'!D:D,"&gt;=28.04.2025",'фин отчет по заказам'!D:D,"&lt;=04.05.2025",'фин отчет по заказам'!AC:AC,"Доставлен покупателю")</f>
        <v>0</v>
      </c>
      <c r="F53" s="34">
        <f>SUMIFS('фин отчет по заказам'!B:B,'фин отчет по заказам'!A:A,Отчёт!A53,'фин отчет по заказам'!D:D,"&gt;=28.04.2025",'фин отчет по заказам'!D:D,"&lt;=04.05.2025",'фин отчет по заказам'!AC:AC,"Доставлен покупателю")</f>
        <v>0</v>
      </c>
      <c r="G53" s="34">
        <f>SUMIF('Размещение товаров на витрине'!$A$6:$A$633,Отчёт!A53,'Размещение товаров на витрине'!$AU$6:$AU$691)</f>
        <v>0</v>
      </c>
      <c r="H53" s="12">
        <f ca="1">SUMIF('Складская обработка'!$A$3:$A$888,Отчёт!A53,'Складская обработка'!$AD$3:$AD$795)</f>
        <v>0</v>
      </c>
      <c r="I53" s="34">
        <f ca="1">SUMIF('Программа лояльности и отзывы'!$A$3:$A$912,Отчёт!A53,'Программа лояльности и отзывы'!$U$3:$U$809)</f>
        <v>0</v>
      </c>
      <c r="J53" s="12">
        <f ca="1">SUMIF('Буст продаж'!$A$3:$A$962,Отчёт!A53,'Буст продаж'!$R$3:$R$932)</f>
        <v>0</v>
      </c>
      <c r="K53" s="34">
        <f ca="1">SUMIF('Доставка покупателю'!$A$3:$A$7600,Отчёт!A53,'Доставка покупателю'!$AI$3:$AI$5270)</f>
        <v>0</v>
      </c>
      <c r="L53" s="12">
        <f ca="1">SUMIF('Экспресс-доставка покупателю'!$A$3:$A$994,Отчёт!A53,'Экспресс-доставка покупателю'!$AD$3:$AD$986)</f>
        <v>0</v>
      </c>
      <c r="M53" s="12">
        <f ca="1">SUMIF('Приём платежа'!$A$6:$A$780,Отчёт!A53,'Приём платежа'!$Q$6:$Q$643)</f>
        <v>0</v>
      </c>
      <c r="N53" s="12">
        <f ca="1">SUMIF('Перевод платежа'!$A$3:$A$844,Отчёт!A53,'Перевод платежа'!$P$3:$P$808)</f>
        <v>0</v>
      </c>
      <c r="O53" s="12" t="e">
        <f t="shared" si="31"/>
        <v>#DIV/0!</v>
      </c>
      <c r="P53" s="12">
        <f>IFERROR(INDEX(себес!B:B,MATCH(Отчёт!A53,себес!A:A,0)),0)</f>
        <v>0</v>
      </c>
      <c r="Q53" s="12" t="e">
        <f t="shared" ca="1" si="32"/>
        <v>#DIV/0!</v>
      </c>
      <c r="R53" s="54" t="str">
        <f t="shared" ca="1" si="33"/>
        <v xml:space="preserve"> </v>
      </c>
      <c r="S53" s="12">
        <f ca="1">SUMIF('Остатки по складам'!$A$7:$A$9999,Отчёт!A53,'Остатки по складам'!$O$7:$O$9579)</f>
        <v>0</v>
      </c>
      <c r="T53" s="12">
        <f t="shared" ca="1" si="34"/>
        <v>999</v>
      </c>
      <c r="U53" s="45">
        <f t="shared" ca="1" si="35"/>
        <v>0</v>
      </c>
      <c r="V53" s="48">
        <f t="shared" si="36"/>
        <v>0</v>
      </c>
    </row>
    <row r="54" spans="1:22" x14ac:dyDescent="0.3">
      <c r="A54" s="51" t="s">
        <v>426</v>
      </c>
      <c r="B54" s="12" t="s">
        <v>386</v>
      </c>
      <c r="C54" s="33">
        <f>SUMIFS('фин отчет по заказам'!Z:Z,'фин отчет по заказам'!A:A,Отчёт!A54,'фин отчет по заказам'!C:C,"&gt;=28.04.2025",'фин отчет по заказам'!C:C,"&lt;=04.05.2025")</f>
        <v>0</v>
      </c>
      <c r="D54" s="34">
        <f>SUMIFS('фин отчет по заказам'!B:B,'фин отчет по заказам'!A:A,Отчёт!A54,'фин отчет по заказам'!C:C,"&gt;=28.04.2025",'фин отчет по заказам'!C:C,"&lt;=04.05.2025")</f>
        <v>0</v>
      </c>
      <c r="E54" s="12">
        <f>SUMIFS('фин отчет по заказам'!Z:Z,'фин отчет по заказам'!A:A,Отчёт!A54,'фин отчет по заказам'!D:D,"&gt;=28.04.2025",'фин отчет по заказам'!D:D,"&lt;=04.05.2025",'фин отчет по заказам'!AC:AC,"Доставлен покупателю")</f>
        <v>0</v>
      </c>
      <c r="F54" s="34">
        <f>SUMIFS('фин отчет по заказам'!B:B,'фин отчет по заказам'!A:A,Отчёт!A54,'фин отчет по заказам'!D:D,"&gt;=28.04.2025",'фин отчет по заказам'!D:D,"&lt;=04.05.2025",'фин отчет по заказам'!AC:AC,"Доставлен покупателю")</f>
        <v>0</v>
      </c>
      <c r="G54" s="34">
        <f>SUMIF('Размещение товаров на витрине'!$A$6:$A$633,Отчёт!A54,'Размещение товаров на витрине'!$AU$6:$AU$691)</f>
        <v>0</v>
      </c>
      <c r="H54" s="12">
        <f ca="1">SUMIF('Складская обработка'!$A$3:$A$888,Отчёт!A54,'Складская обработка'!$AD$3:$AD$795)</f>
        <v>0</v>
      </c>
      <c r="I54" s="34">
        <f ca="1">SUMIF('Программа лояльности и отзывы'!$A$3:$A$912,Отчёт!A54,'Программа лояльности и отзывы'!$U$3:$U$809)</f>
        <v>0</v>
      </c>
      <c r="J54" s="12">
        <f ca="1">SUMIF('Буст продаж'!$A$3:$A$962,Отчёт!A54,'Буст продаж'!$R$3:$R$932)</f>
        <v>0</v>
      </c>
      <c r="K54" s="34">
        <f ca="1">SUMIF('Доставка покупателю'!$A$3:$A$7600,Отчёт!A54,'Доставка покупателю'!$AI$3:$AI$5270)</f>
        <v>0</v>
      </c>
      <c r="L54" s="12">
        <f ca="1">SUMIF('Экспресс-доставка покупателю'!$A$3:$A$994,Отчёт!A54,'Экспресс-доставка покупателю'!$AD$3:$AD$986)</f>
        <v>0</v>
      </c>
      <c r="M54" s="12">
        <f ca="1">SUMIF('Приём платежа'!$A$6:$A$780,Отчёт!A54,'Приём платежа'!$Q$6:$Q$643)</f>
        <v>0</v>
      </c>
      <c r="N54" s="12">
        <f ca="1">SUMIF('Перевод платежа'!$A$3:$A$844,Отчёт!A54,'Перевод платежа'!$P$3:$P$808)</f>
        <v>0</v>
      </c>
      <c r="O54" s="12" t="e">
        <f t="shared" ref="O54:O56" si="37">$O$3/$E$3*E54</f>
        <v>#DIV/0!</v>
      </c>
      <c r="P54" s="12">
        <f>IFERROR(INDEX(себес!B:B,MATCH(Отчёт!A54,себес!A:A,0)),0)</f>
        <v>0</v>
      </c>
      <c r="Q54" s="12" t="e">
        <f t="shared" ref="Q54:Q56" ca="1" si="38">F54-G54-H54-I54-J54-K54-L54-M54-N54-O54-P54*E54-V54</f>
        <v>#DIV/0!</v>
      </c>
      <c r="R54" s="54" t="str">
        <f t="shared" ref="R54:R56" ca="1" si="39">IFERROR(Q54/F54," ")</f>
        <v xml:space="preserve"> </v>
      </c>
      <c r="S54" s="12">
        <f ca="1">SUMIF('Остатки по складам'!$A$7:$A$9999,Отчёт!A54,'Остатки по складам'!$O$7:$O$9579)</f>
        <v>0</v>
      </c>
      <c r="T54" s="12">
        <f t="shared" ref="T54:T56" ca="1" si="40">IFERROR(S54/E54*7,999)</f>
        <v>999</v>
      </c>
      <c r="U54" s="45">
        <f t="shared" ref="U54:U56" ca="1" si="41">IFERROR(((G54+H54+I54+J54+K54+L54+M54+N54+O54)/E54),0)</f>
        <v>0</v>
      </c>
      <c r="V54" s="48">
        <f t="shared" ref="V54:V56" si="42">F54*$V$2</f>
        <v>0</v>
      </c>
    </row>
    <row r="55" spans="1:22" x14ac:dyDescent="0.3">
      <c r="A55" s="51" t="s">
        <v>427</v>
      </c>
      <c r="B55" s="12" t="s">
        <v>386</v>
      </c>
      <c r="C55" s="33">
        <f>SUMIFS('фин отчет по заказам'!Z:Z,'фин отчет по заказам'!A:A,Отчёт!A55,'фин отчет по заказам'!C:C,"&gt;=28.04.2025",'фин отчет по заказам'!C:C,"&lt;=04.05.2025")</f>
        <v>0</v>
      </c>
      <c r="D55" s="34">
        <f>SUMIFS('фин отчет по заказам'!B:B,'фин отчет по заказам'!A:A,Отчёт!A55,'фин отчет по заказам'!C:C,"&gt;=28.04.2025",'фин отчет по заказам'!C:C,"&lt;=04.05.2025")</f>
        <v>0</v>
      </c>
      <c r="E55" s="12">
        <f>SUMIFS('фин отчет по заказам'!Z:Z,'фин отчет по заказам'!A:A,Отчёт!A55,'фин отчет по заказам'!D:D,"&gt;=28.04.2025",'фин отчет по заказам'!D:D,"&lt;=04.05.2025",'фин отчет по заказам'!AC:AC,"Доставлен покупателю")</f>
        <v>0</v>
      </c>
      <c r="F55" s="34">
        <f>SUMIFS('фин отчет по заказам'!B:B,'фин отчет по заказам'!A:A,Отчёт!A55,'фин отчет по заказам'!D:D,"&gt;=28.04.2025",'фин отчет по заказам'!D:D,"&lt;=04.05.2025",'фин отчет по заказам'!AC:AC,"Доставлен покупателю")</f>
        <v>0</v>
      </c>
      <c r="G55" s="34">
        <f>SUMIF('Размещение товаров на витрине'!$A$6:$A$633,Отчёт!A55,'Размещение товаров на витрине'!$AU$6:$AU$691)</f>
        <v>0</v>
      </c>
      <c r="H55" s="12">
        <f ca="1">SUMIF('Складская обработка'!$A$3:$A$888,Отчёт!A55,'Складская обработка'!$AD$3:$AD$795)</f>
        <v>0</v>
      </c>
      <c r="I55" s="34">
        <f ca="1">SUMIF('Программа лояльности и отзывы'!$A$3:$A$912,Отчёт!A55,'Программа лояльности и отзывы'!$U$3:$U$809)</f>
        <v>0</v>
      </c>
      <c r="J55" s="12">
        <f ca="1">SUMIF('Буст продаж'!$A$3:$A$962,Отчёт!A55,'Буст продаж'!$R$3:$R$932)</f>
        <v>0</v>
      </c>
      <c r="K55" s="34">
        <f ca="1">SUMIF('Доставка покупателю'!$A$3:$A$7600,Отчёт!A55,'Доставка покупателю'!$AI$3:$AI$5270)</f>
        <v>0</v>
      </c>
      <c r="L55" s="12">
        <f ca="1">SUMIF('Экспресс-доставка покупателю'!$A$3:$A$994,Отчёт!A55,'Экспресс-доставка покупателю'!$AD$3:$AD$986)</f>
        <v>0</v>
      </c>
      <c r="M55" s="12">
        <f ca="1">SUMIF('Приём платежа'!$A$6:$A$780,Отчёт!A55,'Приём платежа'!$Q$6:$Q$643)</f>
        <v>0</v>
      </c>
      <c r="N55" s="12">
        <f ca="1">SUMIF('Перевод платежа'!$A$3:$A$844,Отчёт!A55,'Перевод платежа'!$P$3:$P$808)</f>
        <v>0</v>
      </c>
      <c r="O55" s="12" t="e">
        <f t="shared" si="37"/>
        <v>#DIV/0!</v>
      </c>
      <c r="P55" s="12">
        <f>IFERROR(INDEX(себес!B:B,MATCH(Отчёт!A55,себес!A:A,0)),0)</f>
        <v>0</v>
      </c>
      <c r="Q55" s="12" t="e">
        <f t="shared" ca="1" si="38"/>
        <v>#DIV/0!</v>
      </c>
      <c r="R55" s="54" t="str">
        <f t="shared" ca="1" si="39"/>
        <v xml:space="preserve"> </v>
      </c>
      <c r="S55" s="12">
        <f ca="1">SUMIF('Остатки по складам'!$A$7:$A$9999,Отчёт!A55,'Остатки по складам'!$O$7:$O$9579)</f>
        <v>0</v>
      </c>
      <c r="T55" s="12">
        <f t="shared" ca="1" si="40"/>
        <v>999</v>
      </c>
      <c r="U55" s="45">
        <f t="shared" ca="1" si="41"/>
        <v>0</v>
      </c>
      <c r="V55" s="48">
        <f t="shared" si="42"/>
        <v>0</v>
      </c>
    </row>
    <row r="56" spans="1:22" x14ac:dyDescent="0.3">
      <c r="A56" s="51" t="s">
        <v>428</v>
      </c>
      <c r="B56" s="12" t="s">
        <v>386</v>
      </c>
      <c r="C56" s="33">
        <f>SUMIFS('фин отчет по заказам'!Z:Z,'фин отчет по заказам'!A:A,Отчёт!A56,'фин отчет по заказам'!C:C,"&gt;=28.04.2025",'фин отчет по заказам'!C:C,"&lt;=04.05.2025")</f>
        <v>0</v>
      </c>
      <c r="D56" s="34">
        <f>SUMIFS('фин отчет по заказам'!B:B,'фин отчет по заказам'!A:A,Отчёт!A56,'фин отчет по заказам'!C:C,"&gt;=28.04.2025",'фин отчет по заказам'!C:C,"&lt;=04.05.2025")</f>
        <v>0</v>
      </c>
      <c r="E56" s="12">
        <f>SUMIFS('фин отчет по заказам'!Z:Z,'фин отчет по заказам'!A:A,Отчёт!A56,'фин отчет по заказам'!D:D,"&gt;=28.04.2025",'фин отчет по заказам'!D:D,"&lt;=04.05.2025",'фин отчет по заказам'!AC:AC,"Доставлен покупателю")</f>
        <v>0</v>
      </c>
      <c r="F56" s="34">
        <f>SUMIFS('фин отчет по заказам'!B:B,'фин отчет по заказам'!A:A,Отчёт!A56,'фин отчет по заказам'!D:D,"&gt;=28.04.2025",'фин отчет по заказам'!D:D,"&lt;=04.05.2025",'фин отчет по заказам'!AC:AC,"Доставлен покупателю")</f>
        <v>0</v>
      </c>
      <c r="G56" s="34">
        <f>SUMIF('Размещение товаров на витрине'!$A$6:$A$633,Отчёт!A56,'Размещение товаров на витрине'!$AU$6:$AU$691)</f>
        <v>0</v>
      </c>
      <c r="H56" s="12">
        <f ca="1">SUMIF('Складская обработка'!$A$3:$A$888,Отчёт!A56,'Складская обработка'!$AD$3:$AD$795)</f>
        <v>0</v>
      </c>
      <c r="I56" s="34">
        <f ca="1">SUMIF('Программа лояльности и отзывы'!$A$3:$A$912,Отчёт!A56,'Программа лояльности и отзывы'!$U$3:$U$809)</f>
        <v>0</v>
      </c>
      <c r="J56" s="12">
        <f ca="1">SUMIF('Буст продаж'!$A$3:$A$962,Отчёт!A56,'Буст продаж'!$R$3:$R$932)</f>
        <v>0</v>
      </c>
      <c r="K56" s="34">
        <f ca="1">SUMIF('Доставка покупателю'!$A$3:$A$7600,Отчёт!A56,'Доставка покупателю'!$AI$3:$AI$5270)</f>
        <v>0</v>
      </c>
      <c r="L56" s="12">
        <f ca="1">SUMIF('Экспресс-доставка покупателю'!$A$3:$A$994,Отчёт!A56,'Экспресс-доставка покупателю'!$AD$3:$AD$986)</f>
        <v>0</v>
      </c>
      <c r="M56" s="12">
        <f ca="1">SUMIF('Приём платежа'!$A$6:$A$780,Отчёт!A56,'Приём платежа'!$Q$6:$Q$643)</f>
        <v>0</v>
      </c>
      <c r="N56" s="12">
        <f ca="1">SUMIF('Перевод платежа'!$A$3:$A$844,Отчёт!A56,'Перевод платежа'!$P$3:$P$808)</f>
        <v>0</v>
      </c>
      <c r="O56" s="12" t="e">
        <f t="shared" si="37"/>
        <v>#DIV/0!</v>
      </c>
      <c r="P56" s="12">
        <f>IFERROR(INDEX(себес!B:B,MATCH(Отчёт!A56,себес!A:A,0)),0)</f>
        <v>0</v>
      </c>
      <c r="Q56" s="12" t="e">
        <f t="shared" ca="1" si="38"/>
        <v>#DIV/0!</v>
      </c>
      <c r="R56" s="54" t="str">
        <f t="shared" ca="1" si="39"/>
        <v xml:space="preserve"> </v>
      </c>
      <c r="S56" s="12">
        <f ca="1">SUMIF('Остатки по складам'!$A$7:$A$9999,Отчёт!A56,'Остатки по складам'!$O$7:$O$9579)</f>
        <v>0</v>
      </c>
      <c r="T56" s="12">
        <f t="shared" ca="1" si="40"/>
        <v>999</v>
      </c>
      <c r="U56" s="45">
        <f t="shared" ca="1" si="41"/>
        <v>0</v>
      </c>
      <c r="V56" s="48">
        <f t="shared" si="42"/>
        <v>0</v>
      </c>
    </row>
    <row r="57" spans="1:22" x14ac:dyDescent="0.3">
      <c r="A57" s="51" t="s">
        <v>449</v>
      </c>
      <c r="B57" s="12" t="s">
        <v>386</v>
      </c>
      <c r="C57" s="33">
        <f>SUMIFS('фин отчет по заказам'!Z:Z,'фин отчет по заказам'!A:A,Отчёт!A57,'фин отчет по заказам'!C:C,"&gt;=28.04.2025",'фин отчет по заказам'!C:C,"&lt;=04.05.2025")</f>
        <v>0</v>
      </c>
      <c r="D57" s="34">
        <f>SUMIFS('фин отчет по заказам'!B:B,'фин отчет по заказам'!A:A,Отчёт!A57,'фин отчет по заказам'!C:C,"&gt;=28.04.2025",'фин отчет по заказам'!C:C,"&lt;=04.05.2025")</f>
        <v>0</v>
      </c>
      <c r="E57" s="12">
        <f>SUMIFS('фин отчет по заказам'!Z:Z,'фин отчет по заказам'!A:A,Отчёт!A57,'фин отчет по заказам'!D:D,"&gt;=28.04.2025",'фин отчет по заказам'!D:D,"&lt;=04.05.2025",'фин отчет по заказам'!AC:AC,"Доставлен покупателю")</f>
        <v>0</v>
      </c>
      <c r="F57" s="34">
        <f>SUMIFS('фин отчет по заказам'!B:B,'фин отчет по заказам'!A:A,Отчёт!A57,'фин отчет по заказам'!D:D,"&gt;=28.04.2025",'фин отчет по заказам'!D:D,"&lt;=04.05.2025",'фин отчет по заказам'!AC:AC,"Доставлен покупателю")</f>
        <v>0</v>
      </c>
      <c r="G57" s="34">
        <f>SUMIF('Размещение товаров на витрине'!$A$6:$A$633,Отчёт!A57,'Размещение товаров на витрине'!$AU$6:$AU$691)</f>
        <v>0</v>
      </c>
      <c r="H57" s="12">
        <f ca="1">SUMIF('Складская обработка'!$A$3:$A$888,Отчёт!A57,'Складская обработка'!$AD$3:$AD$795)</f>
        <v>0</v>
      </c>
      <c r="I57" s="34">
        <f ca="1">SUMIF('Программа лояльности и отзывы'!$A$3:$A$912,Отчёт!A57,'Программа лояльности и отзывы'!$U$3:$U$809)</f>
        <v>0</v>
      </c>
      <c r="J57" s="12">
        <f ca="1">SUMIF('Буст продаж'!$A$3:$A$962,Отчёт!A57,'Буст продаж'!$R$3:$R$932)</f>
        <v>0</v>
      </c>
      <c r="K57" s="34">
        <f ca="1">SUMIF('Доставка покупателю'!$A$3:$A$7600,Отчёт!A57,'Доставка покупателю'!$AI$3:$AI$5270)</f>
        <v>0</v>
      </c>
      <c r="L57" s="12">
        <f ca="1">SUMIF('Экспресс-доставка покупателю'!$A$3:$A$994,Отчёт!A57,'Экспресс-доставка покупателю'!$AD$3:$AD$986)</f>
        <v>0</v>
      </c>
      <c r="M57" s="12">
        <f ca="1">SUMIF('Приём платежа'!$A$6:$A$780,Отчёт!A57,'Приём платежа'!$Q$6:$Q$643)</f>
        <v>0</v>
      </c>
      <c r="N57" s="12">
        <f ca="1">SUMIF('Перевод платежа'!$A$3:$A$844,Отчёт!A57,'Перевод платежа'!$P$3:$P$808)</f>
        <v>0</v>
      </c>
      <c r="O57" s="12" t="e">
        <f t="shared" ref="O57:O58" si="43">$O$3/$E$3*E57</f>
        <v>#DIV/0!</v>
      </c>
      <c r="P57" s="12">
        <f>IFERROR(INDEX(себес!B:B,MATCH(Отчёт!A57,себес!A:A,0)),0)</f>
        <v>0</v>
      </c>
      <c r="Q57" s="12" t="e">
        <f t="shared" ref="Q57:Q58" ca="1" si="44">F57-G57-H57-I57-J57-K57-L57-M57-N57-O57-P57*E57-V57</f>
        <v>#DIV/0!</v>
      </c>
      <c r="R57" s="54" t="str">
        <f t="shared" ref="R57:R58" ca="1" si="45">IFERROR(Q57/F57," ")</f>
        <v xml:space="preserve"> </v>
      </c>
      <c r="S57" s="12">
        <f ca="1">SUMIF('Остатки по складам'!$A$7:$A$9999,Отчёт!A57,'Остатки по складам'!$O$7:$O$9579)</f>
        <v>0</v>
      </c>
      <c r="T57" s="12">
        <f t="shared" ref="T57:T58" ca="1" si="46">IFERROR(S57/E57*7,999)</f>
        <v>999</v>
      </c>
      <c r="U57" s="45">
        <f t="shared" ref="U57:U58" ca="1" si="47">IFERROR(((G57+H57+I57+J57+K57+L57+M57+N57+O57)/E57),0)</f>
        <v>0</v>
      </c>
      <c r="V57" s="48">
        <f t="shared" ref="V57:V58" si="48">F57*$V$2</f>
        <v>0</v>
      </c>
    </row>
    <row r="58" spans="1:22" x14ac:dyDescent="0.3">
      <c r="A58" s="51" t="s">
        <v>453</v>
      </c>
      <c r="B58" s="12" t="s">
        <v>386</v>
      </c>
      <c r="C58" s="33">
        <f>SUMIFS('фин отчет по заказам'!Z:Z,'фин отчет по заказам'!A:A,Отчёт!A58,'фин отчет по заказам'!C:C,"&gt;=28.04.2025",'фин отчет по заказам'!C:C,"&lt;=04.05.2025")</f>
        <v>0</v>
      </c>
      <c r="D58" s="34">
        <f>SUMIFS('фин отчет по заказам'!B:B,'фин отчет по заказам'!A:A,Отчёт!A58,'фин отчет по заказам'!C:C,"&gt;=28.04.2025",'фин отчет по заказам'!C:C,"&lt;=04.05.2025")</f>
        <v>0</v>
      </c>
      <c r="E58" s="12">
        <f>SUMIFS('фин отчет по заказам'!Z:Z,'фин отчет по заказам'!A:A,Отчёт!A58,'фин отчет по заказам'!D:D,"&gt;=28.04.2025",'фин отчет по заказам'!D:D,"&lt;=04.05.2025",'фин отчет по заказам'!AC:AC,"Доставлен покупателю")</f>
        <v>0</v>
      </c>
      <c r="F58" s="34">
        <f>SUMIFS('фин отчет по заказам'!B:B,'фин отчет по заказам'!A:A,Отчёт!A58,'фин отчет по заказам'!D:D,"&gt;=28.04.2025",'фин отчет по заказам'!D:D,"&lt;=04.05.2025",'фин отчет по заказам'!AC:AC,"Доставлен покупателю")</f>
        <v>0</v>
      </c>
      <c r="G58" s="34">
        <f>SUMIF('Размещение товаров на витрине'!$A$6:$A$633,Отчёт!A58,'Размещение товаров на витрине'!$AU$6:$AU$691)</f>
        <v>0</v>
      </c>
      <c r="H58" s="12">
        <f ca="1">SUMIF('Складская обработка'!$A$3:$A$888,Отчёт!A58,'Складская обработка'!$AD$3:$AD$795)</f>
        <v>0</v>
      </c>
      <c r="I58" s="34">
        <f ca="1">SUMIF('Программа лояльности и отзывы'!$A$3:$A$912,Отчёт!A58,'Программа лояльности и отзывы'!$U$3:$U$809)</f>
        <v>0</v>
      </c>
      <c r="J58" s="12">
        <f ca="1">SUMIF('Буст продаж'!$A$3:$A$962,Отчёт!A58,'Буст продаж'!$R$3:$R$932)</f>
        <v>0</v>
      </c>
      <c r="K58" s="34">
        <f ca="1">SUMIF('Доставка покупателю'!$A$3:$A$7600,Отчёт!A58,'Доставка покупателю'!$AI$3:$AI$5270)</f>
        <v>0</v>
      </c>
      <c r="L58" s="12">
        <f ca="1">SUMIF('Экспресс-доставка покупателю'!$A$3:$A$994,Отчёт!A58,'Экспресс-доставка покупателю'!$AD$3:$AD$986)</f>
        <v>0</v>
      </c>
      <c r="M58" s="12">
        <f ca="1">SUMIF('Приём платежа'!$A$6:$A$780,Отчёт!A58,'Приём платежа'!$Q$6:$Q$643)</f>
        <v>0</v>
      </c>
      <c r="N58" s="12">
        <f ca="1">SUMIF('Перевод платежа'!$A$3:$A$844,Отчёт!A58,'Перевод платежа'!$P$3:$P$808)</f>
        <v>0</v>
      </c>
      <c r="O58" s="12" t="e">
        <f t="shared" si="43"/>
        <v>#DIV/0!</v>
      </c>
      <c r="P58" s="12">
        <f>IFERROR(INDEX(себес!B:B,MATCH(Отчёт!A58,себес!A:A,0)),0)</f>
        <v>0</v>
      </c>
      <c r="Q58" s="12" t="e">
        <f t="shared" ca="1" si="44"/>
        <v>#DIV/0!</v>
      </c>
      <c r="R58" s="54" t="str">
        <f t="shared" ca="1" si="45"/>
        <v xml:space="preserve"> </v>
      </c>
      <c r="S58" s="12">
        <f ca="1">SUMIF('Остатки по складам'!$A$7:$A$9999,Отчёт!A58,'Остатки по складам'!$O$7:$O$9579)</f>
        <v>0</v>
      </c>
      <c r="T58" s="12">
        <f t="shared" ca="1" si="46"/>
        <v>999</v>
      </c>
      <c r="U58" s="45">
        <f t="shared" ca="1" si="47"/>
        <v>0</v>
      </c>
      <c r="V58" s="48">
        <f t="shared" si="48"/>
        <v>0</v>
      </c>
    </row>
    <row r="59" spans="1:22" x14ac:dyDescent="0.3">
      <c r="A59" s="55" t="s">
        <v>454</v>
      </c>
      <c r="B59" s="12" t="s">
        <v>386</v>
      </c>
      <c r="C59" s="33">
        <f>SUMIFS('фин отчет по заказам'!Z:Z,'фин отчет по заказам'!A:A,Отчёт!A59,'фин отчет по заказам'!C:C,"&gt;=28.04.2025",'фин отчет по заказам'!C:C,"&lt;=04.05.2025")</f>
        <v>0</v>
      </c>
      <c r="D59" s="34">
        <f>SUMIFS('фин отчет по заказам'!B:B,'фин отчет по заказам'!A:A,Отчёт!A59,'фин отчет по заказам'!C:C,"&gt;=28.04.2025",'фин отчет по заказам'!C:C,"&lt;=04.05.2025")</f>
        <v>0</v>
      </c>
      <c r="E59" s="12">
        <f>SUMIFS('фин отчет по заказам'!Z:Z,'фин отчет по заказам'!A:A,Отчёт!A59,'фин отчет по заказам'!D:D,"&gt;=28.04.2025",'фин отчет по заказам'!D:D,"&lt;=04.05.2025",'фин отчет по заказам'!AC:AC,"Доставлен покупателю")</f>
        <v>0</v>
      </c>
      <c r="F59" s="34">
        <f>SUMIFS('фин отчет по заказам'!B:B,'фин отчет по заказам'!A:A,Отчёт!A59,'фин отчет по заказам'!D:D,"&gt;=28.04.2025",'фин отчет по заказам'!D:D,"&lt;=04.05.2025",'фин отчет по заказам'!AC:AC,"Доставлен покупателю")</f>
        <v>0</v>
      </c>
      <c r="G59" s="34">
        <f>SUMIF('Размещение товаров на витрине'!$A$6:$A$633,Отчёт!A59,'Размещение товаров на витрине'!$AU$6:$AU$691)</f>
        <v>0</v>
      </c>
      <c r="H59" s="12">
        <f ca="1">SUMIF('Складская обработка'!$A$3:$A$888,Отчёт!A59,'Складская обработка'!$AD$3:$AD$795)</f>
        <v>0</v>
      </c>
      <c r="I59" s="34">
        <f ca="1">SUMIF('Программа лояльности и отзывы'!$A$3:$A$912,Отчёт!A59,'Программа лояльности и отзывы'!$U$3:$U$809)</f>
        <v>0</v>
      </c>
      <c r="J59" s="12">
        <f ca="1">SUMIF('Буст продаж'!$A$3:$A$962,Отчёт!A59,'Буст продаж'!$R$3:$R$932)</f>
        <v>0</v>
      </c>
      <c r="K59" s="34">
        <f ca="1">SUMIF('Доставка покупателю'!$A$3:$A$7600,Отчёт!A59,'Доставка покупателю'!$AI$3:$AI$5270)</f>
        <v>0</v>
      </c>
      <c r="L59" s="12">
        <f ca="1">SUMIF('Экспресс-доставка покупателю'!$A$3:$A$994,Отчёт!A59,'Экспресс-доставка покупателю'!$AD$3:$AD$986)</f>
        <v>0</v>
      </c>
      <c r="M59" s="12">
        <f ca="1">SUMIF('Приём платежа'!$A$6:$A$780,Отчёт!A59,'Приём платежа'!$Q$6:$Q$643)</f>
        <v>0</v>
      </c>
      <c r="N59" s="12">
        <f ca="1">SUMIF('Перевод платежа'!$A$3:$A$844,Отчёт!A59,'Перевод платежа'!$P$3:$P$808)</f>
        <v>0</v>
      </c>
      <c r="O59" s="12" t="e">
        <f t="shared" ref="O59:O60" si="49">$O$3/$E$3*E59</f>
        <v>#DIV/0!</v>
      </c>
      <c r="P59" s="12">
        <f>IFERROR(INDEX(себес!B:B,MATCH(Отчёт!A59,себес!A:A,0)),0)</f>
        <v>0</v>
      </c>
      <c r="Q59" s="12" t="e">
        <f t="shared" ref="Q59:Q60" ca="1" si="50">F59-G59-H59-I59-J59-K59-L59-M59-N59-O59-P59*E59-V59</f>
        <v>#DIV/0!</v>
      </c>
      <c r="R59" s="54" t="str">
        <f t="shared" ref="R59:R60" ca="1" si="51">IFERROR(Q59/F59," ")</f>
        <v xml:space="preserve"> </v>
      </c>
      <c r="S59" s="12">
        <f ca="1">SUMIF('Остатки по складам'!$A$7:$A$9999,Отчёт!A59,'Остатки по складам'!$O$7:$O$9579)</f>
        <v>0</v>
      </c>
      <c r="T59" s="12">
        <f t="shared" ref="T59:T60" ca="1" si="52">IFERROR(S59/E59*7,999)</f>
        <v>999</v>
      </c>
      <c r="U59" s="45">
        <f t="shared" ref="U59:U60" ca="1" si="53">IFERROR(((G59+H59+I59+J59+K59+L59+M59+N59+O59)/E59),0)</f>
        <v>0</v>
      </c>
      <c r="V59" s="48">
        <f t="shared" ref="V59:V60" si="54">F59*$V$2</f>
        <v>0</v>
      </c>
    </row>
    <row r="60" spans="1:22" x14ac:dyDescent="0.3">
      <c r="A60" s="55" t="s">
        <v>455</v>
      </c>
      <c r="B60" s="12" t="s">
        <v>386</v>
      </c>
      <c r="C60" s="33">
        <f>SUMIFS('фин отчет по заказам'!Z:Z,'фин отчет по заказам'!A:A,Отчёт!A60,'фин отчет по заказам'!C:C,"&gt;=28.04.2025",'фин отчет по заказам'!C:C,"&lt;=04.05.2025")</f>
        <v>0</v>
      </c>
      <c r="D60" s="34">
        <f>SUMIFS('фин отчет по заказам'!B:B,'фин отчет по заказам'!A:A,Отчёт!A60,'фин отчет по заказам'!C:C,"&gt;=28.04.2025",'фин отчет по заказам'!C:C,"&lt;=04.05.2025")</f>
        <v>0</v>
      </c>
      <c r="E60" s="12">
        <f>SUMIFS('фин отчет по заказам'!Z:Z,'фин отчет по заказам'!A:A,Отчёт!A60,'фин отчет по заказам'!D:D,"&gt;=28.04.2025",'фин отчет по заказам'!D:D,"&lt;=04.05.2025",'фин отчет по заказам'!AC:AC,"Доставлен покупателю")</f>
        <v>0</v>
      </c>
      <c r="F60" s="34">
        <f>SUMIFS('фин отчет по заказам'!B:B,'фин отчет по заказам'!A:A,Отчёт!A60,'фин отчет по заказам'!D:D,"&gt;=28.04.2025",'фин отчет по заказам'!D:D,"&lt;=04.05.2025",'фин отчет по заказам'!AC:AC,"Доставлен покупателю")</f>
        <v>0</v>
      </c>
      <c r="G60" s="34">
        <f>SUMIF('Размещение товаров на витрине'!$A$6:$A$633,Отчёт!A60,'Размещение товаров на витрине'!$AU$6:$AU$691)</f>
        <v>0</v>
      </c>
      <c r="H60" s="12">
        <f ca="1">SUMIF('Складская обработка'!$A$3:$A$888,Отчёт!A60,'Складская обработка'!$AD$3:$AD$795)</f>
        <v>0</v>
      </c>
      <c r="I60" s="34">
        <f ca="1">SUMIF('Программа лояльности и отзывы'!$A$3:$A$912,Отчёт!A60,'Программа лояльности и отзывы'!$U$3:$U$809)</f>
        <v>0</v>
      </c>
      <c r="J60" s="12">
        <f ca="1">SUMIF('Буст продаж'!$A$3:$A$962,Отчёт!A60,'Буст продаж'!$R$3:$R$932)</f>
        <v>0</v>
      </c>
      <c r="K60" s="34">
        <f ca="1">SUMIF('Доставка покупателю'!$A$3:$A$7600,Отчёт!A60,'Доставка покупателю'!$AI$3:$AI$5270)</f>
        <v>0</v>
      </c>
      <c r="L60" s="12">
        <f ca="1">SUMIF('Экспресс-доставка покупателю'!$A$3:$A$994,Отчёт!A60,'Экспресс-доставка покупателю'!$AD$3:$AD$986)</f>
        <v>0</v>
      </c>
      <c r="M60" s="12">
        <f ca="1">SUMIF('Приём платежа'!$A$6:$A$780,Отчёт!A60,'Приём платежа'!$Q$6:$Q$643)</f>
        <v>0</v>
      </c>
      <c r="N60" s="12">
        <f ca="1">SUMIF('Перевод платежа'!$A$3:$A$844,Отчёт!A60,'Перевод платежа'!$P$3:$P$808)</f>
        <v>0</v>
      </c>
      <c r="O60" s="12" t="e">
        <f t="shared" si="49"/>
        <v>#DIV/0!</v>
      </c>
      <c r="P60" s="12">
        <f>IFERROR(INDEX(себес!B:B,MATCH(Отчёт!A60,себес!A:A,0)),0)</f>
        <v>0</v>
      </c>
      <c r="Q60" s="12" t="e">
        <f t="shared" ca="1" si="50"/>
        <v>#DIV/0!</v>
      </c>
      <c r="R60" s="54" t="str">
        <f t="shared" ca="1" si="51"/>
        <v xml:space="preserve"> </v>
      </c>
      <c r="S60" s="12">
        <f ca="1">SUMIF('Остатки по складам'!$A$7:$A$9999,Отчёт!A60,'Остатки по складам'!$O$7:$O$9579)</f>
        <v>0</v>
      </c>
      <c r="T60" s="12">
        <f t="shared" ca="1" si="52"/>
        <v>999</v>
      </c>
      <c r="U60" s="45">
        <f t="shared" ca="1" si="53"/>
        <v>0</v>
      </c>
      <c r="V60" s="48">
        <f t="shared" si="54"/>
        <v>0</v>
      </c>
    </row>
    <row r="61" spans="1:22" x14ac:dyDescent="0.3">
      <c r="A61" s="55" t="s">
        <v>456</v>
      </c>
      <c r="B61" s="12" t="s">
        <v>386</v>
      </c>
      <c r="C61" s="33">
        <f>SUMIFS('фин отчет по заказам'!Z:Z,'фин отчет по заказам'!A:A,Отчёт!A61,'фин отчет по заказам'!C:C,"&gt;=28.04.2025",'фин отчет по заказам'!C:C,"&lt;=04.05.2025")</f>
        <v>0</v>
      </c>
      <c r="D61" s="34">
        <f>SUMIFS('фин отчет по заказам'!B:B,'фин отчет по заказам'!A:A,Отчёт!A61,'фин отчет по заказам'!C:C,"&gt;=28.04.2025",'фин отчет по заказам'!C:C,"&lt;=04.05.2025")</f>
        <v>0</v>
      </c>
      <c r="E61" s="12">
        <f>SUMIFS('фин отчет по заказам'!Z:Z,'фин отчет по заказам'!A:A,Отчёт!A61,'фин отчет по заказам'!D:D,"&gt;=28.04.2025",'фин отчет по заказам'!D:D,"&lt;=04.05.2025",'фин отчет по заказам'!AC:AC,"Доставлен покупателю")</f>
        <v>0</v>
      </c>
      <c r="F61" s="34">
        <f>SUMIFS('фин отчет по заказам'!B:B,'фин отчет по заказам'!A:A,Отчёт!A61,'фин отчет по заказам'!D:D,"&gt;=28.04.2025",'фин отчет по заказам'!D:D,"&lt;=04.05.2025",'фин отчет по заказам'!AC:AC,"Доставлен покупателю")</f>
        <v>0</v>
      </c>
      <c r="G61" s="34">
        <f>SUMIF('Размещение товаров на витрине'!$A$6:$A$633,Отчёт!A61,'Размещение товаров на витрине'!$AU$6:$AU$691)</f>
        <v>0</v>
      </c>
      <c r="H61" s="12">
        <f ca="1">SUMIF('Складская обработка'!$A$3:$A$888,Отчёт!A61,'Складская обработка'!$AD$3:$AD$795)</f>
        <v>0</v>
      </c>
      <c r="I61" s="34">
        <f ca="1">SUMIF('Программа лояльности и отзывы'!$A$3:$A$912,Отчёт!A61,'Программа лояльности и отзывы'!$U$3:$U$809)</f>
        <v>0</v>
      </c>
      <c r="J61" s="12">
        <f ca="1">SUMIF('Буст продаж'!$A$3:$A$962,Отчёт!A61,'Буст продаж'!$R$3:$R$932)</f>
        <v>0</v>
      </c>
      <c r="K61" s="34">
        <f ca="1">SUMIF('Доставка покупателю'!$A$3:$A$7600,Отчёт!A61,'Доставка покупателю'!$AI$3:$AI$5270)</f>
        <v>0</v>
      </c>
      <c r="L61" s="12">
        <f ca="1">SUMIF('Экспресс-доставка покупателю'!$A$3:$A$994,Отчёт!A61,'Экспресс-доставка покупателю'!$AD$3:$AD$986)</f>
        <v>0</v>
      </c>
      <c r="M61" s="12">
        <f ca="1">SUMIF('Приём платежа'!$A$6:$A$780,Отчёт!A61,'Приём платежа'!$Q$6:$Q$643)</f>
        <v>0</v>
      </c>
      <c r="N61" s="12">
        <f ca="1">SUMIF('Перевод платежа'!$A$3:$A$844,Отчёт!A61,'Перевод платежа'!$P$3:$P$808)</f>
        <v>0</v>
      </c>
      <c r="O61" s="12" t="e">
        <f t="shared" ref="O61" si="55">$O$3/$E$3*E61</f>
        <v>#DIV/0!</v>
      </c>
      <c r="P61" s="12">
        <f>IFERROR(INDEX(себес!B:B,MATCH(Отчёт!A61,себес!A:A,0)),0)</f>
        <v>0</v>
      </c>
      <c r="Q61" s="12" t="e">
        <f t="shared" ref="Q61" ca="1" si="56">F61-G61-H61-I61-J61-K61-L61-M61-N61-O61-P61*E61-V61</f>
        <v>#DIV/0!</v>
      </c>
      <c r="R61" s="54" t="str">
        <f t="shared" ref="R61" ca="1" si="57">IFERROR(Q61/F61," ")</f>
        <v xml:space="preserve"> </v>
      </c>
      <c r="S61" s="12">
        <f ca="1">SUMIF('Остатки по складам'!$A$7:$A$9999,Отчёт!A61,'Остатки по складам'!$O$7:$O$9579)</f>
        <v>0</v>
      </c>
      <c r="T61" s="12">
        <f t="shared" ref="T61" ca="1" si="58">IFERROR(S61/E61*7,999)</f>
        <v>999</v>
      </c>
      <c r="U61" s="45">
        <f t="shared" ref="U61" ca="1" si="59">IFERROR(((G61+H61+I61+J61+K61+L61+M61+N61+O61)/E61),0)</f>
        <v>0</v>
      </c>
      <c r="V61" s="48">
        <f t="shared" ref="V61" si="60">F61*$V$2</f>
        <v>0</v>
      </c>
    </row>
    <row r="62" spans="1:22" x14ac:dyDescent="0.3">
      <c r="A62" s="38" t="s">
        <v>459</v>
      </c>
      <c r="B62" s="12" t="s">
        <v>344</v>
      </c>
      <c r="C62" s="33">
        <f>SUMIFS('фин отчет по заказам'!Z:Z,'фин отчет по заказам'!A:A,Отчёт!A62,'фин отчет по заказам'!C:C,"&gt;=28.04.2025",'фин отчет по заказам'!C:C,"&lt;=04.05.2025")</f>
        <v>0</v>
      </c>
      <c r="D62" s="34">
        <f>SUMIFS('фин отчет по заказам'!B:B,'фин отчет по заказам'!A:A,Отчёт!A62,'фин отчет по заказам'!C:C,"&gt;=28.04.2025",'фин отчет по заказам'!C:C,"&lt;=04.05.2025")</f>
        <v>0</v>
      </c>
      <c r="E62" s="12">
        <f>SUMIFS('фин отчет по заказам'!Z:Z,'фин отчет по заказам'!A:A,Отчёт!A62,'фин отчет по заказам'!D:D,"&gt;=28.04.2025",'фин отчет по заказам'!D:D,"&lt;=04.05.2025",'фин отчет по заказам'!AC:AC,"Доставлен покупателю")</f>
        <v>0</v>
      </c>
      <c r="F62" s="34">
        <f>SUMIFS('фин отчет по заказам'!B:B,'фин отчет по заказам'!A:A,Отчёт!A62,'фин отчет по заказам'!D:D,"&gt;=28.04.2025",'фин отчет по заказам'!D:D,"&lt;=04.05.2025",'фин отчет по заказам'!AC:AC,"Доставлен покупателю")</f>
        <v>0</v>
      </c>
      <c r="G62" s="34">
        <f>SUMIF('Размещение товаров на витрине'!$A$6:$A$633,Отчёт!A62,'Размещение товаров на витрине'!$AU$6:$AU$691)</f>
        <v>0</v>
      </c>
      <c r="H62" s="12">
        <f ca="1">SUMIF('Складская обработка'!$A$3:$A$888,Отчёт!A62,'Складская обработка'!$AD$3:$AD$795)</f>
        <v>0</v>
      </c>
      <c r="I62" s="34">
        <f ca="1">SUMIF('Программа лояльности и отзывы'!$A$3:$A$912,Отчёт!A62,'Программа лояльности и отзывы'!$U$3:$U$809)</f>
        <v>0</v>
      </c>
      <c r="J62" s="12">
        <f ca="1">SUMIF('Буст продаж'!$A$3:$A$962,Отчёт!A62,'Буст продаж'!$R$3:$R$932)</f>
        <v>0</v>
      </c>
      <c r="K62" s="34">
        <f ca="1">SUMIF('Доставка покупателю'!$A$3:$A$7600,Отчёт!A62,'Доставка покупателю'!$AI$3:$AI$5270)</f>
        <v>0</v>
      </c>
      <c r="L62" s="12">
        <f ca="1">SUMIF('Экспресс-доставка покупателю'!$A$3:$A$994,Отчёт!A62,'Экспресс-доставка покупателю'!$AD$3:$AD$986)</f>
        <v>0</v>
      </c>
      <c r="M62" s="12">
        <f ca="1">SUMIF('Приём платежа'!$A$6:$A$780,Отчёт!A62,'Приём платежа'!$Q$6:$Q$643)</f>
        <v>0</v>
      </c>
      <c r="N62" s="12">
        <f ca="1">SUMIF('Перевод платежа'!$A$3:$A$844,Отчёт!A62,'Перевод платежа'!$P$3:$P$808)</f>
        <v>0</v>
      </c>
      <c r="O62" s="12" t="e">
        <f t="shared" ref="O62" si="61">$O$3/$E$3*E62</f>
        <v>#DIV/0!</v>
      </c>
      <c r="P62" s="12">
        <f>IFERROR(INDEX(себес!B:B,MATCH(Отчёт!A62,себес!A:A,0)),0)</f>
        <v>0</v>
      </c>
      <c r="Q62" s="12" t="e">
        <f t="shared" ref="Q62" ca="1" si="62">F62-G62-H62-I62-J62-K62-L62-M62-N62-O62-P62*E62-V62</f>
        <v>#DIV/0!</v>
      </c>
      <c r="R62" s="54" t="str">
        <f t="shared" ref="R62" ca="1" si="63">IFERROR(Q62/F62," ")</f>
        <v xml:space="preserve"> </v>
      </c>
      <c r="S62" s="12">
        <f ca="1">SUMIF('Остатки по складам'!$A$7:$A$9999,Отчёт!A62,'Остатки по складам'!$O$7:$O$9579)</f>
        <v>0</v>
      </c>
      <c r="T62" s="12">
        <f t="shared" ref="T62" ca="1" si="64">IFERROR(S62/E62*7,999)</f>
        <v>999</v>
      </c>
      <c r="U62" s="45">
        <f t="shared" ref="U62" ca="1" si="65">IFERROR(((G62+H62+I62+J62+K62+L62+M62+N62+O62)/E62),0)</f>
        <v>0</v>
      </c>
      <c r="V62" s="48">
        <f t="shared" ref="V62" si="66">F62*$V$2</f>
        <v>0</v>
      </c>
    </row>
    <row r="63" spans="1:22" x14ac:dyDescent="0.3">
      <c r="A63" s="55" t="s">
        <v>460</v>
      </c>
      <c r="B63" s="12" t="s">
        <v>386</v>
      </c>
      <c r="C63" s="33">
        <f>SUMIFS('фин отчет по заказам'!Z:Z,'фин отчет по заказам'!A:A,Отчёт!A63,'фин отчет по заказам'!C:C,"&gt;=28.04.2025",'фин отчет по заказам'!C:C,"&lt;=04.05.2025")</f>
        <v>0</v>
      </c>
      <c r="D63" s="34">
        <f>SUMIFS('фин отчет по заказам'!B:B,'фин отчет по заказам'!A:A,Отчёт!A63,'фин отчет по заказам'!C:C,"&gt;=28.04.2025",'фин отчет по заказам'!C:C,"&lt;=04.05.2025")</f>
        <v>0</v>
      </c>
      <c r="E63" s="12">
        <f>SUMIFS('фин отчет по заказам'!Z:Z,'фин отчет по заказам'!A:A,Отчёт!A63,'фин отчет по заказам'!D:D,"&gt;=28.04.2025",'фин отчет по заказам'!D:D,"&lt;=04.05.2025",'фин отчет по заказам'!AC:AC,"Доставлен покупателю")</f>
        <v>0</v>
      </c>
      <c r="F63" s="34">
        <f>SUMIFS('фин отчет по заказам'!B:B,'фин отчет по заказам'!A:A,Отчёт!A63,'фин отчет по заказам'!D:D,"&gt;=28.04.2025",'фин отчет по заказам'!D:D,"&lt;=04.05.2025",'фин отчет по заказам'!AC:AC,"Доставлен покупателю")</f>
        <v>0</v>
      </c>
      <c r="G63" s="34">
        <f>SUMIF('Размещение товаров на витрине'!$A$6:$A$633,Отчёт!A63,'Размещение товаров на витрине'!$AU$6:$AU$691)</f>
        <v>0</v>
      </c>
      <c r="H63" s="12">
        <f ca="1">SUMIF('Складская обработка'!$A$3:$A$888,Отчёт!A63,'Складская обработка'!$AD$3:$AD$795)</f>
        <v>0</v>
      </c>
      <c r="I63" s="34">
        <f ca="1">SUMIF('Программа лояльности и отзывы'!$A$3:$A$912,Отчёт!A63,'Программа лояльности и отзывы'!$U$3:$U$809)</f>
        <v>0</v>
      </c>
      <c r="J63" s="12">
        <f ca="1">SUMIF('Буст продаж'!$A$3:$A$962,Отчёт!A63,'Буст продаж'!$R$3:$R$932)</f>
        <v>0</v>
      </c>
      <c r="K63" s="34">
        <f ca="1">SUMIF('Доставка покупателю'!$A$3:$A$7600,Отчёт!A63,'Доставка покупателю'!$AI$3:$AI$5270)</f>
        <v>0</v>
      </c>
      <c r="L63" s="12">
        <f ca="1">SUMIF('Экспресс-доставка покупателю'!$A$3:$A$994,Отчёт!A63,'Экспресс-доставка покупателю'!$AD$3:$AD$986)</f>
        <v>0</v>
      </c>
      <c r="M63" s="12">
        <f ca="1">SUMIF('Приём платежа'!$A$6:$A$780,Отчёт!A63,'Приём платежа'!$Q$6:$Q$643)</f>
        <v>0</v>
      </c>
      <c r="N63" s="12">
        <f ca="1">SUMIF('Перевод платежа'!$A$3:$A$844,Отчёт!A63,'Перевод платежа'!$P$3:$P$808)</f>
        <v>0</v>
      </c>
      <c r="O63" s="12" t="e">
        <f t="shared" ref="O63:O65" si="67">$O$3/$E$3*E63</f>
        <v>#DIV/0!</v>
      </c>
      <c r="P63" s="12">
        <f>IFERROR(INDEX(себес!B:B,MATCH(Отчёт!A63,себес!A:A,0)),0)</f>
        <v>0</v>
      </c>
      <c r="Q63" s="12" t="e">
        <f t="shared" ref="Q63:Q65" ca="1" si="68">F63-G63-H63-I63-J63-K63-L63-M63-N63-O63-P63*E63-V63</f>
        <v>#DIV/0!</v>
      </c>
      <c r="R63" s="54" t="str">
        <f t="shared" ref="R63:R65" ca="1" si="69">IFERROR(Q63/F63," ")</f>
        <v xml:space="preserve"> </v>
      </c>
      <c r="S63" s="12">
        <f ca="1">SUMIF('Остатки по складам'!$A$7:$A$9999,Отчёт!A63,'Остатки по складам'!$O$7:$O$9579)</f>
        <v>0</v>
      </c>
      <c r="T63" s="12">
        <f t="shared" ref="T63:T65" ca="1" si="70">IFERROR(S63/E63*7,999)</f>
        <v>999</v>
      </c>
      <c r="U63" s="45">
        <f t="shared" ref="U63:U65" ca="1" si="71">IFERROR(((G63+H63+I63+J63+K63+L63+M63+N63+O63)/E63),0)</f>
        <v>0</v>
      </c>
      <c r="V63" s="48">
        <f t="shared" ref="V63:V65" si="72">F63*$V$2</f>
        <v>0</v>
      </c>
    </row>
    <row r="64" spans="1:22" x14ac:dyDescent="0.3">
      <c r="A64" s="57" t="s">
        <v>461</v>
      </c>
      <c r="B64" s="12" t="s">
        <v>386</v>
      </c>
      <c r="C64" s="33">
        <f>SUMIFS('фин отчет по заказам'!Z:Z,'фин отчет по заказам'!A:A,Отчёт!A64,'фин отчет по заказам'!C:C,"&gt;=28.04.2025",'фин отчет по заказам'!C:C,"&lt;=04.05.2025")</f>
        <v>0</v>
      </c>
      <c r="D64" s="34">
        <f>SUMIFS('фин отчет по заказам'!B:B,'фин отчет по заказам'!A:A,Отчёт!A64,'фин отчет по заказам'!C:C,"&gt;=28.04.2025",'фин отчет по заказам'!C:C,"&lt;=04.05.2025")</f>
        <v>0</v>
      </c>
      <c r="E64" s="12">
        <f>SUMIFS('фин отчет по заказам'!Z:Z,'фин отчет по заказам'!A:A,Отчёт!A64,'фин отчет по заказам'!D:D,"&gt;=28.04.2025",'фин отчет по заказам'!D:D,"&lt;=04.05.2025",'фин отчет по заказам'!AC:AC,"Доставлен покупателю")</f>
        <v>0</v>
      </c>
      <c r="F64" s="34">
        <f>SUMIFS('фин отчет по заказам'!B:B,'фин отчет по заказам'!A:A,Отчёт!A64,'фин отчет по заказам'!D:D,"&gt;=28.04.2025",'фин отчет по заказам'!D:D,"&lt;=04.05.2025",'фин отчет по заказам'!AC:AC,"Доставлен покупателю")</f>
        <v>0</v>
      </c>
      <c r="G64" s="34">
        <f>SUMIF('Размещение товаров на витрине'!$A$6:$A$633,Отчёт!A64,'Размещение товаров на витрине'!$AU$6:$AU$691)</f>
        <v>0</v>
      </c>
      <c r="H64" s="12">
        <f ca="1">SUMIF('Складская обработка'!$A$3:$A$888,Отчёт!A64,'Складская обработка'!$AD$3:$AD$795)</f>
        <v>0</v>
      </c>
      <c r="I64" s="34">
        <f ca="1">SUMIF('Программа лояльности и отзывы'!$A$3:$A$912,Отчёт!A64,'Программа лояльности и отзывы'!$U$3:$U$809)</f>
        <v>0</v>
      </c>
      <c r="J64" s="12">
        <f ca="1">SUMIF('Буст продаж'!$A$3:$A$962,Отчёт!A64,'Буст продаж'!$R$3:$R$932)</f>
        <v>0</v>
      </c>
      <c r="K64" s="34">
        <f ca="1">SUMIF('Доставка покупателю'!$A$3:$A$7600,Отчёт!A64,'Доставка покупателю'!$AI$3:$AI$5270)</f>
        <v>0</v>
      </c>
      <c r="L64" s="12">
        <f ca="1">SUMIF('Экспресс-доставка покупателю'!$A$3:$A$994,Отчёт!A64,'Экспресс-доставка покупателю'!$AD$3:$AD$986)</f>
        <v>0</v>
      </c>
      <c r="M64" s="12">
        <f ca="1">SUMIF('Приём платежа'!$A$6:$A$780,Отчёт!A64,'Приём платежа'!$Q$6:$Q$643)</f>
        <v>0</v>
      </c>
      <c r="N64" s="12">
        <f ca="1">SUMIF('Перевод платежа'!$A$3:$A$844,Отчёт!A64,'Перевод платежа'!$P$3:$P$808)</f>
        <v>0</v>
      </c>
      <c r="O64" s="12" t="e">
        <f t="shared" si="67"/>
        <v>#DIV/0!</v>
      </c>
      <c r="P64" s="12">
        <f>IFERROR(INDEX(себес!B:B,MATCH(Отчёт!A64,себес!A:A,0)),0)</f>
        <v>0</v>
      </c>
      <c r="Q64" s="12" t="e">
        <f t="shared" ca="1" si="68"/>
        <v>#DIV/0!</v>
      </c>
      <c r="R64" s="54" t="str">
        <f t="shared" ca="1" si="69"/>
        <v xml:space="preserve"> </v>
      </c>
      <c r="S64" s="12">
        <f ca="1">SUMIF('Остатки по складам'!$A$7:$A$9999,Отчёт!A64,'Остатки по складам'!$O$7:$O$9579)</f>
        <v>0</v>
      </c>
      <c r="T64" s="12">
        <f t="shared" ca="1" si="70"/>
        <v>999</v>
      </c>
      <c r="U64" s="45">
        <f t="shared" ca="1" si="71"/>
        <v>0</v>
      </c>
      <c r="V64" s="48">
        <f t="shared" si="72"/>
        <v>0</v>
      </c>
    </row>
    <row r="65" spans="1:22" x14ac:dyDescent="0.3">
      <c r="A65" s="57" t="s">
        <v>462</v>
      </c>
      <c r="B65" s="12" t="s">
        <v>344</v>
      </c>
      <c r="C65" s="33">
        <f>SUMIFS('фин отчет по заказам'!Z:Z,'фин отчет по заказам'!A:A,Отчёт!A65,'фин отчет по заказам'!C:C,"&gt;=28.04.2025",'фин отчет по заказам'!C:C,"&lt;=04.05.2025")</f>
        <v>0</v>
      </c>
      <c r="D65" s="34">
        <f>SUMIFS('фин отчет по заказам'!B:B,'фин отчет по заказам'!A:A,Отчёт!A65,'фин отчет по заказам'!C:C,"&gt;=28.04.2025",'фин отчет по заказам'!C:C,"&lt;=04.05.2025")</f>
        <v>0</v>
      </c>
      <c r="E65" s="12">
        <f>SUMIFS('фин отчет по заказам'!Z:Z,'фин отчет по заказам'!A:A,Отчёт!A65,'фин отчет по заказам'!D:D,"&gt;=28.04.2025",'фин отчет по заказам'!D:D,"&lt;=04.05.2025",'фин отчет по заказам'!AC:AC,"Доставлен покупателю")</f>
        <v>0</v>
      </c>
      <c r="F65" s="34">
        <f>SUMIFS('фин отчет по заказам'!B:B,'фин отчет по заказам'!A:A,Отчёт!A65,'фин отчет по заказам'!D:D,"&gt;=28.04.2025",'фин отчет по заказам'!D:D,"&lt;=04.05.2025",'фин отчет по заказам'!AC:AC,"Доставлен покупателю")</f>
        <v>0</v>
      </c>
      <c r="G65" s="34">
        <f>SUMIF('Размещение товаров на витрине'!$A$6:$A$633,Отчёт!A65,'Размещение товаров на витрине'!$AU$6:$AU$691)</f>
        <v>0</v>
      </c>
      <c r="H65" s="12">
        <f ca="1">SUMIF('Складская обработка'!$A$3:$A$888,Отчёт!A65,'Складская обработка'!$AD$3:$AD$795)</f>
        <v>0</v>
      </c>
      <c r="I65" s="34">
        <f ca="1">SUMIF('Программа лояльности и отзывы'!$A$3:$A$912,Отчёт!A65,'Программа лояльности и отзывы'!$U$3:$U$809)</f>
        <v>0</v>
      </c>
      <c r="J65" s="12">
        <f ca="1">SUMIF('Буст продаж'!$A$3:$A$962,Отчёт!A65,'Буст продаж'!$R$3:$R$932)</f>
        <v>0</v>
      </c>
      <c r="K65" s="34">
        <f ca="1">SUMIF('Доставка покупателю'!$A$3:$A$7600,Отчёт!A65,'Доставка покупателю'!$AI$3:$AI$5270)</f>
        <v>0</v>
      </c>
      <c r="L65" s="12">
        <f ca="1">SUMIF('Экспресс-доставка покупателю'!$A$3:$A$994,Отчёт!A65,'Экспресс-доставка покупателю'!$AD$3:$AD$986)</f>
        <v>0</v>
      </c>
      <c r="M65" s="12">
        <f ca="1">SUMIF('Приём платежа'!$A$6:$A$780,Отчёт!A65,'Приём платежа'!$Q$6:$Q$643)</f>
        <v>0</v>
      </c>
      <c r="N65" s="12">
        <f ca="1">SUMIF('Перевод платежа'!$A$3:$A$844,Отчёт!A65,'Перевод платежа'!$P$3:$P$808)</f>
        <v>0</v>
      </c>
      <c r="O65" s="12" t="e">
        <f t="shared" si="67"/>
        <v>#DIV/0!</v>
      </c>
      <c r="P65" s="12">
        <f>IFERROR(INDEX(себес!B:B,MATCH(Отчёт!A65,себес!A:A,0)),0)</f>
        <v>0</v>
      </c>
      <c r="Q65" s="12" t="e">
        <f t="shared" ca="1" si="68"/>
        <v>#DIV/0!</v>
      </c>
      <c r="R65" s="54" t="str">
        <f t="shared" ca="1" si="69"/>
        <v xml:space="preserve"> </v>
      </c>
      <c r="S65" s="12">
        <f ca="1">SUMIF('Остатки по складам'!$A$7:$A$9999,Отчёт!A65,'Остатки по складам'!$O$7:$O$9579)</f>
        <v>0</v>
      </c>
      <c r="T65" s="12">
        <f t="shared" ca="1" si="70"/>
        <v>999</v>
      </c>
      <c r="U65" s="45">
        <f t="shared" ca="1" si="71"/>
        <v>0</v>
      </c>
      <c r="V65" s="48">
        <f t="shared" si="72"/>
        <v>0</v>
      </c>
    </row>
    <row r="66" spans="1:22" x14ac:dyDescent="0.3">
      <c r="A66" s="55" t="s">
        <v>472</v>
      </c>
      <c r="B66" s="12" t="s">
        <v>386</v>
      </c>
      <c r="C66" s="33">
        <f>SUMIFS('фин отчет по заказам'!Z:Z,'фин отчет по заказам'!A:A,Отчёт!A66,'фин отчет по заказам'!C:C,"&gt;=28.04.2025",'фин отчет по заказам'!C:C,"&lt;=04.05.2025")</f>
        <v>0</v>
      </c>
      <c r="D66" s="34">
        <f>SUMIFS('фин отчет по заказам'!B:B,'фин отчет по заказам'!A:A,Отчёт!A66,'фин отчет по заказам'!C:C,"&gt;=28.04.2025",'фин отчет по заказам'!C:C,"&lt;=04.05.2025")</f>
        <v>0</v>
      </c>
      <c r="E66" s="12">
        <f>SUMIFS('фин отчет по заказам'!Z:Z,'фин отчет по заказам'!A:A,Отчёт!A66,'фин отчет по заказам'!D:D,"&gt;=28.04.2025",'фин отчет по заказам'!D:D,"&lt;=04.05.2025",'фин отчет по заказам'!AC:AC,"Доставлен покупателю")</f>
        <v>0</v>
      </c>
      <c r="F66" s="34">
        <f>SUMIFS('фин отчет по заказам'!B:B,'фин отчет по заказам'!A:A,Отчёт!A66,'фин отчет по заказам'!D:D,"&gt;=28.04.2025",'фин отчет по заказам'!D:D,"&lt;=04.05.2025",'фин отчет по заказам'!AC:AC,"Доставлен покупателю")</f>
        <v>0</v>
      </c>
      <c r="G66" s="34">
        <f>SUMIF('Размещение товаров на витрине'!$A$6:$A$633,Отчёт!A66,'Размещение товаров на витрине'!$AU$6:$AU$691)</f>
        <v>0</v>
      </c>
      <c r="H66" s="12">
        <f ca="1">SUMIF('Складская обработка'!$A$3:$A$888,Отчёт!A66,'Складская обработка'!$AD$3:$AD$795)</f>
        <v>0</v>
      </c>
      <c r="I66" s="34">
        <f ca="1">SUMIF('Программа лояльности и отзывы'!$A$3:$A$912,Отчёт!A66,'Программа лояльности и отзывы'!$U$3:$U$809)</f>
        <v>0</v>
      </c>
      <c r="J66" s="12">
        <f ca="1">SUMIF('Буст продаж'!$A$3:$A$962,Отчёт!A66,'Буст продаж'!$R$3:$R$932)</f>
        <v>0</v>
      </c>
      <c r="K66" s="34">
        <f ca="1">SUMIF('Доставка покупателю'!$A$3:$A$7600,Отчёт!A66,'Доставка покупателю'!$AI$3:$AI$5270)</f>
        <v>0</v>
      </c>
      <c r="L66" s="12">
        <f ca="1">SUMIF('Экспресс-доставка покупателю'!$A$3:$A$994,Отчёт!A66,'Экспресс-доставка покупателю'!$AD$3:$AD$986)</f>
        <v>0</v>
      </c>
      <c r="M66" s="12">
        <f ca="1">SUMIF('Приём платежа'!$A$6:$A$780,Отчёт!A66,'Приём платежа'!$Q$6:$Q$643)</f>
        <v>0</v>
      </c>
      <c r="N66" s="12">
        <f ca="1">SUMIF('Перевод платежа'!$A$3:$A$844,Отчёт!A66,'Перевод платежа'!$P$3:$P$808)</f>
        <v>0</v>
      </c>
      <c r="O66" s="12" t="e">
        <f t="shared" ref="O66:O70" si="73">$O$3/$E$3*E66</f>
        <v>#DIV/0!</v>
      </c>
      <c r="P66" s="12">
        <f>IFERROR(INDEX(себес!B:B,MATCH(Отчёт!A66,себес!A:A,0)),0)</f>
        <v>0</v>
      </c>
      <c r="Q66" s="12" t="e">
        <f t="shared" ref="Q66:Q70" ca="1" si="74">F66-G66-H66-I66-J66-K66-L66-M66-N66-O66-P66*E66-V66</f>
        <v>#DIV/0!</v>
      </c>
      <c r="R66" s="54" t="str">
        <f t="shared" ref="R66:R70" ca="1" si="75">IFERROR(Q66/F66," ")</f>
        <v xml:space="preserve"> </v>
      </c>
      <c r="S66" s="12">
        <f ca="1">SUMIF('Остатки по складам'!$A$7:$A$9999,Отчёт!A66,'Остатки по складам'!$O$7:$O$9579)</f>
        <v>0</v>
      </c>
      <c r="T66" s="12">
        <f t="shared" ref="T66:T70" ca="1" si="76">IFERROR(S66/E66*7,999)</f>
        <v>999</v>
      </c>
      <c r="U66" s="45">
        <f t="shared" ref="U66:U70" ca="1" si="77">IFERROR(((G66+H66+I66+J66+K66+L66+M66+N66+O66)/E66),0)</f>
        <v>0</v>
      </c>
      <c r="V66" s="48">
        <f t="shared" ref="V66:V70" si="78">F66*$V$2</f>
        <v>0</v>
      </c>
    </row>
    <row r="67" spans="1:22" x14ac:dyDescent="0.3">
      <c r="A67" s="55" t="s">
        <v>473</v>
      </c>
      <c r="B67" s="12" t="s">
        <v>344</v>
      </c>
      <c r="C67" s="33">
        <f>SUMIFS('фин отчет по заказам'!Z:Z,'фин отчет по заказам'!A:A,Отчёт!A67,'фин отчет по заказам'!C:C,"&gt;=28.04.2025",'фин отчет по заказам'!C:C,"&lt;=04.05.2025")</f>
        <v>0</v>
      </c>
      <c r="D67" s="34">
        <f>SUMIFS('фин отчет по заказам'!B:B,'фин отчет по заказам'!A:A,Отчёт!A67,'фин отчет по заказам'!C:C,"&gt;=28.04.2025",'фин отчет по заказам'!C:C,"&lt;=04.05.2025")</f>
        <v>0</v>
      </c>
      <c r="E67" s="12">
        <f>SUMIFS('фин отчет по заказам'!Z:Z,'фин отчет по заказам'!A:A,Отчёт!A67,'фин отчет по заказам'!D:D,"&gt;=28.04.2025",'фин отчет по заказам'!D:D,"&lt;=04.05.2025",'фин отчет по заказам'!AC:AC,"Доставлен покупателю")</f>
        <v>0</v>
      </c>
      <c r="F67" s="34">
        <f>SUMIFS('фин отчет по заказам'!B:B,'фин отчет по заказам'!A:A,Отчёт!A67,'фин отчет по заказам'!D:D,"&gt;=28.04.2025",'фин отчет по заказам'!D:D,"&lt;=04.05.2025",'фин отчет по заказам'!AC:AC,"Доставлен покупателю")</f>
        <v>0</v>
      </c>
      <c r="G67" s="34">
        <f>SUMIF('Размещение товаров на витрине'!$A$6:$A$633,Отчёт!A67,'Размещение товаров на витрине'!$AU$6:$AU$691)</f>
        <v>0</v>
      </c>
      <c r="H67" s="12">
        <f ca="1">SUMIF('Складская обработка'!$A$3:$A$888,Отчёт!A67,'Складская обработка'!$AD$3:$AD$795)</f>
        <v>0</v>
      </c>
      <c r="I67" s="34">
        <f ca="1">SUMIF('Программа лояльности и отзывы'!$A$3:$A$912,Отчёт!A67,'Программа лояльности и отзывы'!$U$3:$U$809)</f>
        <v>0</v>
      </c>
      <c r="J67" s="12">
        <f ca="1">SUMIF('Буст продаж'!$A$3:$A$962,Отчёт!A67,'Буст продаж'!$R$3:$R$932)</f>
        <v>0</v>
      </c>
      <c r="K67" s="34">
        <f ca="1">SUMIF('Доставка покупателю'!$A$3:$A$7600,Отчёт!A67,'Доставка покупателю'!$AI$3:$AI$5270)</f>
        <v>0</v>
      </c>
      <c r="L67" s="12">
        <f ca="1">SUMIF('Экспресс-доставка покупателю'!$A$3:$A$994,Отчёт!A67,'Экспресс-доставка покупателю'!$AD$3:$AD$986)</f>
        <v>0</v>
      </c>
      <c r="M67" s="12">
        <f ca="1">SUMIF('Приём платежа'!$A$6:$A$780,Отчёт!A67,'Приём платежа'!$Q$6:$Q$643)</f>
        <v>0</v>
      </c>
      <c r="N67" s="12">
        <f ca="1">SUMIF('Перевод платежа'!$A$3:$A$844,Отчёт!A67,'Перевод платежа'!$P$3:$P$808)</f>
        <v>0</v>
      </c>
      <c r="O67" s="12" t="e">
        <f t="shared" si="73"/>
        <v>#DIV/0!</v>
      </c>
      <c r="P67" s="12">
        <f>IFERROR(INDEX(себес!B:B,MATCH(Отчёт!A67,себес!A:A,0)),0)</f>
        <v>0</v>
      </c>
      <c r="Q67" s="12" t="e">
        <f t="shared" ca="1" si="74"/>
        <v>#DIV/0!</v>
      </c>
      <c r="R67" s="54" t="str">
        <f t="shared" ca="1" si="75"/>
        <v xml:space="preserve"> </v>
      </c>
      <c r="S67" s="12">
        <f ca="1">SUMIF('Остатки по складам'!$A$7:$A$9999,Отчёт!A67,'Остатки по складам'!$O$7:$O$9579)</f>
        <v>0</v>
      </c>
      <c r="T67" s="12">
        <f t="shared" ca="1" si="76"/>
        <v>999</v>
      </c>
      <c r="U67" s="45">
        <f t="shared" ca="1" si="77"/>
        <v>0</v>
      </c>
      <c r="V67" s="48">
        <f t="shared" si="78"/>
        <v>0</v>
      </c>
    </row>
    <row r="68" spans="1:22" x14ac:dyDescent="0.3">
      <c r="A68" s="55" t="s">
        <v>474</v>
      </c>
      <c r="B68" s="12" t="s">
        <v>385</v>
      </c>
      <c r="C68" s="33">
        <f>SUMIFS('фин отчет по заказам'!Z:Z,'фин отчет по заказам'!A:A,Отчёт!A68,'фин отчет по заказам'!C:C,"&gt;=28.04.2025",'фин отчет по заказам'!C:C,"&lt;=04.05.2025")</f>
        <v>0</v>
      </c>
      <c r="D68" s="34">
        <f>SUMIFS('фин отчет по заказам'!B:B,'фин отчет по заказам'!A:A,Отчёт!A68,'фин отчет по заказам'!C:C,"&gt;=28.04.2025",'фин отчет по заказам'!C:C,"&lt;=04.05.2025")</f>
        <v>0</v>
      </c>
      <c r="E68" s="12">
        <f>SUMIFS('фин отчет по заказам'!Z:Z,'фин отчет по заказам'!A:A,Отчёт!A68,'фин отчет по заказам'!D:D,"&gt;=28.04.2025",'фин отчет по заказам'!D:D,"&lt;=04.05.2025",'фин отчет по заказам'!AC:AC,"Доставлен покупателю")</f>
        <v>0</v>
      </c>
      <c r="F68" s="34">
        <f>SUMIFS('фин отчет по заказам'!B:B,'фин отчет по заказам'!A:A,Отчёт!A68,'фин отчет по заказам'!D:D,"&gt;=28.04.2025",'фин отчет по заказам'!D:D,"&lt;=04.05.2025",'фин отчет по заказам'!AC:AC,"Доставлен покупателю")</f>
        <v>0</v>
      </c>
      <c r="G68" s="34">
        <f>SUMIF('Размещение товаров на витрине'!$A$6:$A$633,Отчёт!A68,'Размещение товаров на витрине'!$AU$6:$AU$691)</f>
        <v>0</v>
      </c>
      <c r="H68" s="12">
        <f ca="1">SUMIF('Складская обработка'!$A$3:$A$888,Отчёт!A68,'Складская обработка'!$AD$3:$AD$795)</f>
        <v>0</v>
      </c>
      <c r="I68" s="34">
        <f ca="1">SUMIF('Программа лояльности и отзывы'!$A$3:$A$912,Отчёт!A68,'Программа лояльности и отзывы'!$U$3:$U$809)</f>
        <v>0</v>
      </c>
      <c r="J68" s="12">
        <f ca="1">SUMIF('Буст продаж'!$A$3:$A$962,Отчёт!A68,'Буст продаж'!$R$3:$R$932)</f>
        <v>0</v>
      </c>
      <c r="K68" s="34">
        <f ca="1">SUMIF('Доставка покупателю'!$A$3:$A$7600,Отчёт!A68,'Доставка покупателю'!$AI$3:$AI$5270)</f>
        <v>0</v>
      </c>
      <c r="L68" s="12">
        <f ca="1">SUMIF('Экспресс-доставка покупателю'!$A$3:$A$994,Отчёт!A68,'Экспресс-доставка покупателю'!$AD$3:$AD$986)</f>
        <v>0</v>
      </c>
      <c r="M68" s="12">
        <f ca="1">SUMIF('Приём платежа'!$A$6:$A$780,Отчёт!A68,'Приём платежа'!$Q$6:$Q$643)</f>
        <v>0</v>
      </c>
      <c r="N68" s="12">
        <f ca="1">SUMIF('Перевод платежа'!$A$3:$A$844,Отчёт!A68,'Перевод платежа'!$P$3:$P$808)</f>
        <v>0</v>
      </c>
      <c r="O68" s="12" t="e">
        <f t="shared" si="73"/>
        <v>#DIV/0!</v>
      </c>
      <c r="P68" s="12">
        <f>IFERROR(INDEX(себес!B:B,MATCH(Отчёт!A68,себес!A:A,0)),0)</f>
        <v>0</v>
      </c>
      <c r="Q68" s="12" t="e">
        <f t="shared" ca="1" si="74"/>
        <v>#DIV/0!</v>
      </c>
      <c r="R68" s="54" t="str">
        <f t="shared" ca="1" si="75"/>
        <v xml:space="preserve"> </v>
      </c>
      <c r="S68" s="12">
        <f ca="1">SUMIF('Остатки по складам'!$A$7:$A$9999,Отчёт!A68,'Остатки по складам'!$O$7:$O$9579)</f>
        <v>0</v>
      </c>
      <c r="T68" s="12">
        <f t="shared" ca="1" si="76"/>
        <v>999</v>
      </c>
      <c r="U68" s="45">
        <f t="shared" ca="1" si="77"/>
        <v>0</v>
      </c>
      <c r="V68" s="48">
        <f t="shared" si="78"/>
        <v>0</v>
      </c>
    </row>
    <row r="69" spans="1:22" x14ac:dyDescent="0.3">
      <c r="A69" s="55" t="s">
        <v>475</v>
      </c>
      <c r="B69" s="12" t="s">
        <v>385</v>
      </c>
      <c r="C69" s="33">
        <f>SUMIFS('фин отчет по заказам'!Z:Z,'фин отчет по заказам'!A:A,Отчёт!A69,'фин отчет по заказам'!C:C,"&gt;=28.04.2025",'фин отчет по заказам'!C:C,"&lt;=04.05.2025")</f>
        <v>0</v>
      </c>
      <c r="D69" s="34">
        <f>SUMIFS('фин отчет по заказам'!B:B,'фин отчет по заказам'!A:A,Отчёт!A69,'фин отчет по заказам'!C:C,"&gt;=28.04.2025",'фин отчет по заказам'!C:C,"&lt;=04.05.2025")</f>
        <v>0</v>
      </c>
      <c r="E69" s="12">
        <f>SUMIFS('фин отчет по заказам'!Z:Z,'фин отчет по заказам'!A:A,Отчёт!A69,'фин отчет по заказам'!D:D,"&gt;=28.04.2025",'фин отчет по заказам'!D:D,"&lt;=04.05.2025",'фин отчет по заказам'!AC:AC,"Доставлен покупателю")</f>
        <v>0</v>
      </c>
      <c r="F69" s="34">
        <f>SUMIFS('фин отчет по заказам'!B:B,'фин отчет по заказам'!A:A,Отчёт!A69,'фин отчет по заказам'!D:D,"&gt;=28.04.2025",'фин отчет по заказам'!D:D,"&lt;=04.05.2025",'фин отчет по заказам'!AC:AC,"Доставлен покупателю")</f>
        <v>0</v>
      </c>
      <c r="G69" s="34">
        <f>SUMIF('Размещение товаров на витрине'!$A$6:$A$633,Отчёт!A69,'Размещение товаров на витрине'!$AU$6:$AU$691)</f>
        <v>0</v>
      </c>
      <c r="H69" s="12">
        <f ca="1">SUMIF('Складская обработка'!$A$3:$A$888,Отчёт!A69,'Складская обработка'!$AD$3:$AD$795)</f>
        <v>0</v>
      </c>
      <c r="I69" s="34">
        <f ca="1">SUMIF('Программа лояльности и отзывы'!$A$3:$A$912,Отчёт!A69,'Программа лояльности и отзывы'!$U$3:$U$809)</f>
        <v>0</v>
      </c>
      <c r="J69" s="12">
        <f ca="1">SUMIF('Буст продаж'!$A$3:$A$962,Отчёт!A69,'Буст продаж'!$R$3:$R$932)</f>
        <v>0</v>
      </c>
      <c r="K69" s="34">
        <f ca="1">SUMIF('Доставка покупателю'!$A$3:$A$7600,Отчёт!A69,'Доставка покупателю'!$AI$3:$AI$5270)</f>
        <v>0</v>
      </c>
      <c r="L69" s="12">
        <f ca="1">SUMIF('Экспресс-доставка покупателю'!$A$3:$A$994,Отчёт!A69,'Экспресс-доставка покупателю'!$AD$3:$AD$986)</f>
        <v>0</v>
      </c>
      <c r="M69" s="12">
        <f ca="1">SUMIF('Приём платежа'!$A$6:$A$780,Отчёт!A69,'Приём платежа'!$Q$6:$Q$643)</f>
        <v>0</v>
      </c>
      <c r="N69" s="12">
        <f ca="1">SUMIF('Перевод платежа'!$A$3:$A$844,Отчёт!A69,'Перевод платежа'!$P$3:$P$808)</f>
        <v>0</v>
      </c>
      <c r="O69" s="12" t="e">
        <f t="shared" si="73"/>
        <v>#DIV/0!</v>
      </c>
      <c r="P69" s="12">
        <f>IFERROR(INDEX(себес!B:B,MATCH(Отчёт!A69,себес!A:A,0)),0)</f>
        <v>0</v>
      </c>
      <c r="Q69" s="12" t="e">
        <f t="shared" ca="1" si="74"/>
        <v>#DIV/0!</v>
      </c>
      <c r="R69" s="54" t="str">
        <f t="shared" ca="1" si="75"/>
        <v xml:space="preserve"> </v>
      </c>
      <c r="S69" s="12">
        <f ca="1">SUMIF('Остатки по складам'!$A$7:$A$9999,Отчёт!A69,'Остатки по складам'!$O$7:$O$9579)</f>
        <v>0</v>
      </c>
      <c r="T69" s="12">
        <f t="shared" ca="1" si="76"/>
        <v>999</v>
      </c>
      <c r="U69" s="45">
        <f t="shared" ca="1" si="77"/>
        <v>0</v>
      </c>
      <c r="V69" s="48">
        <f t="shared" si="78"/>
        <v>0</v>
      </c>
    </row>
    <row r="70" spans="1:22" x14ac:dyDescent="0.3">
      <c r="A70" s="55" t="s">
        <v>476</v>
      </c>
      <c r="B70" s="12" t="s">
        <v>386</v>
      </c>
      <c r="C70" s="33">
        <f>SUMIFS('фин отчет по заказам'!Z:Z,'фин отчет по заказам'!A:A,Отчёт!A70,'фин отчет по заказам'!C:C,"&gt;=28.04.2025",'фин отчет по заказам'!C:C,"&lt;=04.05.2025")</f>
        <v>0</v>
      </c>
      <c r="D70" s="34">
        <f>SUMIFS('фин отчет по заказам'!B:B,'фин отчет по заказам'!A:A,Отчёт!A70,'фин отчет по заказам'!C:C,"&gt;=28.04.2025",'фин отчет по заказам'!C:C,"&lt;=04.05.2025")</f>
        <v>0</v>
      </c>
      <c r="E70" s="12">
        <f>SUMIFS('фин отчет по заказам'!Z:Z,'фин отчет по заказам'!A:A,Отчёт!A70,'фин отчет по заказам'!D:D,"&gt;=28.04.2025",'фин отчет по заказам'!D:D,"&lt;=04.05.2025",'фин отчет по заказам'!AC:AC,"Доставлен покупателю")</f>
        <v>0</v>
      </c>
      <c r="F70" s="34">
        <f>SUMIFS('фин отчет по заказам'!B:B,'фин отчет по заказам'!A:A,Отчёт!A70,'фин отчет по заказам'!D:D,"&gt;=28.04.2025",'фин отчет по заказам'!D:D,"&lt;=04.05.2025",'фин отчет по заказам'!AC:AC,"Доставлен покупателю")</f>
        <v>0</v>
      </c>
      <c r="G70" s="34">
        <f>SUMIF('Размещение товаров на витрине'!$A$6:$A$633,Отчёт!A70,'Размещение товаров на витрине'!$AU$6:$AU$691)</f>
        <v>0</v>
      </c>
      <c r="H70" s="12">
        <f ca="1">SUMIF('Складская обработка'!$A$3:$A$888,Отчёт!A70,'Складская обработка'!$AD$3:$AD$795)</f>
        <v>0</v>
      </c>
      <c r="I70" s="34">
        <f ca="1">SUMIF('Программа лояльности и отзывы'!$A$3:$A$912,Отчёт!A70,'Программа лояльности и отзывы'!$U$3:$U$809)</f>
        <v>0</v>
      </c>
      <c r="J70" s="12">
        <f ca="1">SUMIF('Буст продаж'!$A$3:$A$962,Отчёт!A70,'Буст продаж'!$R$3:$R$932)</f>
        <v>0</v>
      </c>
      <c r="K70" s="34">
        <f ca="1">SUMIF('Доставка покупателю'!$A$3:$A$7600,Отчёт!A70,'Доставка покупателю'!$AI$3:$AI$5270)</f>
        <v>0</v>
      </c>
      <c r="L70" s="12">
        <f ca="1">SUMIF('Экспресс-доставка покупателю'!$A$3:$A$994,Отчёт!A70,'Экспресс-доставка покупателю'!$AD$3:$AD$986)</f>
        <v>0</v>
      </c>
      <c r="M70" s="12">
        <f ca="1">SUMIF('Приём платежа'!$A$6:$A$780,Отчёт!A70,'Приём платежа'!$Q$6:$Q$643)</f>
        <v>0</v>
      </c>
      <c r="N70" s="12">
        <f ca="1">SUMIF('Перевод платежа'!$A$3:$A$844,Отчёт!A70,'Перевод платежа'!$P$3:$P$808)</f>
        <v>0</v>
      </c>
      <c r="O70" s="12" t="e">
        <f t="shared" si="73"/>
        <v>#DIV/0!</v>
      </c>
      <c r="P70" s="12">
        <f>IFERROR(INDEX(себес!B:B,MATCH(Отчёт!A70,себес!A:A,0)),0)</f>
        <v>0</v>
      </c>
      <c r="Q70" s="12" t="e">
        <f t="shared" ca="1" si="74"/>
        <v>#DIV/0!</v>
      </c>
      <c r="R70" s="54" t="str">
        <f t="shared" ca="1" si="75"/>
        <v xml:space="preserve"> </v>
      </c>
      <c r="S70" s="12">
        <f ca="1">SUMIF('Остатки по складам'!$A$7:$A$9999,Отчёт!A70,'Остатки по складам'!$O$7:$O$9579)</f>
        <v>0</v>
      </c>
      <c r="T70" s="12">
        <f t="shared" ca="1" si="76"/>
        <v>999</v>
      </c>
      <c r="U70" s="45">
        <f t="shared" ca="1" si="77"/>
        <v>0</v>
      </c>
      <c r="V70" s="48">
        <f t="shared" si="78"/>
        <v>0</v>
      </c>
    </row>
    <row r="71" spans="1:22" x14ac:dyDescent="0.3">
      <c r="A71" s="51" t="s">
        <v>550</v>
      </c>
      <c r="B71" s="12" t="s">
        <v>344</v>
      </c>
      <c r="C71" s="33">
        <f>SUMIFS('фин отчет по заказам'!Z:Z,'фин отчет по заказам'!A:A,Отчёт!A71,'фин отчет по заказам'!C:C,"&gt;=28.04.2025",'фин отчет по заказам'!C:C,"&lt;=04.05.2025")</f>
        <v>0</v>
      </c>
      <c r="D71" s="34">
        <f>SUMIFS('фин отчет по заказам'!B:B,'фин отчет по заказам'!A:A,Отчёт!A71,'фин отчет по заказам'!C:C,"&gt;=28.04.2025",'фин отчет по заказам'!C:C,"&lt;=04.05.2025")</f>
        <v>0</v>
      </c>
      <c r="E71" s="12">
        <f>SUMIFS('фин отчет по заказам'!Z:Z,'фин отчет по заказам'!A:A,Отчёт!A71,'фин отчет по заказам'!D:D,"&gt;=28.04.2025",'фин отчет по заказам'!D:D,"&lt;=04.05.2025",'фин отчет по заказам'!AC:AC,"Доставлен покупателю")</f>
        <v>0</v>
      </c>
      <c r="F71" s="34">
        <f>SUMIFS('фин отчет по заказам'!B:B,'фин отчет по заказам'!A:A,Отчёт!A71,'фин отчет по заказам'!D:D,"&gt;=28.04.2025",'фин отчет по заказам'!D:D,"&lt;=04.05.2025",'фин отчет по заказам'!AC:AC,"Доставлен покупателю")</f>
        <v>0</v>
      </c>
      <c r="G71" s="34">
        <f>SUMIF('Размещение товаров на витрине'!$A$6:$A$633,Отчёт!A71,'Размещение товаров на витрине'!$AU$6:$AU$691)</f>
        <v>0</v>
      </c>
      <c r="H71" s="12">
        <f ca="1">SUMIF('Складская обработка'!$A$3:$A$888,Отчёт!A71,'Складская обработка'!$AD$3:$AD$795)</f>
        <v>0</v>
      </c>
      <c r="I71" s="34">
        <f ca="1">SUMIF('Программа лояльности и отзывы'!$A$3:$A$912,Отчёт!A71,'Программа лояльности и отзывы'!$U$3:$U$809)</f>
        <v>0</v>
      </c>
      <c r="J71" s="12">
        <f ca="1">SUMIF('Буст продаж'!$A$3:$A$962,Отчёт!A71,'Буст продаж'!$R$3:$R$932)</f>
        <v>0</v>
      </c>
      <c r="K71" s="34">
        <f ca="1">SUMIF('Доставка покупателю'!$A$3:$A$7600,Отчёт!A71,'Доставка покупателю'!$AI$3:$AI$5270)</f>
        <v>0</v>
      </c>
      <c r="L71" s="12">
        <f ca="1">SUMIF('Экспресс-доставка покупателю'!$A$3:$A$994,Отчёт!A71,'Экспресс-доставка покупателю'!$AD$3:$AD$986)</f>
        <v>0</v>
      </c>
      <c r="M71" s="12">
        <f ca="1">SUMIF('Приём платежа'!$A$6:$A$780,Отчёт!A71,'Приём платежа'!$Q$6:$Q$643)</f>
        <v>0</v>
      </c>
      <c r="N71" s="12">
        <f ca="1">SUMIF('Перевод платежа'!$A$3:$A$844,Отчёт!A71,'Перевод платежа'!$P$3:$P$808)</f>
        <v>0</v>
      </c>
      <c r="O71" s="12" t="e">
        <f t="shared" ref="O71" si="79">$O$3/$E$3*E71</f>
        <v>#DIV/0!</v>
      </c>
      <c r="P71" s="12">
        <f>IFERROR(INDEX(себес!B:B,MATCH(Отчёт!A71,себес!A:A,0)),0)</f>
        <v>0</v>
      </c>
      <c r="Q71" s="12" t="e">
        <f t="shared" ref="Q71" ca="1" si="80">F71-G71-H71-I71-J71-K71-L71-M71-N71-O71-P71*E71-V71</f>
        <v>#DIV/0!</v>
      </c>
      <c r="R71" s="54" t="str">
        <f t="shared" ref="R71" ca="1" si="81">IFERROR(Q71/F71," ")</f>
        <v xml:space="preserve"> </v>
      </c>
      <c r="S71" s="12">
        <f ca="1">SUMIF('Остатки по складам'!$A$7:$A$9999,Отчёт!A71,'Остатки по складам'!$O$7:$O$9579)</f>
        <v>0</v>
      </c>
      <c r="T71" s="12">
        <f t="shared" ref="T71" ca="1" si="82">IFERROR(S71/E71*7,999)</f>
        <v>999</v>
      </c>
      <c r="U71" s="45">
        <f t="shared" ref="U71" ca="1" si="83">IFERROR(((G71+H71+I71+J71+K71+L71+M71+N71+O71)/E71),0)</f>
        <v>0</v>
      </c>
      <c r="V71" s="48">
        <f t="shared" ref="V71" si="84">F71*$V$2</f>
        <v>0</v>
      </c>
    </row>
    <row r="72" spans="1:22" x14ac:dyDescent="0.3">
      <c r="A72" s="55" t="s">
        <v>551</v>
      </c>
      <c r="B72" s="12" t="s">
        <v>384</v>
      </c>
      <c r="C72" s="33">
        <f>SUMIFS('фин отчет по заказам'!Z:Z,'фин отчет по заказам'!A:A,Отчёт!A72,'фин отчет по заказам'!C:C,"&gt;=28.04.2025",'фин отчет по заказам'!C:C,"&lt;=04.05.2025")</f>
        <v>0</v>
      </c>
      <c r="D72" s="34">
        <f>SUMIFS('фин отчет по заказам'!B:B,'фин отчет по заказам'!A:A,Отчёт!A72,'фин отчет по заказам'!C:C,"&gt;=28.04.2025",'фин отчет по заказам'!C:C,"&lt;=04.05.2025")</f>
        <v>0</v>
      </c>
      <c r="E72" s="12">
        <f>SUMIFS('фин отчет по заказам'!Z:Z,'фин отчет по заказам'!A:A,Отчёт!A72,'фин отчет по заказам'!D:D,"&gt;=28.04.2025",'фин отчет по заказам'!D:D,"&lt;=04.05.2025",'фин отчет по заказам'!AC:AC,"Доставлен покупателю")</f>
        <v>0</v>
      </c>
      <c r="F72" s="34">
        <f>SUMIFS('фин отчет по заказам'!B:B,'фин отчет по заказам'!A:A,Отчёт!A72,'фин отчет по заказам'!D:D,"&gt;=28.04.2025",'фин отчет по заказам'!D:D,"&lt;=04.05.2025",'фин отчет по заказам'!AC:AC,"Доставлен покупателю")</f>
        <v>0</v>
      </c>
      <c r="G72" s="34">
        <f>SUMIF('Размещение товаров на витрине'!$A$6:$A$633,Отчёт!A72,'Размещение товаров на витрине'!$AU$6:$AU$691)</f>
        <v>0</v>
      </c>
      <c r="H72" s="12">
        <f ca="1">SUMIF('Складская обработка'!$A$3:$A$888,Отчёт!A72,'Складская обработка'!$AD$3:$AD$795)</f>
        <v>0</v>
      </c>
      <c r="I72" s="34">
        <f ca="1">SUMIF('Программа лояльности и отзывы'!$A$3:$A$912,Отчёт!A72,'Программа лояльности и отзывы'!$U$3:$U$809)</f>
        <v>0</v>
      </c>
      <c r="J72" s="12">
        <f ca="1">SUMIF('Буст продаж'!$A$3:$A$962,Отчёт!A72,'Буст продаж'!$R$3:$R$932)</f>
        <v>0</v>
      </c>
      <c r="K72" s="34">
        <f ca="1">SUMIF('Доставка покупателю'!$A$3:$A$7600,Отчёт!A72,'Доставка покупателю'!$AI$3:$AI$5270)</f>
        <v>0</v>
      </c>
      <c r="L72" s="12">
        <f ca="1">SUMIF('Экспресс-доставка покупателю'!$A$3:$A$994,Отчёт!A72,'Экспресс-доставка покупателю'!$AD$3:$AD$986)</f>
        <v>0</v>
      </c>
      <c r="M72" s="12">
        <f ca="1">SUMIF('Приём платежа'!$A$6:$A$780,Отчёт!A72,'Приём платежа'!$Q$6:$Q$643)</f>
        <v>0</v>
      </c>
      <c r="N72" s="12">
        <f ca="1">SUMIF('Перевод платежа'!$A$3:$A$844,Отчёт!A72,'Перевод платежа'!$P$3:$P$808)</f>
        <v>0</v>
      </c>
      <c r="O72" s="12" t="e">
        <f t="shared" ref="O72:O73" si="85">$O$3/$E$3*E72</f>
        <v>#DIV/0!</v>
      </c>
      <c r="P72" s="12">
        <f>IFERROR(INDEX(себес!B:B,MATCH(Отчёт!A72,себес!A:A,0)),0)</f>
        <v>0</v>
      </c>
      <c r="Q72" s="12" t="e">
        <f t="shared" ref="Q72:Q73" ca="1" si="86">F72-G72-H72-I72-J72-K72-L72-M72-N72-O72-P72*E72-V72</f>
        <v>#DIV/0!</v>
      </c>
      <c r="R72" s="54" t="str">
        <f t="shared" ref="R72:R73" ca="1" si="87">IFERROR(Q72/F72," ")</f>
        <v xml:space="preserve"> </v>
      </c>
      <c r="S72" s="12">
        <f ca="1">SUMIF('Остатки по складам'!$A$7:$A$9999,Отчёт!A72,'Остатки по складам'!$O$7:$O$9579)</f>
        <v>0</v>
      </c>
      <c r="T72" s="12">
        <f t="shared" ref="T72:T73" ca="1" si="88">IFERROR(S72/E72*7,999)</f>
        <v>999</v>
      </c>
      <c r="U72" s="45">
        <f t="shared" ref="U72:U73" ca="1" si="89">IFERROR(((G72+H72+I72+J72+K72+L72+M72+N72+O72)/E72),0)</f>
        <v>0</v>
      </c>
      <c r="V72" s="48">
        <f t="shared" ref="V72:V73" si="90">F72*$V$2</f>
        <v>0</v>
      </c>
    </row>
    <row r="73" spans="1:22" x14ac:dyDescent="0.3">
      <c r="A73" s="55" t="s">
        <v>552</v>
      </c>
      <c r="B73" s="12" t="s">
        <v>344</v>
      </c>
      <c r="C73" s="33">
        <f>SUMIFS('фин отчет по заказам'!Z:Z,'фин отчет по заказам'!A:A,Отчёт!A73,'фин отчет по заказам'!C:C,"&gt;=28.04.2025",'фин отчет по заказам'!C:C,"&lt;=04.05.2025")</f>
        <v>0</v>
      </c>
      <c r="D73" s="34">
        <f>SUMIFS('фин отчет по заказам'!B:B,'фин отчет по заказам'!A:A,Отчёт!A73,'фин отчет по заказам'!C:C,"&gt;=28.04.2025",'фин отчет по заказам'!C:C,"&lt;=04.05.2025")</f>
        <v>0</v>
      </c>
      <c r="E73" s="12">
        <f>SUMIFS('фин отчет по заказам'!Z:Z,'фин отчет по заказам'!A:A,Отчёт!A73,'фин отчет по заказам'!D:D,"&gt;=28.04.2025",'фин отчет по заказам'!D:D,"&lt;=04.05.2025",'фин отчет по заказам'!AC:AC,"Доставлен покупателю")</f>
        <v>0</v>
      </c>
      <c r="F73" s="34">
        <f>SUMIFS('фин отчет по заказам'!B:B,'фин отчет по заказам'!A:A,Отчёт!A73,'фин отчет по заказам'!D:D,"&gt;=28.04.2025",'фин отчет по заказам'!D:D,"&lt;=04.05.2025",'фин отчет по заказам'!AC:AC,"Доставлен покупателю")</f>
        <v>0</v>
      </c>
      <c r="G73" s="34">
        <f>SUMIF('Размещение товаров на витрине'!$A$6:$A$633,Отчёт!A73,'Размещение товаров на витрине'!$AU$6:$AU$691)</f>
        <v>0</v>
      </c>
      <c r="H73" s="12">
        <f ca="1">SUMIF('Складская обработка'!$A$3:$A$888,Отчёт!A73,'Складская обработка'!$AD$3:$AD$795)</f>
        <v>0</v>
      </c>
      <c r="I73" s="34">
        <f ca="1">SUMIF('Программа лояльности и отзывы'!$A$3:$A$912,Отчёт!A73,'Программа лояльности и отзывы'!$U$3:$U$809)</f>
        <v>0</v>
      </c>
      <c r="J73" s="12">
        <f ca="1">SUMIF('Буст продаж'!$A$3:$A$962,Отчёт!A73,'Буст продаж'!$R$3:$R$932)</f>
        <v>0</v>
      </c>
      <c r="K73" s="34">
        <f ca="1">SUMIF('Доставка покупателю'!$A$3:$A$7600,Отчёт!A73,'Доставка покупателю'!$AI$3:$AI$5270)</f>
        <v>0</v>
      </c>
      <c r="L73" s="12">
        <f ca="1">SUMIF('Экспресс-доставка покупателю'!$A$3:$A$994,Отчёт!A73,'Экспресс-доставка покупателю'!$AD$3:$AD$986)</f>
        <v>0</v>
      </c>
      <c r="M73" s="12">
        <f ca="1">SUMIF('Приём платежа'!$A$6:$A$780,Отчёт!A73,'Приём платежа'!$Q$6:$Q$643)</f>
        <v>0</v>
      </c>
      <c r="N73" s="12">
        <f ca="1">SUMIF('Перевод платежа'!$A$3:$A$844,Отчёт!A73,'Перевод платежа'!$P$3:$P$808)</f>
        <v>0</v>
      </c>
      <c r="O73" s="12" t="e">
        <f t="shared" si="85"/>
        <v>#DIV/0!</v>
      </c>
      <c r="P73" s="12">
        <f>IFERROR(INDEX(себес!B:B,MATCH(Отчёт!A73,себес!A:A,0)),0)</f>
        <v>0</v>
      </c>
      <c r="Q73" s="12" t="e">
        <f t="shared" ca="1" si="86"/>
        <v>#DIV/0!</v>
      </c>
      <c r="R73" s="54" t="str">
        <f t="shared" ca="1" si="87"/>
        <v xml:space="preserve"> </v>
      </c>
      <c r="S73" s="12">
        <f ca="1">SUMIF('Остатки по складам'!$A$7:$A$9999,Отчёт!A73,'Остатки по складам'!$O$7:$O$9579)</f>
        <v>0</v>
      </c>
      <c r="T73" s="12">
        <f t="shared" ca="1" si="88"/>
        <v>999</v>
      </c>
      <c r="U73" s="45">
        <f t="shared" ca="1" si="89"/>
        <v>0</v>
      </c>
      <c r="V73" s="48">
        <f t="shared" si="90"/>
        <v>0</v>
      </c>
    </row>
    <row r="74" spans="1:22" x14ac:dyDescent="0.3">
      <c r="A74" s="38" t="s">
        <v>556</v>
      </c>
      <c r="B74" s="12" t="s">
        <v>344</v>
      </c>
      <c r="C74" s="33">
        <f>SUMIFS('фин отчет по заказам'!Z:Z,'фин отчет по заказам'!A:A,Отчёт!A74,'фин отчет по заказам'!C:C,"&gt;=28.04.2025",'фин отчет по заказам'!C:C,"&lt;=04.05.2025")</f>
        <v>0</v>
      </c>
      <c r="D74" s="34">
        <f>SUMIFS('фин отчет по заказам'!B:B,'фин отчет по заказам'!A:A,Отчёт!A74,'фин отчет по заказам'!C:C,"&gt;=28.04.2025",'фин отчет по заказам'!C:C,"&lt;=04.05.2025")</f>
        <v>0</v>
      </c>
      <c r="E74" s="12">
        <f>SUMIFS('фин отчет по заказам'!Z:Z,'фин отчет по заказам'!A:A,Отчёт!A74,'фин отчет по заказам'!D:D,"&gt;=28.04.2025",'фин отчет по заказам'!D:D,"&lt;=04.05.2025",'фин отчет по заказам'!AC:AC,"Доставлен покупателю")</f>
        <v>0</v>
      </c>
      <c r="F74" s="34">
        <f>SUMIFS('фин отчет по заказам'!B:B,'фин отчет по заказам'!A:A,Отчёт!A74,'фин отчет по заказам'!D:D,"&gt;=28.04.2025",'фин отчет по заказам'!D:D,"&lt;=04.05.2025",'фин отчет по заказам'!AC:AC,"Доставлен покупателю")</f>
        <v>0</v>
      </c>
      <c r="G74" s="34">
        <f>SUMIF('Размещение товаров на витрине'!$A$6:$A$633,Отчёт!A74,'Размещение товаров на витрине'!$AU$6:$AU$691)</f>
        <v>0</v>
      </c>
      <c r="H74" s="12">
        <f ca="1">SUMIF('Складская обработка'!$A$3:$A$888,Отчёт!A74,'Складская обработка'!$AD$3:$AD$795)</f>
        <v>0</v>
      </c>
      <c r="I74" s="34">
        <f ca="1">SUMIF('Программа лояльности и отзывы'!$A$3:$A$912,Отчёт!A74,'Программа лояльности и отзывы'!$U$3:$U$809)</f>
        <v>0</v>
      </c>
      <c r="J74" s="12">
        <f ca="1">SUMIF('Буст продаж'!$A$3:$A$962,Отчёт!A74,'Буст продаж'!$R$3:$R$932)</f>
        <v>0</v>
      </c>
      <c r="K74" s="34">
        <f ca="1">SUMIF('Доставка покупателю'!$A$3:$A$7600,Отчёт!A74,'Доставка покупателю'!$AI$3:$AI$5270)</f>
        <v>0</v>
      </c>
      <c r="L74" s="12">
        <f ca="1">SUMIF('Экспресс-доставка покупателю'!$A$3:$A$994,Отчёт!A74,'Экспресс-доставка покупателю'!$AD$3:$AD$986)</f>
        <v>0</v>
      </c>
      <c r="M74" s="12">
        <f ca="1">SUMIF('Приём платежа'!$A$6:$A$780,Отчёт!A74,'Приём платежа'!$Q$6:$Q$643)</f>
        <v>0</v>
      </c>
      <c r="N74" s="12">
        <f ca="1">SUMIF('Перевод платежа'!$A$3:$A$844,Отчёт!A74,'Перевод платежа'!$P$3:$P$808)</f>
        <v>0</v>
      </c>
      <c r="O74" s="12" t="e">
        <f t="shared" ref="O74" si="91">$O$3/$E$3*E74</f>
        <v>#DIV/0!</v>
      </c>
      <c r="P74" s="12">
        <f>IFERROR(INDEX(себес!B:B,MATCH(Отчёт!A74,себес!A:A,0)),0)</f>
        <v>0</v>
      </c>
      <c r="Q74" s="12" t="e">
        <f t="shared" ref="Q74" ca="1" si="92">F74-G74-H74-I74-J74-K74-L74-M74-N74-O74-P74*E74-V74</f>
        <v>#DIV/0!</v>
      </c>
      <c r="R74" s="54" t="str">
        <f t="shared" ref="R74" ca="1" si="93">IFERROR(Q74/F74," ")</f>
        <v xml:space="preserve"> </v>
      </c>
      <c r="S74" s="12">
        <f ca="1">SUMIF('Остатки по складам'!$A$7:$A$9999,Отчёт!A74,'Остатки по складам'!$O$7:$O$9579)</f>
        <v>0</v>
      </c>
      <c r="T74" s="12">
        <f t="shared" ref="T74" ca="1" si="94">IFERROR(S74/E74*7,999)</f>
        <v>999</v>
      </c>
      <c r="U74" s="45">
        <f t="shared" ref="U74" ca="1" si="95">IFERROR(((G74+H74+I74+J74+K74+L74+M74+N74+O74)/E74),0)</f>
        <v>0</v>
      </c>
      <c r="V74" s="48">
        <f t="shared" ref="V74" si="96">F74*$V$2</f>
        <v>0</v>
      </c>
    </row>
    <row r="75" spans="1:22" x14ac:dyDescent="0.3">
      <c r="A75" s="55" t="s">
        <v>561</v>
      </c>
      <c r="B75" s="12" t="s">
        <v>593</v>
      </c>
      <c r="C75" s="33">
        <f>SUMIFS('фин отчет по заказам'!Z:Z,'фин отчет по заказам'!A:A,Отчёт!A75,'фин отчет по заказам'!C:C,"&gt;=28.04.2025",'фин отчет по заказам'!C:C,"&lt;=04.05.2025")</f>
        <v>0</v>
      </c>
      <c r="D75" s="34">
        <f>SUMIFS('фин отчет по заказам'!B:B,'фин отчет по заказам'!A:A,Отчёт!A75,'фин отчет по заказам'!C:C,"&gt;=28.04.2025",'фин отчет по заказам'!C:C,"&lt;=04.05.2025")</f>
        <v>0</v>
      </c>
      <c r="E75" s="12">
        <f>SUMIFS('фин отчет по заказам'!Z:Z,'фин отчет по заказам'!A:A,Отчёт!A75,'фин отчет по заказам'!D:D,"&gt;=28.04.2025",'фин отчет по заказам'!D:D,"&lt;=04.05.2025",'фин отчет по заказам'!AC:AC,"Доставлен покупателю")</f>
        <v>0</v>
      </c>
      <c r="F75" s="34">
        <f>SUMIFS('фин отчет по заказам'!B:B,'фин отчет по заказам'!A:A,Отчёт!A75,'фин отчет по заказам'!D:D,"&gt;=28.04.2025",'фин отчет по заказам'!D:D,"&lt;=04.05.2025",'фин отчет по заказам'!AC:AC,"Доставлен покупателю")</f>
        <v>0</v>
      </c>
      <c r="G75" s="34">
        <f>SUMIF('Размещение товаров на витрине'!$A$6:$A$633,Отчёт!A75,'Размещение товаров на витрине'!$AU$6:$AU$691)</f>
        <v>0</v>
      </c>
      <c r="H75" s="12">
        <f ca="1">SUMIF('Складская обработка'!$A$3:$A$888,Отчёт!A75,'Складская обработка'!$AD$3:$AD$795)</f>
        <v>0</v>
      </c>
      <c r="I75" s="34">
        <f ca="1">SUMIF('Программа лояльности и отзывы'!$A$3:$A$912,Отчёт!A75,'Программа лояльности и отзывы'!$U$3:$U$809)</f>
        <v>0</v>
      </c>
      <c r="J75" s="12">
        <f ca="1">SUMIF('Буст продаж'!$A$3:$A$962,Отчёт!A75,'Буст продаж'!$R$3:$R$932)</f>
        <v>0</v>
      </c>
      <c r="K75" s="34">
        <f ca="1">SUMIF('Доставка покупателю'!$A$3:$A$7600,Отчёт!A75,'Доставка покупателю'!$AI$3:$AI$5270)</f>
        <v>0</v>
      </c>
      <c r="L75" s="12">
        <f ca="1">SUMIF('Экспресс-доставка покупателю'!$A$3:$A$994,Отчёт!A75,'Экспресс-доставка покупателю'!$AD$3:$AD$986)</f>
        <v>0</v>
      </c>
      <c r="M75" s="12">
        <f ca="1">SUMIF('Приём платежа'!$A$6:$A$780,Отчёт!A75,'Приём платежа'!$Q$6:$Q$643)</f>
        <v>0</v>
      </c>
      <c r="N75" s="12">
        <f ca="1">SUMIF('Перевод платежа'!$A$3:$A$844,Отчёт!A75,'Перевод платежа'!$P$3:$P$808)</f>
        <v>0</v>
      </c>
      <c r="O75" s="12" t="e">
        <f t="shared" ref="O75:O76" si="97">$O$3/$E$3*E75</f>
        <v>#DIV/0!</v>
      </c>
      <c r="P75" s="12">
        <f>IFERROR(INDEX(себес!B:B,MATCH(Отчёт!A75,себес!A:A,0)),0)</f>
        <v>0</v>
      </c>
      <c r="Q75" s="12" t="e">
        <f t="shared" ref="Q75:Q76" ca="1" si="98">F75-G75-H75-I75-J75-K75-L75-M75-N75-O75-P75*E75-V75</f>
        <v>#DIV/0!</v>
      </c>
      <c r="R75" s="54" t="str">
        <f t="shared" ref="R75:R76" ca="1" si="99">IFERROR(Q75/F75," ")</f>
        <v xml:space="preserve"> </v>
      </c>
      <c r="S75" s="12">
        <f ca="1">SUMIF('Остатки по складам'!$A$7:$A$9999,Отчёт!A75,'Остатки по складам'!$O$7:$O$9579)</f>
        <v>0</v>
      </c>
      <c r="T75" s="12">
        <f t="shared" ref="T75:T76" ca="1" si="100">IFERROR(S75/E75*7,999)</f>
        <v>999</v>
      </c>
      <c r="U75" s="45">
        <f t="shared" ref="U75:U76" ca="1" si="101">IFERROR(((G75+H75+I75+J75+K75+L75+M75+N75+O75)/E75),0)</f>
        <v>0</v>
      </c>
      <c r="V75" s="48">
        <f t="shared" ref="V75:V76" si="102">F75*$V$2</f>
        <v>0</v>
      </c>
    </row>
    <row r="76" spans="1:22" x14ac:dyDescent="0.3">
      <c r="A76" s="55" t="s">
        <v>562</v>
      </c>
      <c r="B76" s="12" t="s">
        <v>344</v>
      </c>
      <c r="C76" s="33">
        <f>SUMIFS('фин отчет по заказам'!Z:Z,'фин отчет по заказам'!A:A,Отчёт!A76,'фин отчет по заказам'!C:C,"&gt;=28.04.2025",'фин отчет по заказам'!C:C,"&lt;=04.05.2025")</f>
        <v>0</v>
      </c>
      <c r="D76" s="34">
        <f>SUMIFS('фин отчет по заказам'!B:B,'фин отчет по заказам'!A:A,Отчёт!A76,'фин отчет по заказам'!C:C,"&gt;=28.04.2025",'фин отчет по заказам'!C:C,"&lt;=04.05.2025")</f>
        <v>0</v>
      </c>
      <c r="E76" s="12">
        <f>SUMIFS('фин отчет по заказам'!Z:Z,'фин отчет по заказам'!A:A,Отчёт!A76,'фин отчет по заказам'!D:D,"&gt;=28.04.2025",'фин отчет по заказам'!D:D,"&lt;=04.05.2025",'фин отчет по заказам'!AC:AC,"Доставлен покупателю")</f>
        <v>0</v>
      </c>
      <c r="F76" s="34">
        <f>SUMIFS('фин отчет по заказам'!B:B,'фин отчет по заказам'!A:A,Отчёт!A76,'фин отчет по заказам'!D:D,"&gt;=28.04.2025",'фин отчет по заказам'!D:D,"&lt;=04.05.2025",'фин отчет по заказам'!AC:AC,"Доставлен покупателю")</f>
        <v>0</v>
      </c>
      <c r="G76" s="34">
        <f>SUMIF('Размещение товаров на витрине'!$A$6:$A$633,Отчёт!A76,'Размещение товаров на витрине'!$AU$6:$AU$691)</f>
        <v>0</v>
      </c>
      <c r="H76" s="12">
        <f ca="1">SUMIF('Складская обработка'!$A$3:$A$888,Отчёт!A76,'Складская обработка'!$AD$3:$AD$795)</f>
        <v>0</v>
      </c>
      <c r="I76" s="34">
        <f ca="1">SUMIF('Программа лояльности и отзывы'!$A$3:$A$912,Отчёт!A76,'Программа лояльности и отзывы'!$U$3:$U$809)</f>
        <v>0</v>
      </c>
      <c r="J76" s="12">
        <f ca="1">SUMIF('Буст продаж'!$A$3:$A$962,Отчёт!A76,'Буст продаж'!$R$3:$R$932)</f>
        <v>0</v>
      </c>
      <c r="K76" s="34">
        <f ca="1">SUMIF('Доставка покупателю'!$A$3:$A$7600,Отчёт!A76,'Доставка покупателю'!$AI$3:$AI$5270)</f>
        <v>0</v>
      </c>
      <c r="L76" s="12">
        <f ca="1">SUMIF('Экспресс-доставка покупателю'!$A$3:$A$994,Отчёт!A76,'Экспресс-доставка покупателю'!$AD$3:$AD$986)</f>
        <v>0</v>
      </c>
      <c r="M76" s="12">
        <f ca="1">SUMIF('Приём платежа'!$A$6:$A$780,Отчёт!A76,'Приём платежа'!$Q$6:$Q$643)</f>
        <v>0</v>
      </c>
      <c r="N76" s="12">
        <f ca="1">SUMIF('Перевод платежа'!$A$3:$A$844,Отчёт!A76,'Перевод платежа'!$P$3:$P$808)</f>
        <v>0</v>
      </c>
      <c r="O76" s="12" t="e">
        <f t="shared" si="97"/>
        <v>#DIV/0!</v>
      </c>
      <c r="P76" s="12">
        <f>IFERROR(INDEX(себес!B:B,MATCH(Отчёт!A76,себес!A:A,0)),0)</f>
        <v>0</v>
      </c>
      <c r="Q76" s="12" t="e">
        <f t="shared" ca="1" si="98"/>
        <v>#DIV/0!</v>
      </c>
      <c r="R76" s="54" t="str">
        <f t="shared" ca="1" si="99"/>
        <v xml:space="preserve"> </v>
      </c>
      <c r="S76" s="12">
        <f ca="1">SUMIF('Остатки по складам'!$A$7:$A$9999,Отчёт!A76,'Остатки по складам'!$O$7:$O$9579)</f>
        <v>0</v>
      </c>
      <c r="T76" s="12">
        <f t="shared" ca="1" si="100"/>
        <v>999</v>
      </c>
      <c r="U76" s="45">
        <f t="shared" ca="1" si="101"/>
        <v>0</v>
      </c>
      <c r="V76" s="48">
        <f t="shared" si="102"/>
        <v>0</v>
      </c>
    </row>
    <row r="77" spans="1:22" x14ac:dyDescent="0.3">
      <c r="A77" s="55" t="s">
        <v>563</v>
      </c>
      <c r="B77" s="12" t="s">
        <v>384</v>
      </c>
      <c r="C77" s="33">
        <f>SUMIFS('фин отчет по заказам'!Z:Z,'фин отчет по заказам'!A:A,Отчёт!A77,'фин отчет по заказам'!C:C,"&gt;=28.04.2025",'фин отчет по заказам'!C:C,"&lt;=04.05.2025")</f>
        <v>0</v>
      </c>
      <c r="D77" s="34">
        <f>SUMIFS('фин отчет по заказам'!B:B,'фин отчет по заказам'!A:A,Отчёт!A77,'фин отчет по заказам'!C:C,"&gt;=28.04.2025",'фин отчет по заказам'!C:C,"&lt;=04.05.2025")</f>
        <v>0</v>
      </c>
      <c r="E77" s="12">
        <f>SUMIFS('фин отчет по заказам'!Z:Z,'фин отчет по заказам'!A:A,Отчёт!A77,'фин отчет по заказам'!D:D,"&gt;=28.04.2025",'фин отчет по заказам'!D:D,"&lt;=04.05.2025",'фин отчет по заказам'!AC:AC,"Доставлен покупателю")</f>
        <v>0</v>
      </c>
      <c r="F77" s="34">
        <f>SUMIFS('фин отчет по заказам'!B:B,'фин отчет по заказам'!A:A,Отчёт!A77,'фин отчет по заказам'!D:D,"&gt;=28.04.2025",'фин отчет по заказам'!D:D,"&lt;=04.05.2025",'фин отчет по заказам'!AC:AC,"Доставлен покупателю")</f>
        <v>0</v>
      </c>
      <c r="G77" s="34">
        <f>SUMIF('Размещение товаров на витрине'!$A$6:$A$633,Отчёт!A77,'Размещение товаров на витрине'!$AU$6:$AU$691)</f>
        <v>0</v>
      </c>
      <c r="H77" s="12">
        <f ca="1">SUMIF('Складская обработка'!$A$3:$A$888,Отчёт!A77,'Складская обработка'!$AD$3:$AD$795)</f>
        <v>0</v>
      </c>
      <c r="I77" s="34">
        <f ca="1">SUMIF('Программа лояльности и отзывы'!$A$3:$A$912,Отчёт!A77,'Программа лояльности и отзывы'!$U$3:$U$809)</f>
        <v>0</v>
      </c>
      <c r="J77" s="12">
        <f ca="1">SUMIF('Буст продаж'!$A$3:$A$962,Отчёт!A77,'Буст продаж'!$R$3:$R$932)</f>
        <v>0</v>
      </c>
      <c r="K77" s="34">
        <f ca="1">SUMIF('Доставка покупателю'!$A$3:$A$7600,Отчёт!A77,'Доставка покупателю'!$AI$3:$AI$5270)</f>
        <v>0</v>
      </c>
      <c r="L77" s="12">
        <f ca="1">SUMIF('Экспресс-доставка покупателю'!$A$3:$A$994,Отчёт!A77,'Экспресс-доставка покупателю'!$AD$3:$AD$986)</f>
        <v>0</v>
      </c>
      <c r="M77" s="12">
        <f ca="1">SUMIF('Приём платежа'!$A$6:$A$780,Отчёт!A77,'Приём платежа'!$Q$6:$Q$643)</f>
        <v>0</v>
      </c>
      <c r="N77" s="12">
        <f ca="1">SUMIF('Перевод платежа'!$A$3:$A$844,Отчёт!A77,'Перевод платежа'!$P$3:$P$808)</f>
        <v>0</v>
      </c>
      <c r="O77" s="12" t="e">
        <f t="shared" ref="O77" si="103">$O$3/$E$3*E77</f>
        <v>#DIV/0!</v>
      </c>
      <c r="P77" s="12">
        <f>IFERROR(INDEX(себес!B:B,MATCH(Отчёт!A77,себес!A:A,0)),0)</f>
        <v>0</v>
      </c>
      <c r="Q77" s="12" t="e">
        <f t="shared" ref="Q77" ca="1" si="104">F77-G77-H77-I77-J77-K77-L77-M77-N77-O77-P77*E77-V77</f>
        <v>#DIV/0!</v>
      </c>
      <c r="R77" s="54" t="str">
        <f t="shared" ref="R77" ca="1" si="105">IFERROR(Q77/F77," ")</f>
        <v xml:space="preserve"> </v>
      </c>
      <c r="S77" s="12">
        <f ca="1">SUMIF('Остатки по складам'!$A$7:$A$9999,Отчёт!A77,'Остатки по складам'!$O$7:$O$9579)</f>
        <v>0</v>
      </c>
      <c r="T77" s="12">
        <f t="shared" ref="T77" ca="1" si="106">IFERROR(S77/E77*7,999)</f>
        <v>999</v>
      </c>
      <c r="U77" s="45">
        <f t="shared" ref="U77" ca="1" si="107">IFERROR(((G77+H77+I77+J77+K77+L77+M77+N77+O77)/E77),0)</f>
        <v>0</v>
      </c>
      <c r="V77" s="48">
        <f t="shared" ref="V77" si="108">F77*$V$2</f>
        <v>0</v>
      </c>
    </row>
    <row r="78" spans="1:22" x14ac:dyDescent="0.3">
      <c r="A78" s="55" t="s">
        <v>578</v>
      </c>
      <c r="B78" s="12" t="s">
        <v>593</v>
      </c>
      <c r="C78" s="33">
        <f>SUMIFS('фин отчет по заказам'!Z:Z,'фин отчет по заказам'!A:A,Отчёт!A78,'фин отчет по заказам'!C:C,"&gt;=28.04.2025",'фин отчет по заказам'!C:C,"&lt;=04.05.2025")</f>
        <v>0</v>
      </c>
      <c r="D78" s="34">
        <f>SUMIFS('фин отчет по заказам'!B:B,'фин отчет по заказам'!A:A,Отчёт!A78,'фин отчет по заказам'!C:C,"&gt;=28.04.2025",'фин отчет по заказам'!C:C,"&lt;=04.05.2025")</f>
        <v>0</v>
      </c>
      <c r="E78" s="12">
        <f>SUMIFS('фин отчет по заказам'!Z:Z,'фин отчет по заказам'!A:A,Отчёт!A78,'фин отчет по заказам'!D:D,"&gt;=28.04.2025",'фин отчет по заказам'!D:D,"&lt;=04.05.2025",'фин отчет по заказам'!AC:AC,"Доставлен покупателю")</f>
        <v>0</v>
      </c>
      <c r="F78" s="34">
        <f>SUMIFS('фин отчет по заказам'!B:B,'фин отчет по заказам'!A:A,Отчёт!A78,'фин отчет по заказам'!D:D,"&gt;=28.04.2025",'фин отчет по заказам'!D:D,"&lt;=04.05.2025",'фин отчет по заказам'!AC:AC,"Доставлен покупателю")</f>
        <v>0</v>
      </c>
      <c r="G78" s="34">
        <f>SUMIF('Размещение товаров на витрине'!$A$6:$A$633,Отчёт!A78,'Размещение товаров на витрине'!$AU$6:$AU$691)</f>
        <v>0</v>
      </c>
      <c r="H78" s="12">
        <f ca="1">SUMIF('Складская обработка'!$A$3:$A$888,Отчёт!A78,'Складская обработка'!$AD$3:$AD$795)</f>
        <v>0</v>
      </c>
      <c r="I78" s="34">
        <f ca="1">SUMIF('Программа лояльности и отзывы'!$A$3:$A$912,Отчёт!A78,'Программа лояльности и отзывы'!$U$3:$U$809)</f>
        <v>0</v>
      </c>
      <c r="J78" s="12">
        <f ca="1">SUMIF('Буст продаж'!$A$3:$A$962,Отчёт!A78,'Буст продаж'!$R$3:$R$932)</f>
        <v>0</v>
      </c>
      <c r="K78" s="34">
        <f ca="1">SUMIF('Доставка покупателю'!$A$3:$A$7600,Отчёт!A78,'Доставка покупателю'!$AI$3:$AI$5270)</f>
        <v>0</v>
      </c>
      <c r="L78" s="12">
        <f ca="1">SUMIF('Экспресс-доставка покупателю'!$A$3:$A$994,Отчёт!A78,'Экспресс-доставка покупателю'!$AD$3:$AD$986)</f>
        <v>0</v>
      </c>
      <c r="M78" s="12">
        <f ca="1">SUMIF('Приём платежа'!$A$6:$A$780,Отчёт!A78,'Приём платежа'!$Q$6:$Q$643)</f>
        <v>0</v>
      </c>
      <c r="N78" s="12">
        <f ca="1">SUMIF('Перевод платежа'!$A$3:$A$844,Отчёт!A78,'Перевод платежа'!$P$3:$P$808)</f>
        <v>0</v>
      </c>
      <c r="O78" s="12" t="e">
        <f t="shared" ref="O78" si="109">$O$3/$E$3*E78</f>
        <v>#DIV/0!</v>
      </c>
      <c r="P78" s="12">
        <f>IFERROR(INDEX(себес!B:B,MATCH(Отчёт!A78,себес!A:A,0)),0)</f>
        <v>0</v>
      </c>
      <c r="Q78" s="12" t="e">
        <f t="shared" ref="Q78" ca="1" si="110">F78-G78-H78-I78-J78-K78-L78-M78-N78-O78-P78*E78-V78</f>
        <v>#DIV/0!</v>
      </c>
      <c r="R78" s="54" t="str">
        <f t="shared" ref="R78" ca="1" si="111">IFERROR(Q78/F78," ")</f>
        <v xml:space="preserve"> </v>
      </c>
      <c r="S78" s="12">
        <f ca="1">SUMIF('Остатки по складам'!$A$7:$A$9999,Отчёт!A78,'Остатки по складам'!$O$7:$O$9579)</f>
        <v>0</v>
      </c>
      <c r="T78" s="12">
        <f t="shared" ref="T78" ca="1" si="112">IFERROR(S78/E78*7,999)</f>
        <v>999</v>
      </c>
      <c r="U78" s="45">
        <f t="shared" ref="U78" ca="1" si="113">IFERROR(((G78+H78+I78+J78+K78+L78+M78+N78+O78)/E78),0)</f>
        <v>0</v>
      </c>
      <c r="V78" s="48">
        <f t="shared" ref="V78" si="114">F78*$V$2</f>
        <v>0</v>
      </c>
    </row>
    <row r="79" spans="1:22" x14ac:dyDescent="0.3">
      <c r="A79" s="55" t="s">
        <v>594</v>
      </c>
      <c r="B79" s="12" t="s">
        <v>385</v>
      </c>
      <c r="C79" s="33">
        <f>SUMIFS('фин отчет по заказам'!Z:Z,'фин отчет по заказам'!A:A,Отчёт!A79,'фин отчет по заказам'!C:C,"&gt;=28.04.2025",'фин отчет по заказам'!C:C,"&lt;=04.05.2025")</f>
        <v>0</v>
      </c>
      <c r="D79" s="34">
        <f>SUMIFS('фин отчет по заказам'!B:B,'фин отчет по заказам'!A:A,Отчёт!A79,'фин отчет по заказам'!C:C,"&gt;=28.04.2025",'фин отчет по заказам'!C:C,"&lt;=04.05.2025")</f>
        <v>0</v>
      </c>
      <c r="E79" s="12">
        <f>SUMIFS('фин отчет по заказам'!Z:Z,'фин отчет по заказам'!A:A,Отчёт!A79,'фин отчет по заказам'!D:D,"&gt;=28.04.2025",'фин отчет по заказам'!D:D,"&lt;=04.05.2025",'фин отчет по заказам'!AC:AC,"Доставлен покупателю")</f>
        <v>0</v>
      </c>
      <c r="F79" s="34">
        <f>SUMIFS('фин отчет по заказам'!B:B,'фин отчет по заказам'!A:A,Отчёт!A79,'фин отчет по заказам'!D:D,"&gt;=28.04.2025",'фин отчет по заказам'!D:D,"&lt;=04.05.2025",'фин отчет по заказам'!AC:AC,"Доставлен покупателю")</f>
        <v>0</v>
      </c>
      <c r="G79" s="34">
        <f>SUMIF('Размещение товаров на витрине'!$A$6:$A$633,Отчёт!A79,'Размещение товаров на витрине'!$AU$6:$AU$691)</f>
        <v>0</v>
      </c>
      <c r="H79" s="12">
        <f ca="1">SUMIF('Складская обработка'!$A$3:$A$888,Отчёт!A79,'Складская обработка'!$AD$3:$AD$795)</f>
        <v>0</v>
      </c>
      <c r="I79" s="34">
        <f ca="1">SUMIF('Программа лояльности и отзывы'!$A$3:$A$912,Отчёт!A79,'Программа лояльности и отзывы'!$U$3:$U$809)</f>
        <v>0</v>
      </c>
      <c r="J79" s="12">
        <f ca="1">SUMIF('Буст продаж'!$A$3:$A$962,Отчёт!A79,'Буст продаж'!$R$3:$R$932)</f>
        <v>0</v>
      </c>
      <c r="K79" s="34">
        <f ca="1">SUMIF('Доставка покупателю'!$A$3:$A$7600,Отчёт!A79,'Доставка покупателю'!$AI$3:$AI$5270)</f>
        <v>0</v>
      </c>
      <c r="L79" s="12">
        <f ca="1">SUMIF('Экспресс-доставка покупателю'!$A$3:$A$994,Отчёт!A79,'Экспресс-доставка покупателю'!$AD$3:$AD$986)</f>
        <v>0</v>
      </c>
      <c r="M79" s="12">
        <f ca="1">SUMIF('Приём платежа'!$A$6:$A$780,Отчёт!A79,'Приём платежа'!$Q$6:$Q$643)</f>
        <v>0</v>
      </c>
      <c r="N79" s="12">
        <f ca="1">SUMIF('Перевод платежа'!$A$3:$A$844,Отчёт!A79,'Перевод платежа'!$P$3:$P$808)</f>
        <v>0</v>
      </c>
      <c r="O79" s="12" t="e">
        <f t="shared" ref="O79" si="115">$O$3/$E$3*E79</f>
        <v>#DIV/0!</v>
      </c>
      <c r="P79" s="12">
        <f>IFERROR(INDEX(себес!B:B,MATCH(Отчёт!A79,себес!A:A,0)),0)</f>
        <v>0</v>
      </c>
      <c r="Q79" s="12" t="e">
        <f t="shared" ref="Q79" ca="1" si="116">F79-G79-H79-I79-J79-K79-L79-M79-N79-O79-P79*E79-V79</f>
        <v>#DIV/0!</v>
      </c>
      <c r="R79" s="54" t="str">
        <f t="shared" ref="R79" ca="1" si="117">IFERROR(Q79/F79," ")</f>
        <v xml:space="preserve"> </v>
      </c>
      <c r="S79" s="12">
        <f ca="1">SUMIF('Остатки по складам'!$A$7:$A$9999,Отчёт!A79,'Остатки по складам'!$O$7:$O$9579)</f>
        <v>0</v>
      </c>
      <c r="T79" s="12">
        <f t="shared" ref="T79" ca="1" si="118">IFERROR(S79/E79*7,999)</f>
        <v>999</v>
      </c>
      <c r="U79" s="45">
        <f t="shared" ref="U79" ca="1" si="119">IFERROR(((G79+H79+I79+J79+K79+L79+M79+N79+O79)/E79),0)</f>
        <v>0</v>
      </c>
      <c r="V79" s="48">
        <f t="shared" ref="V79" si="120">F79*$V$2</f>
        <v>0</v>
      </c>
    </row>
    <row r="80" spans="1:22" x14ac:dyDescent="0.3">
      <c r="A80" s="55" t="s">
        <v>624</v>
      </c>
      <c r="B80" s="59" t="s">
        <v>385</v>
      </c>
      <c r="C80" s="33">
        <f>SUMIFS('фин отчет по заказам'!Z:Z,'фин отчет по заказам'!A:A,Отчёт!A80,'фин отчет по заказам'!C:C,"&gt;=28.04.2025",'фин отчет по заказам'!C:C,"&lt;=04.05.2025")</f>
        <v>0</v>
      </c>
      <c r="D80" s="34">
        <f>SUMIFS('фин отчет по заказам'!B:B,'фин отчет по заказам'!A:A,Отчёт!A80,'фин отчет по заказам'!C:C,"&gt;=28.04.2025",'фин отчет по заказам'!C:C,"&lt;=04.05.2025")</f>
        <v>0</v>
      </c>
      <c r="E80" s="12">
        <f>SUMIFS('фин отчет по заказам'!Z:Z,'фин отчет по заказам'!A:A,Отчёт!A80,'фин отчет по заказам'!D:D,"&gt;=28.04.2025",'фин отчет по заказам'!D:D,"&lt;=04.05.2025",'фин отчет по заказам'!AC:AC,"Доставлен покупателю")</f>
        <v>0</v>
      </c>
      <c r="F80" s="34">
        <f>SUMIFS('фин отчет по заказам'!B:B,'фин отчет по заказам'!A:A,Отчёт!A80,'фин отчет по заказам'!D:D,"&gt;=28.04.2025",'фин отчет по заказам'!D:D,"&lt;=04.05.2025",'фин отчет по заказам'!AC:AC,"Доставлен покупателю")</f>
        <v>0</v>
      </c>
      <c r="G80" s="34">
        <f>SUMIF('Размещение товаров на витрине'!$A$6:$A$633,Отчёт!A80,'Размещение товаров на витрине'!$AU$6:$AU$691)</f>
        <v>0</v>
      </c>
      <c r="H80" s="12">
        <f ca="1">SUMIF('Складская обработка'!$A$3:$A$888,Отчёт!A80,'Складская обработка'!$AD$3:$AD$795)</f>
        <v>0</v>
      </c>
      <c r="I80" s="34">
        <f ca="1">SUMIF('Программа лояльности и отзывы'!$A$3:$A$912,Отчёт!A80,'Программа лояльности и отзывы'!$U$3:$U$809)</f>
        <v>0</v>
      </c>
      <c r="J80" s="12">
        <f ca="1">SUMIF('Буст продаж'!$A$3:$A$962,Отчёт!A80,'Буст продаж'!$R$3:$R$932)</f>
        <v>0</v>
      </c>
      <c r="K80" s="34">
        <f ca="1">SUMIF('Доставка покупателю'!$A$3:$A$7600,Отчёт!A80,'Доставка покупателю'!$AI$3:$AI$5270)</f>
        <v>0</v>
      </c>
      <c r="L80" s="12">
        <f ca="1">SUMIF('Экспресс-доставка покупателю'!$A$3:$A$994,Отчёт!A80,'Экспресс-доставка покупателю'!$AD$3:$AD$986)</f>
        <v>0</v>
      </c>
      <c r="M80" s="12">
        <f ca="1">SUMIF('Приём платежа'!$A$6:$A$780,Отчёт!A80,'Приём платежа'!$Q$6:$Q$643)</f>
        <v>0</v>
      </c>
      <c r="N80" s="12">
        <f ca="1">SUMIF('Перевод платежа'!$A$3:$A$844,Отчёт!A80,'Перевод платежа'!$P$3:$P$808)</f>
        <v>0</v>
      </c>
      <c r="O80" s="12" t="e">
        <f t="shared" ref="O80" si="121">$O$3/$E$3*E80</f>
        <v>#DIV/0!</v>
      </c>
      <c r="P80" s="12">
        <f>IFERROR(INDEX(себес!B:B,MATCH(Отчёт!A80,себес!A:A,0)),0)</f>
        <v>0</v>
      </c>
      <c r="Q80" s="12" t="e">
        <f t="shared" ref="Q80" ca="1" si="122">F80-G80-H80-I80-J80-K80-L80-M80-N80-O80-P80*E80-V80</f>
        <v>#DIV/0!</v>
      </c>
      <c r="R80" s="54" t="str">
        <f t="shared" ref="R80" ca="1" si="123">IFERROR(Q80/F80," ")</f>
        <v xml:space="preserve"> </v>
      </c>
      <c r="S80" s="12">
        <f ca="1">SUMIF('Остатки по складам'!$A$7:$A$9999,Отчёт!A80,'Остатки по складам'!$O$7:$O$9579)</f>
        <v>0</v>
      </c>
      <c r="T80" s="12">
        <f t="shared" ref="T80" ca="1" si="124">IFERROR(S80/E80*7,999)</f>
        <v>999</v>
      </c>
      <c r="U80" s="45">
        <f t="shared" ref="U80" ca="1" si="125">IFERROR(((G80+H80+I80+J80+K80+L80+M80+N80+O80)/E80),0)</f>
        <v>0</v>
      </c>
      <c r="V80" s="48">
        <f t="shared" ref="V80" si="126">F80*$V$2</f>
        <v>0</v>
      </c>
    </row>
    <row r="81" spans="1:22" x14ac:dyDescent="0.3">
      <c r="A81" s="55" t="s">
        <v>628</v>
      </c>
      <c r="C81" s="33">
        <f>SUMIFS('фин отчет по заказам'!Z:Z,'фин отчет по заказам'!A:A,Отчёт!A81,'фин отчет по заказам'!C:C,"&gt;=28.04.2025",'фин отчет по заказам'!C:C,"&lt;=04.05.2025")</f>
        <v>0</v>
      </c>
      <c r="D81" s="34">
        <f>SUMIFS('фин отчет по заказам'!B:B,'фин отчет по заказам'!A:A,Отчёт!A81,'фин отчет по заказам'!C:C,"&gt;=28.04.2025",'фин отчет по заказам'!C:C,"&lt;=04.05.2025")</f>
        <v>0</v>
      </c>
      <c r="E81" s="12">
        <f>SUMIFS('фин отчет по заказам'!Z:Z,'фин отчет по заказам'!A:A,Отчёт!A81,'фин отчет по заказам'!D:D,"&gt;=28.04.2025",'фин отчет по заказам'!D:D,"&lt;=04.05.2025",'фин отчет по заказам'!AC:AC,"Доставлен покупателю")</f>
        <v>0</v>
      </c>
      <c r="F81" s="34">
        <f>SUMIFS('фин отчет по заказам'!B:B,'фин отчет по заказам'!A:A,Отчёт!A81,'фин отчет по заказам'!D:D,"&gt;=28.04.2025",'фин отчет по заказам'!D:D,"&lt;=04.05.2025",'фин отчет по заказам'!AC:AC,"Доставлен покупателю")</f>
        <v>0</v>
      </c>
      <c r="G81" s="34">
        <f>SUMIF('Размещение товаров на витрине'!$A$6:$A$633,Отчёт!A81,'Размещение товаров на витрине'!$AU$6:$AU$691)</f>
        <v>0</v>
      </c>
      <c r="H81" s="12">
        <f ca="1">SUMIF('Складская обработка'!$A$3:$A$888,Отчёт!A81,'Складская обработка'!$AD$3:$AD$795)</f>
        <v>0</v>
      </c>
      <c r="I81" s="34">
        <f ca="1">SUMIF('Программа лояльности и отзывы'!$A$3:$A$912,Отчёт!A81,'Программа лояльности и отзывы'!$U$3:$U$809)</f>
        <v>0</v>
      </c>
      <c r="J81" s="12">
        <f ca="1">SUMIF('Буст продаж'!$A$3:$A$962,Отчёт!A81,'Буст продаж'!$R$3:$R$932)</f>
        <v>0</v>
      </c>
      <c r="K81" s="34">
        <f ca="1">SUMIF('Доставка покупателю'!$A$3:$A$7600,Отчёт!A81,'Доставка покупателю'!$AI$3:$AI$5270)</f>
        <v>0</v>
      </c>
      <c r="L81" s="12">
        <f ca="1">SUMIF('Экспресс-доставка покупателю'!$A$3:$A$994,Отчёт!A81,'Экспресс-доставка покупателю'!$AD$3:$AD$986)</f>
        <v>0</v>
      </c>
      <c r="M81" s="12">
        <f ca="1">SUMIF('Приём платежа'!$A$6:$A$780,Отчёт!A81,'Приём платежа'!$Q$6:$Q$643)</f>
        <v>0</v>
      </c>
      <c r="N81" s="12">
        <f ca="1">SUMIF('Перевод платежа'!$A$3:$A$844,Отчёт!A81,'Перевод платежа'!$P$3:$P$808)</f>
        <v>0</v>
      </c>
      <c r="O81" s="12" t="e">
        <f t="shared" ref="O81:O82" si="127">$O$3/$E$3*E81</f>
        <v>#DIV/0!</v>
      </c>
      <c r="P81" s="12">
        <f>IFERROR(INDEX(себес!B:B,MATCH(Отчёт!A81,себес!A:A,0)),0)</f>
        <v>0</v>
      </c>
      <c r="Q81" s="12" t="e">
        <f t="shared" ref="Q81:Q82" ca="1" si="128">F81-G81-H81-I81-J81-K81-L81-M81-N81-O81-P81*E81-V81</f>
        <v>#DIV/0!</v>
      </c>
      <c r="R81" s="54" t="str">
        <f t="shared" ref="R81:R82" ca="1" si="129">IFERROR(Q81/F81," ")</f>
        <v xml:space="preserve"> </v>
      </c>
      <c r="S81" s="12">
        <f ca="1">SUMIF('Остатки по складам'!$A$7:$A$9999,Отчёт!A81,'Остатки по складам'!$O$7:$O$9579)</f>
        <v>0</v>
      </c>
      <c r="T81" s="12">
        <f t="shared" ref="T81:T82" ca="1" si="130">IFERROR(S81/E81*7,999)</f>
        <v>999</v>
      </c>
      <c r="U81" s="45">
        <f t="shared" ref="U81:U82" ca="1" si="131">IFERROR(((G81+H81+I81+J81+K81+L81+M81+N81+O81)/E81),0)</f>
        <v>0</v>
      </c>
      <c r="V81" s="48">
        <f t="shared" ref="V81:V82" si="132">F81*$V$2</f>
        <v>0</v>
      </c>
    </row>
    <row r="82" spans="1:22" x14ac:dyDescent="0.3">
      <c r="A82" s="55" t="s">
        <v>629</v>
      </c>
      <c r="B82" s="12" t="s">
        <v>385</v>
      </c>
      <c r="C82" s="33">
        <f>SUMIFS('фин отчет по заказам'!Z:Z,'фин отчет по заказам'!A:A,Отчёт!A82,'фин отчет по заказам'!C:C,"&gt;=28.04.2025",'фин отчет по заказам'!C:C,"&lt;=04.05.2025")</f>
        <v>0</v>
      </c>
      <c r="D82" s="34">
        <f>SUMIFS('фин отчет по заказам'!B:B,'фин отчет по заказам'!A:A,Отчёт!A82,'фин отчет по заказам'!C:C,"&gt;=28.04.2025",'фин отчет по заказам'!C:C,"&lt;=04.05.2025")</f>
        <v>0</v>
      </c>
      <c r="E82" s="12">
        <f>SUMIFS('фин отчет по заказам'!Z:Z,'фин отчет по заказам'!A:A,Отчёт!A82,'фин отчет по заказам'!D:D,"&gt;=28.04.2025",'фин отчет по заказам'!D:D,"&lt;=04.05.2025",'фин отчет по заказам'!AC:AC,"Доставлен покупателю")</f>
        <v>0</v>
      </c>
      <c r="F82" s="34">
        <f>SUMIFS('фин отчет по заказам'!B:B,'фин отчет по заказам'!A:A,Отчёт!A82,'фин отчет по заказам'!D:D,"&gt;=28.04.2025",'фин отчет по заказам'!D:D,"&lt;=04.05.2025",'фин отчет по заказам'!AC:AC,"Доставлен покупателю")</f>
        <v>0</v>
      </c>
      <c r="G82" s="34">
        <f>SUMIF('Размещение товаров на витрине'!$A$6:$A$633,Отчёт!A82,'Размещение товаров на витрине'!$AU$6:$AU$691)</f>
        <v>0</v>
      </c>
      <c r="H82" s="12">
        <f ca="1">SUMIF('Складская обработка'!$A$3:$A$888,Отчёт!A82,'Складская обработка'!$AD$3:$AD$795)</f>
        <v>0</v>
      </c>
      <c r="I82" s="34">
        <f ca="1">SUMIF('Программа лояльности и отзывы'!$A$3:$A$912,Отчёт!A82,'Программа лояльности и отзывы'!$U$3:$U$809)</f>
        <v>0</v>
      </c>
      <c r="J82" s="12">
        <f ca="1">SUMIF('Буст продаж'!$A$3:$A$962,Отчёт!A82,'Буст продаж'!$R$3:$R$932)</f>
        <v>0</v>
      </c>
      <c r="K82" s="34">
        <f ca="1">SUMIF('Доставка покупателю'!$A$3:$A$7600,Отчёт!A82,'Доставка покупателю'!$AI$3:$AI$5270)</f>
        <v>0</v>
      </c>
      <c r="L82" s="12">
        <f ca="1">SUMIF('Экспресс-доставка покупателю'!$A$3:$A$994,Отчёт!A82,'Экспресс-доставка покупателю'!$AD$3:$AD$986)</f>
        <v>0</v>
      </c>
      <c r="M82" s="12">
        <f ca="1">SUMIF('Приём платежа'!$A$6:$A$780,Отчёт!A82,'Приём платежа'!$Q$6:$Q$643)</f>
        <v>0</v>
      </c>
      <c r="N82" s="12">
        <f ca="1">SUMIF('Перевод платежа'!$A$3:$A$844,Отчёт!A82,'Перевод платежа'!$P$3:$P$808)</f>
        <v>0</v>
      </c>
      <c r="O82" s="12" t="e">
        <f t="shared" si="127"/>
        <v>#DIV/0!</v>
      </c>
      <c r="P82" s="12">
        <f>IFERROR(INDEX(себес!B:B,MATCH(Отчёт!A82,себес!A:A,0)),0)</f>
        <v>0</v>
      </c>
      <c r="Q82" s="12" t="e">
        <f t="shared" ca="1" si="128"/>
        <v>#DIV/0!</v>
      </c>
      <c r="R82" s="54" t="str">
        <f t="shared" ca="1" si="129"/>
        <v xml:space="preserve"> </v>
      </c>
      <c r="S82" s="12">
        <f ca="1">SUMIF('Остатки по складам'!$A$7:$A$9999,Отчёт!A82,'Остатки по складам'!$O$7:$O$9579)</f>
        <v>0</v>
      </c>
      <c r="T82" s="12">
        <f t="shared" ca="1" si="130"/>
        <v>999</v>
      </c>
      <c r="U82" s="45">
        <f t="shared" ca="1" si="131"/>
        <v>0</v>
      </c>
      <c r="V82" s="48">
        <f t="shared" si="132"/>
        <v>0</v>
      </c>
    </row>
    <row r="83" spans="1:22" x14ac:dyDescent="0.3">
      <c r="A83" s="55" t="s">
        <v>638</v>
      </c>
      <c r="B83" s="12" t="s">
        <v>384</v>
      </c>
      <c r="C83" s="33">
        <f>SUMIFS('фин отчет по заказам'!Z:Z,'фин отчет по заказам'!A:A,Отчёт!A83,'фин отчет по заказам'!C:C,"&gt;=28.04.2025",'фин отчет по заказам'!C:C,"&lt;=04.05.2025")</f>
        <v>0</v>
      </c>
      <c r="D83" s="34">
        <f>SUMIFS('фин отчет по заказам'!B:B,'фин отчет по заказам'!A:A,Отчёт!A83,'фин отчет по заказам'!C:C,"&gt;=28.04.2025",'фин отчет по заказам'!C:C,"&lt;=04.05.2025")</f>
        <v>0</v>
      </c>
      <c r="E83" s="12">
        <f>SUMIFS('фин отчет по заказам'!Z:Z,'фин отчет по заказам'!A:A,Отчёт!A83,'фин отчет по заказам'!D:D,"&gt;=28.04.2025",'фин отчет по заказам'!D:D,"&lt;=04.05.2025",'фин отчет по заказам'!AC:AC,"Доставлен покупателю")</f>
        <v>0</v>
      </c>
      <c r="F83" s="34">
        <f>SUMIFS('фин отчет по заказам'!B:B,'фин отчет по заказам'!A:A,Отчёт!A83,'фин отчет по заказам'!D:D,"&gt;=28.04.2025",'фин отчет по заказам'!D:D,"&lt;=04.05.2025",'фин отчет по заказам'!AC:AC,"Доставлен покупателю")</f>
        <v>0</v>
      </c>
      <c r="G83" s="34">
        <f>SUMIF('Размещение товаров на витрине'!$A$6:$A$633,Отчёт!A83,'Размещение товаров на витрине'!$AU$6:$AU$691)</f>
        <v>0</v>
      </c>
      <c r="H83" s="12">
        <f ca="1">SUMIF('Складская обработка'!$A$3:$A$888,Отчёт!A83,'Складская обработка'!$AD$3:$AD$795)</f>
        <v>0</v>
      </c>
      <c r="I83" s="34">
        <f ca="1">SUMIF('Программа лояльности и отзывы'!$A$3:$A$912,Отчёт!A83,'Программа лояльности и отзывы'!$U$3:$U$809)</f>
        <v>0</v>
      </c>
      <c r="J83" s="12">
        <f ca="1">SUMIF('Буст продаж'!$A$3:$A$962,Отчёт!A83,'Буст продаж'!$R$3:$R$932)</f>
        <v>0</v>
      </c>
      <c r="K83" s="34">
        <f ca="1">SUMIF('Доставка покупателю'!$A$3:$A$7600,Отчёт!A83,'Доставка покупателю'!$AI$3:$AI$5270)</f>
        <v>0</v>
      </c>
      <c r="L83" s="12">
        <f ca="1">SUMIF('Экспресс-доставка покупателю'!$A$3:$A$994,Отчёт!A83,'Экспресс-доставка покупателю'!$AD$3:$AD$986)</f>
        <v>0</v>
      </c>
      <c r="M83" s="12">
        <f ca="1">SUMIF('Приём платежа'!$A$6:$A$780,Отчёт!A83,'Приём платежа'!$Q$6:$Q$643)</f>
        <v>0</v>
      </c>
      <c r="N83" s="12">
        <f ca="1">SUMIF('Перевод платежа'!$A$3:$A$844,Отчёт!A83,'Перевод платежа'!$P$3:$P$808)</f>
        <v>0</v>
      </c>
      <c r="O83" s="12" t="e">
        <f t="shared" ref="O83:O84" si="133">$O$3/$E$3*E83</f>
        <v>#DIV/0!</v>
      </c>
      <c r="P83" s="12">
        <f>IFERROR(INDEX(себес!B:B,MATCH(Отчёт!A83,себес!A:A,0)),0)</f>
        <v>0</v>
      </c>
      <c r="Q83" s="12" t="e">
        <f t="shared" ref="Q83:Q84" ca="1" si="134">F83-G83-H83-I83-J83-K83-L83-M83-N83-O83-P83*E83-V83</f>
        <v>#DIV/0!</v>
      </c>
      <c r="R83" s="54" t="str">
        <f t="shared" ref="R83:R84" ca="1" si="135">IFERROR(Q83/F83," ")</f>
        <v xml:space="preserve"> </v>
      </c>
      <c r="S83" s="12">
        <f ca="1">SUMIF('Остатки по складам'!$A$7:$A$9999,Отчёт!A83,'Остатки по складам'!$O$7:$O$9579)</f>
        <v>0</v>
      </c>
      <c r="T83" s="12">
        <f t="shared" ref="T83:T84" ca="1" si="136">IFERROR(S83/E83*7,999)</f>
        <v>999</v>
      </c>
      <c r="U83" s="45">
        <f t="shared" ref="U83:U84" ca="1" si="137">IFERROR(((G83+H83+I83+J83+K83+L83+M83+N83+O83)/E83),0)</f>
        <v>0</v>
      </c>
      <c r="V83" s="48">
        <f t="shared" ref="V83:V84" si="138">F83*$V$2</f>
        <v>0</v>
      </c>
    </row>
    <row r="84" spans="1:22" x14ac:dyDescent="0.3">
      <c r="A84" s="55" t="s">
        <v>639</v>
      </c>
      <c r="B84" s="12" t="s">
        <v>385</v>
      </c>
      <c r="C84" s="33">
        <f>SUMIFS('фин отчет по заказам'!Z:Z,'фин отчет по заказам'!A:A,Отчёт!A84,'фин отчет по заказам'!C:C,"&gt;=28.04.2025",'фин отчет по заказам'!C:C,"&lt;=04.05.2025")</f>
        <v>0</v>
      </c>
      <c r="D84" s="34">
        <f>SUMIFS('фин отчет по заказам'!B:B,'фин отчет по заказам'!A:A,Отчёт!A84,'фин отчет по заказам'!C:C,"&gt;=28.04.2025",'фин отчет по заказам'!C:C,"&lt;=04.05.2025")</f>
        <v>0</v>
      </c>
      <c r="E84" s="12">
        <f>SUMIFS('фин отчет по заказам'!Z:Z,'фин отчет по заказам'!A:A,Отчёт!A84,'фин отчет по заказам'!D:D,"&gt;=28.04.2025",'фин отчет по заказам'!D:D,"&lt;=04.05.2025",'фин отчет по заказам'!AC:AC,"Доставлен покупателю")</f>
        <v>0</v>
      </c>
      <c r="F84" s="34">
        <f>SUMIFS('фин отчет по заказам'!B:B,'фин отчет по заказам'!A:A,Отчёт!A84,'фин отчет по заказам'!D:D,"&gt;=28.04.2025",'фин отчет по заказам'!D:D,"&lt;=04.05.2025",'фин отчет по заказам'!AC:AC,"Доставлен покупателю")</f>
        <v>0</v>
      </c>
      <c r="G84" s="34">
        <f>SUMIF('Размещение товаров на витрине'!$A$6:$A$633,Отчёт!A84,'Размещение товаров на витрине'!$AU$6:$AU$691)</f>
        <v>0</v>
      </c>
      <c r="H84" s="12">
        <f ca="1">SUMIF('Складская обработка'!$A$3:$A$888,Отчёт!A84,'Складская обработка'!$AD$3:$AD$795)</f>
        <v>0</v>
      </c>
      <c r="I84" s="34">
        <f ca="1">SUMIF('Программа лояльности и отзывы'!$A$3:$A$912,Отчёт!A84,'Программа лояльности и отзывы'!$U$3:$U$809)</f>
        <v>0</v>
      </c>
      <c r="J84" s="12">
        <f ca="1">SUMIF('Буст продаж'!$A$3:$A$962,Отчёт!A84,'Буст продаж'!$R$3:$R$932)</f>
        <v>0</v>
      </c>
      <c r="K84" s="34">
        <f ca="1">SUMIF('Доставка покупателю'!$A$3:$A$7600,Отчёт!A84,'Доставка покупателю'!$AI$3:$AI$5270)</f>
        <v>0</v>
      </c>
      <c r="L84" s="12">
        <f ca="1">SUMIF('Экспресс-доставка покупателю'!$A$3:$A$994,Отчёт!A84,'Экспресс-доставка покупателю'!$AD$3:$AD$986)</f>
        <v>0</v>
      </c>
      <c r="M84" s="12">
        <f ca="1">SUMIF('Приём платежа'!$A$6:$A$780,Отчёт!A84,'Приём платежа'!$Q$6:$Q$643)</f>
        <v>0</v>
      </c>
      <c r="N84" s="12">
        <f ca="1">SUMIF('Перевод платежа'!$A$3:$A$844,Отчёт!A84,'Перевод платежа'!$P$3:$P$808)</f>
        <v>0</v>
      </c>
      <c r="O84" s="12" t="e">
        <f t="shared" si="133"/>
        <v>#DIV/0!</v>
      </c>
      <c r="P84" s="12">
        <f>IFERROR(INDEX(себес!B:B,MATCH(Отчёт!A84,себес!A:A,0)),0)</f>
        <v>0</v>
      </c>
      <c r="Q84" s="12" t="e">
        <f t="shared" ca="1" si="134"/>
        <v>#DIV/0!</v>
      </c>
      <c r="R84" s="54" t="str">
        <f t="shared" ca="1" si="135"/>
        <v xml:space="preserve"> </v>
      </c>
      <c r="S84" s="12">
        <f ca="1">SUMIF('Остатки по складам'!$A$7:$A$9999,Отчёт!A84,'Остатки по складам'!$O$7:$O$9579)</f>
        <v>0</v>
      </c>
      <c r="T84" s="12">
        <f t="shared" ca="1" si="136"/>
        <v>999</v>
      </c>
      <c r="U84" s="45">
        <f t="shared" ca="1" si="137"/>
        <v>0</v>
      </c>
      <c r="V84" s="48">
        <f t="shared" si="138"/>
        <v>0</v>
      </c>
    </row>
    <row r="85" spans="1:22" x14ac:dyDescent="0.3">
      <c r="A85" s="55" t="s">
        <v>651</v>
      </c>
      <c r="B85" s="12" t="s">
        <v>385</v>
      </c>
      <c r="C85" s="33">
        <f>SUMIFS('фин отчет по заказам'!Z:Z,'фин отчет по заказам'!A:A,Отчёт!A85,'фин отчет по заказам'!C:C,"&gt;=28.04.2025",'фин отчет по заказам'!C:C,"&lt;=04.05.2025")</f>
        <v>0</v>
      </c>
      <c r="D85" s="34">
        <f>SUMIFS('фин отчет по заказам'!B:B,'фин отчет по заказам'!A:A,Отчёт!A85,'фин отчет по заказам'!C:C,"&gt;=28.04.2025",'фин отчет по заказам'!C:C,"&lt;=04.05.2025")</f>
        <v>0</v>
      </c>
      <c r="E85" s="12">
        <f>SUMIFS('фин отчет по заказам'!Z:Z,'фин отчет по заказам'!A:A,Отчёт!A85,'фин отчет по заказам'!D:D,"&gt;=28.04.2025",'фин отчет по заказам'!D:D,"&lt;=04.05.2025",'фин отчет по заказам'!AC:AC,"Доставлен покупателю")</f>
        <v>0</v>
      </c>
      <c r="F85" s="34">
        <f>SUMIFS('фин отчет по заказам'!B:B,'фин отчет по заказам'!A:A,Отчёт!A85,'фин отчет по заказам'!D:D,"&gt;=28.04.2025",'фин отчет по заказам'!D:D,"&lt;=04.05.2025",'фин отчет по заказам'!AC:AC,"Доставлен покупателю")</f>
        <v>0</v>
      </c>
      <c r="G85" s="34">
        <f>SUMIF('Размещение товаров на витрине'!$A$6:$A$633,Отчёт!A85,'Размещение товаров на витрине'!$AU$6:$AU$691)</f>
        <v>0</v>
      </c>
      <c r="H85" s="12">
        <f ca="1">SUMIF('Складская обработка'!$A$3:$A$888,Отчёт!A85,'Складская обработка'!$AD$3:$AD$795)</f>
        <v>0</v>
      </c>
      <c r="I85" s="34">
        <f ca="1">SUMIF('Программа лояльности и отзывы'!$A$3:$A$912,Отчёт!A85,'Программа лояльности и отзывы'!$U$3:$U$809)</f>
        <v>0</v>
      </c>
      <c r="J85" s="12">
        <f ca="1">SUMIF('Буст продаж'!$A$3:$A$962,Отчёт!A85,'Буст продаж'!$R$3:$R$932)</f>
        <v>0</v>
      </c>
      <c r="K85" s="34">
        <f ca="1">SUMIF('Доставка покупателю'!$A$3:$A$7600,Отчёт!A85,'Доставка покупателю'!$AI$3:$AI$5270)</f>
        <v>0</v>
      </c>
      <c r="L85" s="12">
        <f ca="1">SUMIF('Экспресс-доставка покупателю'!$A$3:$A$994,Отчёт!A85,'Экспресс-доставка покупателю'!$AD$3:$AD$986)</f>
        <v>0</v>
      </c>
      <c r="M85" s="12">
        <f ca="1">SUMIF('Приём платежа'!$A$6:$A$780,Отчёт!A85,'Приём платежа'!$Q$6:$Q$643)</f>
        <v>0</v>
      </c>
      <c r="N85" s="12">
        <f ca="1">SUMIF('Перевод платежа'!$A$3:$A$844,Отчёт!A85,'Перевод платежа'!$P$3:$P$808)</f>
        <v>0</v>
      </c>
      <c r="O85" s="12" t="e">
        <f t="shared" ref="O85" si="139">$O$3/$E$3*E85</f>
        <v>#DIV/0!</v>
      </c>
      <c r="P85" s="12">
        <f>IFERROR(INDEX(себес!B:B,MATCH(Отчёт!A85,себес!A:A,0)),0)</f>
        <v>0</v>
      </c>
      <c r="Q85" s="12" t="e">
        <f t="shared" ref="Q85" ca="1" si="140">F85-G85-H85-I85-J85-K85-L85-M85-N85-O85-P85*E85-V85</f>
        <v>#DIV/0!</v>
      </c>
      <c r="R85" s="54" t="str">
        <f t="shared" ref="R85" ca="1" si="141">IFERROR(Q85/F85," ")</f>
        <v xml:space="preserve"> </v>
      </c>
      <c r="S85" s="12">
        <f ca="1">SUMIF('Остатки по складам'!$A$7:$A$9999,Отчёт!A85,'Остатки по складам'!$O$7:$O$9579)</f>
        <v>0</v>
      </c>
      <c r="T85" s="12">
        <f t="shared" ref="T85" ca="1" si="142">IFERROR(S85/E85*7,999)</f>
        <v>999</v>
      </c>
      <c r="U85" s="45">
        <f t="shared" ref="U85" ca="1" si="143">IFERROR(((G85+H85+I85+J85+K85+L85+M85+N85+O85)/E85),0)</f>
        <v>0</v>
      </c>
      <c r="V85" s="48">
        <f t="shared" ref="V85" si="144">F85*$V$2</f>
        <v>0</v>
      </c>
    </row>
    <row r="86" spans="1:22" x14ac:dyDescent="0.3">
      <c r="A86" s="55" t="s">
        <v>680</v>
      </c>
      <c r="C86" s="33">
        <f>SUMIFS('фин отчет по заказам'!Z:Z,'фин отчет по заказам'!A:A,Отчёт!A86,'фин отчет по заказам'!C:C,"&gt;=28.04.2025",'фин отчет по заказам'!C:C,"&lt;=04.05.2025")</f>
        <v>0</v>
      </c>
      <c r="D86" s="34">
        <f>SUMIFS('фин отчет по заказам'!B:B,'фин отчет по заказам'!A:A,Отчёт!A86,'фин отчет по заказам'!C:C,"&gt;=28.04.2025",'фин отчет по заказам'!C:C,"&lt;=04.05.2025")</f>
        <v>0</v>
      </c>
      <c r="E86" s="12">
        <f>SUMIFS('фин отчет по заказам'!Z:Z,'фин отчет по заказам'!A:A,Отчёт!A86,'фин отчет по заказам'!D:D,"&gt;=28.04.2025",'фин отчет по заказам'!D:D,"&lt;=04.05.2025",'фин отчет по заказам'!AC:AC,"Доставлен покупателю")</f>
        <v>0</v>
      </c>
      <c r="F86" s="34">
        <f>SUMIFS('фин отчет по заказам'!B:B,'фин отчет по заказам'!A:A,Отчёт!A86,'фин отчет по заказам'!D:D,"&gt;=28.04.2025",'фин отчет по заказам'!D:D,"&lt;=04.05.2025",'фин отчет по заказам'!AC:AC,"Доставлен покупателю")</f>
        <v>0</v>
      </c>
      <c r="G86" s="34">
        <f>SUMIF('Размещение товаров на витрине'!$A$6:$A$633,Отчёт!A86,'Размещение товаров на витрине'!$AU$6:$AU$691)</f>
        <v>0</v>
      </c>
      <c r="H86" s="12">
        <f ca="1">SUMIF('Складская обработка'!$A$3:$A$888,Отчёт!A86,'Складская обработка'!$AD$3:$AD$795)</f>
        <v>0</v>
      </c>
      <c r="I86" s="34">
        <f ca="1">SUMIF('Программа лояльности и отзывы'!$A$3:$A$912,Отчёт!A86,'Программа лояльности и отзывы'!$U$3:$U$809)</f>
        <v>0</v>
      </c>
      <c r="J86" s="12">
        <f ca="1">SUMIF('Буст продаж'!$A$3:$A$962,Отчёт!A86,'Буст продаж'!$R$3:$R$932)</f>
        <v>0</v>
      </c>
      <c r="K86" s="34">
        <f ca="1">SUMIF('Доставка покупателю'!$A$3:$A$7600,Отчёт!A86,'Доставка покупателю'!$AI$3:$AI$5270)</f>
        <v>0</v>
      </c>
      <c r="L86" s="12">
        <f ca="1">SUMIF('Экспресс-доставка покупателю'!$A$3:$A$994,Отчёт!A86,'Экспресс-доставка покупателю'!$AD$3:$AD$986)</f>
        <v>0</v>
      </c>
      <c r="M86" s="12">
        <f ca="1">SUMIF('Приём платежа'!$A$6:$A$780,Отчёт!A86,'Приём платежа'!$Q$6:$Q$643)</f>
        <v>0</v>
      </c>
      <c r="N86" s="12">
        <f ca="1">SUMIF('Перевод платежа'!$A$3:$A$844,Отчёт!A86,'Перевод платежа'!$P$3:$P$808)</f>
        <v>0</v>
      </c>
      <c r="O86" s="12" t="e">
        <f t="shared" ref="O86" si="145">$O$3/$E$3*E86</f>
        <v>#DIV/0!</v>
      </c>
      <c r="P86" s="12">
        <f>IFERROR(INDEX(себес!B:B,MATCH(Отчёт!A86,себес!A:A,0)),0)</f>
        <v>0</v>
      </c>
      <c r="Q86" s="12" t="e">
        <f t="shared" ref="Q86" ca="1" si="146">F86-G86-H86-I86-J86-K86-L86-M86-N86-O86-P86*E86-V86</f>
        <v>#DIV/0!</v>
      </c>
      <c r="R86" s="54" t="str">
        <f t="shared" ref="R86" ca="1" si="147">IFERROR(Q86/F86," ")</f>
        <v xml:space="preserve"> </v>
      </c>
      <c r="S86" s="12">
        <f ca="1">SUMIF('Остатки по складам'!$A$7:$A$9999,Отчёт!A86,'Остатки по складам'!$O$7:$O$9579)</f>
        <v>0</v>
      </c>
      <c r="T86" s="12">
        <f t="shared" ref="T86" ca="1" si="148">IFERROR(S86/E86*7,999)</f>
        <v>999</v>
      </c>
      <c r="U86" s="45">
        <f t="shared" ref="U86" ca="1" si="149">IFERROR(((G86+H86+I86+J86+K86+L86+M86+N86+O86)/E86),0)</f>
        <v>0</v>
      </c>
      <c r="V86" s="48">
        <f t="shared" ref="V86" si="150">F86*$V$2</f>
        <v>0</v>
      </c>
    </row>
    <row r="87" spans="1:22" x14ac:dyDescent="0.3">
      <c r="A87" s="59" t="s">
        <v>682</v>
      </c>
      <c r="B87" s="12" t="s">
        <v>385</v>
      </c>
      <c r="C87" s="33">
        <f>SUMIFS('фин отчет по заказам'!Z:Z,'фин отчет по заказам'!A:A,Отчёт!A87,'фин отчет по заказам'!C:C,"&gt;=28.04.2025",'фин отчет по заказам'!C:C,"&lt;=04.05.2025")</f>
        <v>0</v>
      </c>
      <c r="D87" s="34">
        <f>SUMIFS('фин отчет по заказам'!B:B,'фин отчет по заказам'!A:A,Отчёт!A87,'фин отчет по заказам'!C:C,"&gt;=28.04.2025",'фин отчет по заказам'!C:C,"&lt;=04.05.2025")</f>
        <v>0</v>
      </c>
      <c r="E87" s="12">
        <f>SUMIFS('фин отчет по заказам'!Z:Z,'фин отчет по заказам'!A:A,Отчёт!A87,'фин отчет по заказам'!D:D,"&gt;=28.04.2025",'фин отчет по заказам'!D:D,"&lt;=04.05.2025",'фин отчет по заказам'!AC:AC,"Доставлен покупателю")</f>
        <v>0</v>
      </c>
      <c r="F87" s="34">
        <f>SUMIFS('фин отчет по заказам'!B:B,'фин отчет по заказам'!A:A,Отчёт!A87,'фин отчет по заказам'!D:D,"&gt;=28.04.2025",'фин отчет по заказам'!D:D,"&lt;=04.05.2025",'фин отчет по заказам'!AC:AC,"Доставлен покупателю")</f>
        <v>0</v>
      </c>
      <c r="G87" s="34">
        <f>SUMIF('Размещение товаров на витрине'!$A$6:$A$633,Отчёт!A87,'Размещение товаров на витрине'!$AU$6:$AU$691)</f>
        <v>0</v>
      </c>
      <c r="H87" s="12">
        <f ca="1">SUMIF('Складская обработка'!$A$3:$A$888,Отчёт!A87,'Складская обработка'!$AD$3:$AD$795)</f>
        <v>0</v>
      </c>
      <c r="I87" s="34">
        <f ca="1">SUMIF('Программа лояльности и отзывы'!$A$3:$A$912,Отчёт!A87,'Программа лояльности и отзывы'!$U$3:$U$809)</f>
        <v>0</v>
      </c>
      <c r="J87" s="12">
        <f ca="1">SUMIF('Буст продаж'!$A$3:$A$962,Отчёт!A87,'Буст продаж'!$R$3:$R$932)</f>
        <v>0</v>
      </c>
      <c r="K87" s="34">
        <f ca="1">SUMIF('Доставка покупателю'!$A$3:$A$7600,Отчёт!A87,'Доставка покупателю'!$AI$3:$AI$5270)</f>
        <v>0</v>
      </c>
      <c r="L87" s="12">
        <f ca="1">SUMIF('Экспресс-доставка покупателю'!$A$3:$A$994,Отчёт!A87,'Экспресс-доставка покупателю'!$AD$3:$AD$986)</f>
        <v>0</v>
      </c>
      <c r="M87" s="12">
        <f ca="1">SUMIF('Приём платежа'!$A$6:$A$780,Отчёт!A87,'Приём платежа'!$Q$6:$Q$643)</f>
        <v>0</v>
      </c>
      <c r="N87" s="12">
        <f ca="1">SUMIF('Перевод платежа'!$A$3:$A$844,Отчёт!A87,'Перевод платежа'!$P$3:$P$808)</f>
        <v>0</v>
      </c>
      <c r="O87" s="12" t="e">
        <f t="shared" ref="O87" si="151">$O$3/$E$3*E87</f>
        <v>#DIV/0!</v>
      </c>
      <c r="P87" s="12">
        <f>IFERROR(INDEX(себес!B:B,MATCH(Отчёт!A87,себес!A:A,0)),0)</f>
        <v>0</v>
      </c>
      <c r="Q87" s="12" t="e">
        <f t="shared" ref="Q87" ca="1" si="152">F87-G87-H87-I87-J87-K87-L87-M87-N87-O87-P87*E87-V87</f>
        <v>#DIV/0!</v>
      </c>
      <c r="R87" s="54" t="str">
        <f t="shared" ref="R87" ca="1" si="153">IFERROR(Q87/F87," ")</f>
        <v xml:space="preserve"> </v>
      </c>
      <c r="S87" s="12">
        <f ca="1">SUMIF('Остатки по складам'!$A$7:$A$9999,Отчёт!A87,'Остатки по складам'!$O$7:$O$9579)</f>
        <v>0</v>
      </c>
      <c r="T87" s="12">
        <f t="shared" ref="T87" ca="1" si="154">IFERROR(S87/E87*7,999)</f>
        <v>999</v>
      </c>
      <c r="U87" s="45">
        <f t="shared" ref="U87" ca="1" si="155">IFERROR(((G87+H87+I87+J87+K87+L87+M87+N87+O87)/E87),0)</f>
        <v>0</v>
      </c>
      <c r="V87" s="48">
        <f t="shared" ref="V87" si="156">F87*$V$2</f>
        <v>0</v>
      </c>
    </row>
    <row r="88" spans="1:22" x14ac:dyDescent="0.3">
      <c r="A88" s="60" t="s">
        <v>685</v>
      </c>
      <c r="B88" s="12" t="s">
        <v>384</v>
      </c>
      <c r="C88" s="33">
        <f>SUMIFS('фин отчет по заказам'!Z:Z,'фин отчет по заказам'!A:A,Отчёт!A88,'фин отчет по заказам'!C:C,"&gt;=28.04.2025",'фин отчет по заказам'!C:C,"&lt;=04.05.2025")</f>
        <v>0</v>
      </c>
      <c r="D88" s="34">
        <f>SUMIFS('фин отчет по заказам'!B:B,'фин отчет по заказам'!A:A,Отчёт!A88,'фин отчет по заказам'!C:C,"&gt;=28.04.2025",'фин отчет по заказам'!C:C,"&lt;=04.05.2025")</f>
        <v>0</v>
      </c>
      <c r="E88" s="12">
        <f>SUMIFS('фин отчет по заказам'!Z:Z,'фин отчет по заказам'!A:A,Отчёт!A88,'фин отчет по заказам'!D:D,"&gt;=28.04.2025",'фин отчет по заказам'!D:D,"&lt;=04.05.2025",'фин отчет по заказам'!AC:AC,"Доставлен покупателю")</f>
        <v>0</v>
      </c>
      <c r="F88" s="34">
        <f>SUMIFS('фин отчет по заказам'!B:B,'фин отчет по заказам'!A:A,Отчёт!A88,'фин отчет по заказам'!D:D,"&gt;=28.04.2025",'фин отчет по заказам'!D:D,"&lt;=04.05.2025",'фин отчет по заказам'!AC:AC,"Доставлен покупателю")</f>
        <v>0</v>
      </c>
      <c r="G88" s="34">
        <f>SUMIF('Размещение товаров на витрине'!$A$6:$A$633,Отчёт!A88,'Размещение товаров на витрине'!$AU$6:$AU$691)</f>
        <v>0</v>
      </c>
      <c r="H88" s="12">
        <f ca="1">SUMIF('Складская обработка'!$A$3:$A$888,Отчёт!A88,'Складская обработка'!$AD$3:$AD$795)</f>
        <v>0</v>
      </c>
      <c r="I88" s="34">
        <f ca="1">SUMIF('Программа лояльности и отзывы'!$A$3:$A$912,Отчёт!A88,'Программа лояльности и отзывы'!$U$3:$U$809)</f>
        <v>0</v>
      </c>
      <c r="J88" s="12">
        <f ca="1">SUMIF('Буст продаж'!$A$3:$A$962,Отчёт!A88,'Буст продаж'!$R$3:$R$932)</f>
        <v>0</v>
      </c>
      <c r="K88" s="34">
        <f ca="1">SUMIF('Доставка покупателю'!$A$3:$A$7600,Отчёт!A88,'Доставка покупателю'!$AI$3:$AI$5270)</f>
        <v>0</v>
      </c>
      <c r="L88" s="12">
        <f ca="1">SUMIF('Экспресс-доставка покупателю'!$A$3:$A$994,Отчёт!A88,'Экспресс-доставка покупателю'!$AD$3:$AD$986)</f>
        <v>0</v>
      </c>
      <c r="M88" s="12">
        <f ca="1">SUMIF('Приём платежа'!$A$6:$A$780,Отчёт!A88,'Приём платежа'!$Q$6:$Q$643)</f>
        <v>0</v>
      </c>
      <c r="N88" s="12">
        <f ca="1">SUMIF('Перевод платежа'!$A$3:$A$844,Отчёт!A88,'Перевод платежа'!$P$3:$P$808)</f>
        <v>0</v>
      </c>
      <c r="O88" s="12" t="e">
        <f t="shared" ref="O88" si="157">$O$3/$E$3*E88</f>
        <v>#DIV/0!</v>
      </c>
      <c r="P88" s="12">
        <f>IFERROR(INDEX(себес!B:B,MATCH(Отчёт!A88,себес!A:A,0)),0)</f>
        <v>0</v>
      </c>
      <c r="Q88" s="12" t="e">
        <f t="shared" ref="Q88" ca="1" si="158">F88-G88-H88-I88-J88-K88-L88-M88-N88-O88-P88*E88-V88</f>
        <v>#DIV/0!</v>
      </c>
      <c r="R88" s="54" t="str">
        <f t="shared" ref="R88" ca="1" si="159">IFERROR(Q88/F88," ")</f>
        <v xml:space="preserve"> </v>
      </c>
      <c r="S88" s="12">
        <f ca="1">SUMIF('Остатки по складам'!$A$7:$A$9999,Отчёт!A88,'Остатки по складам'!$O$7:$O$9579)</f>
        <v>0</v>
      </c>
      <c r="T88" s="12">
        <f t="shared" ref="T88" ca="1" si="160">IFERROR(S88/E88*7,999)</f>
        <v>999</v>
      </c>
      <c r="U88" s="45">
        <f t="shared" ref="U88" ca="1" si="161">IFERROR(((G88+H88+I88+J88+K88+L88+M88+N88+O88)/E88),0)</f>
        <v>0</v>
      </c>
      <c r="V88" s="48">
        <f t="shared" ref="V88" si="162">F88*$V$2</f>
        <v>0</v>
      </c>
    </row>
    <row r="89" spans="1:22" x14ac:dyDescent="0.3">
      <c r="A89" s="12" t="s">
        <v>688</v>
      </c>
      <c r="B89" s="12" t="s">
        <v>385</v>
      </c>
      <c r="C89" s="33">
        <f>SUMIFS('фин отчет по заказам'!Z:Z,'фин отчет по заказам'!A:A,Отчёт!A89,'фин отчет по заказам'!C:C,"&gt;=28.04.2025",'фин отчет по заказам'!C:C,"&lt;=04.05.2025")</f>
        <v>0</v>
      </c>
      <c r="D89" s="34">
        <f>SUMIFS('фин отчет по заказам'!B:B,'фин отчет по заказам'!A:A,Отчёт!A89,'фин отчет по заказам'!C:C,"&gt;=28.04.2025",'фин отчет по заказам'!C:C,"&lt;=04.05.2025")</f>
        <v>0</v>
      </c>
      <c r="E89" s="12">
        <f>SUMIFS('фин отчет по заказам'!Z:Z,'фин отчет по заказам'!A:A,Отчёт!A89,'фин отчет по заказам'!D:D,"&gt;=28.04.2025",'фин отчет по заказам'!D:D,"&lt;=04.05.2025",'фин отчет по заказам'!AC:AC,"Доставлен покупателю")</f>
        <v>0</v>
      </c>
      <c r="F89" s="34">
        <f>SUMIFS('фин отчет по заказам'!B:B,'фин отчет по заказам'!A:A,Отчёт!A89,'фин отчет по заказам'!D:D,"&gt;=28.04.2025",'фин отчет по заказам'!D:D,"&lt;=04.05.2025",'фин отчет по заказам'!AC:AC,"Доставлен покупателю")</f>
        <v>0</v>
      </c>
      <c r="G89" s="34">
        <f>SUMIF('Размещение товаров на витрине'!$A$6:$A$633,Отчёт!A89,'Размещение товаров на витрине'!$AU$6:$AU$691)</f>
        <v>0</v>
      </c>
      <c r="H89" s="12">
        <f ca="1">SUMIF('Складская обработка'!$A$3:$A$888,Отчёт!A89,'Складская обработка'!$AD$3:$AD$795)</f>
        <v>0</v>
      </c>
      <c r="I89" s="34">
        <f ca="1">SUMIF('Программа лояльности и отзывы'!$A$3:$A$912,Отчёт!A89,'Программа лояльности и отзывы'!$U$3:$U$809)</f>
        <v>0</v>
      </c>
      <c r="J89" s="12">
        <f ca="1">SUMIF('Буст продаж'!$A$3:$A$962,Отчёт!A89,'Буст продаж'!$R$3:$R$932)</f>
        <v>0</v>
      </c>
      <c r="K89" s="34">
        <f ca="1">SUMIF('Доставка покупателю'!$A$3:$A$7600,Отчёт!A89,'Доставка покупателю'!$AI$3:$AI$5270)</f>
        <v>0</v>
      </c>
      <c r="L89" s="12">
        <f ca="1">SUMIF('Экспресс-доставка покупателю'!$A$3:$A$994,Отчёт!A89,'Экспресс-доставка покупателю'!$AD$3:$AD$986)</f>
        <v>0</v>
      </c>
      <c r="M89" s="12">
        <f ca="1">SUMIF('Приём платежа'!$A$6:$A$780,Отчёт!A89,'Приём платежа'!$Q$6:$Q$643)</f>
        <v>0</v>
      </c>
      <c r="N89" s="12">
        <f ca="1">SUMIF('Перевод платежа'!$A$3:$A$844,Отчёт!A89,'Перевод платежа'!$P$3:$P$808)</f>
        <v>0</v>
      </c>
      <c r="O89" s="12" t="e">
        <f t="shared" ref="O89" si="163">$O$3/$E$3*E89</f>
        <v>#DIV/0!</v>
      </c>
      <c r="P89" s="12">
        <f>IFERROR(INDEX(себес!B:B,MATCH(Отчёт!A89,себес!A:A,0)),0)</f>
        <v>0</v>
      </c>
      <c r="Q89" s="12" t="e">
        <f t="shared" ref="Q89" ca="1" si="164">F89-G89-H89-I89-J89-K89-L89-M89-N89-O89-P89*E89-V89</f>
        <v>#DIV/0!</v>
      </c>
      <c r="R89" s="54" t="str">
        <f t="shared" ref="R89" ca="1" si="165">IFERROR(Q89/F89," ")</f>
        <v xml:space="preserve"> </v>
      </c>
      <c r="S89" s="12">
        <f ca="1">SUMIF('Остатки по складам'!$A$7:$A$9999,Отчёт!A89,'Остатки по складам'!$O$7:$O$9579)</f>
        <v>0</v>
      </c>
      <c r="T89" s="12">
        <f t="shared" ref="T89" ca="1" si="166">IFERROR(S89/E89*7,999)</f>
        <v>999</v>
      </c>
      <c r="U89" s="45">
        <f t="shared" ref="U89" ca="1" si="167">IFERROR(((G89+H89+I89+J89+K89+L89+M89+N89+O89)/E89),0)</f>
        <v>0</v>
      </c>
      <c r="V89" s="48">
        <f t="shared" ref="V89" si="168">F89*$V$2</f>
        <v>0</v>
      </c>
    </row>
  </sheetData>
  <conditionalFormatting sqref="A4:A36">
    <cfRule type="duplicateValues" dxfId="228" priority="94"/>
  </conditionalFormatting>
  <conditionalFormatting sqref="A74 A1:A37 A48:A53 A43 A89:A1048576">
    <cfRule type="duplicateValues" dxfId="227" priority="84"/>
  </conditionalFormatting>
  <conditionalFormatting sqref="A38:A39">
    <cfRule type="duplicateValues" dxfId="226" priority="81"/>
  </conditionalFormatting>
  <conditionalFormatting sqref="A40:A42">
    <cfRule type="duplicateValues" dxfId="225" priority="82"/>
  </conditionalFormatting>
  <conditionalFormatting sqref="A38:A42">
    <cfRule type="duplicateValues" dxfId="224" priority="83"/>
  </conditionalFormatting>
  <conditionalFormatting sqref="A74 A1:A36 A48:A53 A43 A89:A1048576">
    <cfRule type="duplicateValues" dxfId="223" priority="95"/>
  </conditionalFormatting>
  <conditionalFormatting sqref="A74 A62 A1:A43 A48:A53 A89:A1048576">
    <cfRule type="duplicateValues" dxfId="222" priority="80"/>
  </conditionalFormatting>
  <conditionalFormatting sqref="A74 A62 A1:A53 A89:A1048576">
    <cfRule type="duplicateValues" dxfId="221" priority="78"/>
    <cfRule type="duplicateValues" dxfId="220" priority="79"/>
  </conditionalFormatting>
  <conditionalFormatting sqref="A43:A46">
    <cfRule type="duplicateValues" dxfId="219" priority="77"/>
  </conditionalFormatting>
  <conditionalFormatting sqref="A43:A46">
    <cfRule type="duplicateValues" dxfId="218" priority="76"/>
  </conditionalFormatting>
  <conditionalFormatting sqref="A43:A46">
    <cfRule type="duplicateValues" dxfId="217" priority="74"/>
    <cfRule type="duplicateValues" dxfId="216" priority="75"/>
  </conditionalFormatting>
  <conditionalFormatting sqref="A44">
    <cfRule type="duplicateValues" dxfId="215" priority="73"/>
  </conditionalFormatting>
  <conditionalFormatting sqref="A47:A48">
    <cfRule type="duplicateValues" dxfId="214" priority="71"/>
    <cfRule type="duplicateValues" dxfId="213" priority="72"/>
  </conditionalFormatting>
  <conditionalFormatting sqref="A47:A48">
    <cfRule type="duplicateValues" dxfId="212" priority="70"/>
  </conditionalFormatting>
  <conditionalFormatting sqref="A47:A48">
    <cfRule type="duplicateValues" dxfId="211" priority="69"/>
  </conditionalFormatting>
  <conditionalFormatting sqref="A47:A48">
    <cfRule type="duplicateValues" dxfId="210" priority="68"/>
  </conditionalFormatting>
  <conditionalFormatting sqref="A49">
    <cfRule type="duplicateValues" dxfId="209" priority="67"/>
  </conditionalFormatting>
  <conditionalFormatting sqref="A49">
    <cfRule type="duplicateValues" dxfId="208" priority="66"/>
  </conditionalFormatting>
  <conditionalFormatting sqref="A49">
    <cfRule type="duplicateValues" dxfId="207" priority="65"/>
  </conditionalFormatting>
  <conditionalFormatting sqref="A49">
    <cfRule type="duplicateValues" dxfId="206" priority="63"/>
    <cfRule type="duplicateValues" dxfId="205" priority="64"/>
  </conditionalFormatting>
  <conditionalFormatting sqref="A49">
    <cfRule type="duplicateValues" dxfId="204" priority="62"/>
  </conditionalFormatting>
  <conditionalFormatting sqref="A53 A50:A51">
    <cfRule type="duplicateValues" dxfId="203" priority="61"/>
  </conditionalFormatting>
  <conditionalFormatting sqref="A53 A50:A51">
    <cfRule type="duplicateValues" dxfId="202" priority="60"/>
  </conditionalFormatting>
  <conditionalFormatting sqref="A50:A53">
    <cfRule type="duplicateValues" dxfId="201" priority="59"/>
  </conditionalFormatting>
  <conditionalFormatting sqref="A50:A53">
    <cfRule type="duplicateValues" dxfId="200" priority="57"/>
    <cfRule type="duplicateValues" dxfId="199" priority="58"/>
  </conditionalFormatting>
  <conditionalFormatting sqref="A50:A53">
    <cfRule type="duplicateValues" dxfId="198" priority="56"/>
  </conditionalFormatting>
  <conditionalFormatting sqref="A54:A56">
    <cfRule type="duplicateValues" dxfId="197" priority="54"/>
  </conditionalFormatting>
  <conditionalFormatting sqref="A54:A56">
    <cfRule type="duplicateValues" dxfId="196" priority="55"/>
  </conditionalFormatting>
  <conditionalFormatting sqref="A57:A58">
    <cfRule type="duplicateValues" dxfId="195" priority="52"/>
  </conditionalFormatting>
  <conditionalFormatting sqref="A57:A58">
    <cfRule type="duplicateValues" dxfId="194" priority="53"/>
  </conditionalFormatting>
  <conditionalFormatting sqref="A61">
    <cfRule type="duplicateValues" dxfId="193" priority="51"/>
  </conditionalFormatting>
  <conditionalFormatting sqref="A63:A65">
    <cfRule type="duplicateValues" dxfId="192" priority="45"/>
  </conditionalFormatting>
  <conditionalFormatting sqref="A66:A67">
    <cfRule type="duplicateValues" dxfId="191" priority="44"/>
  </conditionalFormatting>
  <conditionalFormatting sqref="A66:A70">
    <cfRule type="duplicateValues" dxfId="190" priority="43"/>
  </conditionalFormatting>
  <conditionalFormatting sqref="A71">
    <cfRule type="duplicateValues" dxfId="189" priority="41"/>
  </conditionalFormatting>
  <conditionalFormatting sqref="A71">
    <cfRule type="duplicateValues" dxfId="188" priority="42"/>
  </conditionalFormatting>
  <conditionalFormatting sqref="A71">
    <cfRule type="duplicateValues" dxfId="187" priority="40"/>
  </conditionalFormatting>
  <conditionalFormatting sqref="A71">
    <cfRule type="duplicateValues" dxfId="186" priority="38"/>
    <cfRule type="duplicateValues" dxfId="185" priority="39"/>
  </conditionalFormatting>
  <conditionalFormatting sqref="A72:A73">
    <cfRule type="duplicateValues" dxfId="184" priority="109"/>
  </conditionalFormatting>
  <conditionalFormatting sqref="A75:A76">
    <cfRule type="duplicateValues" dxfId="183" priority="31"/>
  </conditionalFormatting>
  <conditionalFormatting sqref="A77">
    <cfRule type="duplicateValues" dxfId="182" priority="30"/>
  </conditionalFormatting>
  <conditionalFormatting sqref="A78">
    <cfRule type="duplicateValues" dxfId="181" priority="28"/>
  </conditionalFormatting>
  <conditionalFormatting sqref="A78">
    <cfRule type="duplicateValues" dxfId="180" priority="29"/>
  </conditionalFormatting>
  <conditionalFormatting sqref="A79">
    <cfRule type="duplicateValues" dxfId="179" priority="26"/>
  </conditionalFormatting>
  <conditionalFormatting sqref="A79">
    <cfRule type="duplicateValues" dxfId="178" priority="27"/>
  </conditionalFormatting>
  <conditionalFormatting sqref="A80">
    <cfRule type="duplicateValues" dxfId="177" priority="24"/>
  </conditionalFormatting>
  <conditionalFormatting sqref="A80">
    <cfRule type="duplicateValues" dxfId="176" priority="25"/>
  </conditionalFormatting>
  <conditionalFormatting sqref="A81:A82">
    <cfRule type="duplicateValues" dxfId="175" priority="22"/>
  </conditionalFormatting>
  <conditionalFormatting sqref="A81:A82">
    <cfRule type="duplicateValues" dxfId="174" priority="23"/>
  </conditionalFormatting>
  <conditionalFormatting sqref="A83:A84">
    <cfRule type="duplicateValues" dxfId="173" priority="18"/>
  </conditionalFormatting>
  <conditionalFormatting sqref="A83:A84">
    <cfRule type="duplicateValues" dxfId="172" priority="19"/>
  </conditionalFormatting>
  <conditionalFormatting sqref="A85">
    <cfRule type="duplicateValues" dxfId="171" priority="9"/>
  </conditionalFormatting>
  <conditionalFormatting sqref="A85">
    <cfRule type="duplicateValues" dxfId="170" priority="10"/>
  </conditionalFormatting>
  <conditionalFormatting sqref="A86">
    <cfRule type="duplicateValues" dxfId="169" priority="7"/>
  </conditionalFormatting>
  <conditionalFormatting sqref="A86">
    <cfRule type="duplicateValues" dxfId="168" priority="8"/>
  </conditionalFormatting>
  <conditionalFormatting sqref="A87">
    <cfRule type="duplicateValues" dxfId="167" priority="5"/>
  </conditionalFormatting>
  <conditionalFormatting sqref="A87">
    <cfRule type="duplicateValues" dxfId="166" priority="6"/>
  </conditionalFormatting>
  <conditionalFormatting sqref="A87">
    <cfRule type="duplicateValues" dxfId="165" priority="4"/>
  </conditionalFormatting>
  <conditionalFormatting sqref="A87">
    <cfRule type="duplicateValues" dxfId="164" priority="2"/>
    <cfRule type="duplicateValues" dxfId="163" priority="3"/>
  </conditionalFormatting>
  <conditionalFormatting sqref="A88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235"/>
  <sheetViews>
    <sheetView workbookViewId="0">
      <pane ySplit="2" topLeftCell="A225" activePane="bottomLeft" state="frozen"/>
      <selection pane="bottomLeft" activeCell="A235" sqref="A235"/>
    </sheetView>
  </sheetViews>
  <sheetFormatPr defaultColWidth="9.109375" defaultRowHeight="14.4" x14ac:dyDescent="0.3"/>
  <cols>
    <col min="1" max="1" width="9.109375" style="9"/>
    <col min="2" max="4" width="11" style="2" customWidth="1"/>
    <col min="5" max="6" width="17.5546875" style="2" customWidth="1"/>
    <col min="7" max="8" width="21.44140625" style="2" customWidth="1"/>
    <col min="9" max="9" width="17.5546875" style="2" customWidth="1"/>
    <col min="10" max="10" width="21.44140625" style="2" customWidth="1"/>
    <col min="11" max="11" width="33.109375" style="2" customWidth="1"/>
    <col min="12" max="22" width="11" style="2" customWidth="1"/>
    <col min="23" max="23" width="29.33203125" style="2" customWidth="1"/>
    <col min="24" max="25" width="21.44140625" style="2" customWidth="1"/>
    <col min="26" max="27" width="11" style="2" customWidth="1"/>
    <col min="28" max="30" width="17.5546875" style="2" customWidth="1"/>
    <col min="31" max="31" width="21.44140625" style="2" customWidth="1"/>
    <col min="32" max="32" width="17.5546875" style="2" customWidth="1"/>
    <col min="33" max="33" width="11" style="2" customWidth="1"/>
    <col min="34" max="16384" width="9.109375" style="2"/>
  </cols>
  <sheetData>
    <row r="1" spans="1:35" x14ac:dyDescent="0.3">
      <c r="B1" s="76" t="s">
        <v>151</v>
      </c>
      <c r="C1" s="76"/>
      <c r="D1" s="76"/>
      <c r="E1" s="76"/>
      <c r="F1" s="76"/>
      <c r="G1" s="76"/>
      <c r="H1" s="76"/>
      <c r="I1" s="78" t="s">
        <v>157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7" t="s">
        <v>158</v>
      </c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2" spans="1:35" ht="75" customHeight="1" x14ac:dyDescent="0.3">
      <c r="A2" s="9" t="s">
        <v>119</v>
      </c>
      <c r="B2" s="58" t="s">
        <v>0</v>
      </c>
      <c r="C2" s="58" t="s">
        <v>1</v>
      </c>
      <c r="D2" s="58" t="s">
        <v>2</v>
      </c>
      <c r="E2" s="58" t="s">
        <v>3</v>
      </c>
      <c r="F2" s="58" t="s">
        <v>4</v>
      </c>
      <c r="G2" s="58" t="s">
        <v>5</v>
      </c>
      <c r="H2" s="58" t="s">
        <v>6</v>
      </c>
      <c r="I2" s="58" t="s">
        <v>7</v>
      </c>
      <c r="J2" s="58" t="s">
        <v>11</v>
      </c>
      <c r="K2" s="58" t="s">
        <v>12</v>
      </c>
      <c r="L2" s="58" t="s">
        <v>159</v>
      </c>
      <c r="M2" s="58" t="s">
        <v>160</v>
      </c>
      <c r="N2" s="58" t="s">
        <v>161</v>
      </c>
      <c r="O2" s="58" t="s">
        <v>162</v>
      </c>
      <c r="P2" s="58" t="s">
        <v>163</v>
      </c>
      <c r="Q2" s="58" t="s">
        <v>164</v>
      </c>
      <c r="R2" s="58" t="s">
        <v>249</v>
      </c>
      <c r="S2" s="58" t="s">
        <v>165</v>
      </c>
      <c r="T2" s="58" t="s">
        <v>166</v>
      </c>
      <c r="U2" s="58" t="s">
        <v>167</v>
      </c>
      <c r="V2" s="58" t="s">
        <v>168</v>
      </c>
      <c r="W2" s="58" t="s">
        <v>546</v>
      </c>
      <c r="X2" s="58" t="s">
        <v>169</v>
      </c>
      <c r="Y2" s="58" t="s">
        <v>250</v>
      </c>
      <c r="Z2" s="58" t="s">
        <v>251</v>
      </c>
      <c r="AA2" s="58" t="s">
        <v>170</v>
      </c>
      <c r="AB2" s="58" t="s">
        <v>171</v>
      </c>
      <c r="AC2" s="58" t="s">
        <v>233</v>
      </c>
      <c r="AD2" s="58" t="s">
        <v>234</v>
      </c>
      <c r="AE2" s="58" t="s">
        <v>235</v>
      </c>
      <c r="AF2" s="58" t="s">
        <v>547</v>
      </c>
      <c r="AG2" s="58" t="s">
        <v>172</v>
      </c>
      <c r="AH2" s="58" t="s">
        <v>173</v>
      </c>
      <c r="AI2" s="58" t="s">
        <v>174</v>
      </c>
    </row>
    <row r="3" spans="1:35" ht="24.9" customHeight="1" x14ac:dyDescent="0.3">
      <c r="A3" s="9" t="e">
        <f>INDEX(Артикулы!B:B,MATCH('Доставка покупателю'!J3,Артикулы!A:A,0))</f>
        <v>#N/A</v>
      </c>
    </row>
    <row r="4" spans="1:35" ht="24.9" customHeight="1" x14ac:dyDescent="0.3">
      <c r="A4" s="9" t="e">
        <f>INDEX(Артикулы!B:B,MATCH('Доставка покупателю'!J4,Артикулы!A:A,0))</f>
        <v>#N/A</v>
      </c>
    </row>
    <row r="5" spans="1:35" ht="24.9" customHeight="1" x14ac:dyDescent="0.3">
      <c r="A5" s="9" t="e">
        <f>INDEX(Артикулы!B:B,MATCH('Доставка покупателю'!J5,Артикулы!A:A,0))</f>
        <v>#N/A</v>
      </c>
    </row>
    <row r="6" spans="1:35" ht="24.9" customHeight="1" x14ac:dyDescent="0.3">
      <c r="A6" s="9" t="e">
        <f>INDEX(Артикулы!B:B,MATCH('Доставка покупателю'!J6,Артикулы!A:A,0))</f>
        <v>#N/A</v>
      </c>
    </row>
    <row r="7" spans="1:35" ht="24.9" customHeight="1" x14ac:dyDescent="0.3">
      <c r="A7" s="9" t="e">
        <f>INDEX(Артикулы!B:B,MATCH('Доставка покупателю'!J7,Артикулы!A:A,0))</f>
        <v>#N/A</v>
      </c>
    </row>
    <row r="8" spans="1:35" ht="24.9" customHeight="1" x14ac:dyDescent="0.3">
      <c r="A8" s="9" t="e">
        <f>INDEX(Артикулы!B:B,MATCH('Доставка покупателю'!J8,Артикулы!A:A,0))</f>
        <v>#N/A</v>
      </c>
    </row>
    <row r="9" spans="1:35" ht="24.9" customHeight="1" x14ac:dyDescent="0.3">
      <c r="A9" s="9" t="e">
        <f>INDEX(Артикулы!B:B,MATCH('Доставка покупателю'!J9,Артикулы!A:A,0))</f>
        <v>#N/A</v>
      </c>
    </row>
    <row r="10" spans="1:35" ht="24.9" customHeight="1" x14ac:dyDescent="0.3">
      <c r="A10" s="9" t="e">
        <f>INDEX(Артикулы!B:B,MATCH('Доставка покупателю'!J10,Артикулы!A:A,0))</f>
        <v>#N/A</v>
      </c>
    </row>
    <row r="11" spans="1:35" ht="24.9" customHeight="1" x14ac:dyDescent="0.3">
      <c r="A11" s="9" t="e">
        <f>INDEX(Артикулы!B:B,MATCH('Доставка покупателю'!J11,Артикулы!A:A,0))</f>
        <v>#N/A</v>
      </c>
    </row>
    <row r="12" spans="1:35" ht="24.9" customHeight="1" x14ac:dyDescent="0.3">
      <c r="A12" s="9" t="e">
        <f>INDEX(Артикулы!B:B,MATCH('Доставка покупателю'!J12,Артикулы!A:A,0))</f>
        <v>#N/A</v>
      </c>
    </row>
    <row r="13" spans="1:35" ht="24.9" customHeight="1" x14ac:dyDescent="0.3">
      <c r="A13" s="9" t="e">
        <f>INDEX(Артикулы!B:B,MATCH('Доставка покупателю'!J13,Артикулы!A:A,0))</f>
        <v>#N/A</v>
      </c>
    </row>
    <row r="14" spans="1:35" ht="24.9" customHeight="1" x14ac:dyDescent="0.3">
      <c r="A14" s="9" t="e">
        <f>INDEX(Артикулы!B:B,MATCH('Доставка покупателю'!J14,Артикулы!A:A,0))</f>
        <v>#N/A</v>
      </c>
    </row>
    <row r="15" spans="1:35" ht="24.9" customHeight="1" x14ac:dyDescent="0.3">
      <c r="A15" s="9" t="e">
        <f>INDEX(Артикулы!B:B,MATCH('Доставка покупателю'!J15,Артикулы!A:A,0))</f>
        <v>#N/A</v>
      </c>
    </row>
    <row r="16" spans="1:35" ht="24.9" customHeight="1" x14ac:dyDescent="0.3">
      <c r="A16" s="9" t="e">
        <f>INDEX(Артикулы!B:B,MATCH('Доставка покупателю'!J16,Артикулы!A:A,0))</f>
        <v>#N/A</v>
      </c>
    </row>
    <row r="17" spans="1:1" ht="24.9" customHeight="1" x14ac:dyDescent="0.3">
      <c r="A17" s="9" t="e">
        <f>INDEX(Артикулы!B:B,MATCH('Доставка покупателю'!J17,Артикулы!A:A,0))</f>
        <v>#N/A</v>
      </c>
    </row>
    <row r="18" spans="1:1" ht="24.9" customHeight="1" x14ac:dyDescent="0.3">
      <c r="A18" s="9" t="e">
        <f>INDEX(Артикулы!B:B,MATCH('Доставка покупателю'!J18,Артикулы!A:A,0))</f>
        <v>#N/A</v>
      </c>
    </row>
    <row r="19" spans="1:1" ht="24.9" customHeight="1" x14ac:dyDescent="0.3">
      <c r="A19" s="9" t="e">
        <f>INDEX(Артикулы!B:B,MATCH('Доставка покупателю'!J19,Артикулы!A:A,0))</f>
        <v>#N/A</v>
      </c>
    </row>
    <row r="20" spans="1:1" ht="24.9" customHeight="1" x14ac:dyDescent="0.3">
      <c r="A20" s="9" t="e">
        <f>INDEX(Артикулы!B:B,MATCH('Доставка покупателю'!J20,Артикулы!A:A,0))</f>
        <v>#N/A</v>
      </c>
    </row>
    <row r="21" spans="1:1" ht="24.9" customHeight="1" x14ac:dyDescent="0.3">
      <c r="A21" s="9" t="e">
        <f>INDEX(Артикулы!B:B,MATCH('Доставка покупателю'!J21,Артикулы!A:A,0))</f>
        <v>#N/A</v>
      </c>
    </row>
    <row r="22" spans="1:1" ht="24.9" customHeight="1" x14ac:dyDescent="0.3">
      <c r="A22" s="9" t="e">
        <f>INDEX(Артикулы!B:B,MATCH('Доставка покупателю'!J22,Артикулы!A:A,0))</f>
        <v>#N/A</v>
      </c>
    </row>
    <row r="23" spans="1:1" ht="24.9" customHeight="1" x14ac:dyDescent="0.3">
      <c r="A23" s="9" t="e">
        <f>INDEX(Артикулы!B:B,MATCH('Доставка покупателю'!J23,Артикулы!A:A,0))</f>
        <v>#N/A</v>
      </c>
    </row>
    <row r="24" spans="1:1" ht="24.9" customHeight="1" x14ac:dyDescent="0.3">
      <c r="A24" s="9" t="e">
        <f>INDEX(Артикулы!B:B,MATCH('Доставка покупателю'!J24,Артикулы!A:A,0))</f>
        <v>#N/A</v>
      </c>
    </row>
    <row r="25" spans="1:1" ht="24.9" customHeight="1" x14ac:dyDescent="0.3">
      <c r="A25" s="9" t="e">
        <f>INDEX(Артикулы!B:B,MATCH('Доставка покупателю'!J25,Артикулы!A:A,0))</f>
        <v>#N/A</v>
      </c>
    </row>
    <row r="26" spans="1:1" ht="24.9" customHeight="1" x14ac:dyDescent="0.3">
      <c r="A26" s="9" t="e">
        <f>INDEX(Артикулы!B:B,MATCH('Доставка покупателю'!J26,Артикулы!A:A,0))</f>
        <v>#N/A</v>
      </c>
    </row>
    <row r="27" spans="1:1" ht="24.9" customHeight="1" x14ac:dyDescent="0.3">
      <c r="A27" s="9" t="e">
        <f>INDEX(Артикулы!B:B,MATCH('Доставка покупателю'!J27,Артикулы!A:A,0))</f>
        <v>#N/A</v>
      </c>
    </row>
    <row r="28" spans="1:1" ht="24.9" customHeight="1" x14ac:dyDescent="0.3">
      <c r="A28" s="9" t="e">
        <f>INDEX(Артикулы!B:B,MATCH('Доставка покупателю'!J28,Артикулы!A:A,0))</f>
        <v>#N/A</v>
      </c>
    </row>
    <row r="29" spans="1:1" ht="24.9" customHeight="1" x14ac:dyDescent="0.3">
      <c r="A29" s="9" t="e">
        <f>INDEX(Артикулы!B:B,MATCH('Доставка покупателю'!J29,Артикулы!A:A,0))</f>
        <v>#N/A</v>
      </c>
    </row>
    <row r="30" spans="1:1" ht="24.9" customHeight="1" x14ac:dyDescent="0.3">
      <c r="A30" s="9" t="e">
        <f>INDEX(Артикулы!B:B,MATCH('Доставка покупателю'!J30,Артикулы!A:A,0))</f>
        <v>#N/A</v>
      </c>
    </row>
    <row r="31" spans="1:1" ht="24.9" customHeight="1" x14ac:dyDescent="0.3">
      <c r="A31" s="9" t="e">
        <f>INDEX(Артикулы!B:B,MATCH('Доставка покупателю'!J31,Артикулы!A:A,0))</f>
        <v>#N/A</v>
      </c>
    </row>
    <row r="32" spans="1:1" ht="24.9" customHeight="1" x14ac:dyDescent="0.3">
      <c r="A32" s="9" t="e">
        <f>INDEX(Артикулы!B:B,MATCH('Доставка покупателю'!J32,Артикулы!A:A,0))</f>
        <v>#N/A</v>
      </c>
    </row>
    <row r="33" spans="1:1" ht="24.9" customHeight="1" x14ac:dyDescent="0.3">
      <c r="A33" s="9" t="e">
        <f>INDEX(Артикулы!B:B,MATCH('Доставка покупателю'!J33,Артикулы!A:A,0))</f>
        <v>#N/A</v>
      </c>
    </row>
    <row r="34" spans="1:1" ht="24.9" customHeight="1" x14ac:dyDescent="0.3">
      <c r="A34" s="9" t="e">
        <f>INDEX(Артикулы!B:B,MATCH('Доставка покупателю'!J34,Артикулы!A:A,0))</f>
        <v>#N/A</v>
      </c>
    </row>
    <row r="35" spans="1:1" ht="24.9" customHeight="1" x14ac:dyDescent="0.3">
      <c r="A35" s="9" t="e">
        <f>INDEX(Артикулы!B:B,MATCH('Доставка покупателю'!J35,Артикулы!A:A,0))</f>
        <v>#N/A</v>
      </c>
    </row>
    <row r="36" spans="1:1" ht="24.9" customHeight="1" x14ac:dyDescent="0.3">
      <c r="A36" s="9" t="e">
        <f>INDEX(Артикулы!B:B,MATCH('Доставка покупателю'!J36,Артикулы!A:A,0))</f>
        <v>#N/A</v>
      </c>
    </row>
    <row r="37" spans="1:1" ht="24.9" customHeight="1" x14ac:dyDescent="0.3">
      <c r="A37" s="9" t="e">
        <f>INDEX(Артикулы!B:B,MATCH('Доставка покупателю'!J37,Артикулы!A:A,0))</f>
        <v>#N/A</v>
      </c>
    </row>
    <row r="38" spans="1:1" ht="24.9" customHeight="1" x14ac:dyDescent="0.3">
      <c r="A38" s="9" t="e">
        <f>INDEX(Артикулы!B:B,MATCH('Доставка покупателю'!J38,Артикулы!A:A,0))</f>
        <v>#N/A</v>
      </c>
    </row>
    <row r="39" spans="1:1" ht="24.9" customHeight="1" x14ac:dyDescent="0.3">
      <c r="A39" s="9" t="e">
        <f>INDEX(Артикулы!B:B,MATCH('Доставка покупателю'!J39,Артикулы!A:A,0))</f>
        <v>#N/A</v>
      </c>
    </row>
    <row r="40" spans="1:1" ht="24.9" customHeight="1" x14ac:dyDescent="0.3">
      <c r="A40" s="9" t="e">
        <f>INDEX(Артикулы!B:B,MATCH('Доставка покупателю'!J40,Артикулы!A:A,0))</f>
        <v>#N/A</v>
      </c>
    </row>
    <row r="41" spans="1:1" ht="24.9" customHeight="1" x14ac:dyDescent="0.3">
      <c r="A41" s="9" t="e">
        <f>INDEX(Артикулы!B:B,MATCH('Доставка покупателю'!J41,Артикулы!A:A,0))</f>
        <v>#N/A</v>
      </c>
    </row>
    <row r="42" spans="1:1" ht="24.9" customHeight="1" x14ac:dyDescent="0.3">
      <c r="A42" s="9" t="e">
        <f>INDEX(Артикулы!B:B,MATCH('Доставка покупателю'!J42,Артикулы!A:A,0))</f>
        <v>#N/A</v>
      </c>
    </row>
    <row r="43" spans="1:1" ht="24.9" customHeight="1" x14ac:dyDescent="0.3">
      <c r="A43" s="9" t="e">
        <f>INDEX(Артикулы!B:B,MATCH('Доставка покупателю'!J43,Артикулы!A:A,0))</f>
        <v>#N/A</v>
      </c>
    </row>
    <row r="44" spans="1:1" ht="24.9" customHeight="1" x14ac:dyDescent="0.3">
      <c r="A44" s="9" t="e">
        <f>INDEX(Артикулы!B:B,MATCH('Доставка покупателю'!J44,Артикулы!A:A,0))</f>
        <v>#N/A</v>
      </c>
    </row>
    <row r="45" spans="1:1" ht="24.9" customHeight="1" x14ac:dyDescent="0.3">
      <c r="A45" s="9" t="e">
        <f>INDEX(Артикулы!B:B,MATCH('Доставка покупателю'!J45,Артикулы!A:A,0))</f>
        <v>#N/A</v>
      </c>
    </row>
    <row r="46" spans="1:1" ht="24.9" customHeight="1" x14ac:dyDescent="0.3">
      <c r="A46" s="9" t="e">
        <f>INDEX(Артикулы!B:B,MATCH('Доставка покупателю'!J46,Артикулы!A:A,0))</f>
        <v>#N/A</v>
      </c>
    </row>
    <row r="47" spans="1:1" ht="24.9" customHeight="1" x14ac:dyDescent="0.3">
      <c r="A47" s="9" t="e">
        <f>INDEX(Артикулы!B:B,MATCH('Доставка покупателю'!J47,Артикулы!A:A,0))</f>
        <v>#N/A</v>
      </c>
    </row>
    <row r="48" spans="1:1" ht="24.9" customHeight="1" x14ac:dyDescent="0.3">
      <c r="A48" s="9" t="e">
        <f>INDEX(Артикулы!B:B,MATCH('Доставка покупателю'!J48,Артикулы!A:A,0))</f>
        <v>#N/A</v>
      </c>
    </row>
    <row r="49" spans="1:1" ht="24.9" customHeight="1" x14ac:dyDescent="0.3">
      <c r="A49" s="9" t="e">
        <f>INDEX(Артикулы!B:B,MATCH('Доставка покупателю'!J49,Артикулы!A:A,0))</f>
        <v>#N/A</v>
      </c>
    </row>
    <row r="50" spans="1:1" ht="24.9" customHeight="1" x14ac:dyDescent="0.3">
      <c r="A50" s="9" t="e">
        <f>INDEX(Артикулы!B:B,MATCH('Доставка покупателю'!J50,Артикулы!A:A,0))</f>
        <v>#N/A</v>
      </c>
    </row>
    <row r="51" spans="1:1" ht="24.9" customHeight="1" x14ac:dyDescent="0.3">
      <c r="A51" s="9" t="e">
        <f>INDEX(Артикулы!B:B,MATCH('Доставка покупателю'!J51,Артикулы!A:A,0))</f>
        <v>#N/A</v>
      </c>
    </row>
    <row r="52" spans="1:1" ht="24.9" customHeight="1" x14ac:dyDescent="0.3">
      <c r="A52" s="9" t="e">
        <f>INDEX(Артикулы!B:B,MATCH('Доставка покупателю'!J52,Артикулы!A:A,0))</f>
        <v>#N/A</v>
      </c>
    </row>
    <row r="53" spans="1:1" ht="24.9" customHeight="1" x14ac:dyDescent="0.3">
      <c r="A53" s="9" t="e">
        <f>INDEX(Артикулы!B:B,MATCH('Доставка покупателю'!J53,Артикулы!A:A,0))</f>
        <v>#N/A</v>
      </c>
    </row>
    <row r="54" spans="1:1" ht="24.9" customHeight="1" x14ac:dyDescent="0.3">
      <c r="A54" s="9" t="e">
        <f>INDEX(Артикулы!B:B,MATCH('Доставка покупателю'!J54,Артикулы!A:A,0))</f>
        <v>#N/A</v>
      </c>
    </row>
    <row r="55" spans="1:1" ht="24.9" customHeight="1" x14ac:dyDescent="0.3">
      <c r="A55" s="9" t="e">
        <f>INDEX(Артикулы!B:B,MATCH('Доставка покупателю'!J55,Артикулы!A:A,0))</f>
        <v>#N/A</v>
      </c>
    </row>
    <row r="56" spans="1:1" ht="24.9" customHeight="1" x14ac:dyDescent="0.3">
      <c r="A56" s="9" t="e">
        <f>INDEX(Артикулы!B:B,MATCH('Доставка покупателю'!J56,Артикулы!A:A,0))</f>
        <v>#N/A</v>
      </c>
    </row>
    <row r="57" spans="1:1" ht="24.9" customHeight="1" x14ac:dyDescent="0.3">
      <c r="A57" s="9" t="e">
        <f>INDEX(Артикулы!B:B,MATCH('Доставка покупателю'!J57,Артикулы!A:A,0))</f>
        <v>#N/A</v>
      </c>
    </row>
    <row r="58" spans="1:1" ht="24.9" customHeight="1" x14ac:dyDescent="0.3">
      <c r="A58" s="9" t="e">
        <f>INDEX(Артикулы!B:B,MATCH('Доставка покупателю'!J58,Артикулы!A:A,0))</f>
        <v>#N/A</v>
      </c>
    </row>
    <row r="59" spans="1:1" ht="24.9" customHeight="1" x14ac:dyDescent="0.3">
      <c r="A59" s="9" t="e">
        <f>INDEX(Артикулы!B:B,MATCH('Доставка покупателю'!J59,Артикулы!A:A,0))</f>
        <v>#N/A</v>
      </c>
    </row>
    <row r="60" spans="1:1" ht="24.9" customHeight="1" x14ac:dyDescent="0.3">
      <c r="A60" s="9" t="e">
        <f>INDEX(Артикулы!B:B,MATCH('Доставка покупателю'!J60,Артикулы!A:A,0))</f>
        <v>#N/A</v>
      </c>
    </row>
    <row r="61" spans="1:1" ht="24.9" customHeight="1" x14ac:dyDescent="0.3">
      <c r="A61" s="9" t="e">
        <f>INDEX(Артикулы!B:B,MATCH('Доставка покупателю'!J61,Артикулы!A:A,0))</f>
        <v>#N/A</v>
      </c>
    </row>
    <row r="62" spans="1:1" ht="24.9" customHeight="1" x14ac:dyDescent="0.3">
      <c r="A62" s="9" t="e">
        <f>INDEX(Артикулы!B:B,MATCH('Доставка покупателю'!J62,Артикулы!A:A,0))</f>
        <v>#N/A</v>
      </c>
    </row>
    <row r="63" spans="1:1" ht="24.9" customHeight="1" x14ac:dyDescent="0.3">
      <c r="A63" s="9" t="e">
        <f>INDEX(Артикулы!B:B,MATCH('Доставка покупателю'!J63,Артикулы!A:A,0))</f>
        <v>#N/A</v>
      </c>
    </row>
    <row r="64" spans="1:1" ht="24.9" customHeight="1" x14ac:dyDescent="0.3">
      <c r="A64" s="9" t="e">
        <f>INDEX(Артикулы!B:B,MATCH('Доставка покупателю'!J64,Артикулы!A:A,0))</f>
        <v>#N/A</v>
      </c>
    </row>
    <row r="65" spans="1:1" ht="24.9" customHeight="1" x14ac:dyDescent="0.3">
      <c r="A65" s="9" t="e">
        <f>INDEX(Артикулы!B:B,MATCH('Доставка покупателю'!J65,Артикулы!A:A,0))</f>
        <v>#N/A</v>
      </c>
    </row>
    <row r="66" spans="1:1" ht="24.9" customHeight="1" x14ac:dyDescent="0.3">
      <c r="A66" s="9" t="e">
        <f>INDEX(Артикулы!B:B,MATCH('Доставка покупателю'!J66,Артикулы!A:A,0))</f>
        <v>#N/A</v>
      </c>
    </row>
    <row r="67" spans="1:1" ht="24.9" customHeight="1" x14ac:dyDescent="0.3">
      <c r="A67" s="9" t="e">
        <f>INDEX(Артикулы!B:B,MATCH('Доставка покупателю'!J67,Артикулы!A:A,0))</f>
        <v>#N/A</v>
      </c>
    </row>
    <row r="68" spans="1:1" ht="24.9" customHeight="1" x14ac:dyDescent="0.3">
      <c r="A68" s="9" t="e">
        <f>INDEX(Артикулы!B:B,MATCH('Доставка покупателю'!J68,Артикулы!A:A,0))</f>
        <v>#N/A</v>
      </c>
    </row>
    <row r="69" spans="1:1" ht="24.9" customHeight="1" x14ac:dyDescent="0.3">
      <c r="A69" s="9" t="e">
        <f>INDEX(Артикулы!B:B,MATCH('Доставка покупателю'!J69,Артикулы!A:A,0))</f>
        <v>#N/A</v>
      </c>
    </row>
    <row r="70" spans="1:1" ht="24.9" customHeight="1" x14ac:dyDescent="0.3">
      <c r="A70" s="9" t="e">
        <f>INDEX(Артикулы!B:B,MATCH('Доставка покупателю'!J70,Артикулы!A:A,0))</f>
        <v>#N/A</v>
      </c>
    </row>
    <row r="71" spans="1:1" ht="24.9" customHeight="1" x14ac:dyDescent="0.3">
      <c r="A71" s="9" t="e">
        <f>INDEX(Артикулы!B:B,MATCH('Доставка покупателю'!J71,Артикулы!A:A,0))</f>
        <v>#N/A</v>
      </c>
    </row>
    <row r="72" spans="1:1" ht="24.9" customHeight="1" x14ac:dyDescent="0.3">
      <c r="A72" s="9" t="e">
        <f>INDEX(Артикулы!B:B,MATCH('Доставка покупателю'!J72,Артикулы!A:A,0))</f>
        <v>#N/A</v>
      </c>
    </row>
    <row r="73" spans="1:1" ht="24.9" customHeight="1" x14ac:dyDescent="0.3">
      <c r="A73" s="9" t="e">
        <f>INDEX(Артикулы!B:B,MATCH('Доставка покупателю'!J73,Артикулы!A:A,0))</f>
        <v>#N/A</v>
      </c>
    </row>
    <row r="74" spans="1:1" ht="24.9" customHeight="1" x14ac:dyDescent="0.3">
      <c r="A74" s="9" t="e">
        <f>INDEX(Артикулы!B:B,MATCH('Доставка покупателю'!J74,Артикулы!A:A,0))</f>
        <v>#N/A</v>
      </c>
    </row>
    <row r="75" spans="1:1" ht="24.9" customHeight="1" x14ac:dyDescent="0.3">
      <c r="A75" s="9" t="e">
        <f>INDEX(Артикулы!B:B,MATCH('Доставка покупателю'!J75,Артикулы!A:A,0))</f>
        <v>#N/A</v>
      </c>
    </row>
    <row r="76" spans="1:1" ht="24.9" customHeight="1" x14ac:dyDescent="0.3">
      <c r="A76" s="9" t="e">
        <f>INDEX(Артикулы!B:B,MATCH('Доставка покупателю'!J76,Артикулы!A:A,0))</f>
        <v>#N/A</v>
      </c>
    </row>
    <row r="77" spans="1:1" ht="24.9" customHeight="1" x14ac:dyDescent="0.3">
      <c r="A77" s="9" t="e">
        <f>INDEX(Артикулы!B:B,MATCH('Доставка покупателю'!J77,Артикулы!A:A,0))</f>
        <v>#N/A</v>
      </c>
    </row>
    <row r="78" spans="1:1" ht="24.9" customHeight="1" x14ac:dyDescent="0.3">
      <c r="A78" s="9" t="e">
        <f>INDEX(Артикулы!B:B,MATCH('Доставка покупателю'!J78,Артикулы!A:A,0))</f>
        <v>#N/A</v>
      </c>
    </row>
    <row r="79" spans="1:1" ht="24.9" customHeight="1" x14ac:dyDescent="0.3">
      <c r="A79" s="9" t="e">
        <f>INDEX(Артикулы!B:B,MATCH('Доставка покупателю'!J79,Артикулы!A:A,0))</f>
        <v>#N/A</v>
      </c>
    </row>
    <row r="80" spans="1:1" ht="24.9" customHeight="1" x14ac:dyDescent="0.3">
      <c r="A80" s="9" t="e">
        <f>INDEX(Артикулы!B:B,MATCH('Доставка покупателю'!J80,Артикулы!A:A,0))</f>
        <v>#N/A</v>
      </c>
    </row>
    <row r="81" spans="1:1" ht="24.9" customHeight="1" x14ac:dyDescent="0.3">
      <c r="A81" s="9" t="e">
        <f>INDEX(Артикулы!B:B,MATCH('Доставка покупателю'!J81,Артикулы!A:A,0))</f>
        <v>#N/A</v>
      </c>
    </row>
    <row r="82" spans="1:1" ht="24.9" customHeight="1" x14ac:dyDescent="0.3">
      <c r="A82" s="9" t="e">
        <f>INDEX(Артикулы!B:B,MATCH('Доставка покупателю'!J82,Артикулы!A:A,0))</f>
        <v>#N/A</v>
      </c>
    </row>
    <row r="83" spans="1:1" ht="24.9" customHeight="1" x14ac:dyDescent="0.3">
      <c r="A83" s="9" t="e">
        <f>INDEX(Артикулы!B:B,MATCH('Доставка покупателю'!J83,Артикулы!A:A,0))</f>
        <v>#N/A</v>
      </c>
    </row>
    <row r="84" spans="1:1" ht="24.9" customHeight="1" x14ac:dyDescent="0.3">
      <c r="A84" s="9" t="e">
        <f>INDEX(Артикулы!B:B,MATCH('Доставка покупателю'!J84,Артикулы!A:A,0))</f>
        <v>#N/A</v>
      </c>
    </row>
    <row r="85" spans="1:1" ht="24.9" customHeight="1" x14ac:dyDescent="0.3">
      <c r="A85" s="9" t="e">
        <f>INDEX(Артикулы!B:B,MATCH('Доставка покупателю'!J85,Артикулы!A:A,0))</f>
        <v>#N/A</v>
      </c>
    </row>
    <row r="86" spans="1:1" ht="24.9" customHeight="1" x14ac:dyDescent="0.3">
      <c r="A86" s="9" t="e">
        <f>INDEX(Артикулы!B:B,MATCH('Доставка покупателю'!J86,Артикулы!A:A,0))</f>
        <v>#N/A</v>
      </c>
    </row>
    <row r="87" spans="1:1" ht="24.9" customHeight="1" x14ac:dyDescent="0.3">
      <c r="A87" s="9" t="e">
        <f>INDEX(Артикулы!B:B,MATCH('Доставка покупателю'!J87,Артикулы!A:A,0))</f>
        <v>#N/A</v>
      </c>
    </row>
    <row r="88" spans="1:1" ht="24.9" customHeight="1" x14ac:dyDescent="0.3">
      <c r="A88" s="9" t="e">
        <f>INDEX(Артикулы!B:B,MATCH('Доставка покупателю'!J88,Артикулы!A:A,0))</f>
        <v>#N/A</v>
      </c>
    </row>
    <row r="89" spans="1:1" ht="24.9" customHeight="1" x14ac:dyDescent="0.3">
      <c r="A89" s="9" t="e">
        <f>INDEX(Артикулы!B:B,MATCH('Доставка покупателю'!J89,Артикулы!A:A,0))</f>
        <v>#N/A</v>
      </c>
    </row>
    <row r="90" spans="1:1" ht="24.9" customHeight="1" x14ac:dyDescent="0.3">
      <c r="A90" s="9" t="e">
        <f>INDEX(Артикулы!B:B,MATCH('Доставка покупателю'!J90,Артикулы!A:A,0))</f>
        <v>#N/A</v>
      </c>
    </row>
    <row r="91" spans="1:1" ht="24.9" customHeight="1" x14ac:dyDescent="0.3">
      <c r="A91" s="9" t="e">
        <f>INDEX(Артикулы!B:B,MATCH('Доставка покупателю'!J91,Артикулы!A:A,0))</f>
        <v>#N/A</v>
      </c>
    </row>
    <row r="92" spans="1:1" ht="24.9" customHeight="1" x14ac:dyDescent="0.3">
      <c r="A92" s="9" t="e">
        <f>INDEX(Артикулы!B:B,MATCH('Доставка покупателю'!J92,Артикулы!A:A,0))</f>
        <v>#N/A</v>
      </c>
    </row>
    <row r="93" spans="1:1" ht="24.9" customHeight="1" x14ac:dyDescent="0.3">
      <c r="A93" s="9" t="e">
        <f>INDEX(Артикулы!B:B,MATCH('Доставка покупателю'!J93,Артикулы!A:A,0))</f>
        <v>#N/A</v>
      </c>
    </row>
    <row r="94" spans="1:1" ht="24.9" customHeight="1" x14ac:dyDescent="0.3">
      <c r="A94" s="9" t="e">
        <f>INDEX(Артикулы!B:B,MATCH('Доставка покупателю'!J94,Артикулы!A:A,0))</f>
        <v>#N/A</v>
      </c>
    </row>
    <row r="95" spans="1:1" ht="24.9" customHeight="1" x14ac:dyDescent="0.3">
      <c r="A95" s="9" t="e">
        <f>INDEX(Артикулы!B:B,MATCH('Доставка покупателю'!J95,Артикулы!A:A,0))</f>
        <v>#N/A</v>
      </c>
    </row>
    <row r="96" spans="1:1" ht="24.9" customHeight="1" x14ac:dyDescent="0.3">
      <c r="A96" s="9" t="e">
        <f>INDEX(Артикулы!B:B,MATCH('Доставка покупателю'!J96,Артикулы!A:A,0))</f>
        <v>#N/A</v>
      </c>
    </row>
    <row r="97" spans="1:1" ht="24.9" customHeight="1" x14ac:dyDescent="0.3">
      <c r="A97" s="9" t="e">
        <f>INDEX(Артикулы!B:B,MATCH('Доставка покупателю'!J97,Артикулы!A:A,0))</f>
        <v>#N/A</v>
      </c>
    </row>
    <row r="98" spans="1:1" ht="24.9" customHeight="1" x14ac:dyDescent="0.3">
      <c r="A98" s="9" t="e">
        <f>INDEX(Артикулы!B:B,MATCH('Доставка покупателю'!J98,Артикулы!A:A,0))</f>
        <v>#N/A</v>
      </c>
    </row>
    <row r="99" spans="1:1" ht="24.9" customHeight="1" x14ac:dyDescent="0.3">
      <c r="A99" s="9" t="e">
        <f>INDEX(Артикулы!B:B,MATCH('Доставка покупателю'!J99,Артикулы!A:A,0))</f>
        <v>#N/A</v>
      </c>
    </row>
    <row r="100" spans="1:1" ht="24.9" customHeight="1" x14ac:dyDescent="0.3">
      <c r="A100" s="9" t="e">
        <f>INDEX(Артикулы!B:B,MATCH('Доставка покупателю'!J100,Артикулы!A:A,0))</f>
        <v>#N/A</v>
      </c>
    </row>
    <row r="101" spans="1:1" ht="24.9" customHeight="1" x14ac:dyDescent="0.3">
      <c r="A101" s="9" t="e">
        <f>INDEX(Артикулы!B:B,MATCH('Доставка покупателю'!J101,Артикулы!A:A,0))</f>
        <v>#N/A</v>
      </c>
    </row>
    <row r="102" spans="1:1" ht="24.9" customHeight="1" x14ac:dyDescent="0.3">
      <c r="A102" s="9" t="e">
        <f>INDEX(Артикулы!B:B,MATCH('Доставка покупателю'!J102,Артикулы!A:A,0))</f>
        <v>#N/A</v>
      </c>
    </row>
    <row r="103" spans="1:1" ht="24.9" customHeight="1" x14ac:dyDescent="0.3">
      <c r="A103" s="9" t="e">
        <f>INDEX(Артикулы!B:B,MATCH('Доставка покупателю'!J103,Артикулы!A:A,0))</f>
        <v>#N/A</v>
      </c>
    </row>
    <row r="104" spans="1:1" ht="24.9" customHeight="1" x14ac:dyDescent="0.3">
      <c r="A104" s="9" t="e">
        <f>INDEX(Артикулы!B:B,MATCH('Доставка покупателю'!J104,Артикулы!A:A,0))</f>
        <v>#N/A</v>
      </c>
    </row>
    <row r="105" spans="1:1" ht="24.9" customHeight="1" x14ac:dyDescent="0.3">
      <c r="A105" s="9" t="e">
        <f>INDEX(Артикулы!B:B,MATCH('Доставка покупателю'!J105,Артикулы!A:A,0))</f>
        <v>#N/A</v>
      </c>
    </row>
    <row r="106" spans="1:1" ht="24.9" customHeight="1" x14ac:dyDescent="0.3">
      <c r="A106" s="9" t="e">
        <f>INDEX(Артикулы!B:B,MATCH('Доставка покупателю'!J106,Артикулы!A:A,0))</f>
        <v>#N/A</v>
      </c>
    </row>
    <row r="107" spans="1:1" ht="24.9" customHeight="1" x14ac:dyDescent="0.3">
      <c r="A107" s="9" t="e">
        <f>INDEX(Артикулы!B:B,MATCH('Доставка покупателю'!J107,Артикулы!A:A,0))</f>
        <v>#N/A</v>
      </c>
    </row>
    <row r="108" spans="1:1" ht="24.9" customHeight="1" x14ac:dyDescent="0.3">
      <c r="A108" s="9" t="e">
        <f>INDEX(Артикулы!B:B,MATCH('Доставка покупателю'!J108,Артикулы!A:A,0))</f>
        <v>#N/A</v>
      </c>
    </row>
    <row r="109" spans="1:1" ht="24.9" customHeight="1" x14ac:dyDescent="0.3">
      <c r="A109" s="9" t="e">
        <f>INDEX(Артикулы!B:B,MATCH('Доставка покупателю'!J109,Артикулы!A:A,0))</f>
        <v>#N/A</v>
      </c>
    </row>
    <row r="110" spans="1:1" ht="24.9" customHeight="1" x14ac:dyDescent="0.3">
      <c r="A110" s="9" t="e">
        <f>INDEX(Артикулы!B:B,MATCH('Доставка покупателю'!J110,Артикулы!A:A,0))</f>
        <v>#N/A</v>
      </c>
    </row>
    <row r="111" spans="1:1" ht="24.9" customHeight="1" x14ac:dyDescent="0.3">
      <c r="A111" s="9" t="e">
        <f>INDEX(Артикулы!B:B,MATCH('Доставка покупателю'!J111,Артикулы!A:A,0))</f>
        <v>#N/A</v>
      </c>
    </row>
    <row r="112" spans="1:1" ht="24.9" customHeight="1" x14ac:dyDescent="0.3">
      <c r="A112" s="9" t="e">
        <f>INDEX(Артикулы!B:B,MATCH('Доставка покупателю'!J112,Артикулы!A:A,0))</f>
        <v>#N/A</v>
      </c>
    </row>
    <row r="113" spans="1:1" ht="24.9" customHeight="1" x14ac:dyDescent="0.3">
      <c r="A113" s="9" t="e">
        <f>INDEX(Артикулы!B:B,MATCH('Доставка покупателю'!J113,Артикулы!A:A,0))</f>
        <v>#N/A</v>
      </c>
    </row>
    <row r="114" spans="1:1" ht="24.9" customHeight="1" x14ac:dyDescent="0.3">
      <c r="A114" s="9" t="e">
        <f>INDEX(Артикулы!B:B,MATCH('Доставка покупателю'!J114,Артикулы!A:A,0))</f>
        <v>#N/A</v>
      </c>
    </row>
    <row r="115" spans="1:1" ht="24.9" customHeight="1" x14ac:dyDescent="0.3">
      <c r="A115" s="9" t="e">
        <f>INDEX(Артикулы!B:B,MATCH('Доставка покупателю'!J115,Артикулы!A:A,0))</f>
        <v>#N/A</v>
      </c>
    </row>
    <row r="116" spans="1:1" ht="24.9" customHeight="1" x14ac:dyDescent="0.3">
      <c r="A116" s="9" t="e">
        <f>INDEX(Артикулы!B:B,MATCH('Доставка покупателю'!J116,Артикулы!A:A,0))</f>
        <v>#N/A</v>
      </c>
    </row>
    <row r="117" spans="1:1" ht="24.9" customHeight="1" x14ac:dyDescent="0.3">
      <c r="A117" s="9" t="e">
        <f>INDEX(Артикулы!B:B,MATCH('Доставка покупателю'!J117,Артикулы!A:A,0))</f>
        <v>#N/A</v>
      </c>
    </row>
    <row r="118" spans="1:1" ht="24.9" customHeight="1" x14ac:dyDescent="0.3">
      <c r="A118" s="9" t="e">
        <f>INDEX(Артикулы!B:B,MATCH('Доставка покупателю'!J118,Артикулы!A:A,0))</f>
        <v>#N/A</v>
      </c>
    </row>
    <row r="119" spans="1:1" ht="24.9" customHeight="1" x14ac:dyDescent="0.3">
      <c r="A119" s="9" t="e">
        <f>INDEX(Артикулы!B:B,MATCH('Доставка покупателю'!J119,Артикулы!A:A,0))</f>
        <v>#N/A</v>
      </c>
    </row>
    <row r="120" spans="1:1" ht="24.9" customHeight="1" x14ac:dyDescent="0.3">
      <c r="A120" s="9" t="e">
        <f>INDEX(Артикулы!B:B,MATCH('Доставка покупателю'!J120,Артикулы!A:A,0))</f>
        <v>#N/A</v>
      </c>
    </row>
    <row r="121" spans="1:1" ht="24.9" customHeight="1" x14ac:dyDescent="0.3">
      <c r="A121" s="9" t="e">
        <f>INDEX(Артикулы!B:B,MATCH('Доставка покупателю'!J121,Артикулы!A:A,0))</f>
        <v>#N/A</v>
      </c>
    </row>
    <row r="122" spans="1:1" ht="24.9" customHeight="1" x14ac:dyDescent="0.3">
      <c r="A122" s="9" t="e">
        <f>INDEX(Артикулы!B:B,MATCH('Доставка покупателю'!J122,Артикулы!A:A,0))</f>
        <v>#N/A</v>
      </c>
    </row>
    <row r="123" spans="1:1" ht="24.9" customHeight="1" x14ac:dyDescent="0.3">
      <c r="A123" s="9" t="e">
        <f>INDEX(Артикулы!B:B,MATCH('Доставка покупателю'!J123,Артикулы!A:A,0))</f>
        <v>#N/A</v>
      </c>
    </row>
    <row r="124" spans="1:1" ht="24.9" customHeight="1" x14ac:dyDescent="0.3">
      <c r="A124" s="9" t="e">
        <f>INDEX(Артикулы!B:B,MATCH('Доставка покупателю'!J124,Артикулы!A:A,0))</f>
        <v>#N/A</v>
      </c>
    </row>
    <row r="125" spans="1:1" ht="24.9" customHeight="1" x14ac:dyDescent="0.3">
      <c r="A125" s="9" t="e">
        <f>INDEX(Артикулы!B:B,MATCH('Доставка покупателю'!J125,Артикулы!A:A,0))</f>
        <v>#N/A</v>
      </c>
    </row>
    <row r="126" spans="1:1" ht="24.9" customHeight="1" x14ac:dyDescent="0.3">
      <c r="A126" s="9" t="e">
        <f>INDEX(Артикулы!B:B,MATCH('Доставка покупателю'!J126,Артикулы!A:A,0))</f>
        <v>#N/A</v>
      </c>
    </row>
    <row r="127" spans="1:1" ht="24.9" customHeight="1" x14ac:dyDescent="0.3">
      <c r="A127" s="9" t="e">
        <f>INDEX(Артикулы!B:B,MATCH('Доставка покупателю'!J127,Артикулы!A:A,0))</f>
        <v>#N/A</v>
      </c>
    </row>
    <row r="128" spans="1:1" ht="24.9" customHeight="1" x14ac:dyDescent="0.3">
      <c r="A128" s="9" t="e">
        <f>INDEX(Артикулы!B:B,MATCH('Доставка покупателю'!J128,Артикулы!A:A,0))</f>
        <v>#N/A</v>
      </c>
    </row>
    <row r="129" spans="1:1" ht="24.9" customHeight="1" x14ac:dyDescent="0.3">
      <c r="A129" s="9" t="e">
        <f>INDEX(Артикулы!B:B,MATCH('Доставка покупателю'!J129,Артикулы!A:A,0))</f>
        <v>#N/A</v>
      </c>
    </row>
    <row r="130" spans="1:1" ht="24.9" customHeight="1" x14ac:dyDescent="0.3">
      <c r="A130" s="9" t="e">
        <f>INDEX(Артикулы!B:B,MATCH('Доставка покупателю'!J130,Артикулы!A:A,0))</f>
        <v>#N/A</v>
      </c>
    </row>
    <row r="131" spans="1:1" ht="24.9" customHeight="1" x14ac:dyDescent="0.3">
      <c r="A131" s="9" t="e">
        <f>INDEX(Артикулы!B:B,MATCH('Доставка покупателю'!J131,Артикулы!A:A,0))</f>
        <v>#N/A</v>
      </c>
    </row>
    <row r="132" spans="1:1" ht="24.9" customHeight="1" x14ac:dyDescent="0.3">
      <c r="A132" s="9" t="e">
        <f>INDEX(Артикулы!B:B,MATCH('Доставка покупателю'!J132,Артикулы!A:A,0))</f>
        <v>#N/A</v>
      </c>
    </row>
    <row r="133" spans="1:1" ht="24.9" customHeight="1" x14ac:dyDescent="0.3">
      <c r="A133" s="9" t="e">
        <f>INDEX(Артикулы!B:B,MATCH('Доставка покупателю'!J133,Артикулы!A:A,0))</f>
        <v>#N/A</v>
      </c>
    </row>
    <row r="134" spans="1:1" ht="24.9" customHeight="1" x14ac:dyDescent="0.3">
      <c r="A134" s="9" t="e">
        <f>INDEX(Артикулы!B:B,MATCH('Доставка покупателю'!J134,Артикулы!A:A,0))</f>
        <v>#N/A</v>
      </c>
    </row>
    <row r="135" spans="1:1" ht="24.9" customHeight="1" x14ac:dyDescent="0.3">
      <c r="A135" s="9" t="e">
        <f>INDEX(Артикулы!B:B,MATCH('Доставка покупателю'!J135,Артикулы!A:A,0))</f>
        <v>#N/A</v>
      </c>
    </row>
    <row r="136" spans="1:1" ht="24.9" customHeight="1" x14ac:dyDescent="0.3">
      <c r="A136" s="9" t="e">
        <f>INDEX(Артикулы!B:B,MATCH('Доставка покупателю'!J136,Артикулы!A:A,0))</f>
        <v>#N/A</v>
      </c>
    </row>
    <row r="137" spans="1:1" ht="24.9" customHeight="1" x14ac:dyDescent="0.3">
      <c r="A137" s="9" t="e">
        <f>INDEX(Артикулы!B:B,MATCH('Доставка покупателю'!J137,Артикулы!A:A,0))</f>
        <v>#N/A</v>
      </c>
    </row>
    <row r="138" spans="1:1" ht="24.9" customHeight="1" x14ac:dyDescent="0.3">
      <c r="A138" s="9" t="e">
        <f>INDEX(Артикулы!B:B,MATCH('Доставка покупателю'!J138,Артикулы!A:A,0))</f>
        <v>#N/A</v>
      </c>
    </row>
    <row r="139" spans="1:1" ht="24.9" customHeight="1" x14ac:dyDescent="0.3">
      <c r="A139" s="9" t="e">
        <f>INDEX(Артикулы!B:B,MATCH('Доставка покупателю'!J139,Артикулы!A:A,0))</f>
        <v>#N/A</v>
      </c>
    </row>
    <row r="140" spans="1:1" ht="24.9" customHeight="1" x14ac:dyDescent="0.3">
      <c r="A140" s="9" t="e">
        <f>INDEX(Артикулы!B:B,MATCH('Доставка покупателю'!J140,Артикулы!A:A,0))</f>
        <v>#N/A</v>
      </c>
    </row>
    <row r="141" spans="1:1" ht="24.9" customHeight="1" x14ac:dyDescent="0.3">
      <c r="A141" s="9" t="e">
        <f>INDEX(Артикулы!B:B,MATCH('Доставка покупателю'!J141,Артикулы!A:A,0))</f>
        <v>#N/A</v>
      </c>
    </row>
    <row r="142" spans="1:1" ht="24.9" customHeight="1" x14ac:dyDescent="0.3">
      <c r="A142" s="9" t="e">
        <f>INDEX(Артикулы!B:B,MATCH('Доставка покупателю'!J142,Артикулы!A:A,0))</f>
        <v>#N/A</v>
      </c>
    </row>
    <row r="143" spans="1:1" ht="24.9" customHeight="1" x14ac:dyDescent="0.3">
      <c r="A143" s="9" t="e">
        <f>INDEX(Артикулы!B:B,MATCH('Доставка покупателю'!J143,Артикулы!A:A,0))</f>
        <v>#N/A</v>
      </c>
    </row>
    <row r="144" spans="1:1" ht="24.9" customHeight="1" x14ac:dyDescent="0.3">
      <c r="A144" s="9" t="e">
        <f>INDEX(Артикулы!B:B,MATCH('Доставка покупателю'!J144,Артикулы!A:A,0))</f>
        <v>#N/A</v>
      </c>
    </row>
    <row r="145" spans="1:1" ht="24.9" customHeight="1" x14ac:dyDescent="0.3">
      <c r="A145" s="9" t="e">
        <f>INDEX(Артикулы!B:B,MATCH('Доставка покупателю'!J145,Артикулы!A:A,0))</f>
        <v>#N/A</v>
      </c>
    </row>
    <row r="146" spans="1:1" ht="24.9" customHeight="1" x14ac:dyDescent="0.3">
      <c r="A146" s="9" t="e">
        <f>INDEX(Артикулы!B:B,MATCH('Доставка покупателю'!J146,Артикулы!A:A,0))</f>
        <v>#N/A</v>
      </c>
    </row>
    <row r="147" spans="1:1" ht="24.9" customHeight="1" x14ac:dyDescent="0.3">
      <c r="A147" s="9" t="e">
        <f>INDEX(Артикулы!B:B,MATCH('Доставка покупателю'!J147,Артикулы!A:A,0))</f>
        <v>#N/A</v>
      </c>
    </row>
    <row r="148" spans="1:1" ht="24.9" customHeight="1" x14ac:dyDescent="0.3">
      <c r="A148" s="9" t="e">
        <f>INDEX(Артикулы!B:B,MATCH('Доставка покупателю'!J148,Артикулы!A:A,0))</f>
        <v>#N/A</v>
      </c>
    </row>
    <row r="149" spans="1:1" ht="24.9" customHeight="1" x14ac:dyDescent="0.3">
      <c r="A149" s="9" t="e">
        <f>INDEX(Артикулы!B:B,MATCH('Доставка покупателю'!J149,Артикулы!A:A,0))</f>
        <v>#N/A</v>
      </c>
    </row>
    <row r="150" spans="1:1" ht="24.9" customHeight="1" x14ac:dyDescent="0.3">
      <c r="A150" s="9" t="e">
        <f>INDEX(Артикулы!B:B,MATCH('Доставка покупателю'!J150,Артикулы!A:A,0))</f>
        <v>#N/A</v>
      </c>
    </row>
    <row r="151" spans="1:1" ht="24.9" customHeight="1" x14ac:dyDescent="0.3">
      <c r="A151" s="9" t="e">
        <f>INDEX(Артикулы!B:B,MATCH('Доставка покупателю'!J151,Артикулы!A:A,0))</f>
        <v>#N/A</v>
      </c>
    </row>
    <row r="152" spans="1:1" ht="24.9" customHeight="1" x14ac:dyDescent="0.3">
      <c r="A152" s="9" t="e">
        <f>INDEX(Артикулы!B:B,MATCH('Доставка покупателю'!J152,Артикулы!A:A,0))</f>
        <v>#N/A</v>
      </c>
    </row>
    <row r="153" spans="1:1" ht="24.9" customHeight="1" x14ac:dyDescent="0.3">
      <c r="A153" s="9" t="e">
        <f>INDEX(Артикулы!B:B,MATCH('Доставка покупателю'!J153,Артикулы!A:A,0))</f>
        <v>#N/A</v>
      </c>
    </row>
    <row r="154" spans="1:1" ht="24.9" customHeight="1" x14ac:dyDescent="0.3">
      <c r="A154" s="9" t="e">
        <f>INDEX(Артикулы!B:B,MATCH('Доставка покупателю'!J154,Артикулы!A:A,0))</f>
        <v>#N/A</v>
      </c>
    </row>
    <row r="155" spans="1:1" ht="24.9" customHeight="1" x14ac:dyDescent="0.3">
      <c r="A155" s="9" t="e">
        <f>INDEX(Артикулы!B:B,MATCH('Доставка покупателю'!J155,Артикулы!A:A,0))</f>
        <v>#N/A</v>
      </c>
    </row>
    <row r="156" spans="1:1" ht="24.9" customHeight="1" x14ac:dyDescent="0.3">
      <c r="A156" s="9" t="e">
        <f>INDEX(Артикулы!B:B,MATCH('Доставка покупателю'!J156,Артикулы!A:A,0))</f>
        <v>#N/A</v>
      </c>
    </row>
    <row r="157" spans="1:1" ht="24.9" customHeight="1" x14ac:dyDescent="0.3">
      <c r="A157" s="9" t="e">
        <f>INDEX(Артикулы!B:B,MATCH('Доставка покупателю'!J157,Артикулы!A:A,0))</f>
        <v>#N/A</v>
      </c>
    </row>
    <row r="158" spans="1:1" ht="24.9" customHeight="1" x14ac:dyDescent="0.3">
      <c r="A158" s="9" t="e">
        <f>INDEX(Артикулы!B:B,MATCH('Доставка покупателю'!J158,Артикулы!A:A,0))</f>
        <v>#N/A</v>
      </c>
    </row>
    <row r="159" spans="1:1" ht="24.9" customHeight="1" x14ac:dyDescent="0.3">
      <c r="A159" s="9" t="e">
        <f>INDEX(Артикулы!B:B,MATCH('Доставка покупателю'!J159,Артикулы!A:A,0))</f>
        <v>#N/A</v>
      </c>
    </row>
    <row r="160" spans="1:1" ht="24.9" customHeight="1" x14ac:dyDescent="0.3">
      <c r="A160" s="9" t="e">
        <f>INDEX(Артикулы!B:B,MATCH('Доставка покупателю'!J160,Артикулы!A:A,0))</f>
        <v>#N/A</v>
      </c>
    </row>
    <row r="161" spans="1:1" ht="24.9" customHeight="1" x14ac:dyDescent="0.3">
      <c r="A161" s="9" t="e">
        <f>INDEX(Артикулы!B:B,MATCH('Доставка покупателю'!J161,Артикулы!A:A,0))</f>
        <v>#N/A</v>
      </c>
    </row>
    <row r="162" spans="1:1" ht="24.9" customHeight="1" x14ac:dyDescent="0.3">
      <c r="A162" s="9" t="e">
        <f>INDEX(Артикулы!B:B,MATCH('Доставка покупателю'!J162,Артикулы!A:A,0))</f>
        <v>#N/A</v>
      </c>
    </row>
    <row r="163" spans="1:1" ht="24.9" customHeight="1" x14ac:dyDescent="0.3">
      <c r="A163" s="9" t="e">
        <f>INDEX(Артикулы!B:B,MATCH('Доставка покупателю'!J163,Артикулы!A:A,0))</f>
        <v>#N/A</v>
      </c>
    </row>
    <row r="164" spans="1:1" x14ac:dyDescent="0.3">
      <c r="A164" s="9" t="e">
        <f>INDEX(Артикулы!B:B,MATCH('Доставка покупателю'!J164,Артикулы!A:A,0))</f>
        <v>#N/A</v>
      </c>
    </row>
    <row r="165" spans="1:1" x14ac:dyDescent="0.3">
      <c r="A165" s="9" t="e">
        <f>INDEX(Артикулы!B:B,MATCH('Доставка покупателю'!J165,Артикулы!A:A,0))</f>
        <v>#N/A</v>
      </c>
    </row>
    <row r="166" spans="1:1" x14ac:dyDescent="0.3">
      <c r="A166" s="9" t="e">
        <f>INDEX(Артикулы!B:B,MATCH('Доставка покупателю'!J166,Артикулы!A:A,0))</f>
        <v>#N/A</v>
      </c>
    </row>
    <row r="167" spans="1:1" x14ac:dyDescent="0.3">
      <c r="A167" s="9" t="e">
        <f>INDEX(Артикулы!B:B,MATCH('Доставка покупателю'!J167,Артикулы!A:A,0))</f>
        <v>#N/A</v>
      </c>
    </row>
    <row r="168" spans="1:1" x14ac:dyDescent="0.3">
      <c r="A168" s="9" t="e">
        <f>INDEX(Артикулы!B:B,MATCH('Доставка покупателю'!J168,Артикулы!A:A,0))</f>
        <v>#N/A</v>
      </c>
    </row>
    <row r="169" spans="1:1" x14ac:dyDescent="0.3">
      <c r="A169" s="9" t="e">
        <f>INDEX(Артикулы!B:B,MATCH('Доставка покупателю'!J169,Артикулы!A:A,0))</f>
        <v>#N/A</v>
      </c>
    </row>
    <row r="170" spans="1:1" x14ac:dyDescent="0.3">
      <c r="A170" s="9" t="e">
        <f>INDEX(Артикулы!B:B,MATCH('Доставка покупателю'!J170,Артикулы!A:A,0))</f>
        <v>#N/A</v>
      </c>
    </row>
    <row r="171" spans="1:1" x14ac:dyDescent="0.3">
      <c r="A171" s="9" t="e">
        <f>INDEX(Артикулы!B:B,MATCH('Доставка покупателю'!J171,Артикулы!A:A,0))</f>
        <v>#N/A</v>
      </c>
    </row>
    <row r="172" spans="1:1" x14ac:dyDescent="0.3">
      <c r="A172" s="9" t="e">
        <f>INDEX(Артикулы!B:B,MATCH('Доставка покупателю'!J172,Артикулы!A:A,0))</f>
        <v>#N/A</v>
      </c>
    </row>
    <row r="173" spans="1:1" x14ac:dyDescent="0.3">
      <c r="A173" s="9" t="e">
        <f>INDEX(Артикулы!B:B,MATCH('Доставка покупателю'!J173,Артикулы!A:A,0))</f>
        <v>#N/A</v>
      </c>
    </row>
    <row r="174" spans="1:1" x14ac:dyDescent="0.3">
      <c r="A174" s="9" t="e">
        <f>INDEX(Артикулы!B:B,MATCH('Доставка покупателю'!J174,Артикулы!A:A,0))</f>
        <v>#N/A</v>
      </c>
    </row>
    <row r="175" spans="1:1" x14ac:dyDescent="0.3">
      <c r="A175" s="9" t="e">
        <f>INDEX(Артикулы!B:B,MATCH('Доставка покупателю'!J175,Артикулы!A:A,0))</f>
        <v>#N/A</v>
      </c>
    </row>
    <row r="176" spans="1:1" x14ac:dyDescent="0.3">
      <c r="A176" s="9" t="e">
        <f>INDEX(Артикулы!B:B,MATCH('Доставка покупателю'!J176,Артикулы!A:A,0))</f>
        <v>#N/A</v>
      </c>
    </row>
    <row r="177" spans="1:1" x14ac:dyDescent="0.3">
      <c r="A177" s="9" t="e">
        <f>INDEX(Артикулы!B:B,MATCH('Доставка покупателю'!J177,Артикулы!A:A,0))</f>
        <v>#N/A</v>
      </c>
    </row>
    <row r="178" spans="1:1" x14ac:dyDescent="0.3">
      <c r="A178" s="9" t="e">
        <f>INDEX(Артикулы!B:B,MATCH('Доставка покупателю'!J178,Артикулы!A:A,0))</f>
        <v>#N/A</v>
      </c>
    </row>
    <row r="179" spans="1:1" x14ac:dyDescent="0.3">
      <c r="A179" s="9" t="e">
        <f>INDEX(Артикулы!B:B,MATCH('Доставка покупателю'!J179,Артикулы!A:A,0))</f>
        <v>#N/A</v>
      </c>
    </row>
    <row r="180" spans="1:1" x14ac:dyDescent="0.3">
      <c r="A180" s="9" t="e">
        <f>INDEX(Артикулы!B:B,MATCH('Доставка покупателю'!J180,Артикулы!A:A,0))</f>
        <v>#N/A</v>
      </c>
    </row>
    <row r="181" spans="1:1" x14ac:dyDescent="0.3">
      <c r="A181" s="9" t="e">
        <f>INDEX(Артикулы!B:B,MATCH('Доставка покупателю'!J181,Артикулы!A:A,0))</f>
        <v>#N/A</v>
      </c>
    </row>
    <row r="182" spans="1:1" x14ac:dyDescent="0.3">
      <c r="A182" s="9" t="e">
        <f>INDEX(Артикулы!B:B,MATCH('Доставка покупателю'!J182,Артикулы!A:A,0))</f>
        <v>#N/A</v>
      </c>
    </row>
    <row r="183" spans="1:1" x14ac:dyDescent="0.3">
      <c r="A183" s="9" t="e">
        <f>INDEX(Артикулы!B:B,MATCH('Доставка покупателю'!J183,Артикулы!A:A,0))</f>
        <v>#N/A</v>
      </c>
    </row>
    <row r="184" spans="1:1" x14ac:dyDescent="0.3">
      <c r="A184" s="9" t="e">
        <f>INDEX(Артикулы!B:B,MATCH('Доставка покупателю'!J184,Артикулы!A:A,0))</f>
        <v>#N/A</v>
      </c>
    </row>
    <row r="185" spans="1:1" x14ac:dyDescent="0.3">
      <c r="A185" s="9" t="e">
        <f>INDEX(Артикулы!B:B,MATCH('Доставка покупателю'!J185,Артикулы!A:A,0))</f>
        <v>#N/A</v>
      </c>
    </row>
    <row r="186" spans="1:1" x14ac:dyDescent="0.3">
      <c r="A186" s="9" t="e">
        <f>INDEX(Артикулы!B:B,MATCH('Доставка покупателю'!J186,Артикулы!A:A,0))</f>
        <v>#N/A</v>
      </c>
    </row>
    <row r="187" spans="1:1" x14ac:dyDescent="0.3">
      <c r="A187" s="9" t="e">
        <f>INDEX(Артикулы!B:B,MATCH('Доставка покупателю'!J187,Артикулы!A:A,0))</f>
        <v>#N/A</v>
      </c>
    </row>
    <row r="188" spans="1:1" x14ac:dyDescent="0.3">
      <c r="A188" s="9" t="e">
        <f>INDEX(Артикулы!B:B,MATCH('Доставка покупателю'!J188,Артикулы!A:A,0))</f>
        <v>#N/A</v>
      </c>
    </row>
    <row r="189" spans="1:1" x14ac:dyDescent="0.3">
      <c r="A189" s="9" t="e">
        <f>INDEX(Артикулы!B:B,MATCH('Доставка покупателю'!J189,Артикулы!A:A,0))</f>
        <v>#N/A</v>
      </c>
    </row>
    <row r="190" spans="1:1" x14ac:dyDescent="0.3">
      <c r="A190" s="9" t="e">
        <f>INDEX(Артикулы!B:B,MATCH('Доставка покупателю'!J190,Артикулы!A:A,0))</f>
        <v>#N/A</v>
      </c>
    </row>
    <row r="191" spans="1:1" x14ac:dyDescent="0.3">
      <c r="A191" s="9" t="e">
        <f>INDEX(Артикулы!B:B,MATCH('Доставка покупателю'!J191,Артикулы!A:A,0))</f>
        <v>#N/A</v>
      </c>
    </row>
    <row r="192" spans="1:1" x14ac:dyDescent="0.3">
      <c r="A192" s="9" t="e">
        <f>INDEX(Артикулы!B:B,MATCH('Доставка покупателю'!J192,Артикулы!A:A,0))</f>
        <v>#N/A</v>
      </c>
    </row>
    <row r="193" spans="1:1" x14ac:dyDescent="0.3">
      <c r="A193" s="9" t="e">
        <f>INDEX(Артикулы!B:B,MATCH('Доставка покупателю'!J193,Артикулы!A:A,0))</f>
        <v>#N/A</v>
      </c>
    </row>
    <row r="194" spans="1:1" x14ac:dyDescent="0.3">
      <c r="A194" s="9" t="e">
        <f>INDEX(Артикулы!B:B,MATCH('Доставка покупателю'!J194,Артикулы!A:A,0))</f>
        <v>#N/A</v>
      </c>
    </row>
    <row r="195" spans="1:1" x14ac:dyDescent="0.3">
      <c r="A195" s="9" t="e">
        <f>INDEX(Артикулы!B:B,MATCH('Доставка покупателю'!J195,Артикулы!A:A,0))</f>
        <v>#N/A</v>
      </c>
    </row>
    <row r="196" spans="1:1" x14ac:dyDescent="0.3">
      <c r="A196" s="9" t="e">
        <f>INDEX(Артикулы!B:B,MATCH('Доставка покупателю'!J196,Артикулы!A:A,0))</f>
        <v>#N/A</v>
      </c>
    </row>
    <row r="197" spans="1:1" x14ac:dyDescent="0.3">
      <c r="A197" s="9" t="e">
        <f>INDEX(Артикулы!B:B,MATCH('Доставка покупателю'!J197,Артикулы!A:A,0))</f>
        <v>#N/A</v>
      </c>
    </row>
    <row r="198" spans="1:1" x14ac:dyDescent="0.3">
      <c r="A198" s="9" t="e">
        <f>INDEX(Артикулы!B:B,MATCH('Доставка покупателю'!J198,Артикулы!A:A,0))</f>
        <v>#N/A</v>
      </c>
    </row>
    <row r="199" spans="1:1" x14ac:dyDescent="0.3">
      <c r="A199" s="9" t="e">
        <f>INDEX(Артикулы!B:B,MATCH('Доставка покупателю'!J199,Артикулы!A:A,0))</f>
        <v>#N/A</v>
      </c>
    </row>
    <row r="200" spans="1:1" x14ac:dyDescent="0.3">
      <c r="A200" s="9" t="e">
        <f>INDEX(Артикулы!B:B,MATCH('Доставка покупателю'!J200,Артикулы!A:A,0))</f>
        <v>#N/A</v>
      </c>
    </row>
    <row r="201" spans="1:1" x14ac:dyDescent="0.3">
      <c r="A201" s="9" t="e">
        <f>INDEX(Артикулы!B:B,MATCH('Доставка покупателю'!J201,Артикулы!A:A,0))</f>
        <v>#N/A</v>
      </c>
    </row>
    <row r="202" spans="1:1" x14ac:dyDescent="0.3">
      <c r="A202" s="9" t="e">
        <f>INDEX(Артикулы!B:B,MATCH('Доставка покупателю'!J202,Артикулы!A:A,0))</f>
        <v>#N/A</v>
      </c>
    </row>
    <row r="203" spans="1:1" x14ac:dyDescent="0.3">
      <c r="A203" s="9" t="e">
        <f>INDEX(Артикулы!B:B,MATCH('Доставка покупателю'!J203,Артикулы!A:A,0))</f>
        <v>#N/A</v>
      </c>
    </row>
    <row r="204" spans="1:1" x14ac:dyDescent="0.3">
      <c r="A204" s="9" t="e">
        <f>INDEX(Артикулы!B:B,MATCH('Доставка покупателю'!J204,Артикулы!A:A,0))</f>
        <v>#N/A</v>
      </c>
    </row>
    <row r="205" spans="1:1" x14ac:dyDescent="0.3">
      <c r="A205" s="9" t="e">
        <f>INDEX(Артикулы!B:B,MATCH('Доставка покупателю'!J205,Артикулы!A:A,0))</f>
        <v>#N/A</v>
      </c>
    </row>
    <row r="206" spans="1:1" x14ac:dyDescent="0.3">
      <c r="A206" s="9" t="e">
        <f>INDEX(Артикулы!B:B,MATCH('Доставка покупателю'!J206,Артикулы!A:A,0))</f>
        <v>#N/A</v>
      </c>
    </row>
    <row r="207" spans="1:1" x14ac:dyDescent="0.3">
      <c r="A207" s="9" t="e">
        <f>INDEX(Артикулы!B:B,MATCH('Доставка покупателю'!J207,Артикулы!A:A,0))</f>
        <v>#N/A</v>
      </c>
    </row>
    <row r="208" spans="1:1" x14ac:dyDescent="0.3">
      <c r="A208" s="9" t="e">
        <f>INDEX(Артикулы!B:B,MATCH('Доставка покупателю'!J208,Артикулы!A:A,0))</f>
        <v>#N/A</v>
      </c>
    </row>
    <row r="209" spans="1:1" x14ac:dyDescent="0.3">
      <c r="A209" s="9" t="e">
        <f>INDEX(Артикулы!B:B,MATCH('Доставка покупателю'!J209,Артикулы!A:A,0))</f>
        <v>#N/A</v>
      </c>
    </row>
    <row r="210" spans="1:1" x14ac:dyDescent="0.3">
      <c r="A210" s="9" t="e">
        <f>INDEX(Артикулы!B:B,MATCH('Доставка покупателю'!J210,Артикулы!A:A,0))</f>
        <v>#N/A</v>
      </c>
    </row>
    <row r="211" spans="1:1" x14ac:dyDescent="0.3">
      <c r="A211" s="9" t="e">
        <f>INDEX(Артикулы!B:B,MATCH('Доставка покупателю'!J211,Артикулы!A:A,0))</f>
        <v>#N/A</v>
      </c>
    </row>
    <row r="212" spans="1:1" x14ac:dyDescent="0.3">
      <c r="A212" s="9" t="e">
        <f>INDEX(Артикулы!B:B,MATCH('Доставка покупателю'!J212,Артикулы!A:A,0))</f>
        <v>#N/A</v>
      </c>
    </row>
    <row r="213" spans="1:1" x14ac:dyDescent="0.3">
      <c r="A213" s="9" t="e">
        <f>INDEX(Артикулы!B:B,MATCH('Доставка покупателю'!J213,Артикулы!A:A,0))</f>
        <v>#N/A</v>
      </c>
    </row>
    <row r="214" spans="1:1" x14ac:dyDescent="0.3">
      <c r="A214" s="9" t="e">
        <f>INDEX(Артикулы!B:B,MATCH('Доставка покупателю'!J214,Артикулы!A:A,0))</f>
        <v>#N/A</v>
      </c>
    </row>
    <row r="215" spans="1:1" x14ac:dyDescent="0.3">
      <c r="A215" s="9" t="e">
        <f>INDEX(Артикулы!B:B,MATCH('Доставка покупателю'!J215,Артикулы!A:A,0))</f>
        <v>#N/A</v>
      </c>
    </row>
    <row r="216" spans="1:1" x14ac:dyDescent="0.3">
      <c r="A216" s="9" t="e">
        <f>INDEX(Артикулы!B:B,MATCH('Доставка покупателю'!J216,Артикулы!A:A,0))</f>
        <v>#N/A</v>
      </c>
    </row>
    <row r="217" spans="1:1" x14ac:dyDescent="0.3">
      <c r="A217" s="9" t="e">
        <f>INDEX(Артикулы!B:B,MATCH('Доставка покупателю'!J217,Артикулы!A:A,0))</f>
        <v>#N/A</v>
      </c>
    </row>
    <row r="218" spans="1:1" x14ac:dyDescent="0.3">
      <c r="A218" s="9" t="e">
        <f>INDEX(Артикулы!B:B,MATCH('Доставка покупателю'!J218,Артикулы!A:A,0))</f>
        <v>#N/A</v>
      </c>
    </row>
    <row r="219" spans="1:1" x14ac:dyDescent="0.3">
      <c r="A219" s="9" t="e">
        <f>INDEX(Артикулы!B:B,MATCH('Доставка покупателю'!J219,Артикулы!A:A,0))</f>
        <v>#N/A</v>
      </c>
    </row>
    <row r="220" spans="1:1" x14ac:dyDescent="0.3">
      <c r="A220" s="9" t="e">
        <f>INDEX(Артикулы!B:B,MATCH('Доставка покупателю'!J220,Артикулы!A:A,0))</f>
        <v>#N/A</v>
      </c>
    </row>
    <row r="221" spans="1:1" x14ac:dyDescent="0.3">
      <c r="A221" s="9" t="e">
        <f>INDEX(Артикулы!B:B,MATCH('Доставка покупателю'!J221,Артикулы!A:A,0))</f>
        <v>#N/A</v>
      </c>
    </row>
    <row r="222" spans="1:1" x14ac:dyDescent="0.3">
      <c r="A222" s="9" t="e">
        <f>INDEX(Артикулы!B:B,MATCH('Доставка покупателю'!J222,Артикулы!A:A,0))</f>
        <v>#N/A</v>
      </c>
    </row>
    <row r="223" spans="1:1" x14ac:dyDescent="0.3">
      <c r="A223" s="9" t="e">
        <f>INDEX(Артикулы!B:B,MATCH('Доставка покупателю'!J223,Артикулы!A:A,0))</f>
        <v>#N/A</v>
      </c>
    </row>
    <row r="224" spans="1:1" x14ac:dyDescent="0.3">
      <c r="A224" s="9" t="e">
        <f>INDEX(Артикулы!B:B,MATCH('Доставка покупателю'!J224,Артикулы!A:A,0))</f>
        <v>#N/A</v>
      </c>
    </row>
    <row r="225" spans="1:1" x14ac:dyDescent="0.3">
      <c r="A225" s="9" t="e">
        <f>INDEX(Артикулы!B:B,MATCH('Доставка покупателю'!J225,Артикулы!A:A,0))</f>
        <v>#N/A</v>
      </c>
    </row>
    <row r="226" spans="1:1" x14ac:dyDescent="0.3">
      <c r="A226" s="9" t="e">
        <f>INDEX(Артикулы!B:B,MATCH('Доставка покупателю'!J226,Артикулы!A:A,0))</f>
        <v>#N/A</v>
      </c>
    </row>
    <row r="227" spans="1:1" x14ac:dyDescent="0.3">
      <c r="A227" s="9" t="e">
        <f>INDEX(Артикулы!B:B,MATCH('Доставка покупателю'!J227,Артикулы!A:A,0))</f>
        <v>#N/A</v>
      </c>
    </row>
    <row r="228" spans="1:1" x14ac:dyDescent="0.3">
      <c r="A228" s="9" t="e">
        <f>INDEX(Артикулы!B:B,MATCH('Доставка покупателю'!J228,Артикулы!A:A,0))</f>
        <v>#N/A</v>
      </c>
    </row>
    <row r="229" spans="1:1" x14ac:dyDescent="0.3">
      <c r="A229" s="9" t="e">
        <f>INDEX(Артикулы!B:B,MATCH('Доставка покупателю'!J229,Артикулы!A:A,0))</f>
        <v>#N/A</v>
      </c>
    </row>
    <row r="230" spans="1:1" x14ac:dyDescent="0.3">
      <c r="A230" s="9" t="e">
        <f>INDEX(Артикулы!B:B,MATCH('Доставка покупателю'!J230,Артикулы!A:A,0))</f>
        <v>#N/A</v>
      </c>
    </row>
    <row r="231" spans="1:1" x14ac:dyDescent="0.3">
      <c r="A231" s="9" t="e">
        <f>INDEX(Артикулы!B:B,MATCH('Доставка покупателю'!J231,Артикулы!A:A,0))</f>
        <v>#N/A</v>
      </c>
    </row>
    <row r="232" spans="1:1" x14ac:dyDescent="0.3">
      <c r="A232" s="9" t="e">
        <f>INDEX(Артикулы!B:B,MATCH('Доставка покупателю'!J232,Артикулы!A:A,0))</f>
        <v>#N/A</v>
      </c>
    </row>
    <row r="233" spans="1:1" x14ac:dyDescent="0.3">
      <c r="A233" s="9" t="e">
        <f>INDEX(Артикулы!B:B,MATCH('Доставка покупателю'!J233,Артикулы!A:A,0))</f>
        <v>#N/A</v>
      </c>
    </row>
    <row r="234" spans="1:1" x14ac:dyDescent="0.3">
      <c r="A234" s="9" t="e">
        <f>INDEX(Артикулы!B:B,MATCH('Доставка покупателю'!J234,Артикулы!A:A,0))</f>
        <v>#N/A</v>
      </c>
    </row>
    <row r="235" spans="1:1" x14ac:dyDescent="0.3">
      <c r="A235" s="9" t="e">
        <f>INDEX(Артикулы!B:B,MATCH('Доставка покупателю'!J235,Артикулы!A:A,0))</f>
        <v>#N/A</v>
      </c>
    </row>
  </sheetData>
  <autoFilter ref="B2:AG2"/>
  <mergeCells count="3">
    <mergeCell ref="B1:H1"/>
    <mergeCell ref="I1:V1"/>
    <mergeCell ref="W1:A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19"/>
  <sheetViews>
    <sheetView workbookViewId="0">
      <pane ySplit="2" topLeftCell="A6" activePane="bottomLeft" state="frozen"/>
      <selection pane="bottomLeft" activeCell="A14" sqref="A14"/>
    </sheetView>
  </sheetViews>
  <sheetFormatPr defaultColWidth="9.109375" defaultRowHeight="14.4" x14ac:dyDescent="0.3"/>
  <cols>
    <col min="1" max="1" width="9.109375" style="9"/>
    <col min="2" max="4" width="11" style="2" customWidth="1"/>
    <col min="5" max="6" width="17.5546875" style="2" customWidth="1"/>
    <col min="7" max="8" width="21.44140625" style="2" customWidth="1"/>
    <col min="9" max="13" width="13.6640625" style="2" customWidth="1"/>
    <col min="14" max="16" width="11" style="2" customWidth="1"/>
    <col min="17" max="21" width="13.6640625" style="2" customWidth="1"/>
    <col min="22" max="22" width="33.109375" style="2" customWidth="1"/>
    <col min="23" max="28" width="11" style="2" customWidth="1"/>
    <col min="29" max="29" width="17.5546875" style="2" customWidth="1"/>
    <col min="30" max="30" width="11" style="2" customWidth="1"/>
    <col min="31" max="16384" width="9.109375" style="2"/>
  </cols>
  <sheetData>
    <row r="1" spans="1:30" x14ac:dyDescent="0.3">
      <c r="B1" s="76" t="s">
        <v>151</v>
      </c>
      <c r="C1" s="76"/>
      <c r="D1" s="76"/>
      <c r="E1" s="76"/>
      <c r="F1" s="76"/>
      <c r="G1" s="76"/>
      <c r="H1" s="76"/>
      <c r="I1" s="78" t="s">
        <v>157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7" t="s">
        <v>158</v>
      </c>
      <c r="W1" s="77"/>
      <c r="X1" s="77"/>
      <c r="Y1" s="77"/>
      <c r="Z1" s="77"/>
      <c r="AA1" s="77"/>
      <c r="AB1" s="77"/>
      <c r="AC1" s="77"/>
      <c r="AD1" s="77"/>
    </row>
    <row r="2" spans="1:30" ht="75" customHeight="1" x14ac:dyDescent="0.3">
      <c r="A2" s="9" t="s">
        <v>119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11</v>
      </c>
      <c r="K2" s="3" t="s">
        <v>12</v>
      </c>
      <c r="L2" s="3" t="s">
        <v>159</v>
      </c>
      <c r="M2" s="3" t="s">
        <v>160</v>
      </c>
      <c r="N2" s="3" t="s">
        <v>161</v>
      </c>
      <c r="O2" s="3" t="s">
        <v>162</v>
      </c>
      <c r="P2" s="3" t="s">
        <v>163</v>
      </c>
      <c r="Q2" s="3" t="s">
        <v>164</v>
      </c>
      <c r="R2" s="3" t="s">
        <v>165</v>
      </c>
      <c r="S2" s="3" t="s">
        <v>166</v>
      </c>
      <c r="T2" s="3" t="s">
        <v>167</v>
      </c>
      <c r="U2" s="3" t="s">
        <v>168</v>
      </c>
      <c r="V2" s="3" t="s">
        <v>169</v>
      </c>
      <c r="W2" s="3" t="s">
        <v>252</v>
      </c>
      <c r="X2" s="3" t="s">
        <v>171</v>
      </c>
      <c r="Y2" s="3" t="s">
        <v>233</v>
      </c>
      <c r="Z2" s="3" t="s">
        <v>234</v>
      </c>
      <c r="AA2" s="3" t="s">
        <v>235</v>
      </c>
      <c r="AB2" s="3" t="s">
        <v>172</v>
      </c>
      <c r="AC2" s="3" t="s">
        <v>173</v>
      </c>
      <c r="AD2" s="3" t="s">
        <v>253</v>
      </c>
    </row>
    <row r="3" spans="1:30" ht="24.9" customHeight="1" x14ac:dyDescent="0.3">
      <c r="A3" s="9" t="e">
        <f>INDEX(Артикулы!B:B,MATCH('Экспресс-доставка покупателю'!J3,Артикулы!A:A,0))</f>
        <v>#N/A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4.9" customHeight="1" x14ac:dyDescent="0.3">
      <c r="A4" s="9" t="e">
        <f>INDEX(Артикулы!B:B,MATCH('Экспресс-доставка покупателю'!J4,Артикулы!A:A,0))</f>
        <v>#N/A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4.9" customHeight="1" x14ac:dyDescent="0.3">
      <c r="A5" s="9" t="e">
        <f>INDEX(Артикулы!B:B,MATCH('Экспресс-доставка покупателю'!J5,Артикулы!A:A,0))</f>
        <v>#N/A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24.9" customHeight="1" x14ac:dyDescent="0.3">
      <c r="A6" s="9" t="e">
        <f>INDEX(Артикулы!B:B,MATCH('Экспресс-доставка покупателю'!J6,Артикулы!A:A,0))</f>
        <v>#N/A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24.9" customHeight="1" x14ac:dyDescent="0.3">
      <c r="A7" s="9" t="e">
        <f>INDEX(Артикулы!B:B,MATCH('Экспресс-доставка покупателю'!J7,Артикулы!A:A,0))</f>
        <v>#N/A</v>
      </c>
    </row>
    <row r="8" spans="1:30" ht="24.9" customHeight="1" x14ac:dyDescent="0.3">
      <c r="A8" s="9" t="e">
        <f>INDEX(Артикулы!B:B,MATCH('Экспресс-доставка покупателю'!J8,Артикулы!A:A,0))</f>
        <v>#N/A</v>
      </c>
    </row>
    <row r="9" spans="1:30" ht="24.9" customHeight="1" x14ac:dyDescent="0.3">
      <c r="A9" s="9" t="e">
        <f>INDEX(Артикулы!B:B,MATCH('Экспресс-доставка покупателю'!J9,Артикулы!A:A,0))</f>
        <v>#N/A</v>
      </c>
    </row>
    <row r="10" spans="1:30" ht="24.9" customHeight="1" x14ac:dyDescent="0.3">
      <c r="A10" s="9" t="e">
        <f>INDEX(Артикулы!B:B,MATCH('Экспресс-доставка покупателю'!J10,Артикулы!A:A,0))</f>
        <v>#N/A</v>
      </c>
    </row>
    <row r="11" spans="1:30" ht="24.9" customHeight="1" x14ac:dyDescent="0.3">
      <c r="A11" s="9" t="e">
        <f>INDEX(Артикулы!B:B,MATCH('Экспресс-доставка покупателю'!J11,Артикулы!A:A,0))</f>
        <v>#N/A</v>
      </c>
    </row>
    <row r="12" spans="1:30" ht="24.9" customHeight="1" x14ac:dyDescent="0.3">
      <c r="A12" s="9" t="e">
        <f>INDEX(Артикулы!B:B,MATCH('Экспресс-доставка покупателю'!J12,Артикулы!A:A,0))</f>
        <v>#N/A</v>
      </c>
    </row>
    <row r="13" spans="1:30" ht="24.9" customHeight="1" x14ac:dyDescent="0.3">
      <c r="A13" s="9" t="e">
        <f>INDEX(Артикулы!B:B,MATCH('Экспресс-доставка покупателю'!J13,Артикулы!A:A,0))</f>
        <v>#N/A</v>
      </c>
    </row>
    <row r="14" spans="1:30" ht="24.9" customHeight="1" x14ac:dyDescent="0.3">
      <c r="A14" s="9" t="e">
        <f>INDEX(Артикулы!B:B,MATCH('Экспресс-доставка покупателю'!J14,Артикулы!A:A,0))</f>
        <v>#N/A</v>
      </c>
    </row>
    <row r="15" spans="1:30" ht="24.9" customHeight="1" x14ac:dyDescent="0.3"/>
    <row r="16" spans="1:30" ht="24.9" customHeight="1" x14ac:dyDescent="0.3"/>
    <row r="17" ht="24.9" customHeight="1" x14ac:dyDescent="0.3"/>
    <row r="18" ht="24.9" customHeight="1" x14ac:dyDescent="0.3"/>
    <row r="19" ht="24.9" customHeight="1" x14ac:dyDescent="0.3"/>
  </sheetData>
  <autoFilter ref="B2:AD2"/>
  <mergeCells count="3">
    <mergeCell ref="B1:H1"/>
    <mergeCell ref="I1:U1"/>
    <mergeCell ref="V1:A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52"/>
  <sheetViews>
    <sheetView workbookViewId="0">
      <pane ySplit="2" topLeftCell="A144" activePane="bottomLeft" state="frozen"/>
      <selection pane="bottomLeft" activeCell="A152" sqref="A152"/>
    </sheetView>
  </sheetViews>
  <sheetFormatPr defaultColWidth="9.109375" defaultRowHeight="14.4" x14ac:dyDescent="0.3"/>
  <cols>
    <col min="1" max="1" width="9.109375" style="9"/>
    <col min="2" max="4" width="11" style="2" customWidth="1"/>
    <col min="5" max="6" width="17.5546875" style="2" customWidth="1"/>
    <col min="7" max="8" width="21.44140625" style="2" customWidth="1"/>
    <col min="9" max="9" width="17.5546875" style="2" customWidth="1"/>
    <col min="10" max="10" width="21.44140625" style="2" customWidth="1"/>
    <col min="11" max="11" width="33.109375" style="2" customWidth="1"/>
    <col min="12" max="14" width="11" style="2" customWidth="1"/>
    <col min="15" max="15" width="21.44140625" style="2" customWidth="1"/>
    <col min="16" max="16" width="17.5546875" style="2" customWidth="1"/>
    <col min="17" max="17" width="11" style="2" customWidth="1"/>
    <col min="18" max="18" width="23.44140625" style="2" customWidth="1"/>
    <col min="19" max="16384" width="9.109375" style="2"/>
  </cols>
  <sheetData>
    <row r="1" spans="1:18" x14ac:dyDescent="0.3">
      <c r="B1" s="8"/>
    </row>
    <row r="2" spans="1:18" ht="82.5" customHeight="1" x14ac:dyDescent="0.3">
      <c r="B2" s="71" t="s">
        <v>256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2" t="s">
        <v>156</v>
      </c>
      <c r="N2" s="72"/>
      <c r="O2" s="72"/>
      <c r="P2" s="72"/>
      <c r="Q2" s="72"/>
      <c r="R2" s="72"/>
    </row>
    <row r="3" spans="1:18" x14ac:dyDescent="0.3">
      <c r="B3" s="8"/>
    </row>
    <row r="4" spans="1:18" x14ac:dyDescent="0.3">
      <c r="B4" s="76" t="s">
        <v>151</v>
      </c>
      <c r="C4" s="76"/>
      <c r="D4" s="76"/>
      <c r="E4" s="76"/>
      <c r="F4" s="76"/>
      <c r="G4" s="76"/>
      <c r="H4" s="76"/>
      <c r="I4" s="77" t="s">
        <v>158</v>
      </c>
      <c r="J4" s="77"/>
      <c r="K4" s="77"/>
      <c r="L4" s="77"/>
      <c r="M4" s="77"/>
      <c r="N4" s="77"/>
      <c r="O4" s="77"/>
      <c r="P4" s="77"/>
      <c r="Q4" s="77"/>
      <c r="R4" s="77"/>
    </row>
    <row r="5" spans="1:18" ht="75" customHeight="1" x14ac:dyDescent="0.3">
      <c r="A5" s="13" t="s">
        <v>119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11</v>
      </c>
      <c r="K5" s="3" t="s">
        <v>12</v>
      </c>
      <c r="L5" s="3" t="s">
        <v>257</v>
      </c>
      <c r="M5" s="3" t="s">
        <v>170</v>
      </c>
      <c r="N5" s="3" t="s">
        <v>171</v>
      </c>
      <c r="O5" s="3" t="s">
        <v>172</v>
      </c>
      <c r="P5" s="3" t="s">
        <v>173</v>
      </c>
      <c r="Q5" s="3" t="s">
        <v>174</v>
      </c>
      <c r="R5" s="3" t="s">
        <v>258</v>
      </c>
    </row>
    <row r="6" spans="1:18" ht="24.9" customHeight="1" x14ac:dyDescent="0.3">
      <c r="A6" s="9" t="e">
        <f>INDEX(Артикулы!B:B,MATCH('Приём платежа'!J6,Артикулы!A:A,0))</f>
        <v>#N/A</v>
      </c>
    </row>
    <row r="7" spans="1:18" ht="24.9" customHeight="1" x14ac:dyDescent="0.3">
      <c r="A7" s="9" t="e">
        <f>INDEX(Артикулы!B:B,MATCH('Приём платежа'!J7,Артикулы!A:A,0))</f>
        <v>#N/A</v>
      </c>
    </row>
    <row r="8" spans="1:18" ht="24.9" customHeight="1" x14ac:dyDescent="0.3">
      <c r="A8" s="9" t="e">
        <f>INDEX(Артикулы!B:B,MATCH('Приём платежа'!J8,Артикулы!A:A,0))</f>
        <v>#N/A</v>
      </c>
    </row>
    <row r="9" spans="1:18" ht="24.9" customHeight="1" x14ac:dyDescent="0.3">
      <c r="A9" s="9" t="e">
        <f>INDEX(Артикулы!B:B,MATCH('Приём платежа'!J9,Артикулы!A:A,0))</f>
        <v>#N/A</v>
      </c>
    </row>
    <row r="10" spans="1:18" ht="24.9" customHeight="1" x14ac:dyDescent="0.3">
      <c r="A10" s="9" t="e">
        <f>INDEX(Артикулы!B:B,MATCH('Приём платежа'!J10,Артикулы!A:A,0))</f>
        <v>#N/A</v>
      </c>
    </row>
    <row r="11" spans="1:18" ht="24.9" customHeight="1" x14ac:dyDescent="0.3">
      <c r="A11" s="9" t="e">
        <f>INDEX(Артикулы!B:B,MATCH('Приём платежа'!J11,Артикулы!A:A,0))</f>
        <v>#N/A</v>
      </c>
    </row>
    <row r="12" spans="1:18" ht="24.9" customHeight="1" x14ac:dyDescent="0.3">
      <c r="A12" s="9" t="e">
        <f>INDEX(Артикулы!B:B,MATCH('Приём платежа'!J12,Артикулы!A:A,0))</f>
        <v>#N/A</v>
      </c>
    </row>
    <row r="13" spans="1:18" ht="24.9" customHeight="1" x14ac:dyDescent="0.3">
      <c r="A13" s="9" t="e">
        <f>INDEX(Артикулы!B:B,MATCH('Приём платежа'!J13,Артикулы!A:A,0))</f>
        <v>#N/A</v>
      </c>
    </row>
    <row r="14" spans="1:18" ht="24.9" customHeight="1" x14ac:dyDescent="0.3">
      <c r="A14" s="9" t="e">
        <f>INDEX(Артикулы!B:B,MATCH('Приём платежа'!J14,Артикулы!A:A,0))</f>
        <v>#N/A</v>
      </c>
    </row>
    <row r="15" spans="1:18" ht="24.9" customHeight="1" x14ac:dyDescent="0.3">
      <c r="A15" s="9" t="e">
        <f>INDEX(Артикулы!B:B,MATCH('Приём платежа'!J15,Артикулы!A:A,0))</f>
        <v>#N/A</v>
      </c>
    </row>
    <row r="16" spans="1:18" ht="24.9" customHeight="1" x14ac:dyDescent="0.3">
      <c r="A16" s="9" t="e">
        <f>INDEX(Артикулы!B:B,MATCH('Приём платежа'!J16,Артикулы!A:A,0))</f>
        <v>#N/A</v>
      </c>
    </row>
    <row r="17" spans="1:1" ht="24.9" customHeight="1" x14ac:dyDescent="0.3">
      <c r="A17" s="9" t="e">
        <f>INDEX(Артикулы!B:B,MATCH('Приём платежа'!J17,Артикулы!A:A,0))</f>
        <v>#N/A</v>
      </c>
    </row>
    <row r="18" spans="1:1" ht="24.9" customHeight="1" x14ac:dyDescent="0.3">
      <c r="A18" s="9" t="e">
        <f>INDEX(Артикулы!B:B,MATCH('Приём платежа'!J18,Артикулы!A:A,0))</f>
        <v>#N/A</v>
      </c>
    </row>
    <row r="19" spans="1:1" ht="24.9" customHeight="1" x14ac:dyDescent="0.3">
      <c r="A19" s="9" t="e">
        <f>INDEX(Артикулы!B:B,MATCH('Приём платежа'!J19,Артикулы!A:A,0))</f>
        <v>#N/A</v>
      </c>
    </row>
    <row r="20" spans="1:1" ht="24.9" customHeight="1" x14ac:dyDescent="0.3">
      <c r="A20" s="9" t="e">
        <f>INDEX(Артикулы!B:B,MATCH('Приём платежа'!J20,Артикулы!A:A,0))</f>
        <v>#N/A</v>
      </c>
    </row>
    <row r="21" spans="1:1" ht="24.9" customHeight="1" x14ac:dyDescent="0.3">
      <c r="A21" s="9" t="e">
        <f>INDEX(Артикулы!B:B,MATCH('Приём платежа'!J21,Артикулы!A:A,0))</f>
        <v>#N/A</v>
      </c>
    </row>
    <row r="22" spans="1:1" ht="24.9" customHeight="1" x14ac:dyDescent="0.3">
      <c r="A22" s="9" t="e">
        <f>INDEX(Артикулы!B:B,MATCH('Приём платежа'!J22,Артикулы!A:A,0))</f>
        <v>#N/A</v>
      </c>
    </row>
    <row r="23" spans="1:1" ht="24.9" customHeight="1" x14ac:dyDescent="0.3">
      <c r="A23" s="9" t="e">
        <f>INDEX(Артикулы!B:B,MATCH('Приём платежа'!J23,Артикулы!A:A,0))</f>
        <v>#N/A</v>
      </c>
    </row>
    <row r="24" spans="1:1" ht="24.9" customHeight="1" x14ac:dyDescent="0.3">
      <c r="A24" s="9" t="e">
        <f>INDEX(Артикулы!B:B,MATCH('Приём платежа'!J24,Артикулы!A:A,0))</f>
        <v>#N/A</v>
      </c>
    </row>
    <row r="25" spans="1:1" ht="24.9" customHeight="1" x14ac:dyDescent="0.3">
      <c r="A25" s="9" t="e">
        <f>INDEX(Артикулы!B:B,MATCH('Приём платежа'!J25,Артикулы!A:A,0))</f>
        <v>#N/A</v>
      </c>
    </row>
    <row r="26" spans="1:1" ht="24.9" customHeight="1" x14ac:dyDescent="0.3">
      <c r="A26" s="9" t="e">
        <f>INDEX(Артикулы!B:B,MATCH('Приём платежа'!J26,Артикулы!A:A,0))</f>
        <v>#N/A</v>
      </c>
    </row>
    <row r="27" spans="1:1" ht="24.9" customHeight="1" x14ac:dyDescent="0.3">
      <c r="A27" s="9" t="e">
        <f>INDEX(Артикулы!B:B,MATCH('Приём платежа'!J27,Артикулы!A:A,0))</f>
        <v>#N/A</v>
      </c>
    </row>
    <row r="28" spans="1:1" ht="24.9" customHeight="1" x14ac:dyDescent="0.3">
      <c r="A28" s="9" t="e">
        <f>INDEX(Артикулы!B:B,MATCH('Приём платежа'!J28,Артикулы!A:A,0))</f>
        <v>#N/A</v>
      </c>
    </row>
    <row r="29" spans="1:1" ht="24.9" customHeight="1" x14ac:dyDescent="0.3">
      <c r="A29" s="9" t="e">
        <f>INDEX(Артикулы!B:B,MATCH('Приём платежа'!J29,Артикулы!A:A,0))</f>
        <v>#N/A</v>
      </c>
    </row>
    <row r="30" spans="1:1" ht="24.9" customHeight="1" x14ac:dyDescent="0.3">
      <c r="A30" s="9" t="e">
        <f>INDEX(Артикулы!B:B,MATCH('Приём платежа'!J30,Артикулы!A:A,0))</f>
        <v>#N/A</v>
      </c>
    </row>
    <row r="31" spans="1:1" ht="24.9" customHeight="1" x14ac:dyDescent="0.3">
      <c r="A31" s="9" t="e">
        <f>INDEX(Артикулы!B:B,MATCH('Приём платежа'!J31,Артикулы!A:A,0))</f>
        <v>#N/A</v>
      </c>
    </row>
    <row r="32" spans="1:1" ht="24.9" customHeight="1" x14ac:dyDescent="0.3">
      <c r="A32" s="9" t="e">
        <f>INDEX(Артикулы!B:B,MATCH('Приём платежа'!J32,Артикулы!A:A,0))</f>
        <v>#N/A</v>
      </c>
    </row>
    <row r="33" spans="1:1" ht="24.9" customHeight="1" x14ac:dyDescent="0.3">
      <c r="A33" s="9" t="e">
        <f>INDEX(Артикулы!B:B,MATCH('Приём платежа'!J33,Артикулы!A:A,0))</f>
        <v>#N/A</v>
      </c>
    </row>
    <row r="34" spans="1:1" ht="24.9" customHeight="1" x14ac:dyDescent="0.3">
      <c r="A34" s="9" t="e">
        <f>INDEX(Артикулы!B:B,MATCH('Приём платежа'!J34,Артикулы!A:A,0))</f>
        <v>#N/A</v>
      </c>
    </row>
    <row r="35" spans="1:1" ht="24.9" customHeight="1" x14ac:dyDescent="0.3">
      <c r="A35" s="9" t="e">
        <f>INDEX(Артикулы!B:B,MATCH('Приём платежа'!J35,Артикулы!A:A,0))</f>
        <v>#N/A</v>
      </c>
    </row>
    <row r="36" spans="1:1" ht="24.9" customHeight="1" x14ac:dyDescent="0.3">
      <c r="A36" s="9" t="e">
        <f>INDEX(Артикулы!B:B,MATCH('Приём платежа'!J36,Артикулы!A:A,0))</f>
        <v>#N/A</v>
      </c>
    </row>
    <row r="37" spans="1:1" ht="24.9" customHeight="1" x14ac:dyDescent="0.3">
      <c r="A37" s="9" t="e">
        <f>INDEX(Артикулы!B:B,MATCH('Приём платежа'!J37,Артикулы!A:A,0))</f>
        <v>#N/A</v>
      </c>
    </row>
    <row r="38" spans="1:1" ht="24.9" customHeight="1" x14ac:dyDescent="0.3">
      <c r="A38" s="9" t="e">
        <f>INDEX(Артикулы!B:B,MATCH('Приём платежа'!J38,Артикулы!A:A,0))</f>
        <v>#N/A</v>
      </c>
    </row>
    <row r="39" spans="1:1" ht="24.9" customHeight="1" x14ac:dyDescent="0.3">
      <c r="A39" s="9" t="e">
        <f>INDEX(Артикулы!B:B,MATCH('Приём платежа'!J39,Артикулы!A:A,0))</f>
        <v>#N/A</v>
      </c>
    </row>
    <row r="40" spans="1:1" ht="24.9" customHeight="1" x14ac:dyDescent="0.3">
      <c r="A40" s="9" t="e">
        <f>INDEX(Артикулы!B:B,MATCH('Приём платежа'!J40,Артикулы!A:A,0))</f>
        <v>#N/A</v>
      </c>
    </row>
    <row r="41" spans="1:1" ht="24.9" customHeight="1" x14ac:dyDescent="0.3">
      <c r="A41" s="9" t="e">
        <f>INDEX(Артикулы!B:B,MATCH('Приём платежа'!J41,Артикулы!A:A,0))</f>
        <v>#N/A</v>
      </c>
    </row>
    <row r="42" spans="1:1" ht="24.9" customHeight="1" x14ac:dyDescent="0.3">
      <c r="A42" s="9" t="e">
        <f>INDEX(Артикулы!B:B,MATCH('Приём платежа'!J42,Артикулы!A:A,0))</f>
        <v>#N/A</v>
      </c>
    </row>
    <row r="43" spans="1:1" ht="24.9" customHeight="1" x14ac:dyDescent="0.3">
      <c r="A43" s="9" t="e">
        <f>INDEX(Артикулы!B:B,MATCH('Приём платежа'!J43,Артикулы!A:A,0))</f>
        <v>#N/A</v>
      </c>
    </row>
    <row r="44" spans="1:1" ht="24.9" customHeight="1" x14ac:dyDescent="0.3">
      <c r="A44" s="9" t="e">
        <f>INDEX(Артикулы!B:B,MATCH('Приём платежа'!J44,Артикулы!A:A,0))</f>
        <v>#N/A</v>
      </c>
    </row>
    <row r="45" spans="1:1" ht="24.9" customHeight="1" x14ac:dyDescent="0.3">
      <c r="A45" s="9" t="e">
        <f>INDEX(Артикулы!B:B,MATCH('Приём платежа'!J45,Артикулы!A:A,0))</f>
        <v>#N/A</v>
      </c>
    </row>
    <row r="46" spans="1:1" ht="24.9" customHeight="1" x14ac:dyDescent="0.3">
      <c r="A46" s="9" t="e">
        <f>INDEX(Артикулы!B:B,MATCH('Приём платежа'!J46,Артикулы!A:A,0))</f>
        <v>#N/A</v>
      </c>
    </row>
    <row r="47" spans="1:1" ht="24.9" customHeight="1" x14ac:dyDescent="0.3">
      <c r="A47" s="9" t="e">
        <f>INDEX(Артикулы!B:B,MATCH('Приём платежа'!J47,Артикулы!A:A,0))</f>
        <v>#N/A</v>
      </c>
    </row>
    <row r="48" spans="1:1" ht="24.9" customHeight="1" x14ac:dyDescent="0.3">
      <c r="A48" s="9" t="e">
        <f>INDEX(Артикулы!B:B,MATCH('Приём платежа'!J48,Артикулы!A:A,0))</f>
        <v>#N/A</v>
      </c>
    </row>
    <row r="49" spans="1:1" ht="24.9" customHeight="1" x14ac:dyDescent="0.3">
      <c r="A49" s="9" t="e">
        <f>INDEX(Артикулы!B:B,MATCH('Приём платежа'!J49,Артикулы!A:A,0))</f>
        <v>#N/A</v>
      </c>
    </row>
    <row r="50" spans="1:1" ht="24.9" customHeight="1" x14ac:dyDescent="0.3">
      <c r="A50" s="9" t="e">
        <f>INDEX(Артикулы!B:B,MATCH('Приём платежа'!J50,Артикулы!A:A,0))</f>
        <v>#N/A</v>
      </c>
    </row>
    <row r="51" spans="1:1" ht="24.9" customHeight="1" x14ac:dyDescent="0.3">
      <c r="A51" s="9" t="e">
        <f>INDEX(Артикулы!B:B,MATCH('Приём платежа'!J51,Артикулы!A:A,0))</f>
        <v>#N/A</v>
      </c>
    </row>
    <row r="52" spans="1:1" ht="24.9" customHeight="1" x14ac:dyDescent="0.3">
      <c r="A52" s="9" t="e">
        <f>INDEX(Артикулы!B:B,MATCH('Приём платежа'!J52,Артикулы!A:A,0))</f>
        <v>#N/A</v>
      </c>
    </row>
    <row r="53" spans="1:1" ht="24.9" customHeight="1" x14ac:dyDescent="0.3">
      <c r="A53" s="9" t="e">
        <f>INDEX(Артикулы!B:B,MATCH('Приём платежа'!J53,Артикулы!A:A,0))</f>
        <v>#N/A</v>
      </c>
    </row>
    <row r="54" spans="1:1" ht="24.9" customHeight="1" x14ac:dyDescent="0.3">
      <c r="A54" s="9" t="e">
        <f>INDEX(Артикулы!B:B,MATCH('Приём платежа'!J54,Артикулы!A:A,0))</f>
        <v>#N/A</v>
      </c>
    </row>
    <row r="55" spans="1:1" ht="24.9" customHeight="1" x14ac:dyDescent="0.3">
      <c r="A55" s="9" t="e">
        <f>INDEX(Артикулы!B:B,MATCH('Приём платежа'!J55,Артикулы!A:A,0))</f>
        <v>#N/A</v>
      </c>
    </row>
    <row r="56" spans="1:1" ht="24.9" customHeight="1" x14ac:dyDescent="0.3">
      <c r="A56" s="9" t="e">
        <f>INDEX(Артикулы!B:B,MATCH('Приём платежа'!J56,Артикулы!A:A,0))</f>
        <v>#N/A</v>
      </c>
    </row>
    <row r="57" spans="1:1" ht="24.9" customHeight="1" x14ac:dyDescent="0.3">
      <c r="A57" s="9" t="e">
        <f>INDEX(Артикулы!B:B,MATCH('Приём платежа'!J57,Артикулы!A:A,0))</f>
        <v>#N/A</v>
      </c>
    </row>
    <row r="58" spans="1:1" ht="24.9" customHeight="1" x14ac:dyDescent="0.3">
      <c r="A58" s="9" t="e">
        <f>INDEX(Артикулы!B:B,MATCH('Приём платежа'!J58,Артикулы!A:A,0))</f>
        <v>#N/A</v>
      </c>
    </row>
    <row r="59" spans="1:1" ht="24.9" customHeight="1" x14ac:dyDescent="0.3">
      <c r="A59" s="9" t="e">
        <f>INDEX(Артикулы!B:B,MATCH('Приём платежа'!J59,Артикулы!A:A,0))</f>
        <v>#N/A</v>
      </c>
    </row>
    <row r="60" spans="1:1" ht="24.9" customHeight="1" x14ac:dyDescent="0.3">
      <c r="A60" s="9" t="e">
        <f>INDEX(Артикулы!B:B,MATCH('Приём платежа'!J60,Артикулы!A:A,0))</f>
        <v>#N/A</v>
      </c>
    </row>
    <row r="61" spans="1:1" ht="24.9" customHeight="1" x14ac:dyDescent="0.3">
      <c r="A61" s="9" t="e">
        <f>INDEX(Артикулы!B:B,MATCH('Приём платежа'!J61,Артикулы!A:A,0))</f>
        <v>#N/A</v>
      </c>
    </row>
    <row r="62" spans="1:1" ht="24.9" customHeight="1" x14ac:dyDescent="0.3">
      <c r="A62" s="9" t="e">
        <f>INDEX(Артикулы!B:B,MATCH('Приём платежа'!J62,Артикулы!A:A,0))</f>
        <v>#N/A</v>
      </c>
    </row>
    <row r="63" spans="1:1" ht="24.9" customHeight="1" x14ac:dyDescent="0.3">
      <c r="A63" s="9" t="e">
        <f>INDEX(Артикулы!B:B,MATCH('Приём платежа'!J63,Артикулы!A:A,0))</f>
        <v>#N/A</v>
      </c>
    </row>
    <row r="64" spans="1:1" ht="24.9" customHeight="1" x14ac:dyDescent="0.3">
      <c r="A64" s="9" t="e">
        <f>INDEX(Артикулы!B:B,MATCH('Приём платежа'!J64,Артикулы!A:A,0))</f>
        <v>#N/A</v>
      </c>
    </row>
    <row r="65" spans="1:1" ht="24.9" customHeight="1" x14ac:dyDescent="0.3">
      <c r="A65" s="9" t="e">
        <f>INDEX(Артикулы!B:B,MATCH('Приём платежа'!J65,Артикулы!A:A,0))</f>
        <v>#N/A</v>
      </c>
    </row>
    <row r="66" spans="1:1" ht="24.9" customHeight="1" x14ac:dyDescent="0.3">
      <c r="A66" s="9" t="e">
        <f>INDEX(Артикулы!B:B,MATCH('Приём платежа'!J66,Артикулы!A:A,0))</f>
        <v>#N/A</v>
      </c>
    </row>
    <row r="67" spans="1:1" ht="24.9" customHeight="1" x14ac:dyDescent="0.3">
      <c r="A67" s="9" t="e">
        <f>INDEX(Артикулы!B:B,MATCH('Приём платежа'!J67,Артикулы!A:A,0))</f>
        <v>#N/A</v>
      </c>
    </row>
    <row r="68" spans="1:1" ht="24.9" customHeight="1" x14ac:dyDescent="0.3">
      <c r="A68" s="9" t="e">
        <f>INDEX(Артикулы!B:B,MATCH('Приём платежа'!J68,Артикулы!A:A,0))</f>
        <v>#N/A</v>
      </c>
    </row>
    <row r="69" spans="1:1" ht="24.9" customHeight="1" x14ac:dyDescent="0.3">
      <c r="A69" s="9" t="e">
        <f>INDEX(Артикулы!B:B,MATCH('Приём платежа'!J69,Артикулы!A:A,0))</f>
        <v>#N/A</v>
      </c>
    </row>
    <row r="70" spans="1:1" ht="24.9" customHeight="1" x14ac:dyDescent="0.3">
      <c r="A70" s="9" t="e">
        <f>INDEX(Артикулы!B:B,MATCH('Приём платежа'!J70,Артикулы!A:A,0))</f>
        <v>#N/A</v>
      </c>
    </row>
    <row r="71" spans="1:1" ht="24.9" customHeight="1" x14ac:dyDescent="0.3">
      <c r="A71" s="9" t="e">
        <f>INDEX(Артикулы!B:B,MATCH('Приём платежа'!J71,Артикулы!A:A,0))</f>
        <v>#N/A</v>
      </c>
    </row>
    <row r="72" spans="1:1" ht="24.9" customHeight="1" x14ac:dyDescent="0.3">
      <c r="A72" s="9" t="e">
        <f>INDEX(Артикулы!B:B,MATCH('Приём платежа'!J72,Артикулы!A:A,0))</f>
        <v>#N/A</v>
      </c>
    </row>
    <row r="73" spans="1:1" ht="24.9" customHeight="1" x14ac:dyDescent="0.3">
      <c r="A73" s="9" t="e">
        <f>INDEX(Артикулы!B:B,MATCH('Приём платежа'!J73,Артикулы!A:A,0))</f>
        <v>#N/A</v>
      </c>
    </row>
    <row r="74" spans="1:1" ht="24.9" customHeight="1" x14ac:dyDescent="0.3">
      <c r="A74" s="9" t="e">
        <f>INDEX(Артикулы!B:B,MATCH('Приём платежа'!J74,Артикулы!A:A,0))</f>
        <v>#N/A</v>
      </c>
    </row>
    <row r="75" spans="1:1" ht="24.9" customHeight="1" x14ac:dyDescent="0.3">
      <c r="A75" s="9" t="e">
        <f>INDEX(Артикулы!B:B,MATCH('Приём платежа'!J75,Артикулы!A:A,0))</f>
        <v>#N/A</v>
      </c>
    </row>
    <row r="76" spans="1:1" ht="24.9" customHeight="1" x14ac:dyDescent="0.3">
      <c r="A76" s="9" t="e">
        <f>INDEX(Артикулы!B:B,MATCH('Приём платежа'!J76,Артикулы!A:A,0))</f>
        <v>#N/A</v>
      </c>
    </row>
    <row r="77" spans="1:1" ht="24.9" customHeight="1" x14ac:dyDescent="0.3">
      <c r="A77" s="9" t="e">
        <f>INDEX(Артикулы!B:B,MATCH('Приём платежа'!J77,Артикулы!A:A,0))</f>
        <v>#N/A</v>
      </c>
    </row>
    <row r="78" spans="1:1" ht="24.9" customHeight="1" x14ac:dyDescent="0.3">
      <c r="A78" s="9" t="e">
        <f>INDEX(Артикулы!B:B,MATCH('Приём платежа'!J78,Артикулы!A:A,0))</f>
        <v>#N/A</v>
      </c>
    </row>
    <row r="79" spans="1:1" ht="24.9" customHeight="1" x14ac:dyDescent="0.3">
      <c r="A79" s="9" t="e">
        <f>INDEX(Артикулы!B:B,MATCH('Приём платежа'!J79,Артикулы!A:A,0))</f>
        <v>#N/A</v>
      </c>
    </row>
    <row r="80" spans="1:1" ht="24.9" customHeight="1" x14ac:dyDescent="0.3">
      <c r="A80" s="9" t="e">
        <f>INDEX(Артикулы!B:B,MATCH('Приём платежа'!J80,Артикулы!A:A,0))</f>
        <v>#N/A</v>
      </c>
    </row>
    <row r="81" spans="1:1" ht="24.9" customHeight="1" x14ac:dyDescent="0.3">
      <c r="A81" s="9" t="e">
        <f>INDEX(Артикулы!B:B,MATCH('Приём платежа'!J81,Артикулы!A:A,0))</f>
        <v>#N/A</v>
      </c>
    </row>
    <row r="82" spans="1:1" ht="24.9" customHeight="1" x14ac:dyDescent="0.3">
      <c r="A82" s="9" t="e">
        <f>INDEX(Артикулы!B:B,MATCH('Приём платежа'!J82,Артикулы!A:A,0))</f>
        <v>#N/A</v>
      </c>
    </row>
    <row r="83" spans="1:1" ht="24.9" customHeight="1" x14ac:dyDescent="0.3">
      <c r="A83" s="9" t="e">
        <f>INDEX(Артикулы!B:B,MATCH('Приём платежа'!J83,Артикулы!A:A,0))</f>
        <v>#N/A</v>
      </c>
    </row>
    <row r="84" spans="1:1" ht="24.9" customHeight="1" x14ac:dyDescent="0.3">
      <c r="A84" s="9" t="e">
        <f>INDEX(Артикулы!B:B,MATCH('Приём платежа'!J84,Артикулы!A:A,0))</f>
        <v>#N/A</v>
      </c>
    </row>
    <row r="85" spans="1:1" ht="24.9" customHeight="1" x14ac:dyDescent="0.3">
      <c r="A85" s="9" t="e">
        <f>INDEX(Артикулы!B:B,MATCH('Приём платежа'!J85,Артикулы!A:A,0))</f>
        <v>#N/A</v>
      </c>
    </row>
    <row r="86" spans="1:1" ht="24.9" customHeight="1" x14ac:dyDescent="0.3">
      <c r="A86" s="9" t="e">
        <f>INDEX(Артикулы!B:B,MATCH('Приём платежа'!J86,Артикулы!A:A,0))</f>
        <v>#N/A</v>
      </c>
    </row>
    <row r="87" spans="1:1" ht="24.9" customHeight="1" x14ac:dyDescent="0.3">
      <c r="A87" s="9" t="e">
        <f>INDEX(Артикулы!B:B,MATCH('Приём платежа'!J87,Артикулы!A:A,0))</f>
        <v>#N/A</v>
      </c>
    </row>
    <row r="88" spans="1:1" ht="24.9" customHeight="1" x14ac:dyDescent="0.3">
      <c r="A88" s="9" t="e">
        <f>INDEX(Артикулы!B:B,MATCH('Приём платежа'!J88,Артикулы!A:A,0))</f>
        <v>#N/A</v>
      </c>
    </row>
    <row r="89" spans="1:1" ht="24.9" customHeight="1" x14ac:dyDescent="0.3">
      <c r="A89" s="9" t="e">
        <f>INDEX(Артикулы!B:B,MATCH('Приём платежа'!J89,Артикулы!A:A,0))</f>
        <v>#N/A</v>
      </c>
    </row>
    <row r="90" spans="1:1" ht="24.9" customHeight="1" x14ac:dyDescent="0.3">
      <c r="A90" s="9" t="e">
        <f>INDEX(Артикулы!B:B,MATCH('Приём платежа'!J90,Артикулы!A:A,0))</f>
        <v>#N/A</v>
      </c>
    </row>
    <row r="91" spans="1:1" ht="24.9" customHeight="1" x14ac:dyDescent="0.3">
      <c r="A91" s="9" t="e">
        <f>INDEX(Артикулы!B:B,MATCH('Приём платежа'!J91,Артикулы!A:A,0))</f>
        <v>#N/A</v>
      </c>
    </row>
    <row r="92" spans="1:1" ht="24.9" customHeight="1" x14ac:dyDescent="0.3">
      <c r="A92" s="9" t="e">
        <f>INDEX(Артикулы!B:B,MATCH('Приём платежа'!J92,Артикулы!A:A,0))</f>
        <v>#N/A</v>
      </c>
    </row>
    <row r="93" spans="1:1" ht="24.9" customHeight="1" x14ac:dyDescent="0.3">
      <c r="A93" s="9" t="e">
        <f>INDEX(Артикулы!B:B,MATCH('Приём платежа'!J93,Артикулы!A:A,0))</f>
        <v>#N/A</v>
      </c>
    </row>
    <row r="94" spans="1:1" ht="24.9" customHeight="1" x14ac:dyDescent="0.3">
      <c r="A94" s="9" t="e">
        <f>INDEX(Артикулы!B:B,MATCH('Приём платежа'!J94,Артикулы!A:A,0))</f>
        <v>#N/A</v>
      </c>
    </row>
    <row r="95" spans="1:1" ht="24.9" customHeight="1" x14ac:dyDescent="0.3">
      <c r="A95" s="9" t="e">
        <f>INDEX(Артикулы!B:B,MATCH('Приём платежа'!J95,Артикулы!A:A,0))</f>
        <v>#N/A</v>
      </c>
    </row>
    <row r="96" spans="1:1" ht="24.9" customHeight="1" x14ac:dyDescent="0.3">
      <c r="A96" s="9" t="e">
        <f>INDEX(Артикулы!B:B,MATCH('Приём платежа'!J96,Артикулы!A:A,0))</f>
        <v>#N/A</v>
      </c>
    </row>
    <row r="97" spans="1:1" ht="24.9" customHeight="1" x14ac:dyDescent="0.3">
      <c r="A97" s="9" t="e">
        <f>INDEX(Артикулы!B:B,MATCH('Приём платежа'!J97,Артикулы!A:A,0))</f>
        <v>#N/A</v>
      </c>
    </row>
    <row r="98" spans="1:1" ht="24.9" customHeight="1" x14ac:dyDescent="0.3">
      <c r="A98" s="9" t="e">
        <f>INDEX(Артикулы!B:B,MATCH('Приём платежа'!J98,Артикулы!A:A,0))</f>
        <v>#N/A</v>
      </c>
    </row>
    <row r="99" spans="1:1" ht="24.9" customHeight="1" x14ac:dyDescent="0.3">
      <c r="A99" s="9" t="e">
        <f>INDEX(Артикулы!B:B,MATCH('Приём платежа'!J99,Артикулы!A:A,0))</f>
        <v>#N/A</v>
      </c>
    </row>
    <row r="100" spans="1:1" ht="24.9" customHeight="1" x14ac:dyDescent="0.3">
      <c r="A100" s="9" t="e">
        <f>INDEX(Артикулы!B:B,MATCH('Приём платежа'!J100,Артикулы!A:A,0))</f>
        <v>#N/A</v>
      </c>
    </row>
    <row r="101" spans="1:1" ht="24.9" customHeight="1" x14ac:dyDescent="0.3">
      <c r="A101" s="9" t="e">
        <f>INDEX(Артикулы!B:B,MATCH('Приём платежа'!J101,Артикулы!A:A,0))</f>
        <v>#N/A</v>
      </c>
    </row>
    <row r="102" spans="1:1" ht="24.9" customHeight="1" x14ac:dyDescent="0.3">
      <c r="A102" s="9" t="e">
        <f>INDEX(Артикулы!B:B,MATCH('Приём платежа'!J102,Артикулы!A:A,0))</f>
        <v>#N/A</v>
      </c>
    </row>
    <row r="103" spans="1:1" ht="24.9" customHeight="1" x14ac:dyDescent="0.3">
      <c r="A103" s="9" t="e">
        <f>INDEX(Артикулы!B:B,MATCH('Приём платежа'!J103,Артикулы!A:A,0))</f>
        <v>#N/A</v>
      </c>
    </row>
    <row r="104" spans="1:1" ht="24.9" customHeight="1" x14ac:dyDescent="0.3">
      <c r="A104" s="9" t="e">
        <f>INDEX(Артикулы!B:B,MATCH('Приём платежа'!J104,Артикулы!A:A,0))</f>
        <v>#N/A</v>
      </c>
    </row>
    <row r="105" spans="1:1" ht="24.9" customHeight="1" x14ac:dyDescent="0.3">
      <c r="A105" s="9" t="e">
        <f>INDEX(Артикулы!B:B,MATCH('Приём платежа'!J105,Артикулы!A:A,0))</f>
        <v>#N/A</v>
      </c>
    </row>
    <row r="106" spans="1:1" ht="24.9" customHeight="1" x14ac:dyDescent="0.3">
      <c r="A106" s="9" t="e">
        <f>INDEX(Артикулы!B:B,MATCH('Приём платежа'!J106,Артикулы!A:A,0))</f>
        <v>#N/A</v>
      </c>
    </row>
    <row r="107" spans="1:1" ht="24.9" customHeight="1" x14ac:dyDescent="0.3">
      <c r="A107" s="9" t="e">
        <f>INDEX(Артикулы!B:B,MATCH('Приём платежа'!J107,Артикулы!A:A,0))</f>
        <v>#N/A</v>
      </c>
    </row>
    <row r="108" spans="1:1" ht="24.9" customHeight="1" x14ac:dyDescent="0.3">
      <c r="A108" s="9" t="e">
        <f>INDEX(Артикулы!B:B,MATCH('Приём платежа'!J108,Артикулы!A:A,0))</f>
        <v>#N/A</v>
      </c>
    </row>
    <row r="109" spans="1:1" ht="24.9" customHeight="1" x14ac:dyDescent="0.3">
      <c r="A109" s="9" t="e">
        <f>INDEX(Артикулы!B:B,MATCH('Приём платежа'!J109,Артикулы!A:A,0))</f>
        <v>#N/A</v>
      </c>
    </row>
    <row r="110" spans="1:1" ht="24.9" customHeight="1" x14ac:dyDescent="0.3">
      <c r="A110" s="9" t="e">
        <f>INDEX(Артикулы!B:B,MATCH('Приём платежа'!J110,Артикулы!A:A,0))</f>
        <v>#N/A</v>
      </c>
    </row>
    <row r="111" spans="1:1" ht="24.9" customHeight="1" x14ac:dyDescent="0.3">
      <c r="A111" s="9" t="e">
        <f>INDEX(Артикулы!B:B,MATCH('Приём платежа'!J111,Артикулы!A:A,0))</f>
        <v>#N/A</v>
      </c>
    </row>
    <row r="112" spans="1:1" ht="24.9" customHeight="1" x14ac:dyDescent="0.3">
      <c r="A112" s="9" t="e">
        <f>INDEX(Артикулы!B:B,MATCH('Приём платежа'!J112,Артикулы!A:A,0))</f>
        <v>#N/A</v>
      </c>
    </row>
    <row r="113" spans="1:1" ht="24.9" customHeight="1" x14ac:dyDescent="0.3">
      <c r="A113" s="9" t="e">
        <f>INDEX(Артикулы!B:B,MATCH('Приём платежа'!J113,Артикулы!A:A,0))</f>
        <v>#N/A</v>
      </c>
    </row>
    <row r="114" spans="1:1" ht="24.9" customHeight="1" x14ac:dyDescent="0.3">
      <c r="A114" s="9" t="e">
        <f>INDEX(Артикулы!B:B,MATCH('Приём платежа'!J114,Артикулы!A:A,0))</f>
        <v>#N/A</v>
      </c>
    </row>
    <row r="115" spans="1:1" ht="24.9" customHeight="1" x14ac:dyDescent="0.3">
      <c r="A115" s="9" t="e">
        <f>INDEX(Артикулы!B:B,MATCH('Приём платежа'!J115,Артикулы!A:A,0))</f>
        <v>#N/A</v>
      </c>
    </row>
    <row r="116" spans="1:1" ht="24.9" customHeight="1" x14ac:dyDescent="0.3">
      <c r="A116" s="9" t="e">
        <f>INDEX(Артикулы!B:B,MATCH('Приём платежа'!J116,Артикулы!A:A,0))</f>
        <v>#N/A</v>
      </c>
    </row>
    <row r="117" spans="1:1" ht="24.9" customHeight="1" x14ac:dyDescent="0.3">
      <c r="A117" s="9" t="e">
        <f>INDEX(Артикулы!B:B,MATCH('Приём платежа'!J117,Артикулы!A:A,0))</f>
        <v>#N/A</v>
      </c>
    </row>
    <row r="118" spans="1:1" ht="24.9" customHeight="1" x14ac:dyDescent="0.3">
      <c r="A118" s="9" t="e">
        <f>INDEX(Артикулы!B:B,MATCH('Приём платежа'!J118,Артикулы!A:A,0))</f>
        <v>#N/A</v>
      </c>
    </row>
    <row r="119" spans="1:1" ht="24.9" customHeight="1" x14ac:dyDescent="0.3">
      <c r="A119" s="9" t="e">
        <f>INDEX(Артикулы!B:B,MATCH('Приём платежа'!J119,Артикулы!A:A,0))</f>
        <v>#N/A</v>
      </c>
    </row>
    <row r="120" spans="1:1" ht="24.9" customHeight="1" x14ac:dyDescent="0.3">
      <c r="A120" s="9" t="e">
        <f>INDEX(Артикулы!B:B,MATCH('Приём платежа'!J120,Артикулы!A:A,0))</f>
        <v>#N/A</v>
      </c>
    </row>
    <row r="121" spans="1:1" ht="24.9" customHeight="1" x14ac:dyDescent="0.3">
      <c r="A121" s="9" t="e">
        <f>INDEX(Артикулы!B:B,MATCH('Приём платежа'!J121,Артикулы!A:A,0))</f>
        <v>#N/A</v>
      </c>
    </row>
    <row r="122" spans="1:1" ht="24.9" customHeight="1" x14ac:dyDescent="0.3">
      <c r="A122" s="9" t="e">
        <f>INDEX(Артикулы!B:B,MATCH('Приём платежа'!J122,Артикулы!A:A,0))</f>
        <v>#N/A</v>
      </c>
    </row>
    <row r="123" spans="1:1" ht="24.9" customHeight="1" x14ac:dyDescent="0.3">
      <c r="A123" s="9" t="e">
        <f>INDEX(Артикулы!B:B,MATCH('Приём платежа'!J123,Артикулы!A:A,0))</f>
        <v>#N/A</v>
      </c>
    </row>
    <row r="124" spans="1:1" ht="24.9" customHeight="1" x14ac:dyDescent="0.3">
      <c r="A124" s="9" t="e">
        <f>INDEX(Артикулы!B:B,MATCH('Приём платежа'!J124,Артикулы!A:A,0))</f>
        <v>#N/A</v>
      </c>
    </row>
    <row r="125" spans="1:1" ht="24.9" customHeight="1" x14ac:dyDescent="0.3">
      <c r="A125" s="9" t="e">
        <f>INDEX(Артикулы!B:B,MATCH('Приём платежа'!J125,Артикулы!A:A,0))</f>
        <v>#N/A</v>
      </c>
    </row>
    <row r="126" spans="1:1" ht="24.9" customHeight="1" x14ac:dyDescent="0.3">
      <c r="A126" s="9" t="e">
        <f>INDEX(Артикулы!B:B,MATCH('Приём платежа'!J126,Артикулы!A:A,0))</f>
        <v>#N/A</v>
      </c>
    </row>
    <row r="127" spans="1:1" ht="24.9" customHeight="1" x14ac:dyDescent="0.3">
      <c r="A127" s="9" t="e">
        <f>INDEX(Артикулы!B:B,MATCH('Приём платежа'!J127,Артикулы!A:A,0))</f>
        <v>#N/A</v>
      </c>
    </row>
    <row r="128" spans="1:1" ht="24.9" customHeight="1" x14ac:dyDescent="0.3">
      <c r="A128" s="9" t="e">
        <f>INDEX(Артикулы!B:B,MATCH('Приём платежа'!J128,Артикулы!A:A,0))</f>
        <v>#N/A</v>
      </c>
    </row>
    <row r="129" spans="1:1" ht="24.9" customHeight="1" x14ac:dyDescent="0.3">
      <c r="A129" s="9" t="e">
        <f>INDEX(Артикулы!B:B,MATCH('Приём платежа'!J129,Артикулы!A:A,0))</f>
        <v>#N/A</v>
      </c>
    </row>
    <row r="130" spans="1:1" ht="24.9" customHeight="1" x14ac:dyDescent="0.3">
      <c r="A130" s="9" t="e">
        <f>INDEX(Артикулы!B:B,MATCH('Приём платежа'!J130,Артикулы!A:A,0))</f>
        <v>#N/A</v>
      </c>
    </row>
    <row r="131" spans="1:1" ht="24.9" customHeight="1" x14ac:dyDescent="0.3">
      <c r="A131" s="9" t="e">
        <f>INDEX(Артикулы!B:B,MATCH('Приём платежа'!J131,Артикулы!A:A,0))</f>
        <v>#N/A</v>
      </c>
    </row>
    <row r="132" spans="1:1" ht="24.9" customHeight="1" x14ac:dyDescent="0.3">
      <c r="A132" s="9" t="e">
        <f>INDEX(Артикулы!B:B,MATCH('Приём платежа'!J132,Артикулы!A:A,0))</f>
        <v>#N/A</v>
      </c>
    </row>
    <row r="133" spans="1:1" ht="24.9" customHeight="1" x14ac:dyDescent="0.3">
      <c r="A133" s="9" t="e">
        <f>INDEX(Артикулы!B:B,MATCH('Приём платежа'!J133,Артикулы!A:A,0))</f>
        <v>#N/A</v>
      </c>
    </row>
    <row r="134" spans="1:1" ht="24.9" customHeight="1" x14ac:dyDescent="0.3">
      <c r="A134" s="9" t="e">
        <f>INDEX(Артикулы!B:B,MATCH('Приём платежа'!J134,Артикулы!A:A,0))</f>
        <v>#N/A</v>
      </c>
    </row>
    <row r="135" spans="1:1" ht="24.9" customHeight="1" x14ac:dyDescent="0.3">
      <c r="A135" s="9" t="e">
        <f>INDEX(Артикулы!B:B,MATCH('Приём платежа'!J135,Артикулы!A:A,0))</f>
        <v>#N/A</v>
      </c>
    </row>
    <row r="136" spans="1:1" ht="24.9" customHeight="1" x14ac:dyDescent="0.3">
      <c r="A136" s="9" t="e">
        <f>INDEX(Артикулы!B:B,MATCH('Приём платежа'!J136,Артикулы!A:A,0))</f>
        <v>#N/A</v>
      </c>
    </row>
    <row r="137" spans="1:1" ht="24.9" customHeight="1" x14ac:dyDescent="0.3">
      <c r="A137" s="9" t="e">
        <f>INDEX(Артикулы!B:B,MATCH('Приём платежа'!J137,Артикулы!A:A,0))</f>
        <v>#N/A</v>
      </c>
    </row>
    <row r="138" spans="1:1" ht="24.9" customHeight="1" x14ac:dyDescent="0.3">
      <c r="A138" s="9" t="e">
        <f>INDEX(Артикулы!B:B,MATCH('Приём платежа'!J138,Артикулы!A:A,0))</f>
        <v>#N/A</v>
      </c>
    </row>
    <row r="139" spans="1:1" ht="24.9" customHeight="1" x14ac:dyDescent="0.3">
      <c r="A139" s="9" t="e">
        <f>INDEX(Артикулы!B:B,MATCH('Приём платежа'!J139,Артикулы!A:A,0))</f>
        <v>#N/A</v>
      </c>
    </row>
    <row r="140" spans="1:1" ht="24.9" customHeight="1" x14ac:dyDescent="0.3">
      <c r="A140" s="9" t="e">
        <f>INDEX(Артикулы!B:B,MATCH('Приём платежа'!J140,Артикулы!A:A,0))</f>
        <v>#N/A</v>
      </c>
    </row>
    <row r="141" spans="1:1" ht="24.9" customHeight="1" x14ac:dyDescent="0.3">
      <c r="A141" s="9" t="e">
        <f>INDEX(Артикулы!B:B,MATCH('Приём платежа'!J141,Артикулы!A:A,0))</f>
        <v>#N/A</v>
      </c>
    </row>
    <row r="142" spans="1:1" ht="24.9" customHeight="1" x14ac:dyDescent="0.3">
      <c r="A142" s="9" t="e">
        <f>INDEX(Артикулы!B:B,MATCH('Приём платежа'!J142,Артикулы!A:A,0))</f>
        <v>#N/A</v>
      </c>
    </row>
    <row r="143" spans="1:1" ht="24.9" customHeight="1" x14ac:dyDescent="0.3">
      <c r="A143" s="9" t="e">
        <f>INDEX(Артикулы!B:B,MATCH('Приём платежа'!J143,Артикулы!A:A,0))</f>
        <v>#N/A</v>
      </c>
    </row>
    <row r="144" spans="1:1" ht="24.9" customHeight="1" x14ac:dyDescent="0.3">
      <c r="A144" s="9" t="e">
        <f>INDEX(Артикулы!B:B,MATCH('Приём платежа'!J144,Артикулы!A:A,0))</f>
        <v>#N/A</v>
      </c>
    </row>
    <row r="145" spans="1:1" ht="24.9" customHeight="1" x14ac:dyDescent="0.3">
      <c r="A145" s="9" t="e">
        <f>INDEX(Артикулы!B:B,MATCH('Приём платежа'!J145,Артикулы!A:A,0))</f>
        <v>#N/A</v>
      </c>
    </row>
    <row r="146" spans="1:1" ht="24.9" customHeight="1" x14ac:dyDescent="0.3">
      <c r="A146" s="9" t="e">
        <f>INDEX(Артикулы!B:B,MATCH('Приём платежа'!J146,Артикулы!A:A,0))</f>
        <v>#N/A</v>
      </c>
    </row>
    <row r="147" spans="1:1" ht="24.9" customHeight="1" x14ac:dyDescent="0.3">
      <c r="A147" s="9" t="e">
        <f>INDEX(Артикулы!B:B,MATCH('Приём платежа'!J147,Артикулы!A:A,0))</f>
        <v>#N/A</v>
      </c>
    </row>
    <row r="148" spans="1:1" ht="24.9" customHeight="1" x14ac:dyDescent="0.3">
      <c r="A148" s="9" t="e">
        <f>INDEX(Артикулы!B:B,MATCH('Приём платежа'!J148,Артикулы!A:A,0))</f>
        <v>#N/A</v>
      </c>
    </row>
    <row r="149" spans="1:1" ht="24.9" customHeight="1" x14ac:dyDescent="0.3">
      <c r="A149" s="9" t="e">
        <f>INDEX(Артикулы!B:B,MATCH('Приём платежа'!J149,Артикулы!A:A,0))</f>
        <v>#N/A</v>
      </c>
    </row>
    <row r="150" spans="1:1" ht="24.9" customHeight="1" x14ac:dyDescent="0.3">
      <c r="A150" s="9" t="e">
        <f>INDEX(Артикулы!B:B,MATCH('Приём платежа'!J150,Артикулы!A:A,0))</f>
        <v>#N/A</v>
      </c>
    </row>
    <row r="151" spans="1:1" x14ac:dyDescent="0.3">
      <c r="A151" s="9" t="e">
        <f>INDEX(Артикулы!B:B,MATCH('Приём платежа'!J151,Артикулы!A:A,0))</f>
        <v>#N/A</v>
      </c>
    </row>
    <row r="152" spans="1:1" x14ac:dyDescent="0.3">
      <c r="A152" s="9" t="e">
        <f>INDEX(Артикулы!B:B,MATCH('Приём платежа'!J152,Артикулы!A:A,0))</f>
        <v>#N/A</v>
      </c>
    </row>
  </sheetData>
  <autoFilter ref="B5:R5"/>
  <mergeCells count="4">
    <mergeCell ref="B2:L2"/>
    <mergeCell ref="M2:R2"/>
    <mergeCell ref="B4:H4"/>
    <mergeCell ref="I4:R4"/>
  </mergeCells>
  <hyperlinks>
    <hyperlink ref="M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19"/>
  <sheetViews>
    <sheetView workbookViewId="0">
      <pane ySplit="2" topLeftCell="A33" activePane="bottomLeft" state="frozen"/>
      <selection pane="bottomLeft" activeCell="A38" sqref="A38"/>
    </sheetView>
  </sheetViews>
  <sheetFormatPr defaultColWidth="9.109375" defaultRowHeight="14.4" x14ac:dyDescent="0.3"/>
  <cols>
    <col min="1" max="1" width="9.5546875" style="9" bestFit="1" customWidth="1"/>
    <col min="2" max="4" width="11" style="2" customWidth="1"/>
    <col min="5" max="6" width="17.5546875" style="2" customWidth="1"/>
    <col min="7" max="8" width="21.44140625" style="2" customWidth="1"/>
    <col min="9" max="9" width="17.5546875" style="2" customWidth="1"/>
    <col min="10" max="10" width="21.44140625" style="2" customWidth="1"/>
    <col min="11" max="11" width="33.109375" style="2" customWidth="1"/>
    <col min="12" max="13" width="11" style="2" customWidth="1"/>
    <col min="14" max="14" width="21.44140625" style="2" customWidth="1"/>
    <col min="15" max="15" width="17.5546875" style="2" customWidth="1"/>
    <col min="16" max="16" width="11" style="2" customWidth="1"/>
    <col min="17" max="17" width="23.44140625" style="2" customWidth="1"/>
    <col min="18" max="16384" width="9.109375" style="2"/>
  </cols>
  <sheetData>
    <row r="1" spans="1:17" x14ac:dyDescent="0.3">
      <c r="B1" s="76" t="s">
        <v>151</v>
      </c>
      <c r="C1" s="76"/>
      <c r="D1" s="76"/>
      <c r="E1" s="76"/>
      <c r="F1" s="76"/>
      <c r="G1" s="76"/>
      <c r="H1" s="76"/>
      <c r="I1" s="77" t="s">
        <v>158</v>
      </c>
      <c r="J1" s="77"/>
      <c r="K1" s="77"/>
      <c r="L1" s="77"/>
      <c r="M1" s="77"/>
      <c r="N1" s="77"/>
      <c r="O1" s="77"/>
      <c r="P1" s="77"/>
      <c r="Q1" s="77"/>
    </row>
    <row r="2" spans="1:17" ht="75" customHeight="1" x14ac:dyDescent="0.3">
      <c r="A2" s="9" t="s">
        <v>119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11</v>
      </c>
      <c r="K2" s="3" t="s">
        <v>12</v>
      </c>
      <c r="L2" s="3" t="s">
        <v>257</v>
      </c>
      <c r="M2" s="3" t="s">
        <v>259</v>
      </c>
      <c r="N2" s="3" t="s">
        <v>172</v>
      </c>
      <c r="O2" s="3" t="s">
        <v>173</v>
      </c>
      <c r="P2" s="3" t="s">
        <v>174</v>
      </c>
      <c r="Q2" s="3" t="s">
        <v>258</v>
      </c>
    </row>
    <row r="3" spans="1:17" ht="24.9" customHeight="1" x14ac:dyDescent="0.3">
      <c r="A3" s="9" t="e">
        <f>INDEX(Артикулы!B:B,MATCH('Перевод платежа'!J3,Артикулы!A:A,0))</f>
        <v>#N/A</v>
      </c>
    </row>
    <row r="4" spans="1:17" ht="24.9" customHeight="1" x14ac:dyDescent="0.3">
      <c r="A4" s="9" t="e">
        <f>INDEX(Артикулы!B:B,MATCH('Перевод платежа'!J4,Артикулы!A:A,0))</f>
        <v>#N/A</v>
      </c>
    </row>
    <row r="5" spans="1:17" ht="24.9" customHeight="1" x14ac:dyDescent="0.3">
      <c r="A5" s="9" t="e">
        <f>INDEX(Артикулы!B:B,MATCH('Перевод платежа'!J5,Артикулы!A:A,0))</f>
        <v>#N/A</v>
      </c>
    </row>
    <row r="6" spans="1:17" ht="24.9" customHeight="1" x14ac:dyDescent="0.3">
      <c r="A6" s="9" t="e">
        <f>INDEX(Артикулы!B:B,MATCH('Перевод платежа'!J6,Артикулы!A:A,0))</f>
        <v>#N/A</v>
      </c>
    </row>
    <row r="7" spans="1:17" ht="24.9" customHeight="1" x14ac:dyDescent="0.3">
      <c r="A7" s="9" t="e">
        <f>INDEX(Артикулы!B:B,MATCH('Перевод платежа'!J7,Артикулы!A:A,0))</f>
        <v>#N/A</v>
      </c>
    </row>
    <row r="8" spans="1:17" ht="24.9" customHeight="1" x14ac:dyDescent="0.3">
      <c r="A8" s="9" t="e">
        <f>INDEX(Артикулы!B:B,MATCH('Перевод платежа'!J8,Артикулы!A:A,0))</f>
        <v>#N/A</v>
      </c>
    </row>
    <row r="9" spans="1:17" ht="24.9" customHeight="1" x14ac:dyDescent="0.3">
      <c r="A9" s="9" t="e">
        <f>INDEX(Артикулы!B:B,MATCH('Перевод платежа'!J9,Артикулы!A:A,0))</f>
        <v>#N/A</v>
      </c>
    </row>
    <row r="10" spans="1:17" ht="24.9" customHeight="1" x14ac:dyDescent="0.3">
      <c r="A10" s="9" t="e">
        <f>INDEX(Артикулы!B:B,MATCH('Перевод платежа'!J10,Артикулы!A:A,0))</f>
        <v>#N/A</v>
      </c>
    </row>
    <row r="11" spans="1:17" ht="24.9" customHeight="1" x14ac:dyDescent="0.3">
      <c r="A11" s="9" t="e">
        <f>INDEX(Артикулы!B:B,MATCH('Перевод платежа'!J11,Артикулы!A:A,0))</f>
        <v>#N/A</v>
      </c>
    </row>
    <row r="12" spans="1:17" ht="24.9" customHeight="1" x14ac:dyDescent="0.3">
      <c r="A12" s="9" t="e">
        <f>INDEX(Артикулы!B:B,MATCH('Перевод платежа'!J12,Артикулы!A:A,0))</f>
        <v>#N/A</v>
      </c>
    </row>
    <row r="13" spans="1:17" ht="24.9" customHeight="1" x14ac:dyDescent="0.3">
      <c r="A13" s="9" t="e">
        <f>INDEX(Артикулы!B:B,MATCH('Перевод платежа'!J13,Артикулы!A:A,0))</f>
        <v>#N/A</v>
      </c>
    </row>
    <row r="14" spans="1:17" ht="24.9" customHeight="1" x14ac:dyDescent="0.3">
      <c r="A14" s="9" t="e">
        <f>INDEX(Артикулы!B:B,MATCH('Перевод платежа'!J14,Артикулы!A:A,0))</f>
        <v>#N/A</v>
      </c>
    </row>
    <row r="15" spans="1:17" ht="24.9" customHeight="1" x14ac:dyDescent="0.3">
      <c r="A15" s="9" t="e">
        <f>INDEX(Артикулы!B:B,MATCH('Перевод платежа'!J15,Артикулы!A:A,0))</f>
        <v>#N/A</v>
      </c>
    </row>
    <row r="16" spans="1:17" ht="24.9" customHeight="1" x14ac:dyDescent="0.3">
      <c r="A16" s="9" t="e">
        <f>INDEX(Артикулы!B:B,MATCH('Перевод платежа'!J16,Артикулы!A:A,0))</f>
        <v>#N/A</v>
      </c>
    </row>
    <row r="17" spans="1:1" ht="24.9" customHeight="1" x14ac:dyDescent="0.3">
      <c r="A17" s="9" t="e">
        <f>INDEX(Артикулы!B:B,MATCH('Перевод платежа'!J17,Артикулы!A:A,0))</f>
        <v>#N/A</v>
      </c>
    </row>
    <row r="18" spans="1:1" ht="24.9" customHeight="1" x14ac:dyDescent="0.3">
      <c r="A18" s="9" t="e">
        <f>INDEX(Артикулы!B:B,MATCH('Перевод платежа'!J18,Артикулы!A:A,0))</f>
        <v>#N/A</v>
      </c>
    </row>
    <row r="19" spans="1:1" ht="24.9" customHeight="1" x14ac:dyDescent="0.3">
      <c r="A19" s="9" t="e">
        <f>INDEX(Артикулы!B:B,MATCH('Перевод платежа'!J19,Артикулы!A:A,0))</f>
        <v>#N/A</v>
      </c>
    </row>
    <row r="20" spans="1:1" ht="24.9" customHeight="1" x14ac:dyDescent="0.3">
      <c r="A20" s="9" t="e">
        <f>INDEX(Артикулы!B:B,MATCH('Перевод платежа'!J20,Артикулы!A:A,0))</f>
        <v>#N/A</v>
      </c>
    </row>
    <row r="21" spans="1:1" ht="24.9" customHeight="1" x14ac:dyDescent="0.3">
      <c r="A21" s="9" t="e">
        <f>INDEX(Артикулы!B:B,MATCH('Перевод платежа'!J21,Артикулы!A:A,0))</f>
        <v>#N/A</v>
      </c>
    </row>
    <row r="22" spans="1:1" ht="24.9" customHeight="1" x14ac:dyDescent="0.3">
      <c r="A22" s="9" t="e">
        <f>INDEX(Артикулы!B:B,MATCH('Перевод платежа'!J22,Артикулы!A:A,0))</f>
        <v>#N/A</v>
      </c>
    </row>
    <row r="23" spans="1:1" ht="24.9" customHeight="1" x14ac:dyDescent="0.3">
      <c r="A23" s="9" t="e">
        <f>INDEX(Артикулы!B:B,MATCH('Перевод платежа'!J23,Артикулы!A:A,0))</f>
        <v>#N/A</v>
      </c>
    </row>
    <row r="24" spans="1:1" ht="24.9" customHeight="1" x14ac:dyDescent="0.3">
      <c r="A24" s="9" t="e">
        <f>INDEX(Артикулы!B:B,MATCH('Перевод платежа'!J24,Артикулы!A:A,0))</f>
        <v>#N/A</v>
      </c>
    </row>
    <row r="25" spans="1:1" ht="24.9" customHeight="1" x14ac:dyDescent="0.3">
      <c r="A25" s="9" t="e">
        <f>INDEX(Артикулы!B:B,MATCH('Перевод платежа'!J25,Артикулы!A:A,0))</f>
        <v>#N/A</v>
      </c>
    </row>
    <row r="26" spans="1:1" ht="24.9" customHeight="1" x14ac:dyDescent="0.3">
      <c r="A26" s="9" t="e">
        <f>INDEX(Артикулы!B:B,MATCH('Перевод платежа'!J26,Артикулы!A:A,0))</f>
        <v>#N/A</v>
      </c>
    </row>
    <row r="27" spans="1:1" ht="24.9" customHeight="1" x14ac:dyDescent="0.3">
      <c r="A27" s="9" t="e">
        <f>INDEX(Артикулы!B:B,MATCH('Перевод платежа'!J27,Артикулы!A:A,0))</f>
        <v>#N/A</v>
      </c>
    </row>
    <row r="28" spans="1:1" ht="24.9" customHeight="1" x14ac:dyDescent="0.3">
      <c r="A28" s="9" t="e">
        <f>INDEX(Артикулы!B:B,MATCH('Перевод платежа'!J28,Артикулы!A:A,0))</f>
        <v>#N/A</v>
      </c>
    </row>
    <row r="29" spans="1:1" ht="24.9" customHeight="1" x14ac:dyDescent="0.3">
      <c r="A29" s="9" t="e">
        <f>INDEX(Артикулы!B:B,MATCH('Перевод платежа'!J29,Артикулы!A:A,0))</f>
        <v>#N/A</v>
      </c>
    </row>
    <row r="30" spans="1:1" ht="24.9" customHeight="1" x14ac:dyDescent="0.3">
      <c r="A30" s="9" t="e">
        <f>INDEX(Артикулы!B:B,MATCH('Перевод платежа'!J30,Артикулы!A:A,0))</f>
        <v>#N/A</v>
      </c>
    </row>
    <row r="31" spans="1:1" ht="24.9" customHeight="1" x14ac:dyDescent="0.3">
      <c r="A31" s="9" t="e">
        <f>INDEX(Артикулы!B:B,MATCH('Перевод платежа'!J31,Артикулы!A:A,0))</f>
        <v>#N/A</v>
      </c>
    </row>
    <row r="32" spans="1:1" ht="24.9" customHeight="1" x14ac:dyDescent="0.3">
      <c r="A32" s="9" t="e">
        <f>INDEX(Артикулы!B:B,MATCH('Перевод платежа'!J32,Артикулы!A:A,0))</f>
        <v>#N/A</v>
      </c>
    </row>
    <row r="33" spans="1:1" ht="24.9" customHeight="1" x14ac:dyDescent="0.3">
      <c r="A33" s="9" t="e">
        <f>INDEX(Артикулы!B:B,MATCH('Перевод платежа'!J33,Артикулы!A:A,0))</f>
        <v>#N/A</v>
      </c>
    </row>
    <row r="34" spans="1:1" ht="24.9" customHeight="1" x14ac:dyDescent="0.3">
      <c r="A34" s="9" t="e">
        <f>INDEX(Артикулы!B:B,MATCH('Перевод платежа'!J34,Артикулы!A:A,0))</f>
        <v>#N/A</v>
      </c>
    </row>
    <row r="35" spans="1:1" ht="24.9" customHeight="1" x14ac:dyDescent="0.3">
      <c r="A35" s="9" t="e">
        <f>INDEX(Артикулы!B:B,MATCH('Перевод платежа'!J35,Артикулы!A:A,0))</f>
        <v>#N/A</v>
      </c>
    </row>
    <row r="36" spans="1:1" ht="24.9" customHeight="1" x14ac:dyDescent="0.3">
      <c r="A36" s="9" t="e">
        <f>INDEX(Артикулы!B:B,MATCH('Перевод платежа'!J36,Артикулы!A:A,0))</f>
        <v>#N/A</v>
      </c>
    </row>
    <row r="37" spans="1:1" ht="24.9" customHeight="1" x14ac:dyDescent="0.3">
      <c r="A37" s="9" t="e">
        <f>INDEX(Артикулы!B:B,MATCH('Перевод платежа'!J37,Артикулы!A:A,0))</f>
        <v>#N/A</v>
      </c>
    </row>
    <row r="38" spans="1:1" ht="24.9" customHeight="1" x14ac:dyDescent="0.3">
      <c r="A38" s="9" t="e">
        <f>INDEX(Артикулы!B:B,MATCH('Перевод платежа'!J38,Артикулы!A:A,0))</f>
        <v>#N/A</v>
      </c>
    </row>
    <row r="39" spans="1:1" ht="24.9" customHeight="1" x14ac:dyDescent="0.3"/>
    <row r="40" spans="1:1" ht="24.9" customHeight="1" x14ac:dyDescent="0.3"/>
    <row r="41" spans="1:1" ht="24.9" customHeight="1" x14ac:dyDescent="0.3"/>
    <row r="42" spans="1:1" ht="24.9" customHeight="1" x14ac:dyDescent="0.3"/>
    <row r="43" spans="1:1" ht="24.9" customHeight="1" x14ac:dyDescent="0.3"/>
    <row r="44" spans="1:1" ht="24.9" customHeight="1" x14ac:dyDescent="0.3"/>
    <row r="45" spans="1:1" ht="24.9" customHeight="1" x14ac:dyDescent="0.3"/>
    <row r="46" spans="1:1" ht="24.9" customHeight="1" x14ac:dyDescent="0.3"/>
    <row r="47" spans="1:1" ht="24.9" customHeight="1" x14ac:dyDescent="0.3"/>
    <row r="48" spans="1:1" ht="24.9" customHeight="1" x14ac:dyDescent="0.3"/>
    <row r="49" ht="24.9" customHeight="1" x14ac:dyDescent="0.3"/>
    <row r="50" ht="24.9" customHeight="1" x14ac:dyDescent="0.3"/>
    <row r="51" ht="24.9" customHeight="1" x14ac:dyDescent="0.3"/>
    <row r="52" ht="24.9" customHeight="1" x14ac:dyDescent="0.3"/>
    <row r="53" ht="24.9" customHeight="1" x14ac:dyDescent="0.3"/>
    <row r="54" ht="24.9" customHeight="1" x14ac:dyDescent="0.3"/>
    <row r="55" ht="24.9" customHeight="1" x14ac:dyDescent="0.3"/>
    <row r="56" ht="24.9" customHeight="1" x14ac:dyDescent="0.3"/>
    <row r="57" ht="24.9" customHeight="1" x14ac:dyDescent="0.3"/>
    <row r="58" ht="24.9" customHeight="1" x14ac:dyDescent="0.3"/>
    <row r="59" ht="24.9" customHeight="1" x14ac:dyDescent="0.3"/>
    <row r="60" ht="24.9" customHeight="1" x14ac:dyDescent="0.3"/>
    <row r="61" ht="24.9" customHeight="1" x14ac:dyDescent="0.3"/>
    <row r="62" ht="24.9" customHeight="1" x14ac:dyDescent="0.3"/>
    <row r="63" ht="24.9" customHeight="1" x14ac:dyDescent="0.3"/>
    <row r="64" ht="24.9" customHeight="1" x14ac:dyDescent="0.3"/>
    <row r="65" ht="24.9" customHeight="1" x14ac:dyDescent="0.3"/>
    <row r="66" ht="24.9" customHeight="1" x14ac:dyDescent="0.3"/>
    <row r="67" ht="24.9" customHeight="1" x14ac:dyDescent="0.3"/>
    <row r="68" ht="24.9" customHeight="1" x14ac:dyDescent="0.3"/>
    <row r="69" ht="24.9" customHeight="1" x14ac:dyDescent="0.3"/>
    <row r="70" ht="24.9" customHeight="1" x14ac:dyDescent="0.3"/>
    <row r="71" ht="24.9" customHeight="1" x14ac:dyDescent="0.3"/>
    <row r="72" ht="24.9" customHeight="1" x14ac:dyDescent="0.3"/>
    <row r="73" ht="24.9" customHeight="1" x14ac:dyDescent="0.3"/>
    <row r="74" ht="24.9" customHeight="1" x14ac:dyDescent="0.3"/>
    <row r="75" ht="24.9" customHeight="1" x14ac:dyDescent="0.3"/>
    <row r="76" ht="24.9" customHeight="1" x14ac:dyDescent="0.3"/>
    <row r="77" ht="24.9" customHeight="1" x14ac:dyDescent="0.3"/>
    <row r="78" ht="24.9" customHeight="1" x14ac:dyDescent="0.3"/>
    <row r="79" ht="24.9" customHeight="1" x14ac:dyDescent="0.3"/>
    <row r="80" ht="24.9" customHeight="1" x14ac:dyDescent="0.3"/>
    <row r="81" ht="24.9" customHeight="1" x14ac:dyDescent="0.3"/>
    <row r="82" ht="24.9" customHeight="1" x14ac:dyDescent="0.3"/>
    <row r="83" ht="24.9" customHeight="1" x14ac:dyDescent="0.3"/>
    <row r="84" ht="24.9" customHeight="1" x14ac:dyDescent="0.3"/>
    <row r="85" ht="24.9" customHeight="1" x14ac:dyDescent="0.3"/>
    <row r="86" ht="24.9" customHeight="1" x14ac:dyDescent="0.3"/>
    <row r="87" ht="24.9" customHeight="1" x14ac:dyDescent="0.3"/>
    <row r="88" ht="24.9" customHeight="1" x14ac:dyDescent="0.3"/>
    <row r="89" ht="24.9" customHeight="1" x14ac:dyDescent="0.3"/>
    <row r="90" ht="24.9" customHeight="1" x14ac:dyDescent="0.3"/>
    <row r="91" ht="24.9" customHeight="1" x14ac:dyDescent="0.3"/>
    <row r="92" ht="24.9" customHeight="1" x14ac:dyDescent="0.3"/>
    <row r="93" ht="24.9" customHeight="1" x14ac:dyDescent="0.3"/>
    <row r="94" ht="24.9" customHeight="1" x14ac:dyDescent="0.3"/>
    <row r="95" ht="24.9" customHeight="1" x14ac:dyDescent="0.3"/>
    <row r="96" ht="24.9" customHeight="1" x14ac:dyDescent="0.3"/>
    <row r="97" ht="24.9" customHeight="1" x14ac:dyDescent="0.3"/>
    <row r="98" ht="24.9" customHeight="1" x14ac:dyDescent="0.3"/>
    <row r="99" ht="24.9" customHeight="1" x14ac:dyDescent="0.3"/>
    <row r="100" ht="24.9" customHeight="1" x14ac:dyDescent="0.3"/>
    <row r="101" ht="24.9" customHeight="1" x14ac:dyDescent="0.3"/>
    <row r="102" ht="24.9" customHeight="1" x14ac:dyDescent="0.3"/>
    <row r="103" ht="24.9" customHeight="1" x14ac:dyDescent="0.3"/>
    <row r="104" ht="24.9" customHeight="1" x14ac:dyDescent="0.3"/>
    <row r="105" ht="24.9" customHeight="1" x14ac:dyDescent="0.3"/>
    <row r="106" ht="24.9" customHeight="1" x14ac:dyDescent="0.3"/>
    <row r="107" ht="24.9" customHeight="1" x14ac:dyDescent="0.3"/>
    <row r="108" ht="24.9" customHeight="1" x14ac:dyDescent="0.3"/>
    <row r="109" ht="24.9" customHeight="1" x14ac:dyDescent="0.3"/>
    <row r="110" ht="24.9" customHeight="1" x14ac:dyDescent="0.3"/>
    <row r="111" ht="24.9" customHeight="1" x14ac:dyDescent="0.3"/>
    <row r="112" ht="24.9" customHeight="1" x14ac:dyDescent="0.3"/>
    <row r="113" ht="24.9" customHeight="1" x14ac:dyDescent="0.3"/>
    <row r="114" ht="24.9" customHeight="1" x14ac:dyDescent="0.3"/>
    <row r="115" ht="24.9" customHeight="1" x14ac:dyDescent="0.3"/>
    <row r="116" ht="24.9" customHeight="1" x14ac:dyDescent="0.3"/>
    <row r="117" ht="24.9" customHeight="1" x14ac:dyDescent="0.3"/>
    <row r="118" ht="24.9" customHeight="1" x14ac:dyDescent="0.3"/>
    <row r="119" ht="24.9" customHeight="1" x14ac:dyDescent="0.3"/>
  </sheetData>
  <autoFilter ref="B2:Q2"/>
  <mergeCells count="2">
    <mergeCell ref="B1:H1"/>
    <mergeCell ref="I1:Q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P39"/>
  <sheetViews>
    <sheetView workbookViewId="0">
      <pane ySplit="2" topLeftCell="A3" activePane="bottomLeft" state="frozen"/>
      <selection pane="bottomLeft" activeCell="B3" sqref="B3"/>
    </sheetView>
  </sheetViews>
  <sheetFormatPr defaultColWidth="9.109375" defaultRowHeight="14.4" x14ac:dyDescent="0.3"/>
  <cols>
    <col min="1" max="1" width="9.109375" style="2"/>
    <col min="2" max="4" width="11" style="2" customWidth="1"/>
    <col min="5" max="6" width="17.5546875" style="2" customWidth="1"/>
    <col min="7" max="8" width="21.44140625" style="2" customWidth="1"/>
    <col min="9" max="9" width="17.5546875" style="2" customWidth="1"/>
    <col min="10" max="10" width="21.44140625" style="2" customWidth="1"/>
    <col min="11" max="12" width="11" style="2" customWidth="1"/>
    <col min="13" max="13" width="21.44140625" style="2" customWidth="1"/>
    <col min="14" max="14" width="17.5546875" style="2" customWidth="1"/>
    <col min="15" max="15" width="11" style="2" customWidth="1"/>
    <col min="16" max="16" width="21.44140625" style="2" customWidth="1"/>
    <col min="17" max="16384" width="9.109375" style="2"/>
  </cols>
  <sheetData>
    <row r="1" spans="2:16" x14ac:dyDescent="0.3">
      <c r="B1" s="76" t="s">
        <v>151</v>
      </c>
      <c r="C1" s="76"/>
      <c r="D1" s="76"/>
      <c r="E1" s="76"/>
      <c r="F1" s="76"/>
      <c r="G1" s="76"/>
      <c r="H1" s="76"/>
      <c r="I1" s="77" t="s">
        <v>158</v>
      </c>
      <c r="J1" s="77"/>
      <c r="K1" s="77"/>
      <c r="L1" s="77"/>
      <c r="M1" s="77"/>
      <c r="N1" s="77"/>
      <c r="O1" s="77"/>
      <c r="P1" s="77"/>
    </row>
    <row r="2" spans="2:16" ht="75" customHeigh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261</v>
      </c>
      <c r="K2" s="3" t="s">
        <v>262</v>
      </c>
      <c r="L2" s="3" t="s">
        <v>263</v>
      </c>
      <c r="M2" s="3" t="s">
        <v>247</v>
      </c>
      <c r="N2" s="3" t="s">
        <v>173</v>
      </c>
      <c r="O2" s="3" t="s">
        <v>174</v>
      </c>
      <c r="P2" s="3" t="s">
        <v>258</v>
      </c>
    </row>
    <row r="3" spans="2:16" ht="24.9" customHeight="1" x14ac:dyDescent="0.3"/>
    <row r="4" spans="2:16" ht="24.9" customHeight="1" x14ac:dyDescent="0.3"/>
    <row r="5" spans="2:16" ht="24.9" customHeight="1" x14ac:dyDescent="0.3"/>
    <row r="6" spans="2:16" ht="24.9" customHeight="1" x14ac:dyDescent="0.3"/>
    <row r="7" spans="2:16" ht="24.9" customHeight="1" x14ac:dyDescent="0.3"/>
    <row r="8" spans="2:16" ht="24.9" customHeight="1" x14ac:dyDescent="0.3"/>
    <row r="9" spans="2:16" ht="24.9" customHeight="1" x14ac:dyDescent="0.3"/>
    <row r="10" spans="2:16" ht="24.9" customHeight="1" x14ac:dyDescent="0.3"/>
    <row r="11" spans="2:16" ht="24.9" customHeight="1" x14ac:dyDescent="0.3"/>
    <row r="12" spans="2:16" ht="24.9" customHeight="1" x14ac:dyDescent="0.3"/>
    <row r="13" spans="2:16" ht="24.9" customHeight="1" x14ac:dyDescent="0.3"/>
    <row r="14" spans="2:16" ht="24.9" customHeight="1" x14ac:dyDescent="0.3"/>
    <row r="15" spans="2:16" ht="24.9" customHeight="1" x14ac:dyDescent="0.3"/>
    <row r="16" spans="2:16" ht="24.9" customHeight="1" x14ac:dyDescent="0.3"/>
    <row r="17" ht="24.9" customHeight="1" x14ac:dyDescent="0.3"/>
    <row r="18" ht="24.9" customHeight="1" x14ac:dyDescent="0.3"/>
    <row r="19" ht="24.9" customHeight="1" x14ac:dyDescent="0.3"/>
    <row r="20" ht="24.9" customHeight="1" x14ac:dyDescent="0.3"/>
    <row r="21" ht="24.9" customHeight="1" x14ac:dyDescent="0.3"/>
    <row r="22" ht="24.9" customHeight="1" x14ac:dyDescent="0.3"/>
    <row r="23" ht="24.9" customHeight="1" x14ac:dyDescent="0.3"/>
    <row r="24" ht="24.9" customHeight="1" x14ac:dyDescent="0.3"/>
    <row r="25" ht="24.9" customHeight="1" x14ac:dyDescent="0.3"/>
    <row r="26" ht="24.9" customHeight="1" x14ac:dyDescent="0.3"/>
    <row r="27" ht="24.9" customHeight="1" x14ac:dyDescent="0.3"/>
    <row r="28" ht="24.9" customHeight="1" x14ac:dyDescent="0.3"/>
    <row r="29" ht="24.9" customHeight="1" x14ac:dyDescent="0.3"/>
    <row r="30" ht="24.9" customHeight="1" x14ac:dyDescent="0.3"/>
    <row r="31" ht="24.9" customHeight="1" x14ac:dyDescent="0.3"/>
    <row r="32" ht="24.9" customHeight="1" x14ac:dyDescent="0.3"/>
    <row r="33" ht="24.9" customHeight="1" x14ac:dyDescent="0.3"/>
    <row r="34" ht="24.9" customHeight="1" x14ac:dyDescent="0.3"/>
    <row r="35" ht="24.9" customHeight="1" x14ac:dyDescent="0.3"/>
    <row r="36" ht="24.9" customHeight="1" x14ac:dyDescent="0.3"/>
    <row r="37" ht="24.9" customHeight="1" x14ac:dyDescent="0.3"/>
    <row r="38" ht="24.9" customHeight="1" x14ac:dyDescent="0.3"/>
    <row r="39" ht="24.9" customHeight="1" x14ac:dyDescent="0.3"/>
  </sheetData>
  <autoFilter ref="B2:P2"/>
  <mergeCells count="2">
    <mergeCell ref="B1:H1"/>
    <mergeCell ref="I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7" bestFit="1" customWidth="1"/>
  </cols>
  <sheetData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opLeftCell="A482" workbookViewId="0">
      <selection activeCell="A501" sqref="A501:B501"/>
    </sheetView>
  </sheetViews>
  <sheetFormatPr defaultRowHeight="14.4" x14ac:dyDescent="0.3"/>
  <cols>
    <col min="1" max="1" width="17.6640625" customWidth="1"/>
    <col min="2" max="2" width="22.33203125" customWidth="1"/>
  </cols>
  <sheetData>
    <row r="1" spans="1:2" x14ac:dyDescent="0.3">
      <c r="A1" t="s">
        <v>118</v>
      </c>
      <c r="B1" t="s">
        <v>119</v>
      </c>
    </row>
    <row r="2" spans="1:2" x14ac:dyDescent="0.3">
      <c r="A2" t="s">
        <v>53</v>
      </c>
      <c r="B2" t="s">
        <v>120</v>
      </c>
    </row>
    <row r="3" spans="1:2" x14ac:dyDescent="0.3">
      <c r="A3" t="s">
        <v>105</v>
      </c>
      <c r="B3" t="s">
        <v>120</v>
      </c>
    </row>
    <row r="4" spans="1:2" x14ac:dyDescent="0.3">
      <c r="A4" t="s">
        <v>54</v>
      </c>
      <c r="B4" t="s">
        <v>120</v>
      </c>
    </row>
    <row r="5" spans="1:2" x14ac:dyDescent="0.3">
      <c r="A5" t="s">
        <v>58</v>
      </c>
      <c r="B5" t="s">
        <v>120</v>
      </c>
    </row>
    <row r="6" spans="1:2" x14ac:dyDescent="0.3">
      <c r="A6" t="s">
        <v>117</v>
      </c>
      <c r="B6" t="s">
        <v>121</v>
      </c>
    </row>
    <row r="7" spans="1:2" x14ac:dyDescent="0.3">
      <c r="A7" t="s">
        <v>98</v>
      </c>
      <c r="B7" t="s">
        <v>121</v>
      </c>
    </row>
    <row r="8" spans="1:2" x14ac:dyDescent="0.3">
      <c r="A8" t="s">
        <v>99</v>
      </c>
      <c r="B8" t="s">
        <v>121</v>
      </c>
    </row>
    <row r="9" spans="1:2" x14ac:dyDescent="0.3">
      <c r="A9" t="s">
        <v>110</v>
      </c>
      <c r="B9" t="s">
        <v>122</v>
      </c>
    </row>
    <row r="10" spans="1:2" x14ac:dyDescent="0.3">
      <c r="A10" t="s">
        <v>30</v>
      </c>
      <c r="B10" t="s">
        <v>122</v>
      </c>
    </row>
    <row r="11" spans="1:2" x14ac:dyDescent="0.3">
      <c r="A11" t="s">
        <v>106</v>
      </c>
      <c r="B11" t="s">
        <v>122</v>
      </c>
    </row>
    <row r="12" spans="1:2" x14ac:dyDescent="0.3">
      <c r="A12" t="s">
        <v>80</v>
      </c>
      <c r="B12" t="s">
        <v>122</v>
      </c>
    </row>
    <row r="13" spans="1:2" x14ac:dyDescent="0.3">
      <c r="A13" t="s">
        <v>46</v>
      </c>
      <c r="B13" t="s">
        <v>123</v>
      </c>
    </row>
    <row r="14" spans="1:2" x14ac:dyDescent="0.3">
      <c r="A14" t="s">
        <v>81</v>
      </c>
      <c r="B14" t="s">
        <v>123</v>
      </c>
    </row>
    <row r="15" spans="1:2" x14ac:dyDescent="0.3">
      <c r="A15" t="s">
        <v>28</v>
      </c>
      <c r="B15" t="s">
        <v>123</v>
      </c>
    </row>
    <row r="16" spans="1:2" x14ac:dyDescent="0.3">
      <c r="A16" t="s">
        <v>112</v>
      </c>
      <c r="B16" t="s">
        <v>123</v>
      </c>
    </row>
    <row r="17" spans="1:2" x14ac:dyDescent="0.3">
      <c r="A17" t="s">
        <v>91</v>
      </c>
      <c r="B17" t="s">
        <v>124</v>
      </c>
    </row>
    <row r="18" spans="1:2" x14ac:dyDescent="0.3">
      <c r="A18" t="s">
        <v>63</v>
      </c>
      <c r="B18" t="s">
        <v>124</v>
      </c>
    </row>
    <row r="19" spans="1:2" x14ac:dyDescent="0.3">
      <c r="A19" t="s">
        <v>60</v>
      </c>
      <c r="B19" t="s">
        <v>124</v>
      </c>
    </row>
    <row r="20" spans="1:2" x14ac:dyDescent="0.3">
      <c r="A20" t="s">
        <v>102</v>
      </c>
      <c r="B20" t="s">
        <v>125</v>
      </c>
    </row>
    <row r="21" spans="1:2" x14ac:dyDescent="0.3">
      <c r="A21" t="s">
        <v>103</v>
      </c>
      <c r="B21" t="s">
        <v>125</v>
      </c>
    </row>
    <row r="22" spans="1:2" x14ac:dyDescent="0.3">
      <c r="A22" t="s">
        <v>115</v>
      </c>
      <c r="B22" t="s">
        <v>125</v>
      </c>
    </row>
    <row r="23" spans="1:2" x14ac:dyDescent="0.3">
      <c r="A23" t="s">
        <v>113</v>
      </c>
      <c r="B23" t="s">
        <v>125</v>
      </c>
    </row>
    <row r="24" spans="1:2" x14ac:dyDescent="0.3">
      <c r="A24" t="s">
        <v>109</v>
      </c>
      <c r="B24" t="s">
        <v>125</v>
      </c>
    </row>
    <row r="25" spans="1:2" x14ac:dyDescent="0.3">
      <c r="A25" t="s">
        <v>111</v>
      </c>
      <c r="B25" t="s">
        <v>126</v>
      </c>
    </row>
    <row r="26" spans="1:2" x14ac:dyDescent="0.3">
      <c r="A26" t="s">
        <v>95</v>
      </c>
      <c r="B26" t="s">
        <v>126</v>
      </c>
    </row>
    <row r="27" spans="1:2" x14ac:dyDescent="0.3">
      <c r="A27" t="s">
        <v>107</v>
      </c>
      <c r="B27" t="s">
        <v>126</v>
      </c>
    </row>
    <row r="28" spans="1:2" x14ac:dyDescent="0.3">
      <c r="A28" t="s">
        <v>45</v>
      </c>
      <c r="B28" t="s">
        <v>126</v>
      </c>
    </row>
    <row r="29" spans="1:2" x14ac:dyDescent="0.3">
      <c r="A29" t="s">
        <v>65</v>
      </c>
      <c r="B29" t="s">
        <v>127</v>
      </c>
    </row>
    <row r="30" spans="1:2" x14ac:dyDescent="0.3">
      <c r="A30" t="s">
        <v>77</v>
      </c>
      <c r="B30" t="s">
        <v>127</v>
      </c>
    </row>
    <row r="31" spans="1:2" x14ac:dyDescent="0.3">
      <c r="A31" t="s">
        <v>56</v>
      </c>
      <c r="B31" t="s">
        <v>127</v>
      </c>
    </row>
    <row r="32" spans="1:2" x14ac:dyDescent="0.3">
      <c r="A32" t="s">
        <v>104</v>
      </c>
      <c r="B32" t="s">
        <v>128</v>
      </c>
    </row>
    <row r="33" spans="1:2" x14ac:dyDescent="0.3">
      <c r="A33" t="s">
        <v>116</v>
      </c>
      <c r="B33" t="s">
        <v>128</v>
      </c>
    </row>
    <row r="34" spans="1:2" x14ac:dyDescent="0.3">
      <c r="A34" t="s">
        <v>61</v>
      </c>
      <c r="B34" t="s">
        <v>128</v>
      </c>
    </row>
    <row r="35" spans="1:2" x14ac:dyDescent="0.3">
      <c r="A35" t="s">
        <v>114</v>
      </c>
      <c r="B35" t="s">
        <v>128</v>
      </c>
    </row>
    <row r="36" spans="1:2" x14ac:dyDescent="0.3">
      <c r="A36" t="s">
        <v>31</v>
      </c>
      <c r="B36" t="s">
        <v>129</v>
      </c>
    </row>
    <row r="37" spans="1:2" x14ac:dyDescent="0.3">
      <c r="A37" t="s">
        <v>71</v>
      </c>
      <c r="B37" t="s">
        <v>130</v>
      </c>
    </row>
    <row r="38" spans="1:2" x14ac:dyDescent="0.3">
      <c r="A38" t="s">
        <v>34</v>
      </c>
      <c r="B38" t="s">
        <v>130</v>
      </c>
    </row>
    <row r="39" spans="1:2" x14ac:dyDescent="0.3">
      <c r="A39" t="s">
        <v>35</v>
      </c>
      <c r="B39" t="s">
        <v>131</v>
      </c>
    </row>
    <row r="40" spans="1:2" x14ac:dyDescent="0.3">
      <c r="A40" t="s">
        <v>41</v>
      </c>
      <c r="B40" t="s">
        <v>131</v>
      </c>
    </row>
    <row r="41" spans="1:2" x14ac:dyDescent="0.3">
      <c r="A41" t="s">
        <v>37</v>
      </c>
      <c r="B41" t="s">
        <v>131</v>
      </c>
    </row>
    <row r="42" spans="1:2" x14ac:dyDescent="0.3">
      <c r="A42" t="s">
        <v>88</v>
      </c>
      <c r="B42" t="s">
        <v>131</v>
      </c>
    </row>
    <row r="43" spans="1:2" x14ac:dyDescent="0.3">
      <c r="A43" t="s">
        <v>72</v>
      </c>
      <c r="B43" t="s">
        <v>132</v>
      </c>
    </row>
    <row r="44" spans="1:2" x14ac:dyDescent="0.3">
      <c r="A44" t="s">
        <v>68</v>
      </c>
      <c r="B44" t="s">
        <v>132</v>
      </c>
    </row>
    <row r="45" spans="1:2" x14ac:dyDescent="0.3">
      <c r="A45" t="s">
        <v>47</v>
      </c>
      <c r="B45" t="s">
        <v>132</v>
      </c>
    </row>
    <row r="46" spans="1:2" x14ac:dyDescent="0.3">
      <c r="A46" t="s">
        <v>57</v>
      </c>
      <c r="B46" t="s">
        <v>133</v>
      </c>
    </row>
    <row r="47" spans="1:2" x14ac:dyDescent="0.3">
      <c r="A47" t="s">
        <v>75</v>
      </c>
      <c r="B47" t="s">
        <v>134</v>
      </c>
    </row>
    <row r="48" spans="1:2" x14ac:dyDescent="0.3">
      <c r="A48" t="s">
        <v>78</v>
      </c>
      <c r="B48" t="s">
        <v>134</v>
      </c>
    </row>
    <row r="49" spans="1:2" x14ac:dyDescent="0.3">
      <c r="A49" t="s">
        <v>67</v>
      </c>
      <c r="B49" t="s">
        <v>134</v>
      </c>
    </row>
    <row r="50" spans="1:2" x14ac:dyDescent="0.3">
      <c r="A50" t="s">
        <v>89</v>
      </c>
      <c r="B50" t="s">
        <v>134</v>
      </c>
    </row>
    <row r="51" spans="1:2" x14ac:dyDescent="0.3">
      <c r="A51" t="s">
        <v>64</v>
      </c>
      <c r="B51" t="s">
        <v>135</v>
      </c>
    </row>
    <row r="52" spans="1:2" x14ac:dyDescent="0.3">
      <c r="A52" t="s">
        <v>82</v>
      </c>
      <c r="B52" t="s">
        <v>135</v>
      </c>
    </row>
    <row r="53" spans="1:2" x14ac:dyDescent="0.3">
      <c r="A53" t="s">
        <v>32</v>
      </c>
      <c r="B53" t="s">
        <v>135</v>
      </c>
    </row>
    <row r="54" spans="1:2" x14ac:dyDescent="0.3">
      <c r="A54" t="s">
        <v>92</v>
      </c>
      <c r="B54" t="s">
        <v>136</v>
      </c>
    </row>
    <row r="55" spans="1:2" x14ac:dyDescent="0.3">
      <c r="A55" t="s">
        <v>36</v>
      </c>
      <c r="B55" t="s">
        <v>136</v>
      </c>
    </row>
    <row r="56" spans="1:2" x14ac:dyDescent="0.3">
      <c r="A56" t="s">
        <v>40</v>
      </c>
      <c r="B56" t="s">
        <v>136</v>
      </c>
    </row>
    <row r="57" spans="1:2" x14ac:dyDescent="0.3">
      <c r="A57" t="s">
        <v>39</v>
      </c>
      <c r="B57" t="s">
        <v>136</v>
      </c>
    </row>
    <row r="58" spans="1:2" x14ac:dyDescent="0.3">
      <c r="A58" t="s">
        <v>38</v>
      </c>
      <c r="B58" t="s">
        <v>136</v>
      </c>
    </row>
    <row r="59" spans="1:2" x14ac:dyDescent="0.3">
      <c r="A59" t="s">
        <v>90</v>
      </c>
      <c r="B59" t="s">
        <v>136</v>
      </c>
    </row>
    <row r="60" spans="1:2" x14ac:dyDescent="0.3">
      <c r="A60" t="s">
        <v>44</v>
      </c>
      <c r="B60" t="s">
        <v>136</v>
      </c>
    </row>
    <row r="61" spans="1:2" x14ac:dyDescent="0.3">
      <c r="A61" t="s">
        <v>27</v>
      </c>
      <c r="B61" t="s">
        <v>136</v>
      </c>
    </row>
    <row r="62" spans="1:2" x14ac:dyDescent="0.3">
      <c r="A62" t="s">
        <v>70</v>
      </c>
      <c r="B62" t="s">
        <v>136</v>
      </c>
    </row>
    <row r="63" spans="1:2" x14ac:dyDescent="0.3">
      <c r="A63" t="s">
        <v>97</v>
      </c>
      <c r="B63" t="s">
        <v>136</v>
      </c>
    </row>
    <row r="64" spans="1:2" x14ac:dyDescent="0.3">
      <c r="A64" t="s">
        <v>94</v>
      </c>
      <c r="B64" t="s">
        <v>137</v>
      </c>
    </row>
    <row r="65" spans="1:2" x14ac:dyDescent="0.3">
      <c r="A65" t="s">
        <v>50</v>
      </c>
      <c r="B65" t="s">
        <v>138</v>
      </c>
    </row>
    <row r="66" spans="1:2" x14ac:dyDescent="0.3">
      <c r="A66" t="s">
        <v>69</v>
      </c>
      <c r="B66" t="s">
        <v>138</v>
      </c>
    </row>
    <row r="67" spans="1:2" x14ac:dyDescent="0.3">
      <c r="A67" t="s">
        <v>29</v>
      </c>
      <c r="B67" t="s">
        <v>138</v>
      </c>
    </row>
    <row r="68" spans="1:2" x14ac:dyDescent="0.3">
      <c r="A68" t="s">
        <v>62</v>
      </c>
      <c r="B68" t="s">
        <v>138</v>
      </c>
    </row>
    <row r="69" spans="1:2" x14ac:dyDescent="0.3">
      <c r="A69" t="s">
        <v>100</v>
      </c>
      <c r="B69" t="s">
        <v>138</v>
      </c>
    </row>
    <row r="70" spans="1:2" x14ac:dyDescent="0.3">
      <c r="A70" t="s">
        <v>101</v>
      </c>
      <c r="B70" t="s">
        <v>138</v>
      </c>
    </row>
    <row r="71" spans="1:2" x14ac:dyDescent="0.3">
      <c r="A71" t="s">
        <v>84</v>
      </c>
      <c r="B71" t="s">
        <v>138</v>
      </c>
    </row>
    <row r="72" spans="1:2" x14ac:dyDescent="0.3">
      <c r="A72" t="s">
        <v>108</v>
      </c>
      <c r="B72" t="s">
        <v>138</v>
      </c>
    </row>
    <row r="73" spans="1:2" x14ac:dyDescent="0.3">
      <c r="A73" t="s">
        <v>96</v>
      </c>
      <c r="B73" t="s">
        <v>138</v>
      </c>
    </row>
    <row r="74" spans="1:2" x14ac:dyDescent="0.3">
      <c r="A74" t="s">
        <v>93</v>
      </c>
      <c r="B74" t="s">
        <v>139</v>
      </c>
    </row>
    <row r="75" spans="1:2" x14ac:dyDescent="0.3">
      <c r="A75" t="s">
        <v>73</v>
      </c>
      <c r="B75" t="s">
        <v>139</v>
      </c>
    </row>
    <row r="76" spans="1:2" x14ac:dyDescent="0.3">
      <c r="A76" t="s">
        <v>49</v>
      </c>
      <c r="B76" t="s">
        <v>140</v>
      </c>
    </row>
    <row r="77" spans="1:2" x14ac:dyDescent="0.3">
      <c r="A77" t="s">
        <v>48</v>
      </c>
      <c r="B77" t="s">
        <v>140</v>
      </c>
    </row>
    <row r="78" spans="1:2" x14ac:dyDescent="0.3">
      <c r="A78" t="s">
        <v>55</v>
      </c>
      <c r="B78" t="s">
        <v>141</v>
      </c>
    </row>
    <row r="79" spans="1:2" x14ac:dyDescent="0.3">
      <c r="A79" t="s">
        <v>76</v>
      </c>
      <c r="B79" t="s">
        <v>141</v>
      </c>
    </row>
    <row r="80" spans="1:2" x14ac:dyDescent="0.3">
      <c r="A80" t="s">
        <v>66</v>
      </c>
      <c r="B80" t="s">
        <v>141</v>
      </c>
    </row>
    <row r="81" spans="1:2" x14ac:dyDescent="0.3">
      <c r="A81" t="s">
        <v>83</v>
      </c>
      <c r="B81" t="s">
        <v>142</v>
      </c>
    </row>
    <row r="82" spans="1:2" x14ac:dyDescent="0.3">
      <c r="A82" t="s">
        <v>74</v>
      </c>
      <c r="B82" t="s">
        <v>142</v>
      </c>
    </row>
    <row r="83" spans="1:2" x14ac:dyDescent="0.3">
      <c r="A83" t="s">
        <v>59</v>
      </c>
      <c r="B83" t="s">
        <v>142</v>
      </c>
    </row>
    <row r="84" spans="1:2" x14ac:dyDescent="0.3">
      <c r="A84" t="s">
        <v>52</v>
      </c>
      <c r="B84" t="s">
        <v>142</v>
      </c>
    </row>
    <row r="85" spans="1:2" x14ac:dyDescent="0.3">
      <c r="A85" t="s">
        <v>33</v>
      </c>
      <c r="B85" t="s">
        <v>142</v>
      </c>
    </row>
    <row r="86" spans="1:2" x14ac:dyDescent="0.3">
      <c r="A86" t="s">
        <v>85</v>
      </c>
      <c r="B86" t="s">
        <v>143</v>
      </c>
    </row>
    <row r="87" spans="1:2" x14ac:dyDescent="0.3">
      <c r="A87" t="s">
        <v>86</v>
      </c>
      <c r="B87" t="s">
        <v>143</v>
      </c>
    </row>
    <row r="88" spans="1:2" x14ac:dyDescent="0.3">
      <c r="A88" t="s">
        <v>43</v>
      </c>
      <c r="B88" t="s">
        <v>144</v>
      </c>
    </row>
    <row r="89" spans="1:2" x14ac:dyDescent="0.3">
      <c r="A89" t="s">
        <v>87</v>
      </c>
      <c r="B89" t="s">
        <v>87</v>
      </c>
    </row>
    <row r="90" spans="1:2" x14ac:dyDescent="0.3">
      <c r="A90" t="s">
        <v>79</v>
      </c>
      <c r="B90" t="s">
        <v>79</v>
      </c>
    </row>
    <row r="91" spans="1:2" x14ac:dyDescent="0.3">
      <c r="A91" t="s">
        <v>51</v>
      </c>
      <c r="B91" t="s">
        <v>51</v>
      </c>
    </row>
    <row r="92" spans="1:2" x14ac:dyDescent="0.3">
      <c r="A92" t="s">
        <v>42</v>
      </c>
      <c r="B92" t="s">
        <v>42</v>
      </c>
    </row>
    <row r="93" spans="1:2" x14ac:dyDescent="0.3">
      <c r="A93" t="s">
        <v>175</v>
      </c>
      <c r="B93" t="s">
        <v>142</v>
      </c>
    </row>
    <row r="94" spans="1:2" x14ac:dyDescent="0.3">
      <c r="A94" t="s">
        <v>176</v>
      </c>
      <c r="B94" t="s">
        <v>232</v>
      </c>
    </row>
    <row r="95" spans="1:2" x14ac:dyDescent="0.3">
      <c r="A95" t="s">
        <v>177</v>
      </c>
      <c r="B95" t="s">
        <v>177</v>
      </c>
    </row>
    <row r="96" spans="1:2" x14ac:dyDescent="0.3">
      <c r="A96" t="s">
        <v>178</v>
      </c>
      <c r="B96" t="s">
        <v>144</v>
      </c>
    </row>
    <row r="97" spans="1:2" x14ac:dyDescent="0.3">
      <c r="A97" t="s">
        <v>179</v>
      </c>
      <c r="B97" t="s">
        <v>135</v>
      </c>
    </row>
    <row r="98" spans="1:2" x14ac:dyDescent="0.3">
      <c r="A98" t="s">
        <v>180</v>
      </c>
      <c r="B98" t="s">
        <v>137</v>
      </c>
    </row>
    <row r="99" spans="1:2" x14ac:dyDescent="0.3">
      <c r="A99" t="s">
        <v>181</v>
      </c>
      <c r="B99" t="s">
        <v>131</v>
      </c>
    </row>
    <row r="100" spans="1:2" x14ac:dyDescent="0.3">
      <c r="A100" t="s">
        <v>182</v>
      </c>
      <c r="B100" t="s">
        <v>135</v>
      </c>
    </row>
    <row r="101" spans="1:2" x14ac:dyDescent="0.3">
      <c r="A101" t="s">
        <v>183</v>
      </c>
      <c r="B101" t="s">
        <v>131</v>
      </c>
    </row>
    <row r="102" spans="1:2" x14ac:dyDescent="0.3">
      <c r="A102" t="s">
        <v>184</v>
      </c>
      <c r="B102" t="s">
        <v>141</v>
      </c>
    </row>
    <row r="103" spans="1:2" x14ac:dyDescent="0.3">
      <c r="A103" t="s">
        <v>185</v>
      </c>
      <c r="B103" t="s">
        <v>144</v>
      </c>
    </row>
    <row r="104" spans="1:2" x14ac:dyDescent="0.3">
      <c r="A104" t="s">
        <v>186</v>
      </c>
      <c r="B104" t="s">
        <v>124</v>
      </c>
    </row>
    <row r="105" spans="1:2" x14ac:dyDescent="0.3">
      <c r="A105" t="s">
        <v>187</v>
      </c>
      <c r="B105" t="s">
        <v>132</v>
      </c>
    </row>
    <row r="106" spans="1:2" x14ac:dyDescent="0.3">
      <c r="A106" t="s">
        <v>188</v>
      </c>
      <c r="B106" t="s">
        <v>137</v>
      </c>
    </row>
    <row r="107" spans="1:2" x14ac:dyDescent="0.3">
      <c r="A107" t="s">
        <v>189</v>
      </c>
      <c r="B107" t="s">
        <v>129</v>
      </c>
    </row>
    <row r="108" spans="1:2" x14ac:dyDescent="0.3">
      <c r="A108" t="s">
        <v>190</v>
      </c>
      <c r="B108" t="s">
        <v>190</v>
      </c>
    </row>
    <row r="109" spans="1:2" x14ac:dyDescent="0.3">
      <c r="A109" t="s">
        <v>191</v>
      </c>
      <c r="B109" t="s">
        <v>133</v>
      </c>
    </row>
    <row r="110" spans="1:2" x14ac:dyDescent="0.3">
      <c r="A110" t="s">
        <v>192</v>
      </c>
      <c r="B110" t="s">
        <v>133</v>
      </c>
    </row>
    <row r="111" spans="1:2" x14ac:dyDescent="0.3">
      <c r="A111" t="s">
        <v>193</v>
      </c>
      <c r="B111" t="s">
        <v>133</v>
      </c>
    </row>
    <row r="112" spans="1:2" x14ac:dyDescent="0.3">
      <c r="A112" t="s">
        <v>194</v>
      </c>
      <c r="B112" t="s">
        <v>141</v>
      </c>
    </row>
    <row r="113" spans="1:2" x14ac:dyDescent="0.3">
      <c r="A113" t="s">
        <v>195</v>
      </c>
      <c r="B113" t="s">
        <v>130</v>
      </c>
    </row>
    <row r="114" spans="1:2" x14ac:dyDescent="0.3">
      <c r="A114" t="s">
        <v>197</v>
      </c>
      <c r="B114" t="s">
        <v>139</v>
      </c>
    </row>
    <row r="115" spans="1:2" x14ac:dyDescent="0.3">
      <c r="A115" t="s">
        <v>198</v>
      </c>
      <c r="B115" t="s">
        <v>130</v>
      </c>
    </row>
    <row r="116" spans="1:2" x14ac:dyDescent="0.3">
      <c r="A116" t="s">
        <v>199</v>
      </c>
      <c r="B116" t="s">
        <v>134</v>
      </c>
    </row>
    <row r="117" spans="1:2" x14ac:dyDescent="0.3">
      <c r="A117" t="s">
        <v>200</v>
      </c>
      <c r="B117" t="s">
        <v>132</v>
      </c>
    </row>
    <row r="118" spans="1:2" x14ac:dyDescent="0.3">
      <c r="A118" t="s">
        <v>201</v>
      </c>
      <c r="B118" t="s">
        <v>137</v>
      </c>
    </row>
    <row r="119" spans="1:2" x14ac:dyDescent="0.3">
      <c r="A119" t="s">
        <v>202</v>
      </c>
      <c r="B119" t="s">
        <v>124</v>
      </c>
    </row>
    <row r="120" spans="1:2" x14ac:dyDescent="0.3">
      <c r="A120" t="s">
        <v>203</v>
      </c>
      <c r="B120" t="s">
        <v>129</v>
      </c>
    </row>
    <row r="121" spans="1:2" x14ac:dyDescent="0.3">
      <c r="A121" t="s">
        <v>204</v>
      </c>
      <c r="B121" t="s">
        <v>232</v>
      </c>
    </row>
    <row r="122" spans="1:2" x14ac:dyDescent="0.3">
      <c r="A122" t="s">
        <v>205</v>
      </c>
      <c r="B122" t="s">
        <v>123</v>
      </c>
    </row>
    <row r="123" spans="1:2" x14ac:dyDescent="0.3">
      <c r="A123" t="s">
        <v>206</v>
      </c>
      <c r="B123" t="s">
        <v>140</v>
      </c>
    </row>
    <row r="124" spans="1:2" x14ac:dyDescent="0.3">
      <c r="A124" t="s">
        <v>207</v>
      </c>
      <c r="B124" t="s">
        <v>140</v>
      </c>
    </row>
    <row r="125" spans="1:2" x14ac:dyDescent="0.3">
      <c r="A125" t="s">
        <v>209</v>
      </c>
      <c r="B125" t="s">
        <v>144</v>
      </c>
    </row>
    <row r="126" spans="1:2" x14ac:dyDescent="0.3">
      <c r="A126" t="s">
        <v>228</v>
      </c>
      <c r="B126" t="s">
        <v>120</v>
      </c>
    </row>
    <row r="127" spans="1:2" x14ac:dyDescent="0.3">
      <c r="A127" t="s">
        <v>224</v>
      </c>
      <c r="B127" t="s">
        <v>138</v>
      </c>
    </row>
    <row r="128" spans="1:2" x14ac:dyDescent="0.3">
      <c r="A128" t="s">
        <v>226</v>
      </c>
      <c r="B128" t="s">
        <v>127</v>
      </c>
    </row>
    <row r="129" spans="1:2" x14ac:dyDescent="0.3">
      <c r="A129" t="s">
        <v>214</v>
      </c>
      <c r="B129" t="s">
        <v>130</v>
      </c>
    </row>
    <row r="130" spans="1:2" x14ac:dyDescent="0.3">
      <c r="A130" t="s">
        <v>231</v>
      </c>
      <c r="B130" t="s">
        <v>122</v>
      </c>
    </row>
    <row r="131" spans="1:2" x14ac:dyDescent="0.3">
      <c r="A131" t="s">
        <v>229</v>
      </c>
      <c r="B131" t="s">
        <v>127</v>
      </c>
    </row>
    <row r="132" spans="1:2" x14ac:dyDescent="0.3">
      <c r="A132" t="s">
        <v>227</v>
      </c>
      <c r="B132" t="s">
        <v>121</v>
      </c>
    </row>
    <row r="133" spans="1:2" x14ac:dyDescent="0.3">
      <c r="A133" t="s">
        <v>215</v>
      </c>
      <c r="B133" t="s">
        <v>128</v>
      </c>
    </row>
    <row r="134" spans="1:2" x14ac:dyDescent="0.3">
      <c r="A134" t="s">
        <v>216</v>
      </c>
      <c r="B134" t="s">
        <v>129</v>
      </c>
    </row>
    <row r="135" spans="1:2" x14ac:dyDescent="0.3">
      <c r="A135" t="s">
        <v>217</v>
      </c>
      <c r="B135" t="s">
        <v>139</v>
      </c>
    </row>
    <row r="136" spans="1:2" x14ac:dyDescent="0.3">
      <c r="A136" t="s">
        <v>218</v>
      </c>
      <c r="B136" t="s">
        <v>141</v>
      </c>
    </row>
    <row r="137" spans="1:2" x14ac:dyDescent="0.3">
      <c r="A137" t="s">
        <v>219</v>
      </c>
      <c r="B137" t="s">
        <v>144</v>
      </c>
    </row>
    <row r="138" spans="1:2" x14ac:dyDescent="0.3">
      <c r="A138" t="s">
        <v>220</v>
      </c>
      <c r="B138" t="s">
        <v>144</v>
      </c>
    </row>
    <row r="139" spans="1:2" x14ac:dyDescent="0.3">
      <c r="A139" t="s">
        <v>221</v>
      </c>
      <c r="B139" t="s">
        <v>139</v>
      </c>
    </row>
    <row r="140" spans="1:2" x14ac:dyDescent="0.3">
      <c r="A140" t="s">
        <v>222</v>
      </c>
      <c r="B140" t="s">
        <v>143</v>
      </c>
    </row>
    <row r="141" spans="1:2" x14ac:dyDescent="0.3">
      <c r="A141" t="s">
        <v>210</v>
      </c>
      <c r="B141" t="s">
        <v>133</v>
      </c>
    </row>
    <row r="142" spans="1:2" x14ac:dyDescent="0.3">
      <c r="A142" t="s">
        <v>211</v>
      </c>
      <c r="B142" t="s">
        <v>232</v>
      </c>
    </row>
    <row r="143" spans="1:2" x14ac:dyDescent="0.3">
      <c r="A143" t="s">
        <v>212</v>
      </c>
      <c r="B143" t="s">
        <v>141</v>
      </c>
    </row>
    <row r="144" spans="1:2" x14ac:dyDescent="0.3">
      <c r="A144" t="s">
        <v>225</v>
      </c>
      <c r="B144" t="s">
        <v>126</v>
      </c>
    </row>
    <row r="145" spans="1:2" x14ac:dyDescent="0.3">
      <c r="A145" t="s">
        <v>230</v>
      </c>
      <c r="B145" t="s">
        <v>129</v>
      </c>
    </row>
    <row r="146" spans="1:2" x14ac:dyDescent="0.3">
      <c r="A146" t="s">
        <v>305</v>
      </c>
      <c r="B146" t="s">
        <v>139</v>
      </c>
    </row>
    <row r="147" spans="1:2" x14ac:dyDescent="0.3">
      <c r="A147" t="s">
        <v>306</v>
      </c>
      <c r="B147" t="s">
        <v>144</v>
      </c>
    </row>
    <row r="148" spans="1:2" x14ac:dyDescent="0.3">
      <c r="A148" t="s">
        <v>307</v>
      </c>
      <c r="B148" t="s">
        <v>327</v>
      </c>
    </row>
    <row r="149" spans="1:2" x14ac:dyDescent="0.3">
      <c r="A149" t="s">
        <v>308</v>
      </c>
      <c r="B149" t="s">
        <v>144</v>
      </c>
    </row>
    <row r="150" spans="1:2" x14ac:dyDescent="0.3">
      <c r="A150" t="s">
        <v>309</v>
      </c>
      <c r="B150" t="s">
        <v>143</v>
      </c>
    </row>
    <row r="151" spans="1:2" x14ac:dyDescent="0.3">
      <c r="A151" t="s">
        <v>310</v>
      </c>
      <c r="B151" t="s">
        <v>143</v>
      </c>
    </row>
    <row r="152" spans="1:2" x14ac:dyDescent="0.3">
      <c r="A152" t="s">
        <v>311</v>
      </c>
      <c r="B152" t="s">
        <v>139</v>
      </c>
    </row>
    <row r="153" spans="1:2" x14ac:dyDescent="0.3">
      <c r="A153" t="s">
        <v>312</v>
      </c>
      <c r="B153" t="s">
        <v>142</v>
      </c>
    </row>
    <row r="154" spans="1:2" x14ac:dyDescent="0.3">
      <c r="A154" t="s">
        <v>313</v>
      </c>
      <c r="B154" t="s">
        <v>143</v>
      </c>
    </row>
    <row r="155" spans="1:2" x14ac:dyDescent="0.3">
      <c r="A155" t="s">
        <v>314</v>
      </c>
      <c r="B155" t="s">
        <v>327</v>
      </c>
    </row>
    <row r="156" spans="1:2" x14ac:dyDescent="0.3">
      <c r="A156" t="s">
        <v>315</v>
      </c>
      <c r="B156" t="s">
        <v>143</v>
      </c>
    </row>
    <row r="157" spans="1:2" x14ac:dyDescent="0.3">
      <c r="A157" t="s">
        <v>316</v>
      </c>
      <c r="B157" t="s">
        <v>143</v>
      </c>
    </row>
    <row r="158" spans="1:2" x14ac:dyDescent="0.3">
      <c r="A158" t="s">
        <v>317</v>
      </c>
      <c r="B158" t="s">
        <v>140</v>
      </c>
    </row>
    <row r="159" spans="1:2" x14ac:dyDescent="0.3">
      <c r="A159" t="s">
        <v>320</v>
      </c>
      <c r="B159" t="s">
        <v>327</v>
      </c>
    </row>
    <row r="160" spans="1:2" x14ac:dyDescent="0.3">
      <c r="A160" t="s">
        <v>322</v>
      </c>
      <c r="B160" t="s">
        <v>142</v>
      </c>
    </row>
    <row r="161" spans="1:2" x14ac:dyDescent="0.3">
      <c r="A161" t="s">
        <v>324</v>
      </c>
      <c r="B161" t="s">
        <v>140</v>
      </c>
    </row>
    <row r="162" spans="1:2" x14ac:dyDescent="0.3">
      <c r="A162" t="s">
        <v>208</v>
      </c>
      <c r="B162" t="s">
        <v>139</v>
      </c>
    </row>
    <row r="163" spans="1:2" x14ac:dyDescent="0.3">
      <c r="A163" t="s">
        <v>326</v>
      </c>
      <c r="B163" t="s">
        <v>121</v>
      </c>
    </row>
    <row r="164" spans="1:2" x14ac:dyDescent="0.3">
      <c r="A164" t="s">
        <v>325</v>
      </c>
      <c r="B164" t="s">
        <v>327</v>
      </c>
    </row>
    <row r="165" spans="1:2" x14ac:dyDescent="0.3">
      <c r="A165" t="s">
        <v>321</v>
      </c>
      <c r="B165" t="s">
        <v>140</v>
      </c>
    </row>
    <row r="166" spans="1:2" x14ac:dyDescent="0.3">
      <c r="A166" t="s">
        <v>266</v>
      </c>
      <c r="B166" t="s">
        <v>266</v>
      </c>
    </row>
    <row r="167" spans="1:2" x14ac:dyDescent="0.3">
      <c r="A167" t="s">
        <v>318</v>
      </c>
      <c r="B167" t="s">
        <v>140</v>
      </c>
    </row>
    <row r="168" spans="1:2" x14ac:dyDescent="0.3">
      <c r="A168" t="s">
        <v>319</v>
      </c>
      <c r="B168" t="s">
        <v>327</v>
      </c>
    </row>
    <row r="169" spans="1:2" x14ac:dyDescent="0.3">
      <c r="A169" t="s">
        <v>323</v>
      </c>
      <c r="B169" t="s">
        <v>141</v>
      </c>
    </row>
    <row r="170" spans="1:2" x14ac:dyDescent="0.3">
      <c r="A170" s="52" t="s">
        <v>347</v>
      </c>
      <c r="B170" s="52" t="s">
        <v>232</v>
      </c>
    </row>
    <row r="171" spans="1:2" x14ac:dyDescent="0.3">
      <c r="A171" s="52" t="s">
        <v>359</v>
      </c>
      <c r="B171" s="52" t="s">
        <v>137</v>
      </c>
    </row>
    <row r="172" spans="1:2" x14ac:dyDescent="0.3">
      <c r="A172" s="52" t="s">
        <v>371</v>
      </c>
      <c r="B172" s="52" t="s">
        <v>267</v>
      </c>
    </row>
    <row r="173" spans="1:2" x14ac:dyDescent="0.3">
      <c r="A173" s="52" t="s">
        <v>361</v>
      </c>
      <c r="B173" s="52" t="s">
        <v>267</v>
      </c>
    </row>
    <row r="174" spans="1:2" x14ac:dyDescent="0.3">
      <c r="A174" s="52" t="s">
        <v>369</v>
      </c>
      <c r="B174" s="52" t="s">
        <v>232</v>
      </c>
    </row>
    <row r="175" spans="1:2" x14ac:dyDescent="0.3">
      <c r="A175" s="52" t="s">
        <v>372</v>
      </c>
      <c r="B175" s="52" t="s">
        <v>232</v>
      </c>
    </row>
    <row r="176" spans="1:2" x14ac:dyDescent="0.3">
      <c r="A176" s="52" t="s">
        <v>373</v>
      </c>
      <c r="B176" s="52" t="s">
        <v>267</v>
      </c>
    </row>
    <row r="177" spans="1:2" x14ac:dyDescent="0.3">
      <c r="A177" s="52" t="s">
        <v>364</v>
      </c>
      <c r="B177" s="52" t="s">
        <v>270</v>
      </c>
    </row>
    <row r="178" spans="1:2" x14ac:dyDescent="0.3">
      <c r="A178" s="52" t="s">
        <v>334</v>
      </c>
      <c r="B178" s="52" t="s">
        <v>267</v>
      </c>
    </row>
    <row r="179" spans="1:2" x14ac:dyDescent="0.3">
      <c r="A179" s="52" t="s">
        <v>370</v>
      </c>
      <c r="B179" s="52" t="s">
        <v>270</v>
      </c>
    </row>
    <row r="180" spans="1:2" x14ac:dyDescent="0.3">
      <c r="A180" s="52" t="s">
        <v>375</v>
      </c>
      <c r="B180" s="52" t="s">
        <v>135</v>
      </c>
    </row>
    <row r="181" spans="1:2" x14ac:dyDescent="0.3">
      <c r="A181" s="52" t="s">
        <v>342</v>
      </c>
      <c r="B181" s="52" t="s">
        <v>267</v>
      </c>
    </row>
    <row r="182" spans="1:2" x14ac:dyDescent="0.3">
      <c r="A182" s="52" t="s">
        <v>374</v>
      </c>
      <c r="B182" s="52" t="s">
        <v>270</v>
      </c>
    </row>
    <row r="183" spans="1:2" x14ac:dyDescent="0.3">
      <c r="A183" s="52" t="s">
        <v>358</v>
      </c>
      <c r="B183" s="52" t="s">
        <v>133</v>
      </c>
    </row>
    <row r="184" spans="1:2" x14ac:dyDescent="0.3">
      <c r="A184" s="52" t="s">
        <v>368</v>
      </c>
      <c r="B184" s="52" t="s">
        <v>137</v>
      </c>
    </row>
    <row r="185" spans="1:2" x14ac:dyDescent="0.3">
      <c r="A185" s="52" t="s">
        <v>333</v>
      </c>
      <c r="B185" s="52" t="s">
        <v>268</v>
      </c>
    </row>
    <row r="186" spans="1:2" x14ac:dyDescent="0.3">
      <c r="A186" s="52" t="s">
        <v>349</v>
      </c>
      <c r="B186" s="52" t="s">
        <v>267</v>
      </c>
    </row>
    <row r="187" spans="1:2" x14ac:dyDescent="0.3">
      <c r="A187" t="s">
        <v>323</v>
      </c>
      <c r="B187" t="s">
        <v>141</v>
      </c>
    </row>
    <row r="188" spans="1:2" x14ac:dyDescent="0.3">
      <c r="A188" t="s">
        <v>347</v>
      </c>
      <c r="B188" t="s">
        <v>232</v>
      </c>
    </row>
    <row r="189" spans="1:2" x14ac:dyDescent="0.3">
      <c r="A189" t="s">
        <v>371</v>
      </c>
      <c r="B189" t="s">
        <v>267</v>
      </c>
    </row>
    <row r="190" spans="1:2" x14ac:dyDescent="0.3">
      <c r="A190" t="s">
        <v>369</v>
      </c>
      <c r="B190" t="s">
        <v>232</v>
      </c>
    </row>
    <row r="191" spans="1:2" x14ac:dyDescent="0.3">
      <c r="A191" t="s">
        <v>345</v>
      </c>
      <c r="B191" t="s">
        <v>268</v>
      </c>
    </row>
    <row r="192" spans="1:2" x14ac:dyDescent="0.3">
      <c r="A192" t="s">
        <v>375</v>
      </c>
      <c r="B192" t="s">
        <v>135</v>
      </c>
    </row>
    <row r="193" spans="1:2" x14ac:dyDescent="0.3">
      <c r="A193" t="s">
        <v>335</v>
      </c>
      <c r="B193" t="s">
        <v>132</v>
      </c>
    </row>
    <row r="194" spans="1:2" x14ac:dyDescent="0.3">
      <c r="A194" t="s">
        <v>366</v>
      </c>
      <c r="B194" t="s">
        <v>268</v>
      </c>
    </row>
    <row r="195" spans="1:2" x14ac:dyDescent="0.3">
      <c r="A195" t="s">
        <v>370</v>
      </c>
      <c r="B195" t="s">
        <v>270</v>
      </c>
    </row>
    <row r="196" spans="1:2" x14ac:dyDescent="0.3">
      <c r="A196" t="s">
        <v>357</v>
      </c>
      <c r="B196" t="s">
        <v>270</v>
      </c>
    </row>
    <row r="197" spans="1:2" x14ac:dyDescent="0.3">
      <c r="A197" t="s">
        <v>361</v>
      </c>
      <c r="B197" t="s">
        <v>267</v>
      </c>
    </row>
    <row r="198" spans="1:2" x14ac:dyDescent="0.3">
      <c r="A198" t="s">
        <v>353</v>
      </c>
      <c r="B198" t="s">
        <v>270</v>
      </c>
    </row>
    <row r="199" spans="1:2" x14ac:dyDescent="0.3">
      <c r="A199" t="s">
        <v>340</v>
      </c>
      <c r="B199" t="s">
        <v>270</v>
      </c>
    </row>
    <row r="200" spans="1:2" x14ac:dyDescent="0.3">
      <c r="A200" t="s">
        <v>343</v>
      </c>
      <c r="B200" t="s">
        <v>268</v>
      </c>
    </row>
    <row r="201" spans="1:2" x14ac:dyDescent="0.3">
      <c r="A201" t="s">
        <v>336</v>
      </c>
      <c r="B201" t="s">
        <v>134</v>
      </c>
    </row>
    <row r="202" spans="1:2" x14ac:dyDescent="0.3">
      <c r="A202" t="s">
        <v>363</v>
      </c>
      <c r="B202" t="s">
        <v>268</v>
      </c>
    </row>
    <row r="203" spans="1:2" x14ac:dyDescent="0.3">
      <c r="A203" t="s">
        <v>358</v>
      </c>
      <c r="B203" t="s">
        <v>133</v>
      </c>
    </row>
    <row r="204" spans="1:2" x14ac:dyDescent="0.3">
      <c r="A204" t="s">
        <v>360</v>
      </c>
      <c r="B204" t="s">
        <v>137</v>
      </c>
    </row>
    <row r="205" spans="1:2" x14ac:dyDescent="0.3">
      <c r="A205" t="s">
        <v>341</v>
      </c>
      <c r="B205" t="s">
        <v>268</v>
      </c>
    </row>
    <row r="206" spans="1:2" x14ac:dyDescent="0.3">
      <c r="A206" t="s">
        <v>333</v>
      </c>
      <c r="B206" t="s">
        <v>268</v>
      </c>
    </row>
    <row r="207" spans="1:2" x14ac:dyDescent="0.3">
      <c r="A207" t="s">
        <v>376</v>
      </c>
      <c r="B207" t="s">
        <v>269</v>
      </c>
    </row>
    <row r="208" spans="1:2" x14ac:dyDescent="0.3">
      <c r="A208" t="s">
        <v>351</v>
      </c>
      <c r="B208" t="s">
        <v>270</v>
      </c>
    </row>
    <row r="209" spans="1:2" x14ac:dyDescent="0.3">
      <c r="A209" t="s">
        <v>372</v>
      </c>
      <c r="B209" t="s">
        <v>232</v>
      </c>
    </row>
    <row r="210" spans="1:2" x14ac:dyDescent="0.3">
      <c r="A210" t="s">
        <v>348</v>
      </c>
      <c r="B210" t="s">
        <v>270</v>
      </c>
    </row>
    <row r="211" spans="1:2" x14ac:dyDescent="0.3">
      <c r="A211" t="s">
        <v>342</v>
      </c>
      <c r="B211" t="s">
        <v>267</v>
      </c>
    </row>
    <row r="212" spans="1:2" x14ac:dyDescent="0.3">
      <c r="A212" t="s">
        <v>374</v>
      </c>
      <c r="B212" t="s">
        <v>270</v>
      </c>
    </row>
    <row r="213" spans="1:2" x14ac:dyDescent="0.3">
      <c r="A213" t="s">
        <v>334</v>
      </c>
      <c r="B213" t="s">
        <v>267</v>
      </c>
    </row>
    <row r="214" spans="1:2" x14ac:dyDescent="0.3">
      <c r="A214" t="s">
        <v>337</v>
      </c>
      <c r="B214" t="s">
        <v>269</v>
      </c>
    </row>
    <row r="215" spans="1:2" x14ac:dyDescent="0.3">
      <c r="A215" t="s">
        <v>350</v>
      </c>
      <c r="B215" t="s">
        <v>137</v>
      </c>
    </row>
    <row r="216" spans="1:2" x14ac:dyDescent="0.3">
      <c r="A216" t="s">
        <v>359</v>
      </c>
      <c r="B216" t="s">
        <v>137</v>
      </c>
    </row>
    <row r="217" spans="1:2" x14ac:dyDescent="0.3">
      <c r="A217" t="s">
        <v>362</v>
      </c>
      <c r="B217" t="s">
        <v>269</v>
      </c>
    </row>
    <row r="218" spans="1:2" x14ac:dyDescent="0.3">
      <c r="A218" t="s">
        <v>364</v>
      </c>
      <c r="B218" t="s">
        <v>270</v>
      </c>
    </row>
    <row r="219" spans="1:2" x14ac:dyDescent="0.3">
      <c r="A219" t="s">
        <v>352</v>
      </c>
      <c r="B219" t="s">
        <v>269</v>
      </c>
    </row>
    <row r="220" spans="1:2" x14ac:dyDescent="0.3">
      <c r="A220" t="s">
        <v>338</v>
      </c>
      <c r="B220" t="s">
        <v>268</v>
      </c>
    </row>
    <row r="221" spans="1:2" x14ac:dyDescent="0.3">
      <c r="A221" t="s">
        <v>354</v>
      </c>
      <c r="B221" t="s">
        <v>270</v>
      </c>
    </row>
    <row r="222" spans="1:2" x14ac:dyDescent="0.3">
      <c r="A222" t="s">
        <v>367</v>
      </c>
      <c r="B222" t="s">
        <v>269</v>
      </c>
    </row>
    <row r="223" spans="1:2" x14ac:dyDescent="0.3">
      <c r="A223" t="s">
        <v>349</v>
      </c>
      <c r="B223" t="s">
        <v>267</v>
      </c>
    </row>
    <row r="224" spans="1:2" x14ac:dyDescent="0.3">
      <c r="A224" t="s">
        <v>330</v>
      </c>
      <c r="B224" t="s">
        <v>267</v>
      </c>
    </row>
    <row r="225" spans="1:2" x14ac:dyDescent="0.3">
      <c r="A225" t="s">
        <v>356</v>
      </c>
      <c r="B225" t="s">
        <v>269</v>
      </c>
    </row>
    <row r="226" spans="1:2" x14ac:dyDescent="0.3">
      <c r="A226" t="s">
        <v>346</v>
      </c>
      <c r="B226" t="s">
        <v>268</v>
      </c>
    </row>
    <row r="227" spans="1:2" x14ac:dyDescent="0.3">
      <c r="A227" t="s">
        <v>332</v>
      </c>
      <c r="B227" t="s">
        <v>269</v>
      </c>
    </row>
    <row r="228" spans="1:2" x14ac:dyDescent="0.3">
      <c r="A228" t="s">
        <v>377</v>
      </c>
      <c r="B228" t="s">
        <v>137</v>
      </c>
    </row>
    <row r="229" spans="1:2" x14ac:dyDescent="0.3">
      <c r="A229" t="s">
        <v>368</v>
      </c>
      <c r="B229" t="s">
        <v>137</v>
      </c>
    </row>
    <row r="230" spans="1:2" x14ac:dyDescent="0.3">
      <c r="A230" t="s">
        <v>355</v>
      </c>
      <c r="B230" t="s">
        <v>267</v>
      </c>
    </row>
    <row r="231" spans="1:2" x14ac:dyDescent="0.3">
      <c r="A231" t="s">
        <v>365</v>
      </c>
      <c r="B231" t="s">
        <v>137</v>
      </c>
    </row>
    <row r="232" spans="1:2" x14ac:dyDescent="0.3">
      <c r="A232" t="s">
        <v>339</v>
      </c>
      <c r="B232" t="s">
        <v>270</v>
      </c>
    </row>
    <row r="233" spans="1:2" x14ac:dyDescent="0.3">
      <c r="A233" t="s">
        <v>331</v>
      </c>
      <c r="B233" t="s">
        <v>269</v>
      </c>
    </row>
    <row r="234" spans="1:2" x14ac:dyDescent="0.3">
      <c r="A234" t="s">
        <v>373</v>
      </c>
      <c r="B234" t="s">
        <v>267</v>
      </c>
    </row>
    <row r="235" spans="1:2" x14ac:dyDescent="0.3">
      <c r="A235" s="38" t="s">
        <v>391</v>
      </c>
      <c r="B235" s="38" t="s">
        <v>387</v>
      </c>
    </row>
    <row r="236" spans="1:2" x14ac:dyDescent="0.3">
      <c r="A236" s="38" t="s">
        <v>392</v>
      </c>
      <c r="B236" s="38" t="s">
        <v>387</v>
      </c>
    </row>
    <row r="237" spans="1:2" x14ac:dyDescent="0.3">
      <c r="A237" s="38" t="s">
        <v>393</v>
      </c>
      <c r="B237" s="38" t="s">
        <v>387</v>
      </c>
    </row>
    <row r="238" spans="1:2" x14ac:dyDescent="0.3">
      <c r="A238" s="38" t="s">
        <v>394</v>
      </c>
      <c r="B238" s="38" t="s">
        <v>395</v>
      </c>
    </row>
    <row r="239" spans="1:2" x14ac:dyDescent="0.3">
      <c r="A239" s="38" t="s">
        <v>396</v>
      </c>
      <c r="B239" s="38" t="s">
        <v>388</v>
      </c>
    </row>
    <row r="240" spans="1:2" x14ac:dyDescent="0.3">
      <c r="A240" s="38" t="s">
        <v>397</v>
      </c>
      <c r="B240" s="38" t="s">
        <v>388</v>
      </c>
    </row>
    <row r="241" spans="1:2" x14ac:dyDescent="0.3">
      <c r="A241" s="38" t="s">
        <v>398</v>
      </c>
      <c r="B241" s="38" t="s">
        <v>388</v>
      </c>
    </row>
    <row r="242" spans="1:2" x14ac:dyDescent="0.3">
      <c r="A242" s="38" t="s">
        <v>399</v>
      </c>
      <c r="B242" s="38" t="s">
        <v>388</v>
      </c>
    </row>
    <row r="243" spans="1:2" x14ac:dyDescent="0.3">
      <c r="A243" s="38" t="s">
        <v>400</v>
      </c>
      <c r="B243" s="38" t="s">
        <v>388</v>
      </c>
    </row>
    <row r="244" spans="1:2" x14ac:dyDescent="0.3">
      <c r="A244" s="38" t="s">
        <v>401</v>
      </c>
      <c r="B244" s="38" t="s">
        <v>389</v>
      </c>
    </row>
    <row r="245" spans="1:2" x14ac:dyDescent="0.3">
      <c r="A245" s="38" t="s">
        <v>402</v>
      </c>
      <c r="B245" s="38" t="s">
        <v>389</v>
      </c>
    </row>
    <row r="246" spans="1:2" x14ac:dyDescent="0.3">
      <c r="A246" s="38" t="s">
        <v>403</v>
      </c>
      <c r="B246" s="38" t="s">
        <v>389</v>
      </c>
    </row>
    <row r="247" spans="1:2" x14ac:dyDescent="0.3">
      <c r="A247" s="38" t="s">
        <v>404</v>
      </c>
      <c r="B247" s="38" t="s">
        <v>389</v>
      </c>
    </row>
    <row r="248" spans="1:2" x14ac:dyDescent="0.3">
      <c r="A248" s="38" t="s">
        <v>405</v>
      </c>
      <c r="B248" s="38" t="s">
        <v>406</v>
      </c>
    </row>
    <row r="249" spans="1:2" x14ac:dyDescent="0.3">
      <c r="A249" s="38" t="s">
        <v>407</v>
      </c>
      <c r="B249" s="38" t="s">
        <v>406</v>
      </c>
    </row>
    <row r="250" spans="1:2" x14ac:dyDescent="0.3">
      <c r="A250" s="38" t="s">
        <v>408</v>
      </c>
      <c r="B250" s="38" t="s">
        <v>406</v>
      </c>
    </row>
    <row r="251" spans="1:2" x14ac:dyDescent="0.3">
      <c r="A251" s="38" t="s">
        <v>409</v>
      </c>
      <c r="B251" s="38" t="s">
        <v>390</v>
      </c>
    </row>
    <row r="252" spans="1:2" x14ac:dyDescent="0.3">
      <c r="A252" s="38" t="s">
        <v>410</v>
      </c>
      <c r="B252" s="38" t="s">
        <v>390</v>
      </c>
    </row>
    <row r="253" spans="1:2" x14ac:dyDescent="0.3">
      <c r="A253" s="51" t="s">
        <v>412</v>
      </c>
      <c r="B253" s="51" t="s">
        <v>388</v>
      </c>
    </row>
    <row r="254" spans="1:2" x14ac:dyDescent="0.3">
      <c r="A254" s="51" t="s">
        <v>413</v>
      </c>
      <c r="B254" s="51" t="s">
        <v>406</v>
      </c>
    </row>
    <row r="255" spans="1:2" x14ac:dyDescent="0.3">
      <c r="A255" s="51" t="s">
        <v>414</v>
      </c>
      <c r="B255" s="51" t="s">
        <v>390</v>
      </c>
    </row>
    <row r="256" spans="1:2" x14ac:dyDescent="0.3">
      <c r="A256" s="51" t="s">
        <v>415</v>
      </c>
      <c r="B256" s="51" t="s">
        <v>390</v>
      </c>
    </row>
    <row r="257" spans="1:2" x14ac:dyDescent="0.3">
      <c r="A257" s="51" t="s">
        <v>416</v>
      </c>
      <c r="B257" s="51" t="s">
        <v>390</v>
      </c>
    </row>
    <row r="258" spans="1:2" x14ac:dyDescent="0.3">
      <c r="A258" s="51" t="s">
        <v>411</v>
      </c>
      <c r="B258" s="51" t="s">
        <v>411</v>
      </c>
    </row>
    <row r="259" spans="1:2" x14ac:dyDescent="0.3">
      <c r="A259" s="51" t="s">
        <v>335</v>
      </c>
      <c r="B259" s="51" t="s">
        <v>132</v>
      </c>
    </row>
    <row r="260" spans="1:2" x14ac:dyDescent="0.3">
      <c r="A260" s="51" t="s">
        <v>421</v>
      </c>
      <c r="B260" s="51" t="s">
        <v>395</v>
      </c>
    </row>
    <row r="261" spans="1:2" x14ac:dyDescent="0.3">
      <c r="A261" s="51" t="s">
        <v>350</v>
      </c>
      <c r="B261" s="51" t="s">
        <v>137</v>
      </c>
    </row>
    <row r="262" spans="1:2" x14ac:dyDescent="0.3">
      <c r="A262" s="51" t="s">
        <v>360</v>
      </c>
      <c r="B262" s="51" t="s">
        <v>137</v>
      </c>
    </row>
    <row r="263" spans="1:2" x14ac:dyDescent="0.3">
      <c r="A263" s="51" t="s">
        <v>377</v>
      </c>
      <c r="B263" s="51" t="s">
        <v>137</v>
      </c>
    </row>
    <row r="264" spans="1:2" x14ac:dyDescent="0.3">
      <c r="A264" s="51" t="s">
        <v>422</v>
      </c>
      <c r="B264" s="51" t="s">
        <v>388</v>
      </c>
    </row>
    <row r="265" spans="1:2" x14ac:dyDescent="0.3">
      <c r="A265" s="51" t="s">
        <v>423</v>
      </c>
      <c r="B265" s="51" t="s">
        <v>406</v>
      </c>
    </row>
    <row r="266" spans="1:2" x14ac:dyDescent="0.3">
      <c r="A266" s="51" t="s">
        <v>424</v>
      </c>
      <c r="B266" s="51" t="s">
        <v>406</v>
      </c>
    </row>
    <row r="267" spans="1:2" x14ac:dyDescent="0.3">
      <c r="A267" s="51" t="s">
        <v>425</v>
      </c>
      <c r="B267" s="51" t="s">
        <v>406</v>
      </c>
    </row>
    <row r="268" spans="1:2" x14ac:dyDescent="0.3">
      <c r="A268" s="51" t="s">
        <v>355</v>
      </c>
      <c r="B268" s="51" t="s">
        <v>267</v>
      </c>
    </row>
    <row r="269" spans="1:2" x14ac:dyDescent="0.3">
      <c r="A269" s="51" t="s">
        <v>330</v>
      </c>
      <c r="B269" s="51" t="s">
        <v>267</v>
      </c>
    </row>
    <row r="270" spans="1:2" x14ac:dyDescent="0.3">
      <c r="A270" s="51" t="s">
        <v>366</v>
      </c>
      <c r="B270" s="51" t="s">
        <v>268</v>
      </c>
    </row>
    <row r="271" spans="1:2" x14ac:dyDescent="0.3">
      <c r="A271" s="51" t="s">
        <v>346</v>
      </c>
      <c r="B271" s="51" t="s">
        <v>268</v>
      </c>
    </row>
    <row r="272" spans="1:2" x14ac:dyDescent="0.3">
      <c r="A272" s="51" t="s">
        <v>338</v>
      </c>
      <c r="B272" s="51" t="s">
        <v>268</v>
      </c>
    </row>
    <row r="273" spans="1:2" x14ac:dyDescent="0.3">
      <c r="A273" s="51" t="s">
        <v>363</v>
      </c>
      <c r="B273" s="51" t="s">
        <v>268</v>
      </c>
    </row>
    <row r="274" spans="1:2" x14ac:dyDescent="0.3">
      <c r="A274" s="51" t="s">
        <v>367</v>
      </c>
      <c r="B274" s="51" t="s">
        <v>269</v>
      </c>
    </row>
    <row r="275" spans="1:2" x14ac:dyDescent="0.3">
      <c r="A275" s="51" t="s">
        <v>376</v>
      </c>
      <c r="B275" s="51" t="s">
        <v>269</v>
      </c>
    </row>
    <row r="276" spans="1:2" x14ac:dyDescent="0.3">
      <c r="A276" s="51" t="s">
        <v>362</v>
      </c>
      <c r="B276" s="51" t="s">
        <v>269</v>
      </c>
    </row>
    <row r="277" spans="1:2" x14ac:dyDescent="0.3">
      <c r="A277" s="51" t="s">
        <v>417</v>
      </c>
      <c r="B277" s="51" t="s">
        <v>417</v>
      </c>
    </row>
    <row r="278" spans="1:2" x14ac:dyDescent="0.3">
      <c r="A278" s="51" t="s">
        <v>418</v>
      </c>
      <c r="B278" s="51" t="s">
        <v>418</v>
      </c>
    </row>
    <row r="279" spans="1:2" x14ac:dyDescent="0.3">
      <c r="A279" s="51" t="s">
        <v>419</v>
      </c>
      <c r="B279" s="51" t="s">
        <v>419</v>
      </c>
    </row>
    <row r="280" spans="1:2" x14ac:dyDescent="0.3">
      <c r="A280" s="51" t="s">
        <v>420</v>
      </c>
      <c r="B280" s="51" t="s">
        <v>420</v>
      </c>
    </row>
    <row r="281" spans="1:2" x14ac:dyDescent="0.3">
      <c r="A281" s="51" t="s">
        <v>429</v>
      </c>
      <c r="B281" s="51" t="s">
        <v>387</v>
      </c>
    </row>
    <row r="282" spans="1:2" x14ac:dyDescent="0.3">
      <c r="A282" s="51" t="s">
        <v>430</v>
      </c>
      <c r="B282" s="51" t="s">
        <v>387</v>
      </c>
    </row>
    <row r="283" spans="1:2" x14ac:dyDescent="0.3">
      <c r="A283" s="51" t="s">
        <v>431</v>
      </c>
      <c r="B283" s="51" t="s">
        <v>406</v>
      </c>
    </row>
    <row r="284" spans="1:2" x14ac:dyDescent="0.3">
      <c r="A284" s="51" t="s">
        <v>432</v>
      </c>
      <c r="B284" s="51" t="s">
        <v>390</v>
      </c>
    </row>
    <row r="285" spans="1:2" x14ac:dyDescent="0.3">
      <c r="A285" s="51" t="s">
        <v>433</v>
      </c>
      <c r="B285" s="51" t="s">
        <v>426</v>
      </c>
    </row>
    <row r="286" spans="1:2" x14ac:dyDescent="0.3">
      <c r="A286" s="51" t="s">
        <v>434</v>
      </c>
      <c r="B286" s="51" t="s">
        <v>427</v>
      </c>
    </row>
    <row r="287" spans="1:2" x14ac:dyDescent="0.3">
      <c r="A287" s="51" t="s">
        <v>435</v>
      </c>
      <c r="B287" s="51" t="s">
        <v>428</v>
      </c>
    </row>
    <row r="288" spans="1:2" x14ac:dyDescent="0.3">
      <c r="A288" s="51" t="s">
        <v>436</v>
      </c>
      <c r="B288" s="51" t="s">
        <v>428</v>
      </c>
    </row>
    <row r="289" spans="1:2" x14ac:dyDescent="0.3">
      <c r="A289" s="51" t="s">
        <v>437</v>
      </c>
      <c r="B289" s="51" t="s">
        <v>387</v>
      </c>
    </row>
    <row r="290" spans="1:2" x14ac:dyDescent="0.3">
      <c r="A290" s="51" t="s">
        <v>438</v>
      </c>
      <c r="B290" s="51" t="s">
        <v>387</v>
      </c>
    </row>
    <row r="291" spans="1:2" x14ac:dyDescent="0.3">
      <c r="A291" s="51" t="s">
        <v>439</v>
      </c>
      <c r="B291" s="51" t="s">
        <v>395</v>
      </c>
    </row>
    <row r="292" spans="1:2" x14ac:dyDescent="0.3">
      <c r="A292" s="51" t="s">
        <v>440</v>
      </c>
      <c r="B292" s="51" t="s">
        <v>395</v>
      </c>
    </row>
    <row r="293" spans="1:2" x14ac:dyDescent="0.3">
      <c r="A293" s="51" t="s">
        <v>441</v>
      </c>
      <c r="B293" s="51" t="s">
        <v>395</v>
      </c>
    </row>
    <row r="294" spans="1:2" x14ac:dyDescent="0.3">
      <c r="A294" s="51" t="s">
        <v>442</v>
      </c>
      <c r="B294" s="51" t="s">
        <v>395</v>
      </c>
    </row>
    <row r="295" spans="1:2" x14ac:dyDescent="0.3">
      <c r="A295" s="51" t="s">
        <v>443</v>
      </c>
      <c r="B295" s="51" t="s">
        <v>395</v>
      </c>
    </row>
    <row r="296" spans="1:2" x14ac:dyDescent="0.3">
      <c r="A296" s="51" t="s">
        <v>444</v>
      </c>
      <c r="B296" s="51" t="s">
        <v>389</v>
      </c>
    </row>
    <row r="297" spans="1:2" x14ac:dyDescent="0.3">
      <c r="A297" s="51" t="s">
        <v>445</v>
      </c>
      <c r="B297" s="51" t="s">
        <v>406</v>
      </c>
    </row>
    <row r="298" spans="1:2" x14ac:dyDescent="0.3">
      <c r="A298" s="51" t="s">
        <v>446</v>
      </c>
      <c r="B298" s="51" t="s">
        <v>390</v>
      </c>
    </row>
    <row r="299" spans="1:2" x14ac:dyDescent="0.3">
      <c r="A299" s="51" t="s">
        <v>447</v>
      </c>
      <c r="B299" s="51" t="s">
        <v>426</v>
      </c>
    </row>
    <row r="300" spans="1:2" x14ac:dyDescent="0.3">
      <c r="A300" s="51" t="s">
        <v>448</v>
      </c>
      <c r="B300" s="51" t="s">
        <v>449</v>
      </c>
    </row>
    <row r="301" spans="1:2" x14ac:dyDescent="0.3">
      <c r="A301" s="51" t="s">
        <v>450</v>
      </c>
      <c r="B301" s="51" t="s">
        <v>428</v>
      </c>
    </row>
    <row r="302" spans="1:2" x14ac:dyDescent="0.3">
      <c r="A302" s="51" t="s">
        <v>451</v>
      </c>
      <c r="B302" s="51" t="s">
        <v>87</v>
      </c>
    </row>
    <row r="303" spans="1:2" x14ac:dyDescent="0.3">
      <c r="A303" s="51" t="s">
        <v>452</v>
      </c>
      <c r="B303" s="51" t="s">
        <v>453</v>
      </c>
    </row>
    <row r="304" spans="1:2" x14ac:dyDescent="0.3">
      <c r="A304" s="55" t="s">
        <v>454</v>
      </c>
      <c r="B304" s="55" t="s">
        <v>454</v>
      </c>
    </row>
    <row r="305" spans="1:2" x14ac:dyDescent="0.3">
      <c r="A305" s="55" t="s">
        <v>455</v>
      </c>
      <c r="B305" s="55" t="s">
        <v>455</v>
      </c>
    </row>
    <row r="306" spans="1:2" x14ac:dyDescent="0.3">
      <c r="A306" s="55" t="s">
        <v>456</v>
      </c>
      <c r="B306" s="55" t="s">
        <v>456</v>
      </c>
    </row>
    <row r="307" spans="1:2" x14ac:dyDescent="0.3">
      <c r="A307" s="55" t="s">
        <v>457</v>
      </c>
      <c r="B307" s="55" t="s">
        <v>390</v>
      </c>
    </row>
    <row r="308" spans="1:2" x14ac:dyDescent="0.3">
      <c r="A308" s="56" t="s">
        <v>458</v>
      </c>
      <c r="B308" s="56" t="s">
        <v>459</v>
      </c>
    </row>
    <row r="309" spans="1:2" x14ac:dyDescent="0.3">
      <c r="A309" s="55" t="s">
        <v>460</v>
      </c>
      <c r="B309" s="55" t="s">
        <v>460</v>
      </c>
    </row>
    <row r="310" spans="1:2" x14ac:dyDescent="0.3">
      <c r="A310" s="57" t="s">
        <v>463</v>
      </c>
      <c r="B310" s="57" t="s">
        <v>459</v>
      </c>
    </row>
    <row r="311" spans="1:2" x14ac:dyDescent="0.3">
      <c r="A311" s="57" t="s">
        <v>464</v>
      </c>
      <c r="B311" s="57" t="s">
        <v>388</v>
      </c>
    </row>
    <row r="312" spans="1:2" x14ac:dyDescent="0.3">
      <c r="A312" s="57" t="s">
        <v>461</v>
      </c>
      <c r="B312" s="57" t="s">
        <v>461</v>
      </c>
    </row>
    <row r="313" spans="1:2" x14ac:dyDescent="0.3">
      <c r="A313" s="57" t="s">
        <v>465</v>
      </c>
      <c r="B313" s="57" t="s">
        <v>388</v>
      </c>
    </row>
    <row r="314" spans="1:2" x14ac:dyDescent="0.3">
      <c r="A314" s="57" t="s">
        <v>466</v>
      </c>
      <c r="B314" s="57" t="s">
        <v>459</v>
      </c>
    </row>
    <row r="315" spans="1:2" x14ac:dyDescent="0.3">
      <c r="A315" s="57" t="s">
        <v>467</v>
      </c>
      <c r="B315" s="57" t="s">
        <v>462</v>
      </c>
    </row>
    <row r="316" spans="1:2" x14ac:dyDescent="0.3">
      <c r="A316" s="57" t="s">
        <v>468</v>
      </c>
      <c r="B316" s="57" t="s">
        <v>462</v>
      </c>
    </row>
    <row r="317" spans="1:2" x14ac:dyDescent="0.3">
      <c r="A317" s="57" t="s">
        <v>469</v>
      </c>
      <c r="B317" s="57" t="s">
        <v>462</v>
      </c>
    </row>
    <row r="318" spans="1:2" x14ac:dyDescent="0.3">
      <c r="A318" s="57" t="s">
        <v>470</v>
      </c>
      <c r="B318" s="57" t="s">
        <v>459</v>
      </c>
    </row>
    <row r="319" spans="1:2" x14ac:dyDescent="0.3">
      <c r="A319" s="57" t="s">
        <v>471</v>
      </c>
      <c r="B319" s="57" t="s">
        <v>459</v>
      </c>
    </row>
    <row r="320" spans="1:2" x14ac:dyDescent="0.3">
      <c r="A320" s="55" t="s">
        <v>477</v>
      </c>
      <c r="B320" s="55" t="s">
        <v>462</v>
      </c>
    </row>
    <row r="321" spans="1:2" x14ac:dyDescent="0.3">
      <c r="A321" s="55" t="s">
        <v>472</v>
      </c>
      <c r="B321" s="55" t="s">
        <v>472</v>
      </c>
    </row>
    <row r="322" spans="1:2" x14ac:dyDescent="0.3">
      <c r="A322" s="57" t="s">
        <v>478</v>
      </c>
      <c r="B322" s="57" t="s">
        <v>462</v>
      </c>
    </row>
    <row r="323" spans="1:2" x14ac:dyDescent="0.3">
      <c r="A323" s="55" t="s">
        <v>479</v>
      </c>
      <c r="B323" s="55" t="s">
        <v>473</v>
      </c>
    </row>
    <row r="324" spans="1:2" x14ac:dyDescent="0.3">
      <c r="A324" s="55" t="s">
        <v>480</v>
      </c>
      <c r="B324" s="55" t="s">
        <v>473</v>
      </c>
    </row>
    <row r="325" spans="1:2" x14ac:dyDescent="0.3">
      <c r="A325" s="55" t="s">
        <v>481</v>
      </c>
      <c r="B325" s="55" t="s">
        <v>474</v>
      </c>
    </row>
    <row r="326" spans="1:2" x14ac:dyDescent="0.3">
      <c r="A326" s="55" t="s">
        <v>482</v>
      </c>
      <c r="B326" s="55" t="s">
        <v>474</v>
      </c>
    </row>
    <row r="327" spans="1:2" x14ac:dyDescent="0.3">
      <c r="A327" s="55" t="s">
        <v>483</v>
      </c>
      <c r="B327" s="55" t="s">
        <v>475</v>
      </c>
    </row>
    <row r="328" spans="1:2" x14ac:dyDescent="0.3">
      <c r="A328" s="55" t="s">
        <v>484</v>
      </c>
      <c r="B328" s="55" t="s">
        <v>475</v>
      </c>
    </row>
    <row r="329" spans="1:2" x14ac:dyDescent="0.3">
      <c r="A329" s="55" t="s">
        <v>485</v>
      </c>
      <c r="B329" s="55" t="s">
        <v>473</v>
      </c>
    </row>
    <row r="330" spans="1:2" x14ac:dyDescent="0.3">
      <c r="A330" s="55" t="s">
        <v>486</v>
      </c>
      <c r="B330" s="55" t="s">
        <v>475</v>
      </c>
    </row>
    <row r="331" spans="1:2" x14ac:dyDescent="0.3">
      <c r="A331" s="55" t="s">
        <v>487</v>
      </c>
      <c r="B331" s="55" t="s">
        <v>459</v>
      </c>
    </row>
    <row r="332" spans="1:2" x14ac:dyDescent="0.3">
      <c r="A332" s="55" t="s">
        <v>488</v>
      </c>
      <c r="B332" s="55" t="s">
        <v>406</v>
      </c>
    </row>
    <row r="333" spans="1:2" x14ac:dyDescent="0.3">
      <c r="A333" s="55" t="s">
        <v>489</v>
      </c>
      <c r="B333" s="55" t="s">
        <v>473</v>
      </c>
    </row>
    <row r="334" spans="1:2" x14ac:dyDescent="0.3">
      <c r="A334" s="55" t="s">
        <v>490</v>
      </c>
      <c r="B334" s="55" t="s">
        <v>475</v>
      </c>
    </row>
    <row r="335" spans="1:2" x14ac:dyDescent="0.3">
      <c r="A335" s="55" t="s">
        <v>491</v>
      </c>
      <c r="B335" s="55" t="s">
        <v>388</v>
      </c>
    </row>
    <row r="336" spans="1:2" x14ac:dyDescent="0.3">
      <c r="A336" s="55" t="s">
        <v>492</v>
      </c>
      <c r="B336" s="55" t="s">
        <v>389</v>
      </c>
    </row>
    <row r="337" spans="1:2" x14ac:dyDescent="0.3">
      <c r="A337" s="55" t="s">
        <v>493</v>
      </c>
      <c r="B337" s="55" t="s">
        <v>389</v>
      </c>
    </row>
    <row r="338" spans="1:2" x14ac:dyDescent="0.3">
      <c r="A338" s="55" t="s">
        <v>494</v>
      </c>
      <c r="B338" s="55" t="s">
        <v>462</v>
      </c>
    </row>
    <row r="339" spans="1:2" x14ac:dyDescent="0.3">
      <c r="A339" s="55" t="s">
        <v>495</v>
      </c>
      <c r="B339" s="55" t="s">
        <v>473</v>
      </c>
    </row>
    <row r="340" spans="1:2" x14ac:dyDescent="0.3">
      <c r="A340" s="55" t="s">
        <v>496</v>
      </c>
      <c r="B340" s="55" t="s">
        <v>462</v>
      </c>
    </row>
    <row r="341" spans="1:2" x14ac:dyDescent="0.3">
      <c r="A341" s="55" t="s">
        <v>497</v>
      </c>
      <c r="B341" s="55" t="s">
        <v>474</v>
      </c>
    </row>
    <row r="342" spans="1:2" x14ac:dyDescent="0.3">
      <c r="A342" s="55" t="s">
        <v>498</v>
      </c>
      <c r="B342" s="55" t="s">
        <v>390</v>
      </c>
    </row>
    <row r="343" spans="1:2" x14ac:dyDescent="0.3">
      <c r="A343" s="55" t="s">
        <v>499</v>
      </c>
      <c r="B343" s="55" t="s">
        <v>462</v>
      </c>
    </row>
    <row r="344" spans="1:2" x14ac:dyDescent="0.3">
      <c r="A344" s="55" t="s">
        <v>500</v>
      </c>
      <c r="B344" s="55" t="s">
        <v>474</v>
      </c>
    </row>
    <row r="345" spans="1:2" x14ac:dyDescent="0.3">
      <c r="A345" s="55" t="s">
        <v>501</v>
      </c>
      <c r="B345" s="55" t="s">
        <v>474</v>
      </c>
    </row>
    <row r="346" spans="1:2" x14ac:dyDescent="0.3">
      <c r="A346" s="55" t="s">
        <v>502</v>
      </c>
      <c r="B346" s="55" t="s">
        <v>474</v>
      </c>
    </row>
    <row r="347" spans="1:2" x14ac:dyDescent="0.3">
      <c r="A347" s="55" t="s">
        <v>503</v>
      </c>
      <c r="B347" s="55" t="s">
        <v>390</v>
      </c>
    </row>
    <row r="348" spans="1:2" x14ac:dyDescent="0.3">
      <c r="A348" s="55" t="s">
        <v>504</v>
      </c>
      <c r="B348" s="55" t="s">
        <v>459</v>
      </c>
    </row>
    <row r="349" spans="1:2" x14ac:dyDescent="0.3">
      <c r="A349" s="55" t="s">
        <v>505</v>
      </c>
      <c r="B349" s="55" t="s">
        <v>389</v>
      </c>
    </row>
    <row r="350" spans="1:2" x14ac:dyDescent="0.3">
      <c r="A350" s="55" t="s">
        <v>506</v>
      </c>
      <c r="B350" s="55" t="s">
        <v>389</v>
      </c>
    </row>
    <row r="351" spans="1:2" x14ac:dyDescent="0.3">
      <c r="A351" s="55" t="s">
        <v>507</v>
      </c>
      <c r="B351" s="55" t="s">
        <v>459</v>
      </c>
    </row>
    <row r="352" spans="1:2" x14ac:dyDescent="0.3">
      <c r="A352" s="55" t="s">
        <v>508</v>
      </c>
      <c r="B352" s="55" t="s">
        <v>389</v>
      </c>
    </row>
    <row r="353" spans="1:2" x14ac:dyDescent="0.3">
      <c r="A353" s="55" t="s">
        <v>509</v>
      </c>
      <c r="B353" s="55" t="s">
        <v>395</v>
      </c>
    </row>
    <row r="354" spans="1:2" x14ac:dyDescent="0.3">
      <c r="A354" s="55" t="s">
        <v>510</v>
      </c>
      <c r="B354" s="55" t="s">
        <v>475</v>
      </c>
    </row>
    <row r="355" spans="1:2" x14ac:dyDescent="0.3">
      <c r="A355" s="55" t="s">
        <v>511</v>
      </c>
      <c r="B355" s="55" t="s">
        <v>473</v>
      </c>
    </row>
    <row r="356" spans="1:2" x14ac:dyDescent="0.3">
      <c r="A356" s="55" t="s">
        <v>512</v>
      </c>
      <c r="B356" s="55" t="s">
        <v>475</v>
      </c>
    </row>
    <row r="357" spans="1:2" x14ac:dyDescent="0.3">
      <c r="A357" s="55" t="s">
        <v>513</v>
      </c>
      <c r="B357" s="55" t="s">
        <v>475</v>
      </c>
    </row>
    <row r="358" spans="1:2" x14ac:dyDescent="0.3">
      <c r="A358" s="55" t="s">
        <v>514</v>
      </c>
      <c r="B358" s="55" t="s">
        <v>459</v>
      </c>
    </row>
    <row r="359" spans="1:2" x14ac:dyDescent="0.3">
      <c r="A359" s="55" t="s">
        <v>515</v>
      </c>
      <c r="B359" s="55" t="s">
        <v>475</v>
      </c>
    </row>
    <row r="360" spans="1:2" x14ac:dyDescent="0.3">
      <c r="A360" s="55" t="s">
        <v>516</v>
      </c>
      <c r="B360" s="55" t="s">
        <v>475</v>
      </c>
    </row>
    <row r="361" spans="1:2" x14ac:dyDescent="0.3">
      <c r="A361" s="55" t="s">
        <v>476</v>
      </c>
      <c r="B361" s="55" t="s">
        <v>476</v>
      </c>
    </row>
    <row r="362" spans="1:2" x14ac:dyDescent="0.3">
      <c r="A362" s="55" t="s">
        <v>517</v>
      </c>
      <c r="B362" s="55" t="s">
        <v>473</v>
      </c>
    </row>
    <row r="363" spans="1:2" x14ac:dyDescent="0.3">
      <c r="A363" s="55" t="s">
        <v>518</v>
      </c>
      <c r="B363" s="55" t="s">
        <v>473</v>
      </c>
    </row>
    <row r="364" spans="1:2" x14ac:dyDescent="0.3">
      <c r="A364" s="55" t="s">
        <v>519</v>
      </c>
      <c r="B364" s="55" t="s">
        <v>473</v>
      </c>
    </row>
    <row r="365" spans="1:2" x14ac:dyDescent="0.3">
      <c r="A365" s="55" t="s">
        <v>520</v>
      </c>
      <c r="B365" s="55" t="s">
        <v>462</v>
      </c>
    </row>
    <row r="366" spans="1:2" x14ac:dyDescent="0.3">
      <c r="A366" s="55" t="s">
        <v>521</v>
      </c>
      <c r="B366" s="55" t="s">
        <v>459</v>
      </c>
    </row>
    <row r="367" spans="1:2" x14ac:dyDescent="0.3">
      <c r="A367" s="55" t="s">
        <v>522</v>
      </c>
      <c r="B367" s="55" t="s">
        <v>395</v>
      </c>
    </row>
    <row r="368" spans="1:2" x14ac:dyDescent="0.3">
      <c r="A368" s="55" t="s">
        <v>523</v>
      </c>
      <c r="B368" s="55" t="s">
        <v>462</v>
      </c>
    </row>
    <row r="369" spans="1:2" x14ac:dyDescent="0.3">
      <c r="A369" s="55" t="s">
        <v>524</v>
      </c>
      <c r="B369" s="55" t="s">
        <v>475</v>
      </c>
    </row>
    <row r="370" spans="1:2" x14ac:dyDescent="0.3">
      <c r="A370" s="55" t="s">
        <v>525</v>
      </c>
      <c r="B370" s="55" t="s">
        <v>473</v>
      </c>
    </row>
    <row r="371" spans="1:2" x14ac:dyDescent="0.3">
      <c r="A371" s="55" t="s">
        <v>526</v>
      </c>
      <c r="B371" s="55" t="s">
        <v>474</v>
      </c>
    </row>
    <row r="372" spans="1:2" x14ac:dyDescent="0.3">
      <c r="A372" s="55" t="s">
        <v>549</v>
      </c>
      <c r="B372" s="55" t="s">
        <v>550</v>
      </c>
    </row>
    <row r="373" spans="1:2" x14ac:dyDescent="0.3">
      <c r="A373" s="55" t="s">
        <v>553</v>
      </c>
      <c r="B373" s="55" t="s">
        <v>551</v>
      </c>
    </row>
    <row r="374" spans="1:2" x14ac:dyDescent="0.3">
      <c r="A374" s="55" t="s">
        <v>554</v>
      </c>
      <c r="B374" s="55" t="s">
        <v>551</v>
      </c>
    </row>
    <row r="375" spans="1:2" x14ac:dyDescent="0.3">
      <c r="A375" s="55" t="s">
        <v>555</v>
      </c>
      <c r="B375" s="55" t="s">
        <v>552</v>
      </c>
    </row>
    <row r="376" spans="1:2" x14ac:dyDescent="0.3">
      <c r="A376" s="55" t="s">
        <v>557</v>
      </c>
      <c r="B376" s="55" t="s">
        <v>550</v>
      </c>
    </row>
    <row r="377" spans="1:2" x14ac:dyDescent="0.3">
      <c r="A377" s="55" t="s">
        <v>558</v>
      </c>
      <c r="B377" s="55" t="s">
        <v>551</v>
      </c>
    </row>
    <row r="378" spans="1:2" x14ac:dyDescent="0.3">
      <c r="A378" s="55" t="s">
        <v>559</v>
      </c>
      <c r="B378" s="55" t="s">
        <v>556</v>
      </c>
    </row>
    <row r="379" spans="1:2" x14ac:dyDescent="0.3">
      <c r="A379" s="55" t="s">
        <v>560</v>
      </c>
      <c r="B379" s="55" t="s">
        <v>556</v>
      </c>
    </row>
    <row r="380" spans="1:2" x14ac:dyDescent="0.3">
      <c r="A380" s="55" t="s">
        <v>564</v>
      </c>
      <c r="B380" s="55" t="s">
        <v>563</v>
      </c>
    </row>
    <row r="381" spans="1:2" x14ac:dyDescent="0.3">
      <c r="A381" s="55" t="s">
        <v>565</v>
      </c>
      <c r="B381" s="55" t="s">
        <v>135</v>
      </c>
    </row>
    <row r="382" spans="1:2" x14ac:dyDescent="0.3">
      <c r="A382" s="55" t="s">
        <v>566</v>
      </c>
      <c r="B382" s="55" t="s">
        <v>561</v>
      </c>
    </row>
    <row r="383" spans="1:2" x14ac:dyDescent="0.3">
      <c r="A383" s="55" t="s">
        <v>567</v>
      </c>
      <c r="B383" s="55" t="s">
        <v>134</v>
      </c>
    </row>
    <row r="384" spans="1:2" x14ac:dyDescent="0.3">
      <c r="A384" s="55" t="s">
        <v>568</v>
      </c>
      <c r="B384" s="55" t="s">
        <v>561</v>
      </c>
    </row>
    <row r="385" spans="1:2" x14ac:dyDescent="0.3">
      <c r="A385" s="55" t="s">
        <v>569</v>
      </c>
      <c r="B385" s="55" t="s">
        <v>562</v>
      </c>
    </row>
    <row r="386" spans="1:2" x14ac:dyDescent="0.3">
      <c r="A386" s="55" t="s">
        <v>570</v>
      </c>
      <c r="B386" s="55" t="s">
        <v>132</v>
      </c>
    </row>
    <row r="387" spans="1:2" x14ac:dyDescent="0.3">
      <c r="A387" s="55" t="s">
        <v>571</v>
      </c>
      <c r="B387" s="55" t="s">
        <v>552</v>
      </c>
    </row>
    <row r="388" spans="1:2" x14ac:dyDescent="0.3">
      <c r="A388" s="55" t="s">
        <v>572</v>
      </c>
      <c r="B388" s="55" t="s">
        <v>131</v>
      </c>
    </row>
    <row r="389" spans="1:2" x14ac:dyDescent="0.3">
      <c r="A389" s="55" t="s">
        <v>573</v>
      </c>
      <c r="B389" s="55" t="s">
        <v>561</v>
      </c>
    </row>
    <row r="390" spans="1:2" x14ac:dyDescent="0.3">
      <c r="A390" s="55" t="s">
        <v>574</v>
      </c>
      <c r="B390" s="55" t="s">
        <v>134</v>
      </c>
    </row>
    <row r="391" spans="1:2" x14ac:dyDescent="0.3">
      <c r="A391" s="55" t="s">
        <v>575</v>
      </c>
      <c r="B391" s="55" t="s">
        <v>556</v>
      </c>
    </row>
    <row r="392" spans="1:2" x14ac:dyDescent="0.3">
      <c r="A392" s="55" t="s">
        <v>576</v>
      </c>
      <c r="B392" s="55" t="s">
        <v>134</v>
      </c>
    </row>
    <row r="393" spans="1:2" x14ac:dyDescent="0.3">
      <c r="A393" s="55" t="s">
        <v>577</v>
      </c>
      <c r="B393" s="55" t="s">
        <v>563</v>
      </c>
    </row>
    <row r="394" spans="1:2" x14ac:dyDescent="0.3">
      <c r="A394" s="55" t="s">
        <v>579</v>
      </c>
      <c r="B394" s="55" t="s">
        <v>552</v>
      </c>
    </row>
    <row r="395" spans="1:2" x14ac:dyDescent="0.3">
      <c r="A395" s="55" t="s">
        <v>580</v>
      </c>
      <c r="B395" s="55" t="s">
        <v>131</v>
      </c>
    </row>
    <row r="396" spans="1:2" x14ac:dyDescent="0.3">
      <c r="A396" s="55" t="s">
        <v>581</v>
      </c>
      <c r="B396" s="55" t="s">
        <v>550</v>
      </c>
    </row>
    <row r="397" spans="1:2" x14ac:dyDescent="0.3">
      <c r="A397" s="55" t="s">
        <v>582</v>
      </c>
      <c r="B397" s="55" t="s">
        <v>562</v>
      </c>
    </row>
    <row r="398" spans="1:2" x14ac:dyDescent="0.3">
      <c r="A398" s="55" t="s">
        <v>583</v>
      </c>
      <c r="B398" s="55" t="s">
        <v>133</v>
      </c>
    </row>
    <row r="399" spans="1:2" x14ac:dyDescent="0.3">
      <c r="A399" s="55" t="s">
        <v>584</v>
      </c>
      <c r="B399" s="55" t="s">
        <v>133</v>
      </c>
    </row>
    <row r="400" spans="1:2" x14ac:dyDescent="0.3">
      <c r="A400" s="55" t="s">
        <v>585</v>
      </c>
      <c r="B400" s="55" t="s">
        <v>551</v>
      </c>
    </row>
    <row r="401" spans="1:2" x14ac:dyDescent="0.3">
      <c r="A401" s="55" t="s">
        <v>586</v>
      </c>
      <c r="B401" s="55" t="s">
        <v>563</v>
      </c>
    </row>
    <row r="402" spans="1:2" x14ac:dyDescent="0.3">
      <c r="A402" s="55" t="s">
        <v>587</v>
      </c>
      <c r="B402" s="55" t="s">
        <v>578</v>
      </c>
    </row>
    <row r="403" spans="1:2" x14ac:dyDescent="0.3">
      <c r="A403" s="55" t="s">
        <v>588</v>
      </c>
      <c r="B403" s="55" t="s">
        <v>562</v>
      </c>
    </row>
    <row r="404" spans="1:2" x14ac:dyDescent="0.3">
      <c r="A404" s="55" t="s">
        <v>589</v>
      </c>
      <c r="B404" s="55" t="s">
        <v>550</v>
      </c>
    </row>
    <row r="405" spans="1:2" x14ac:dyDescent="0.3">
      <c r="A405" s="55" t="s">
        <v>590</v>
      </c>
      <c r="B405" s="55" t="s">
        <v>135</v>
      </c>
    </row>
    <row r="406" spans="1:2" x14ac:dyDescent="0.3">
      <c r="A406" s="55" t="s">
        <v>591</v>
      </c>
      <c r="B406" s="55" t="s">
        <v>135</v>
      </c>
    </row>
    <row r="407" spans="1:2" x14ac:dyDescent="0.3">
      <c r="A407" s="55" t="s">
        <v>592</v>
      </c>
      <c r="B407" s="55" t="s">
        <v>578</v>
      </c>
    </row>
    <row r="408" spans="1:2" x14ac:dyDescent="0.3">
      <c r="A408" s="55" t="s">
        <v>595</v>
      </c>
      <c r="B408" s="55" t="s">
        <v>551</v>
      </c>
    </row>
    <row r="409" spans="1:2" x14ac:dyDescent="0.3">
      <c r="A409" s="55" t="s">
        <v>596</v>
      </c>
      <c r="B409" s="55" t="s">
        <v>563</v>
      </c>
    </row>
    <row r="410" spans="1:2" x14ac:dyDescent="0.3">
      <c r="A410" s="55" t="s">
        <v>597</v>
      </c>
      <c r="B410" s="55" t="s">
        <v>561</v>
      </c>
    </row>
    <row r="411" spans="1:2" x14ac:dyDescent="0.3">
      <c r="A411" s="55" t="s">
        <v>598</v>
      </c>
      <c r="B411" s="55" t="s">
        <v>562</v>
      </c>
    </row>
    <row r="412" spans="1:2" x14ac:dyDescent="0.3">
      <c r="A412" s="55" t="s">
        <v>599</v>
      </c>
      <c r="B412" s="55" t="s">
        <v>561</v>
      </c>
    </row>
    <row r="413" spans="1:2" x14ac:dyDescent="0.3">
      <c r="A413" s="55" t="s">
        <v>600</v>
      </c>
      <c r="B413" s="55" t="s">
        <v>133</v>
      </c>
    </row>
    <row r="414" spans="1:2" x14ac:dyDescent="0.3">
      <c r="A414" s="55" t="s">
        <v>601</v>
      </c>
      <c r="B414" s="55" t="s">
        <v>141</v>
      </c>
    </row>
    <row r="415" spans="1:2" x14ac:dyDescent="0.3">
      <c r="A415" s="55" t="s">
        <v>602</v>
      </c>
      <c r="B415" s="55" t="s">
        <v>131</v>
      </c>
    </row>
    <row r="416" spans="1:2" x14ac:dyDescent="0.3">
      <c r="A416" s="55" t="s">
        <v>603</v>
      </c>
      <c r="B416" s="55" t="s">
        <v>563</v>
      </c>
    </row>
    <row r="417" spans="1:2" x14ac:dyDescent="0.3">
      <c r="A417" s="55" t="s">
        <v>604</v>
      </c>
      <c r="B417" s="55" t="s">
        <v>127</v>
      </c>
    </row>
    <row r="418" spans="1:2" x14ac:dyDescent="0.3">
      <c r="A418" s="55" t="s">
        <v>605</v>
      </c>
      <c r="B418" s="55" t="s">
        <v>120</v>
      </c>
    </row>
    <row r="419" spans="1:2" x14ac:dyDescent="0.3">
      <c r="A419" s="55" t="s">
        <v>606</v>
      </c>
      <c r="B419" s="55" t="s">
        <v>120</v>
      </c>
    </row>
    <row r="420" spans="1:2" x14ac:dyDescent="0.3">
      <c r="A420" s="55" t="s">
        <v>607</v>
      </c>
      <c r="B420" s="55" t="s">
        <v>123</v>
      </c>
    </row>
    <row r="421" spans="1:2" x14ac:dyDescent="0.3">
      <c r="A421" s="55" t="s">
        <v>608</v>
      </c>
      <c r="B421" s="55" t="s">
        <v>127</v>
      </c>
    </row>
    <row r="422" spans="1:2" x14ac:dyDescent="0.3">
      <c r="A422" s="55" t="s">
        <v>609</v>
      </c>
      <c r="B422" s="55" t="s">
        <v>123</v>
      </c>
    </row>
    <row r="423" spans="1:2" x14ac:dyDescent="0.3">
      <c r="A423" s="55" t="s">
        <v>610</v>
      </c>
      <c r="B423" s="55" t="s">
        <v>126</v>
      </c>
    </row>
    <row r="424" spans="1:2" x14ac:dyDescent="0.3">
      <c r="A424" s="55" t="s">
        <v>611</v>
      </c>
      <c r="B424" s="55" t="s">
        <v>123</v>
      </c>
    </row>
    <row r="425" spans="1:2" x14ac:dyDescent="0.3">
      <c r="A425" s="55" t="s">
        <v>612</v>
      </c>
      <c r="B425" s="55" t="s">
        <v>123</v>
      </c>
    </row>
    <row r="426" spans="1:2" x14ac:dyDescent="0.3">
      <c r="A426" s="55" t="s">
        <v>613</v>
      </c>
      <c r="B426" s="55" t="s">
        <v>120</v>
      </c>
    </row>
    <row r="427" spans="1:2" x14ac:dyDescent="0.3">
      <c r="A427" s="55" t="s">
        <v>614</v>
      </c>
      <c r="B427" s="55" t="s">
        <v>126</v>
      </c>
    </row>
    <row r="428" spans="1:2" x14ac:dyDescent="0.3">
      <c r="A428" s="55" t="s">
        <v>615</v>
      </c>
      <c r="B428" s="55" t="s">
        <v>127</v>
      </c>
    </row>
    <row r="429" spans="1:2" x14ac:dyDescent="0.3">
      <c r="A429" s="55" t="s">
        <v>616</v>
      </c>
      <c r="B429" s="55" t="s">
        <v>124</v>
      </c>
    </row>
    <row r="430" spans="1:2" x14ac:dyDescent="0.3">
      <c r="A430" s="55" t="s">
        <v>617</v>
      </c>
      <c r="B430" s="55" t="s">
        <v>126</v>
      </c>
    </row>
    <row r="431" spans="1:2" x14ac:dyDescent="0.3">
      <c r="A431" s="55" t="s">
        <v>618</v>
      </c>
      <c r="B431" s="55" t="s">
        <v>127</v>
      </c>
    </row>
    <row r="432" spans="1:2" x14ac:dyDescent="0.3">
      <c r="A432" s="55" t="s">
        <v>619</v>
      </c>
      <c r="B432" s="55" t="s">
        <v>121</v>
      </c>
    </row>
    <row r="433" spans="1:2" x14ac:dyDescent="0.3">
      <c r="A433" s="55" t="s">
        <v>620</v>
      </c>
      <c r="B433" s="55" t="s">
        <v>561</v>
      </c>
    </row>
    <row r="434" spans="1:2" x14ac:dyDescent="0.3">
      <c r="A434" s="55" t="s">
        <v>621</v>
      </c>
      <c r="B434" s="55" t="s">
        <v>132</v>
      </c>
    </row>
    <row r="435" spans="1:2" x14ac:dyDescent="0.3">
      <c r="A435" s="55" t="s">
        <v>622</v>
      </c>
      <c r="B435" s="55" t="s">
        <v>132</v>
      </c>
    </row>
    <row r="436" spans="1:2" x14ac:dyDescent="0.3">
      <c r="A436" s="55" t="s">
        <v>623</v>
      </c>
      <c r="B436" s="55" t="s">
        <v>624</v>
      </c>
    </row>
    <row r="437" spans="1:2" x14ac:dyDescent="0.3">
      <c r="A437" s="55" t="s">
        <v>625</v>
      </c>
      <c r="B437" s="55" t="s">
        <v>122</v>
      </c>
    </row>
    <row r="438" spans="1:2" x14ac:dyDescent="0.3">
      <c r="A438" s="55" t="s">
        <v>626</v>
      </c>
      <c r="B438" s="55" t="s">
        <v>121</v>
      </c>
    </row>
    <row r="439" spans="1:2" x14ac:dyDescent="0.3">
      <c r="A439" s="55" t="s">
        <v>627</v>
      </c>
      <c r="B439" s="55" t="s">
        <v>126</v>
      </c>
    </row>
    <row r="440" spans="1:2" x14ac:dyDescent="0.3">
      <c r="A440" s="55" t="s">
        <v>630</v>
      </c>
      <c r="B440" s="55" t="s">
        <v>122</v>
      </c>
    </row>
    <row r="441" spans="1:2" x14ac:dyDescent="0.3">
      <c r="A441" s="55" t="s">
        <v>631</v>
      </c>
      <c r="B441" s="55" t="s">
        <v>124</v>
      </c>
    </row>
    <row r="442" spans="1:2" x14ac:dyDescent="0.3">
      <c r="A442" s="55" t="s">
        <v>632</v>
      </c>
      <c r="B442" s="55" t="s">
        <v>628</v>
      </c>
    </row>
    <row r="443" spans="1:2" x14ac:dyDescent="0.3">
      <c r="A443" s="55" t="s">
        <v>633</v>
      </c>
      <c r="B443" s="55" t="s">
        <v>121</v>
      </c>
    </row>
    <row r="444" spans="1:2" x14ac:dyDescent="0.3">
      <c r="A444" s="55" t="s">
        <v>634</v>
      </c>
      <c r="B444" s="55" t="s">
        <v>122</v>
      </c>
    </row>
    <row r="445" spans="1:2" x14ac:dyDescent="0.3">
      <c r="A445" s="55" t="s">
        <v>635</v>
      </c>
      <c r="B445" s="55" t="s">
        <v>124</v>
      </c>
    </row>
    <row r="446" spans="1:2" x14ac:dyDescent="0.3">
      <c r="A446" s="55" t="s">
        <v>636</v>
      </c>
      <c r="B446" s="55" t="s">
        <v>121</v>
      </c>
    </row>
    <row r="447" spans="1:2" x14ac:dyDescent="0.3">
      <c r="A447" s="55" t="s">
        <v>637</v>
      </c>
      <c r="B447" s="55" t="s">
        <v>629</v>
      </c>
    </row>
    <row r="448" spans="1:2" x14ac:dyDescent="0.3">
      <c r="A448" s="55" t="s">
        <v>640</v>
      </c>
      <c r="B448" s="55" t="s">
        <v>124</v>
      </c>
    </row>
    <row r="449" spans="1:2" x14ac:dyDescent="0.3">
      <c r="A449" s="55" t="s">
        <v>641</v>
      </c>
      <c r="B449" s="55" t="s">
        <v>129</v>
      </c>
    </row>
    <row r="450" spans="1:2" x14ac:dyDescent="0.3">
      <c r="A450" s="55" t="s">
        <v>642</v>
      </c>
      <c r="B450" s="55" t="s">
        <v>129</v>
      </c>
    </row>
    <row r="451" spans="1:2" x14ac:dyDescent="0.3">
      <c r="A451" s="55" t="s">
        <v>643</v>
      </c>
      <c r="B451" s="55" t="s">
        <v>129</v>
      </c>
    </row>
    <row r="452" spans="1:2" x14ac:dyDescent="0.3">
      <c r="A452" s="55" t="s">
        <v>644</v>
      </c>
      <c r="B452" s="55" t="s">
        <v>639</v>
      </c>
    </row>
    <row r="453" spans="1:2" x14ac:dyDescent="0.3">
      <c r="A453" s="55" t="s">
        <v>645</v>
      </c>
      <c r="B453" s="55" t="s">
        <v>639</v>
      </c>
    </row>
    <row r="454" spans="1:2" x14ac:dyDescent="0.3">
      <c r="A454" s="55" t="s">
        <v>646</v>
      </c>
      <c r="B454" s="55" t="s">
        <v>122</v>
      </c>
    </row>
    <row r="455" spans="1:2" x14ac:dyDescent="0.3">
      <c r="A455" s="55" t="s">
        <v>647</v>
      </c>
      <c r="B455" s="55" t="s">
        <v>638</v>
      </c>
    </row>
    <row r="456" spans="1:2" x14ac:dyDescent="0.3">
      <c r="A456" s="55" t="s">
        <v>648</v>
      </c>
      <c r="B456" s="55" t="s">
        <v>639</v>
      </c>
    </row>
    <row r="457" spans="1:2" x14ac:dyDescent="0.3">
      <c r="A457" s="55" t="s">
        <v>649</v>
      </c>
      <c r="B457" s="55" t="s">
        <v>120</v>
      </c>
    </row>
    <row r="458" spans="1:2" x14ac:dyDescent="0.3">
      <c r="A458" s="55" t="s">
        <v>650</v>
      </c>
      <c r="B458" s="55" t="s">
        <v>561</v>
      </c>
    </row>
    <row r="459" spans="1:2" x14ac:dyDescent="0.3">
      <c r="A459" s="55" t="s">
        <v>652</v>
      </c>
      <c r="B459" s="55" t="s">
        <v>561</v>
      </c>
    </row>
    <row r="460" spans="1:2" x14ac:dyDescent="0.3">
      <c r="A460" s="55" t="s">
        <v>653</v>
      </c>
      <c r="B460" s="55" t="s">
        <v>578</v>
      </c>
    </row>
    <row r="461" spans="1:2" x14ac:dyDescent="0.3">
      <c r="A461" s="55" t="s">
        <v>654</v>
      </c>
      <c r="B461" s="55" t="s">
        <v>578</v>
      </c>
    </row>
    <row r="462" spans="1:2" x14ac:dyDescent="0.3">
      <c r="A462" s="55" t="s">
        <v>655</v>
      </c>
      <c r="B462" s="55" t="s">
        <v>578</v>
      </c>
    </row>
    <row r="463" spans="1:2" x14ac:dyDescent="0.3">
      <c r="A463" s="55" t="s">
        <v>656</v>
      </c>
      <c r="B463" s="55" t="s">
        <v>578</v>
      </c>
    </row>
    <row r="464" spans="1:2" x14ac:dyDescent="0.3">
      <c r="A464" s="55" t="s">
        <v>657</v>
      </c>
      <c r="B464" s="55" t="s">
        <v>578</v>
      </c>
    </row>
    <row r="465" spans="1:2" x14ac:dyDescent="0.3">
      <c r="A465" s="55" t="s">
        <v>658</v>
      </c>
      <c r="B465" s="55" t="s">
        <v>578</v>
      </c>
    </row>
    <row r="466" spans="1:2" x14ac:dyDescent="0.3">
      <c r="A466" s="55" t="s">
        <v>659</v>
      </c>
      <c r="B466" s="55" t="s">
        <v>395</v>
      </c>
    </row>
    <row r="467" spans="1:2" x14ac:dyDescent="0.3">
      <c r="A467" s="55" t="s">
        <v>660</v>
      </c>
      <c r="B467" s="55" t="s">
        <v>624</v>
      </c>
    </row>
    <row r="468" spans="1:2" x14ac:dyDescent="0.3">
      <c r="A468" s="55" t="s">
        <v>661</v>
      </c>
      <c r="B468" s="55" t="s">
        <v>624</v>
      </c>
    </row>
    <row r="469" spans="1:2" x14ac:dyDescent="0.3">
      <c r="A469" s="55" t="s">
        <v>662</v>
      </c>
      <c r="B469" s="55" t="s">
        <v>624</v>
      </c>
    </row>
    <row r="470" spans="1:2" x14ac:dyDescent="0.3">
      <c r="A470" s="55" t="s">
        <v>663</v>
      </c>
      <c r="B470" s="55" t="s">
        <v>624</v>
      </c>
    </row>
    <row r="471" spans="1:2" x14ac:dyDescent="0.3">
      <c r="A471" s="55" t="s">
        <v>664</v>
      </c>
      <c r="B471" s="55" t="s">
        <v>624</v>
      </c>
    </row>
    <row r="472" spans="1:2" x14ac:dyDescent="0.3">
      <c r="A472" s="55" t="s">
        <v>665</v>
      </c>
      <c r="B472" s="55" t="s">
        <v>624</v>
      </c>
    </row>
    <row r="473" spans="1:2" x14ac:dyDescent="0.3">
      <c r="A473" s="55" t="s">
        <v>666</v>
      </c>
      <c r="B473" s="55" t="s">
        <v>624</v>
      </c>
    </row>
    <row r="474" spans="1:2" x14ac:dyDescent="0.3">
      <c r="A474" s="55" t="s">
        <v>667</v>
      </c>
      <c r="B474" s="55" t="s">
        <v>624</v>
      </c>
    </row>
    <row r="475" spans="1:2" x14ac:dyDescent="0.3">
      <c r="A475" s="55" t="s">
        <v>668</v>
      </c>
      <c r="B475" s="55" t="s">
        <v>624</v>
      </c>
    </row>
    <row r="476" spans="1:2" x14ac:dyDescent="0.3">
      <c r="A476" s="55" t="s">
        <v>669</v>
      </c>
      <c r="B476" s="55" t="s">
        <v>651</v>
      </c>
    </row>
    <row r="477" spans="1:2" x14ac:dyDescent="0.3">
      <c r="A477" s="55" t="s">
        <v>670</v>
      </c>
      <c r="B477" s="55" t="s">
        <v>651</v>
      </c>
    </row>
    <row r="478" spans="1:2" x14ac:dyDescent="0.3">
      <c r="A478" s="55" t="s">
        <v>671</v>
      </c>
      <c r="B478" s="55" t="s">
        <v>651</v>
      </c>
    </row>
    <row r="479" spans="1:2" x14ac:dyDescent="0.3">
      <c r="A479" s="55" t="s">
        <v>672</v>
      </c>
      <c r="B479" s="55" t="s">
        <v>651</v>
      </c>
    </row>
    <row r="480" spans="1:2" x14ac:dyDescent="0.3">
      <c r="A480" s="55" t="s">
        <v>673</v>
      </c>
      <c r="B480" s="55" t="s">
        <v>651</v>
      </c>
    </row>
    <row r="481" spans="1:2" x14ac:dyDescent="0.3">
      <c r="A481" s="55" t="s">
        <v>674</v>
      </c>
      <c r="B481" s="55" t="s">
        <v>651</v>
      </c>
    </row>
    <row r="482" spans="1:2" x14ac:dyDescent="0.3">
      <c r="A482" s="55" t="s">
        <v>675</v>
      </c>
      <c r="B482" s="55" t="s">
        <v>651</v>
      </c>
    </row>
    <row r="483" spans="1:2" x14ac:dyDescent="0.3">
      <c r="A483" s="55" t="s">
        <v>676</v>
      </c>
      <c r="B483" s="55" t="s">
        <v>651</v>
      </c>
    </row>
    <row r="484" spans="1:2" x14ac:dyDescent="0.3">
      <c r="A484" s="55" t="s">
        <v>677</v>
      </c>
      <c r="B484" s="55" t="s">
        <v>651</v>
      </c>
    </row>
    <row r="485" spans="1:2" x14ac:dyDescent="0.3">
      <c r="A485" s="55" t="s">
        <v>678</v>
      </c>
      <c r="B485" s="55" t="s">
        <v>129</v>
      </c>
    </row>
    <row r="486" spans="1:2" x14ac:dyDescent="0.3">
      <c r="A486" s="55" t="s">
        <v>679</v>
      </c>
      <c r="B486" s="55" t="s">
        <v>680</v>
      </c>
    </row>
    <row r="487" spans="1:2" x14ac:dyDescent="0.3">
      <c r="A487" s="55" t="s">
        <v>681</v>
      </c>
      <c r="B487" s="55" t="s">
        <v>682</v>
      </c>
    </row>
    <row r="488" spans="1:2" x14ac:dyDescent="0.3">
      <c r="A488" s="55" t="s">
        <v>683</v>
      </c>
      <c r="B488" s="55" t="s">
        <v>682</v>
      </c>
    </row>
    <row r="489" spans="1:2" x14ac:dyDescent="0.3">
      <c r="A489" s="55" t="s">
        <v>684</v>
      </c>
      <c r="B489" s="55" t="s">
        <v>682</v>
      </c>
    </row>
    <row r="490" spans="1:2" x14ac:dyDescent="0.3">
      <c r="A490" s="55" t="s">
        <v>686</v>
      </c>
      <c r="B490" s="55" t="s">
        <v>685</v>
      </c>
    </row>
    <row r="491" spans="1:2" x14ac:dyDescent="0.3">
      <c r="A491" s="55" t="s">
        <v>687</v>
      </c>
      <c r="B491" s="55" t="s">
        <v>639</v>
      </c>
    </row>
    <row r="492" spans="1:2" x14ac:dyDescent="0.3">
      <c r="A492" s="55" t="s">
        <v>689</v>
      </c>
      <c r="B492" s="55" t="s">
        <v>688</v>
      </c>
    </row>
    <row r="493" spans="1:2" x14ac:dyDescent="0.3">
      <c r="A493" s="55" t="s">
        <v>690</v>
      </c>
      <c r="B493" s="55" t="s">
        <v>638</v>
      </c>
    </row>
    <row r="494" spans="1:2" x14ac:dyDescent="0.3">
      <c r="A494" s="55" t="s">
        <v>691</v>
      </c>
      <c r="B494" s="55" t="s">
        <v>688</v>
      </c>
    </row>
    <row r="495" spans="1:2" x14ac:dyDescent="0.3">
      <c r="A495" s="55" t="s">
        <v>692</v>
      </c>
      <c r="B495" s="55" t="s">
        <v>688</v>
      </c>
    </row>
    <row r="496" spans="1:2" x14ac:dyDescent="0.3">
      <c r="A496" s="56" t="s">
        <v>693</v>
      </c>
      <c r="B496" s="56" t="s">
        <v>688</v>
      </c>
    </row>
    <row r="497" spans="1:2" x14ac:dyDescent="0.3">
      <c r="A497" s="56" t="s">
        <v>694</v>
      </c>
      <c r="B497" s="56" t="s">
        <v>688</v>
      </c>
    </row>
    <row r="498" spans="1:2" x14ac:dyDescent="0.3">
      <c r="A498" s="56" t="s">
        <v>695</v>
      </c>
      <c r="B498" s="56" t="s">
        <v>688</v>
      </c>
    </row>
    <row r="499" spans="1:2" x14ac:dyDescent="0.3">
      <c r="A499" s="56" t="s">
        <v>708</v>
      </c>
      <c r="B499" s="56" t="s">
        <v>638</v>
      </c>
    </row>
    <row r="500" spans="1:2" x14ac:dyDescent="0.3">
      <c r="A500" s="56" t="s">
        <v>709</v>
      </c>
      <c r="B500" s="56" t="s">
        <v>685</v>
      </c>
    </row>
    <row r="501" spans="1:2" x14ac:dyDescent="0.3">
      <c r="A501" s="56" t="s">
        <v>710</v>
      </c>
      <c r="B501" s="56" t="s">
        <v>685</v>
      </c>
    </row>
  </sheetData>
  <autoFilter ref="A1:B169"/>
  <conditionalFormatting sqref="A1:A186 B146:B147 B170:B186 A235:A280 A502:A1048576">
    <cfRule type="duplicateValues" dxfId="161" priority="167"/>
  </conditionalFormatting>
  <conditionalFormatting sqref="A187:A234 B190:B234">
    <cfRule type="duplicateValues" dxfId="160" priority="166"/>
  </conditionalFormatting>
  <conditionalFormatting sqref="A187:A234">
    <cfRule type="duplicateValues" dxfId="159" priority="165"/>
  </conditionalFormatting>
  <conditionalFormatting sqref="A1:A186 B146:B147 B170:B186 A235:A252">
    <cfRule type="duplicateValues" dxfId="158" priority="164"/>
  </conditionalFormatting>
  <conditionalFormatting sqref="A187:A234 B190:B234">
    <cfRule type="duplicateValues" dxfId="157" priority="163"/>
  </conditionalFormatting>
  <conditionalFormatting sqref="A187:A234">
    <cfRule type="duplicateValues" dxfId="156" priority="162"/>
  </conditionalFormatting>
  <conditionalFormatting sqref="A1:A252">
    <cfRule type="duplicateValues" dxfId="155" priority="161"/>
  </conditionalFormatting>
  <conditionalFormatting sqref="B235:B252">
    <cfRule type="duplicateValues" dxfId="154" priority="160"/>
  </conditionalFormatting>
  <conditionalFormatting sqref="B235:B252">
    <cfRule type="duplicateValues" dxfId="153" priority="159"/>
  </conditionalFormatting>
  <conditionalFormatting sqref="A253:A258">
    <cfRule type="duplicateValues" dxfId="152" priority="158"/>
  </conditionalFormatting>
  <conditionalFormatting sqref="A253:A258">
    <cfRule type="duplicateValues" dxfId="151" priority="157"/>
  </conditionalFormatting>
  <conditionalFormatting sqref="B253:B258">
    <cfRule type="duplicateValues" dxfId="150" priority="156"/>
  </conditionalFormatting>
  <conditionalFormatting sqref="B253:B258">
    <cfRule type="duplicateValues" dxfId="149" priority="155"/>
  </conditionalFormatting>
  <conditionalFormatting sqref="A259:A280">
    <cfRule type="duplicateValues" dxfId="148" priority="154"/>
  </conditionalFormatting>
  <conditionalFormatting sqref="B259:B280">
    <cfRule type="duplicateValues" dxfId="147" priority="153"/>
  </conditionalFormatting>
  <conditionalFormatting sqref="A281:A288">
    <cfRule type="duplicateValues" dxfId="146" priority="152"/>
  </conditionalFormatting>
  <conditionalFormatting sqref="A281:A288">
    <cfRule type="duplicateValues" dxfId="145" priority="151"/>
  </conditionalFormatting>
  <conditionalFormatting sqref="B281:B288">
    <cfRule type="duplicateValues" dxfId="144" priority="150"/>
  </conditionalFormatting>
  <conditionalFormatting sqref="B281:B288">
    <cfRule type="duplicateValues" dxfId="143" priority="149"/>
  </conditionalFormatting>
  <conditionalFormatting sqref="A289:A303">
    <cfRule type="duplicateValues" dxfId="142" priority="148"/>
  </conditionalFormatting>
  <conditionalFormatting sqref="A289:A303">
    <cfRule type="duplicateValues" dxfId="141" priority="147"/>
  </conditionalFormatting>
  <conditionalFormatting sqref="B289:B303">
    <cfRule type="duplicateValues" dxfId="140" priority="146"/>
  </conditionalFormatting>
  <conditionalFormatting sqref="B289:B303">
    <cfRule type="duplicateValues" dxfId="139" priority="145"/>
  </conditionalFormatting>
  <conditionalFormatting sqref="A304:A305">
    <cfRule type="duplicateValues" dxfId="138" priority="144"/>
  </conditionalFormatting>
  <conditionalFormatting sqref="A308">
    <cfRule type="duplicateValues" dxfId="137" priority="143"/>
  </conditionalFormatting>
  <conditionalFormatting sqref="B308">
    <cfRule type="duplicateValues" dxfId="136" priority="142"/>
  </conditionalFormatting>
  <conditionalFormatting sqref="A310:A319">
    <cfRule type="duplicateValues" dxfId="135" priority="141"/>
  </conditionalFormatting>
  <conditionalFormatting sqref="A320:A371 B320">
    <cfRule type="duplicateValues" dxfId="134" priority="140"/>
  </conditionalFormatting>
  <conditionalFormatting sqref="A372">
    <cfRule type="duplicateValues" dxfId="133" priority="139"/>
  </conditionalFormatting>
  <conditionalFormatting sqref="A373:A375">
    <cfRule type="duplicateValues" dxfId="132" priority="138"/>
  </conditionalFormatting>
  <conditionalFormatting sqref="A376:A379">
    <cfRule type="duplicateValues" dxfId="131" priority="137"/>
  </conditionalFormatting>
  <conditionalFormatting sqref="A380">
    <cfRule type="duplicateValues" dxfId="130" priority="136"/>
  </conditionalFormatting>
  <conditionalFormatting sqref="A381:A393">
    <cfRule type="duplicateValues" dxfId="129" priority="135"/>
  </conditionalFormatting>
  <conditionalFormatting sqref="B394">
    <cfRule type="duplicateValues" dxfId="128" priority="132"/>
  </conditionalFormatting>
  <conditionalFormatting sqref="A394">
    <cfRule type="duplicateValues" dxfId="127" priority="131"/>
  </conditionalFormatting>
  <conditionalFormatting sqref="B395:B407">
    <cfRule type="duplicateValues" dxfId="126" priority="133"/>
  </conditionalFormatting>
  <conditionalFormatting sqref="A395:A407">
    <cfRule type="duplicateValues" dxfId="125" priority="134"/>
  </conditionalFormatting>
  <conditionalFormatting sqref="A408:A415">
    <cfRule type="duplicateValues" dxfId="124" priority="130"/>
  </conditionalFormatting>
  <conditionalFormatting sqref="B408:B415">
    <cfRule type="duplicateValues" dxfId="123" priority="129"/>
  </conditionalFormatting>
  <conditionalFormatting sqref="A416">
    <cfRule type="duplicateValues" dxfId="122" priority="128"/>
  </conditionalFormatting>
  <conditionalFormatting sqref="B416">
    <cfRule type="duplicateValues" dxfId="121" priority="127"/>
  </conditionalFormatting>
  <conditionalFormatting sqref="A417:A435">
    <cfRule type="duplicateValues" dxfId="120" priority="126"/>
  </conditionalFormatting>
  <conditionalFormatting sqref="B417:B435">
    <cfRule type="duplicateValues" dxfId="119" priority="125"/>
  </conditionalFormatting>
  <conditionalFormatting sqref="B417">
    <cfRule type="duplicateValues" dxfId="118" priority="123"/>
  </conditionalFormatting>
  <conditionalFormatting sqref="B417">
    <cfRule type="duplicateValues" dxfId="117" priority="122"/>
  </conditionalFormatting>
  <conditionalFormatting sqref="B417">
    <cfRule type="duplicateValues" dxfId="116" priority="124"/>
  </conditionalFormatting>
  <conditionalFormatting sqref="B417">
    <cfRule type="duplicateValues" dxfId="115" priority="121"/>
  </conditionalFormatting>
  <conditionalFormatting sqref="B417">
    <cfRule type="duplicateValues" dxfId="114" priority="119"/>
    <cfRule type="duplicateValues" dxfId="113" priority="120"/>
  </conditionalFormatting>
  <conditionalFormatting sqref="B417">
    <cfRule type="duplicateValues" dxfId="112" priority="118"/>
  </conditionalFormatting>
  <conditionalFormatting sqref="B421">
    <cfRule type="duplicateValues" dxfId="111" priority="116"/>
  </conditionalFormatting>
  <conditionalFormatting sqref="B421">
    <cfRule type="duplicateValues" dxfId="110" priority="115"/>
  </conditionalFormatting>
  <conditionalFormatting sqref="B421">
    <cfRule type="duplicateValues" dxfId="109" priority="117"/>
  </conditionalFormatting>
  <conditionalFormatting sqref="B421">
    <cfRule type="duplicateValues" dxfId="108" priority="114"/>
  </conditionalFormatting>
  <conditionalFormatting sqref="B421">
    <cfRule type="duplicateValues" dxfId="107" priority="112"/>
    <cfRule type="duplicateValues" dxfId="106" priority="113"/>
  </conditionalFormatting>
  <conditionalFormatting sqref="B421">
    <cfRule type="duplicateValues" dxfId="105" priority="111"/>
  </conditionalFormatting>
  <conditionalFormatting sqref="B428">
    <cfRule type="duplicateValues" dxfId="104" priority="109"/>
  </conditionalFormatting>
  <conditionalFormatting sqref="B428">
    <cfRule type="duplicateValues" dxfId="103" priority="108"/>
  </conditionalFormatting>
  <conditionalFormatting sqref="B428">
    <cfRule type="duplicateValues" dxfId="102" priority="110"/>
  </conditionalFormatting>
  <conditionalFormatting sqref="B428">
    <cfRule type="duplicateValues" dxfId="101" priority="107"/>
  </conditionalFormatting>
  <conditionalFormatting sqref="B428">
    <cfRule type="duplicateValues" dxfId="100" priority="105"/>
    <cfRule type="duplicateValues" dxfId="99" priority="106"/>
  </conditionalFormatting>
  <conditionalFormatting sqref="B428">
    <cfRule type="duplicateValues" dxfId="98" priority="104"/>
  </conditionalFormatting>
  <conditionalFormatting sqref="B431">
    <cfRule type="duplicateValues" dxfId="97" priority="102"/>
  </conditionalFormatting>
  <conditionalFormatting sqref="B431">
    <cfRule type="duplicateValues" dxfId="96" priority="101"/>
  </conditionalFormatting>
  <conditionalFormatting sqref="B431">
    <cfRule type="duplicateValues" dxfId="95" priority="103"/>
  </conditionalFormatting>
  <conditionalFormatting sqref="B431">
    <cfRule type="duplicateValues" dxfId="94" priority="100"/>
  </conditionalFormatting>
  <conditionalFormatting sqref="B431">
    <cfRule type="duplicateValues" dxfId="93" priority="98"/>
    <cfRule type="duplicateValues" dxfId="92" priority="99"/>
  </conditionalFormatting>
  <conditionalFormatting sqref="B431">
    <cfRule type="duplicateValues" dxfId="91" priority="97"/>
  </conditionalFormatting>
  <conditionalFormatting sqref="B420">
    <cfRule type="duplicateValues" dxfId="90" priority="95"/>
  </conditionalFormatting>
  <conditionalFormatting sqref="B420">
    <cfRule type="duplicateValues" dxfId="89" priority="94"/>
  </conditionalFormatting>
  <conditionalFormatting sqref="B420">
    <cfRule type="duplicateValues" dxfId="88" priority="96"/>
  </conditionalFormatting>
  <conditionalFormatting sqref="B420">
    <cfRule type="duplicateValues" dxfId="87" priority="93"/>
  </conditionalFormatting>
  <conditionalFormatting sqref="B420">
    <cfRule type="duplicateValues" dxfId="86" priority="91"/>
    <cfRule type="duplicateValues" dxfId="85" priority="92"/>
  </conditionalFormatting>
  <conditionalFormatting sqref="B420">
    <cfRule type="duplicateValues" dxfId="84" priority="90"/>
  </conditionalFormatting>
  <conditionalFormatting sqref="B422">
    <cfRule type="duplicateValues" dxfId="83" priority="88"/>
  </conditionalFormatting>
  <conditionalFormatting sqref="B422">
    <cfRule type="duplicateValues" dxfId="82" priority="87"/>
  </conditionalFormatting>
  <conditionalFormatting sqref="B422">
    <cfRule type="duplicateValues" dxfId="81" priority="89"/>
  </conditionalFormatting>
  <conditionalFormatting sqref="B422">
    <cfRule type="duplicateValues" dxfId="80" priority="86"/>
  </conditionalFormatting>
  <conditionalFormatting sqref="B422">
    <cfRule type="duplicateValues" dxfId="79" priority="84"/>
    <cfRule type="duplicateValues" dxfId="78" priority="85"/>
  </conditionalFormatting>
  <conditionalFormatting sqref="B422">
    <cfRule type="duplicateValues" dxfId="77" priority="83"/>
  </conditionalFormatting>
  <conditionalFormatting sqref="B424">
    <cfRule type="duplicateValues" dxfId="76" priority="81"/>
  </conditionalFormatting>
  <conditionalFormatting sqref="B424">
    <cfRule type="duplicateValues" dxfId="75" priority="80"/>
  </conditionalFormatting>
  <conditionalFormatting sqref="B424">
    <cfRule type="duplicateValues" dxfId="74" priority="82"/>
  </conditionalFormatting>
  <conditionalFormatting sqref="B424">
    <cfRule type="duplicateValues" dxfId="73" priority="79"/>
  </conditionalFormatting>
  <conditionalFormatting sqref="B424">
    <cfRule type="duplicateValues" dxfId="72" priority="77"/>
    <cfRule type="duplicateValues" dxfId="71" priority="78"/>
  </conditionalFormatting>
  <conditionalFormatting sqref="B424">
    <cfRule type="duplicateValues" dxfId="70" priority="76"/>
  </conditionalFormatting>
  <conditionalFormatting sqref="B425">
    <cfRule type="duplicateValues" dxfId="69" priority="74"/>
  </conditionalFormatting>
  <conditionalFormatting sqref="B425">
    <cfRule type="duplicateValues" dxfId="68" priority="73"/>
  </conditionalFormatting>
  <conditionalFormatting sqref="B425">
    <cfRule type="duplicateValues" dxfId="67" priority="75"/>
  </conditionalFormatting>
  <conditionalFormatting sqref="B425">
    <cfRule type="duplicateValues" dxfId="66" priority="72"/>
  </conditionalFormatting>
  <conditionalFormatting sqref="B425">
    <cfRule type="duplicateValues" dxfId="65" priority="70"/>
    <cfRule type="duplicateValues" dxfId="64" priority="71"/>
  </conditionalFormatting>
  <conditionalFormatting sqref="B425">
    <cfRule type="duplicateValues" dxfId="63" priority="69"/>
  </conditionalFormatting>
  <conditionalFormatting sqref="B423">
    <cfRule type="duplicateValues" dxfId="62" priority="67"/>
  </conditionalFormatting>
  <conditionalFormatting sqref="B423">
    <cfRule type="duplicateValues" dxfId="61" priority="66"/>
  </conditionalFormatting>
  <conditionalFormatting sqref="B423">
    <cfRule type="duplicateValues" dxfId="60" priority="68"/>
  </conditionalFormatting>
  <conditionalFormatting sqref="B423">
    <cfRule type="duplicateValues" dxfId="59" priority="65"/>
  </conditionalFormatting>
  <conditionalFormatting sqref="B423">
    <cfRule type="duplicateValues" dxfId="58" priority="63"/>
    <cfRule type="duplicateValues" dxfId="57" priority="64"/>
  </conditionalFormatting>
  <conditionalFormatting sqref="B423">
    <cfRule type="duplicateValues" dxfId="56" priority="62"/>
  </conditionalFormatting>
  <conditionalFormatting sqref="B427">
    <cfRule type="duplicateValues" dxfId="55" priority="60"/>
  </conditionalFormatting>
  <conditionalFormatting sqref="B427">
    <cfRule type="duplicateValues" dxfId="54" priority="59"/>
  </conditionalFormatting>
  <conditionalFormatting sqref="B427">
    <cfRule type="duplicateValues" dxfId="53" priority="61"/>
  </conditionalFormatting>
  <conditionalFormatting sqref="B427">
    <cfRule type="duplicateValues" dxfId="52" priority="58"/>
  </conditionalFormatting>
  <conditionalFormatting sqref="B427">
    <cfRule type="duplicateValues" dxfId="51" priority="56"/>
    <cfRule type="duplicateValues" dxfId="50" priority="57"/>
  </conditionalFormatting>
  <conditionalFormatting sqref="B427">
    <cfRule type="duplicateValues" dxfId="49" priority="55"/>
  </conditionalFormatting>
  <conditionalFormatting sqref="B430">
    <cfRule type="duplicateValues" dxfId="48" priority="53"/>
  </conditionalFormatting>
  <conditionalFormatting sqref="B430">
    <cfRule type="duplicateValues" dxfId="47" priority="52"/>
  </conditionalFormatting>
  <conditionalFormatting sqref="B430">
    <cfRule type="duplicateValues" dxfId="46" priority="54"/>
  </conditionalFormatting>
  <conditionalFormatting sqref="B430">
    <cfRule type="duplicateValues" dxfId="45" priority="51"/>
  </conditionalFormatting>
  <conditionalFormatting sqref="B430">
    <cfRule type="duplicateValues" dxfId="44" priority="49"/>
    <cfRule type="duplicateValues" dxfId="43" priority="50"/>
  </conditionalFormatting>
  <conditionalFormatting sqref="B430">
    <cfRule type="duplicateValues" dxfId="42" priority="48"/>
  </conditionalFormatting>
  <conditionalFormatting sqref="B429">
    <cfRule type="duplicateValues" dxfId="41" priority="46"/>
  </conditionalFormatting>
  <conditionalFormatting sqref="B429">
    <cfRule type="duplicateValues" dxfId="40" priority="45"/>
  </conditionalFormatting>
  <conditionalFormatting sqref="B429">
    <cfRule type="duplicateValues" dxfId="39" priority="47"/>
  </conditionalFormatting>
  <conditionalFormatting sqref="B429">
    <cfRule type="duplicateValues" dxfId="38" priority="44"/>
  </conditionalFormatting>
  <conditionalFormatting sqref="B429">
    <cfRule type="duplicateValues" dxfId="37" priority="42"/>
    <cfRule type="duplicateValues" dxfId="36" priority="43"/>
  </conditionalFormatting>
  <conditionalFormatting sqref="B429">
    <cfRule type="duplicateValues" dxfId="35" priority="41"/>
  </conditionalFormatting>
  <conditionalFormatting sqref="B432">
    <cfRule type="duplicateValues" dxfId="34" priority="39"/>
  </conditionalFormatting>
  <conditionalFormatting sqref="B432">
    <cfRule type="duplicateValues" dxfId="33" priority="38"/>
  </conditionalFormatting>
  <conditionalFormatting sqref="B432">
    <cfRule type="duplicateValues" dxfId="32" priority="40"/>
  </conditionalFormatting>
  <conditionalFormatting sqref="B432">
    <cfRule type="duplicateValues" dxfId="31" priority="37"/>
  </conditionalFormatting>
  <conditionalFormatting sqref="B432">
    <cfRule type="duplicateValues" dxfId="30" priority="35"/>
    <cfRule type="duplicateValues" dxfId="29" priority="36"/>
  </conditionalFormatting>
  <conditionalFormatting sqref="B432">
    <cfRule type="duplicateValues" dxfId="28" priority="34"/>
  </conditionalFormatting>
  <conditionalFormatting sqref="A436:A439">
    <cfRule type="duplicateValues" dxfId="27" priority="33"/>
  </conditionalFormatting>
  <conditionalFormatting sqref="B436:B439">
    <cfRule type="duplicateValues" dxfId="26" priority="32"/>
  </conditionalFormatting>
  <conditionalFormatting sqref="A440:A441">
    <cfRule type="duplicateValues" dxfId="25" priority="31"/>
  </conditionalFormatting>
  <conditionalFormatting sqref="B440:B441">
    <cfRule type="duplicateValues" dxfId="24" priority="30"/>
  </conditionalFormatting>
  <conditionalFormatting sqref="A442:A447">
    <cfRule type="duplicateValues" dxfId="23" priority="29"/>
  </conditionalFormatting>
  <conditionalFormatting sqref="B442:B447">
    <cfRule type="duplicateValues" dxfId="22" priority="28"/>
  </conditionalFormatting>
  <conditionalFormatting sqref="A448">
    <cfRule type="duplicateValues" dxfId="21" priority="27"/>
  </conditionalFormatting>
  <conditionalFormatting sqref="B448">
    <cfRule type="duplicateValues" dxfId="20" priority="26"/>
  </conditionalFormatting>
  <conditionalFormatting sqref="A449:A458">
    <cfRule type="duplicateValues" dxfId="19" priority="25"/>
  </conditionalFormatting>
  <conditionalFormatting sqref="B449:B458">
    <cfRule type="duplicateValues" dxfId="18" priority="24"/>
  </conditionalFormatting>
  <conditionalFormatting sqref="A459:A484">
    <cfRule type="duplicateValues" dxfId="17" priority="21"/>
  </conditionalFormatting>
  <conditionalFormatting sqref="B459:B484">
    <cfRule type="duplicateValues" dxfId="16" priority="20"/>
  </conditionalFormatting>
  <conditionalFormatting sqref="A485:A486">
    <cfRule type="duplicateValues" dxfId="15" priority="19"/>
  </conditionalFormatting>
  <conditionalFormatting sqref="B485:B486">
    <cfRule type="duplicateValues" dxfId="14" priority="18"/>
  </conditionalFormatting>
  <conditionalFormatting sqref="A487">
    <cfRule type="duplicateValues" dxfId="13" priority="17"/>
  </conditionalFormatting>
  <conditionalFormatting sqref="B487">
    <cfRule type="duplicateValues" dxfId="12" priority="16"/>
  </conditionalFormatting>
  <conditionalFormatting sqref="A488">
    <cfRule type="duplicateValues" dxfId="11" priority="15"/>
  </conditionalFormatting>
  <conditionalFormatting sqref="A489">
    <cfRule type="duplicateValues" dxfId="10" priority="14"/>
  </conditionalFormatting>
  <conditionalFormatting sqref="A490">
    <cfRule type="duplicateValues" dxfId="9" priority="13"/>
  </conditionalFormatting>
  <conditionalFormatting sqref="A491">
    <cfRule type="duplicateValues" dxfId="8" priority="12"/>
  </conditionalFormatting>
  <conditionalFormatting sqref="A492">
    <cfRule type="duplicateValues" dxfId="7" priority="11"/>
  </conditionalFormatting>
  <conditionalFormatting sqref="A493">
    <cfRule type="duplicateValues" dxfId="6" priority="10"/>
  </conditionalFormatting>
  <conditionalFormatting sqref="A494">
    <cfRule type="duplicateValues" dxfId="5" priority="9"/>
  </conditionalFormatting>
  <conditionalFormatting sqref="A495">
    <cfRule type="duplicateValues" dxfId="4" priority="8"/>
  </conditionalFormatting>
  <conditionalFormatting sqref="B496">
    <cfRule type="duplicateValues" dxfId="3" priority="7"/>
  </conditionalFormatting>
  <conditionalFormatting sqref="A497:A498">
    <cfRule type="duplicateValues" dxfId="2" priority="6"/>
  </conditionalFormatting>
  <conditionalFormatting sqref="A499:A500">
    <cfRule type="duplicateValues" dxfId="1" priority="3"/>
  </conditionalFormatting>
  <conditionalFormatting sqref="A50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V216"/>
  <sheetViews>
    <sheetView topLeftCell="A202" zoomScale="80" zoomScaleNormal="80" workbookViewId="0">
      <selection activeCell="A216" sqref="A216"/>
    </sheetView>
  </sheetViews>
  <sheetFormatPr defaultColWidth="19.5546875" defaultRowHeight="14.4" x14ac:dyDescent="0.3"/>
  <cols>
    <col min="1" max="1" width="19.5546875" style="13"/>
    <col min="2" max="16384" width="19.5546875" style="2"/>
  </cols>
  <sheetData>
    <row r="1" spans="1:100" ht="15.6" x14ac:dyDescent="0.3">
      <c r="C1" s="14" t="s">
        <v>275</v>
      </c>
    </row>
    <row r="2" spans="1:100" ht="15.6" x14ac:dyDescent="0.3">
      <c r="B2" s="15" t="s">
        <v>276</v>
      </c>
      <c r="C2" s="15" t="s">
        <v>223</v>
      </c>
    </row>
    <row r="3" spans="1:100" ht="15.6" x14ac:dyDescent="0.3">
      <c r="B3" s="15" t="s">
        <v>277</v>
      </c>
      <c r="C3" s="50"/>
    </row>
    <row r="4" spans="1:100" ht="34.200000000000003" customHeight="1" x14ac:dyDescent="0.3">
      <c r="B4" s="66" t="s">
        <v>11</v>
      </c>
      <c r="C4" s="66" t="s">
        <v>278</v>
      </c>
      <c r="D4" s="66" t="s">
        <v>12</v>
      </c>
      <c r="E4" s="66" t="s">
        <v>279</v>
      </c>
      <c r="F4" s="66" t="s">
        <v>280</v>
      </c>
      <c r="G4" s="66" t="s">
        <v>242</v>
      </c>
      <c r="H4" s="66" t="s">
        <v>281</v>
      </c>
      <c r="I4" s="66" t="s">
        <v>282</v>
      </c>
      <c r="J4" s="66" t="s">
        <v>283</v>
      </c>
      <c r="K4" s="68" t="s">
        <v>284</v>
      </c>
      <c r="L4" s="68"/>
      <c r="M4" s="68"/>
      <c r="N4" s="68"/>
      <c r="O4" s="68"/>
      <c r="P4" s="68"/>
      <c r="Q4" s="64" t="s">
        <v>285</v>
      </c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5" t="s">
        <v>286</v>
      </c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2" t="s">
        <v>196</v>
      </c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3" t="s">
        <v>287</v>
      </c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4" t="s">
        <v>213</v>
      </c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5" t="s">
        <v>288</v>
      </c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</row>
    <row r="5" spans="1:100" ht="63" customHeight="1" x14ac:dyDescent="0.3">
      <c r="A5" s="13" t="s">
        <v>119</v>
      </c>
      <c r="B5" s="67"/>
      <c r="C5" s="67"/>
      <c r="D5" s="67"/>
      <c r="E5" s="67"/>
      <c r="F5" s="67"/>
      <c r="G5" s="67"/>
      <c r="H5" s="67"/>
      <c r="I5" s="67"/>
      <c r="J5" s="67"/>
      <c r="K5" s="16" t="s">
        <v>289</v>
      </c>
      <c r="L5" s="16" t="s">
        <v>290</v>
      </c>
      <c r="M5" s="16" t="s">
        <v>291</v>
      </c>
      <c r="N5" s="16" t="s">
        <v>292</v>
      </c>
      <c r="O5" s="16" t="s">
        <v>293</v>
      </c>
      <c r="P5" s="16" t="s">
        <v>284</v>
      </c>
      <c r="Q5" s="17" t="s">
        <v>289</v>
      </c>
      <c r="R5" s="17" t="s">
        <v>290</v>
      </c>
      <c r="S5" s="17" t="s">
        <v>294</v>
      </c>
      <c r="T5" s="17" t="s">
        <v>295</v>
      </c>
      <c r="U5" s="17" t="s">
        <v>296</v>
      </c>
      <c r="V5" s="17" t="s">
        <v>297</v>
      </c>
      <c r="W5" s="17" t="s">
        <v>291</v>
      </c>
      <c r="X5" s="17" t="s">
        <v>292</v>
      </c>
      <c r="Y5" s="17" t="s">
        <v>298</v>
      </c>
      <c r="Z5" s="17" t="s">
        <v>299</v>
      </c>
      <c r="AA5" s="17" t="s">
        <v>300</v>
      </c>
      <c r="AB5" s="17" t="s">
        <v>301</v>
      </c>
      <c r="AC5" s="17" t="s">
        <v>302</v>
      </c>
      <c r="AD5" s="17" t="s">
        <v>285</v>
      </c>
      <c r="AE5" s="18" t="s">
        <v>289</v>
      </c>
      <c r="AF5" s="18" t="s">
        <v>290</v>
      </c>
      <c r="AG5" s="18" t="s">
        <v>294</v>
      </c>
      <c r="AH5" s="18" t="s">
        <v>295</v>
      </c>
      <c r="AI5" s="18" t="s">
        <v>296</v>
      </c>
      <c r="AJ5" s="18" t="s">
        <v>297</v>
      </c>
      <c r="AK5" s="18" t="s">
        <v>291</v>
      </c>
      <c r="AL5" s="18" t="s">
        <v>292</v>
      </c>
      <c r="AM5" s="18" t="s">
        <v>298</v>
      </c>
      <c r="AN5" s="18" t="s">
        <v>299</v>
      </c>
      <c r="AO5" s="18" t="s">
        <v>300</v>
      </c>
      <c r="AP5" s="18" t="s">
        <v>301</v>
      </c>
      <c r="AQ5" s="18" t="s">
        <v>302</v>
      </c>
      <c r="AR5" s="18" t="s">
        <v>286</v>
      </c>
      <c r="AS5" s="19" t="s">
        <v>289</v>
      </c>
      <c r="AT5" s="19" t="s">
        <v>290</v>
      </c>
      <c r="AU5" s="19" t="s">
        <v>294</v>
      </c>
      <c r="AV5" s="19" t="s">
        <v>295</v>
      </c>
      <c r="AW5" s="19" t="s">
        <v>296</v>
      </c>
      <c r="AX5" s="19" t="s">
        <v>297</v>
      </c>
      <c r="AY5" s="19" t="s">
        <v>291</v>
      </c>
      <c r="AZ5" s="19" t="s">
        <v>292</v>
      </c>
      <c r="BA5" s="19" t="s">
        <v>298</v>
      </c>
      <c r="BB5" s="19" t="s">
        <v>299</v>
      </c>
      <c r="BC5" s="19" t="s">
        <v>300</v>
      </c>
      <c r="BD5" s="19" t="s">
        <v>301</v>
      </c>
      <c r="BE5" s="19" t="s">
        <v>302</v>
      </c>
      <c r="BF5" s="19" t="s">
        <v>196</v>
      </c>
      <c r="BG5" s="20" t="s">
        <v>289</v>
      </c>
      <c r="BH5" s="20" t="s">
        <v>290</v>
      </c>
      <c r="BI5" s="20" t="s">
        <v>294</v>
      </c>
      <c r="BJ5" s="20" t="s">
        <v>295</v>
      </c>
      <c r="BK5" s="20" t="s">
        <v>296</v>
      </c>
      <c r="BL5" s="20" t="s">
        <v>297</v>
      </c>
      <c r="BM5" s="20" t="s">
        <v>291</v>
      </c>
      <c r="BN5" s="20" t="s">
        <v>292</v>
      </c>
      <c r="BO5" s="20" t="s">
        <v>298</v>
      </c>
      <c r="BP5" s="20" t="s">
        <v>299</v>
      </c>
      <c r="BQ5" s="20" t="s">
        <v>300</v>
      </c>
      <c r="BR5" s="20" t="s">
        <v>301</v>
      </c>
      <c r="BS5" s="20" t="s">
        <v>302</v>
      </c>
      <c r="BT5" s="20" t="s">
        <v>287</v>
      </c>
      <c r="BU5" s="17" t="s">
        <v>289</v>
      </c>
      <c r="BV5" s="17" t="s">
        <v>290</v>
      </c>
      <c r="BW5" s="17" t="s">
        <v>294</v>
      </c>
      <c r="BX5" s="17" t="s">
        <v>295</v>
      </c>
      <c r="BY5" s="17" t="s">
        <v>296</v>
      </c>
      <c r="BZ5" s="17" t="s">
        <v>297</v>
      </c>
      <c r="CA5" s="17" t="s">
        <v>291</v>
      </c>
      <c r="CB5" s="17" t="s">
        <v>292</v>
      </c>
      <c r="CC5" s="17" t="s">
        <v>298</v>
      </c>
      <c r="CD5" s="17" t="s">
        <v>299</v>
      </c>
      <c r="CE5" s="17" t="s">
        <v>300</v>
      </c>
      <c r="CF5" s="17" t="s">
        <v>301</v>
      </c>
      <c r="CG5" s="17" t="s">
        <v>302</v>
      </c>
      <c r="CH5" s="17" t="s">
        <v>213</v>
      </c>
      <c r="CI5" s="18" t="s">
        <v>289</v>
      </c>
      <c r="CJ5" s="18" t="s">
        <v>290</v>
      </c>
      <c r="CK5" s="18" t="s">
        <v>294</v>
      </c>
      <c r="CL5" s="18" t="s">
        <v>295</v>
      </c>
      <c r="CM5" s="18" t="s">
        <v>296</v>
      </c>
      <c r="CN5" s="18" t="s">
        <v>297</v>
      </c>
      <c r="CO5" s="18" t="s">
        <v>291</v>
      </c>
      <c r="CP5" s="18" t="s">
        <v>292</v>
      </c>
      <c r="CQ5" s="18" t="s">
        <v>298</v>
      </c>
      <c r="CR5" s="18" t="s">
        <v>299</v>
      </c>
      <c r="CS5" s="18" t="s">
        <v>300</v>
      </c>
      <c r="CT5" s="18" t="s">
        <v>301</v>
      </c>
      <c r="CU5" s="18" t="s">
        <v>302</v>
      </c>
      <c r="CV5" s="18" t="s">
        <v>288</v>
      </c>
    </row>
    <row r="6" spans="1:100" ht="97.95" customHeight="1" x14ac:dyDescent="0.3">
      <c r="B6" s="21"/>
      <c r="C6" s="21"/>
      <c r="D6" s="21"/>
      <c r="E6" s="21"/>
      <c r="F6" s="21"/>
      <c r="G6" s="21"/>
      <c r="H6" s="21"/>
      <c r="I6" s="21"/>
      <c r="J6" s="21"/>
      <c r="K6" s="22" t="s">
        <v>303</v>
      </c>
      <c r="L6" s="22" t="s">
        <v>303</v>
      </c>
      <c r="M6" s="16"/>
      <c r="N6" s="16"/>
      <c r="O6" s="16"/>
      <c r="P6" s="16"/>
      <c r="Q6" s="23" t="s">
        <v>303</v>
      </c>
      <c r="R6" s="23" t="s">
        <v>303</v>
      </c>
      <c r="S6" s="17"/>
      <c r="T6" s="17"/>
      <c r="U6" s="17"/>
      <c r="V6" s="17"/>
      <c r="W6" s="17"/>
      <c r="X6" s="17"/>
      <c r="Y6" s="17"/>
      <c r="Z6" s="17"/>
      <c r="AA6" s="17"/>
      <c r="AB6" s="23" t="s">
        <v>304</v>
      </c>
      <c r="AC6" s="23" t="s">
        <v>304</v>
      </c>
      <c r="AD6" s="17"/>
      <c r="AE6" s="24" t="s">
        <v>303</v>
      </c>
      <c r="AF6" s="24" t="s">
        <v>303</v>
      </c>
      <c r="AG6" s="18"/>
      <c r="AH6" s="18"/>
      <c r="AI6" s="18"/>
      <c r="AJ6" s="18"/>
      <c r="AK6" s="18"/>
      <c r="AL6" s="18"/>
      <c r="AM6" s="18"/>
      <c r="AN6" s="18"/>
      <c r="AO6" s="18"/>
      <c r="AP6" s="24" t="s">
        <v>304</v>
      </c>
      <c r="AQ6" s="24" t="s">
        <v>304</v>
      </c>
      <c r="AR6" s="18"/>
      <c r="AS6" s="25" t="s">
        <v>303</v>
      </c>
      <c r="AT6" s="25" t="s">
        <v>303</v>
      </c>
      <c r="AU6" s="19"/>
      <c r="AV6" s="19"/>
      <c r="AW6" s="19"/>
      <c r="AX6" s="19"/>
      <c r="AY6" s="19"/>
      <c r="AZ6" s="19"/>
      <c r="BA6" s="19"/>
      <c r="BB6" s="19"/>
      <c r="BC6" s="19"/>
      <c r="BD6" s="25" t="s">
        <v>304</v>
      </c>
      <c r="BE6" s="25" t="s">
        <v>304</v>
      </c>
      <c r="BF6" s="19"/>
      <c r="BG6" s="26" t="s">
        <v>303</v>
      </c>
      <c r="BH6" s="26" t="s">
        <v>303</v>
      </c>
      <c r="BI6" s="20"/>
      <c r="BJ6" s="20"/>
      <c r="BK6" s="20"/>
      <c r="BL6" s="20"/>
      <c r="BM6" s="20"/>
      <c r="BN6" s="20"/>
      <c r="BO6" s="20"/>
      <c r="BP6" s="20"/>
      <c r="BQ6" s="20"/>
      <c r="BR6" s="26" t="s">
        <v>304</v>
      </c>
      <c r="BS6" s="26" t="s">
        <v>304</v>
      </c>
      <c r="BT6" s="20"/>
      <c r="BU6" s="23" t="s">
        <v>303</v>
      </c>
      <c r="BV6" s="23" t="s">
        <v>303</v>
      </c>
      <c r="BW6" s="17"/>
      <c r="BX6" s="17"/>
      <c r="BY6" s="17"/>
      <c r="BZ6" s="17"/>
      <c r="CA6" s="17"/>
      <c r="CB6" s="17"/>
      <c r="CC6" s="17"/>
      <c r="CD6" s="17"/>
      <c r="CE6" s="17"/>
      <c r="CF6" s="23" t="s">
        <v>304</v>
      </c>
      <c r="CG6" s="23" t="s">
        <v>304</v>
      </c>
      <c r="CH6" s="17"/>
      <c r="CI6" s="24" t="s">
        <v>303</v>
      </c>
      <c r="CJ6" s="24" t="s">
        <v>303</v>
      </c>
      <c r="CK6" s="18"/>
      <c r="CL6" s="18"/>
      <c r="CM6" s="18"/>
      <c r="CN6" s="18"/>
      <c r="CO6" s="18"/>
      <c r="CP6" s="18"/>
      <c r="CQ6" s="18"/>
      <c r="CR6" s="18"/>
      <c r="CS6" s="18"/>
      <c r="CT6" s="24" t="s">
        <v>304</v>
      </c>
      <c r="CU6" s="24" t="s">
        <v>304</v>
      </c>
      <c r="CV6" s="18"/>
    </row>
    <row r="7" spans="1:100" x14ac:dyDescent="0.3">
      <c r="A7" s="13" t="e">
        <f>INDEX(Артикулы!B:B,MATCH('Остатки по складам'!B7,Артикулы!A:A,0))</f>
        <v>#N/A</v>
      </c>
    </row>
    <row r="8" spans="1:100" x14ac:dyDescent="0.3">
      <c r="A8" s="13" t="e">
        <f>INDEX(Артикулы!B:B,MATCH('Остатки по складам'!B8,Артикулы!A:A,0))</f>
        <v>#N/A</v>
      </c>
    </row>
    <row r="9" spans="1:100" x14ac:dyDescent="0.3">
      <c r="A9" s="13" t="e">
        <f>INDEX(Артикулы!B:B,MATCH('Остатки по складам'!B9,Артикулы!A:A,0))</f>
        <v>#N/A</v>
      </c>
    </row>
    <row r="10" spans="1:100" x14ac:dyDescent="0.3">
      <c r="A10" s="13" t="e">
        <f>INDEX(Артикулы!B:B,MATCH('Остатки по складам'!B10,Артикулы!A:A,0))</f>
        <v>#N/A</v>
      </c>
    </row>
    <row r="11" spans="1:100" x14ac:dyDescent="0.3">
      <c r="A11" s="13" t="e">
        <f>INDEX(Артикулы!B:B,MATCH('Остатки по складам'!B11,Артикулы!A:A,0))</f>
        <v>#N/A</v>
      </c>
    </row>
    <row r="12" spans="1:100" x14ac:dyDescent="0.3">
      <c r="A12" s="13" t="e">
        <f>INDEX(Артикулы!B:B,MATCH('Остатки по складам'!B12,Артикулы!A:A,0))</f>
        <v>#N/A</v>
      </c>
    </row>
    <row r="13" spans="1:100" x14ac:dyDescent="0.3">
      <c r="A13" s="13" t="e">
        <f>INDEX(Артикулы!B:B,MATCH('Остатки по складам'!B13,Артикулы!A:A,0))</f>
        <v>#N/A</v>
      </c>
    </row>
    <row r="14" spans="1:100" x14ac:dyDescent="0.3">
      <c r="A14" s="13" t="e">
        <f>INDEX(Артикулы!B:B,MATCH('Остатки по складам'!B14,Артикулы!A:A,0))</f>
        <v>#N/A</v>
      </c>
    </row>
    <row r="15" spans="1:100" x14ac:dyDescent="0.3">
      <c r="A15" s="13" t="e">
        <f>INDEX(Артикулы!B:B,MATCH('Остатки по складам'!B15,Артикулы!A:A,0))</f>
        <v>#N/A</v>
      </c>
    </row>
    <row r="16" spans="1:100" x14ac:dyDescent="0.3">
      <c r="A16" s="13" t="e">
        <f>INDEX(Артикулы!B:B,MATCH('Остатки по складам'!B16,Артикулы!A:A,0))</f>
        <v>#N/A</v>
      </c>
    </row>
    <row r="17" spans="1:1" x14ac:dyDescent="0.3">
      <c r="A17" s="13" t="e">
        <f>INDEX(Артикулы!B:B,MATCH('Остатки по складам'!B17,Артикулы!A:A,0))</f>
        <v>#N/A</v>
      </c>
    </row>
    <row r="18" spans="1:1" x14ac:dyDescent="0.3">
      <c r="A18" s="13" t="e">
        <f>INDEX(Артикулы!B:B,MATCH('Остатки по складам'!B18,Артикулы!A:A,0))</f>
        <v>#N/A</v>
      </c>
    </row>
    <row r="19" spans="1:1" x14ac:dyDescent="0.3">
      <c r="A19" s="13" t="e">
        <f>INDEX(Артикулы!B:B,MATCH('Остатки по складам'!B19,Артикулы!A:A,0))</f>
        <v>#N/A</v>
      </c>
    </row>
    <row r="20" spans="1:1" x14ac:dyDescent="0.3">
      <c r="A20" s="13" t="e">
        <f>INDEX(Артикулы!B:B,MATCH('Остатки по складам'!B20,Артикулы!A:A,0))</f>
        <v>#N/A</v>
      </c>
    </row>
    <row r="21" spans="1:1" x14ac:dyDescent="0.3">
      <c r="A21" s="13" t="e">
        <f>INDEX(Артикулы!B:B,MATCH('Остатки по складам'!B21,Артикулы!A:A,0))</f>
        <v>#N/A</v>
      </c>
    </row>
    <row r="22" spans="1:1" x14ac:dyDescent="0.3">
      <c r="A22" s="13" t="e">
        <f>INDEX(Артикулы!B:B,MATCH('Остатки по складам'!B22,Артикулы!A:A,0))</f>
        <v>#N/A</v>
      </c>
    </row>
    <row r="23" spans="1:1" x14ac:dyDescent="0.3">
      <c r="A23" s="13" t="e">
        <f>INDEX(Артикулы!B:B,MATCH('Остатки по складам'!B23,Артикулы!A:A,0))</f>
        <v>#N/A</v>
      </c>
    </row>
    <row r="24" spans="1:1" x14ac:dyDescent="0.3">
      <c r="A24" s="13" t="e">
        <f>INDEX(Артикулы!B:B,MATCH('Остатки по складам'!B24,Артикулы!A:A,0))</f>
        <v>#N/A</v>
      </c>
    </row>
    <row r="25" spans="1:1" x14ac:dyDescent="0.3">
      <c r="A25" s="13" t="e">
        <f>INDEX(Артикулы!B:B,MATCH('Остатки по складам'!B25,Артикулы!A:A,0))</f>
        <v>#N/A</v>
      </c>
    </row>
    <row r="26" spans="1:1" x14ac:dyDescent="0.3">
      <c r="A26" s="13" t="e">
        <f>INDEX(Артикулы!B:B,MATCH('Остатки по складам'!B26,Артикулы!A:A,0))</f>
        <v>#N/A</v>
      </c>
    </row>
    <row r="27" spans="1:1" x14ac:dyDescent="0.3">
      <c r="A27" s="13" t="e">
        <f>INDEX(Артикулы!B:B,MATCH('Остатки по складам'!B27,Артикулы!A:A,0))</f>
        <v>#N/A</v>
      </c>
    </row>
    <row r="28" spans="1:1" x14ac:dyDescent="0.3">
      <c r="A28" s="13" t="e">
        <f>INDEX(Артикулы!B:B,MATCH('Остатки по складам'!B28,Артикулы!A:A,0))</f>
        <v>#N/A</v>
      </c>
    </row>
    <row r="29" spans="1:1" x14ac:dyDescent="0.3">
      <c r="A29" s="13" t="e">
        <f>INDEX(Артикулы!B:B,MATCH('Остатки по складам'!B29,Артикулы!A:A,0))</f>
        <v>#N/A</v>
      </c>
    </row>
    <row r="30" spans="1:1" x14ac:dyDescent="0.3">
      <c r="A30" s="13" t="e">
        <f>INDEX(Артикулы!B:B,MATCH('Остатки по складам'!B30,Артикулы!A:A,0))</f>
        <v>#N/A</v>
      </c>
    </row>
    <row r="31" spans="1:1" x14ac:dyDescent="0.3">
      <c r="A31" s="13" t="e">
        <f>INDEX(Артикулы!B:B,MATCH('Остатки по складам'!B31,Артикулы!A:A,0))</f>
        <v>#N/A</v>
      </c>
    </row>
    <row r="32" spans="1:1" x14ac:dyDescent="0.3">
      <c r="A32" s="13" t="e">
        <f>INDEX(Артикулы!B:B,MATCH('Остатки по складам'!B32,Артикулы!A:A,0))</f>
        <v>#N/A</v>
      </c>
    </row>
    <row r="33" spans="1:1" x14ac:dyDescent="0.3">
      <c r="A33" s="13" t="e">
        <f>INDEX(Артикулы!B:B,MATCH('Остатки по складам'!B33,Артикулы!A:A,0))</f>
        <v>#N/A</v>
      </c>
    </row>
    <row r="34" spans="1:1" x14ac:dyDescent="0.3">
      <c r="A34" s="13" t="e">
        <f>INDEX(Артикулы!B:B,MATCH('Остатки по складам'!B34,Артикулы!A:A,0))</f>
        <v>#N/A</v>
      </c>
    </row>
    <row r="35" spans="1:1" x14ac:dyDescent="0.3">
      <c r="A35" s="13" t="e">
        <f>INDEX(Артикулы!B:B,MATCH('Остатки по складам'!B35,Артикулы!A:A,0))</f>
        <v>#N/A</v>
      </c>
    </row>
    <row r="36" spans="1:1" x14ac:dyDescent="0.3">
      <c r="A36" s="13" t="e">
        <f>INDEX(Артикулы!B:B,MATCH('Остатки по складам'!B36,Артикулы!A:A,0))</f>
        <v>#N/A</v>
      </c>
    </row>
    <row r="37" spans="1:1" x14ac:dyDescent="0.3">
      <c r="A37" s="13" t="e">
        <f>INDEX(Артикулы!B:B,MATCH('Остатки по складам'!B37,Артикулы!A:A,0))</f>
        <v>#N/A</v>
      </c>
    </row>
    <row r="38" spans="1:1" x14ac:dyDescent="0.3">
      <c r="A38" s="13" t="e">
        <f>INDEX(Артикулы!B:B,MATCH('Остатки по складам'!B38,Артикулы!A:A,0))</f>
        <v>#N/A</v>
      </c>
    </row>
    <row r="39" spans="1:1" x14ac:dyDescent="0.3">
      <c r="A39" s="13" t="e">
        <f>INDEX(Артикулы!B:B,MATCH('Остатки по складам'!B39,Артикулы!A:A,0))</f>
        <v>#N/A</v>
      </c>
    </row>
    <row r="40" spans="1:1" x14ac:dyDescent="0.3">
      <c r="A40" s="13" t="e">
        <f>INDEX(Артикулы!B:B,MATCH('Остатки по складам'!B40,Артикулы!A:A,0))</f>
        <v>#N/A</v>
      </c>
    </row>
    <row r="41" spans="1:1" x14ac:dyDescent="0.3">
      <c r="A41" s="13" t="e">
        <f>INDEX(Артикулы!B:B,MATCH('Остатки по складам'!B41,Артикулы!A:A,0))</f>
        <v>#N/A</v>
      </c>
    </row>
    <row r="42" spans="1:1" x14ac:dyDescent="0.3">
      <c r="A42" s="13" t="e">
        <f>INDEX(Артикулы!B:B,MATCH('Остатки по складам'!B42,Артикулы!A:A,0))</f>
        <v>#N/A</v>
      </c>
    </row>
    <row r="43" spans="1:1" x14ac:dyDescent="0.3">
      <c r="A43" s="13" t="e">
        <f>INDEX(Артикулы!B:B,MATCH('Остатки по складам'!B43,Артикулы!A:A,0))</f>
        <v>#N/A</v>
      </c>
    </row>
    <row r="44" spans="1:1" x14ac:dyDescent="0.3">
      <c r="A44" s="13" t="e">
        <f>INDEX(Артикулы!B:B,MATCH('Остатки по складам'!B44,Артикулы!A:A,0))</f>
        <v>#N/A</v>
      </c>
    </row>
    <row r="45" spans="1:1" x14ac:dyDescent="0.3">
      <c r="A45" s="13" t="e">
        <f>INDEX(Артикулы!B:B,MATCH('Остатки по складам'!B45,Артикулы!A:A,0))</f>
        <v>#N/A</v>
      </c>
    </row>
    <row r="46" spans="1:1" x14ac:dyDescent="0.3">
      <c r="A46" s="13" t="e">
        <f>INDEX(Артикулы!B:B,MATCH('Остатки по складам'!B46,Артикулы!A:A,0))</f>
        <v>#N/A</v>
      </c>
    </row>
    <row r="47" spans="1:1" x14ac:dyDescent="0.3">
      <c r="A47" s="13" t="e">
        <f>INDEX(Артикулы!B:B,MATCH('Остатки по складам'!B47,Артикулы!A:A,0))</f>
        <v>#N/A</v>
      </c>
    </row>
    <row r="48" spans="1:1" x14ac:dyDescent="0.3">
      <c r="A48" s="13" t="e">
        <f>INDEX(Артикулы!B:B,MATCH('Остатки по складам'!B48,Артикулы!A:A,0))</f>
        <v>#N/A</v>
      </c>
    </row>
    <row r="49" spans="1:1" x14ac:dyDescent="0.3">
      <c r="A49" s="13" t="e">
        <f>INDEX(Артикулы!B:B,MATCH('Остатки по складам'!B49,Артикулы!A:A,0))</f>
        <v>#N/A</v>
      </c>
    </row>
    <row r="50" spans="1:1" x14ac:dyDescent="0.3">
      <c r="A50" s="13" t="e">
        <f>INDEX(Артикулы!B:B,MATCH('Остатки по складам'!B50,Артикулы!A:A,0))</f>
        <v>#N/A</v>
      </c>
    </row>
    <row r="51" spans="1:1" x14ac:dyDescent="0.3">
      <c r="A51" s="13" t="e">
        <f>INDEX(Артикулы!B:B,MATCH('Остатки по складам'!B51,Артикулы!A:A,0))</f>
        <v>#N/A</v>
      </c>
    </row>
    <row r="52" spans="1:1" x14ac:dyDescent="0.3">
      <c r="A52" s="13" t="e">
        <f>INDEX(Артикулы!B:B,MATCH('Остатки по складам'!B52,Артикулы!A:A,0))</f>
        <v>#N/A</v>
      </c>
    </row>
    <row r="53" spans="1:1" x14ac:dyDescent="0.3">
      <c r="A53" s="13" t="e">
        <f>INDEX(Артикулы!B:B,MATCH('Остатки по складам'!B53,Артикулы!A:A,0))</f>
        <v>#N/A</v>
      </c>
    </row>
    <row r="54" spans="1:1" x14ac:dyDescent="0.3">
      <c r="A54" s="13" t="e">
        <f>INDEX(Артикулы!B:B,MATCH('Остатки по складам'!B54,Артикулы!A:A,0))</f>
        <v>#N/A</v>
      </c>
    </row>
    <row r="55" spans="1:1" x14ac:dyDescent="0.3">
      <c r="A55" s="13" t="e">
        <f>INDEX(Артикулы!B:B,MATCH('Остатки по складам'!B55,Артикулы!A:A,0))</f>
        <v>#N/A</v>
      </c>
    </row>
    <row r="56" spans="1:1" x14ac:dyDescent="0.3">
      <c r="A56" s="13" t="e">
        <f>INDEX(Артикулы!B:B,MATCH('Остатки по складам'!B56,Артикулы!A:A,0))</f>
        <v>#N/A</v>
      </c>
    </row>
    <row r="57" spans="1:1" x14ac:dyDescent="0.3">
      <c r="A57" s="13" t="e">
        <f>INDEX(Артикулы!B:B,MATCH('Остатки по складам'!B57,Артикулы!A:A,0))</f>
        <v>#N/A</v>
      </c>
    </row>
    <row r="58" spans="1:1" x14ac:dyDescent="0.3">
      <c r="A58" s="13" t="e">
        <f>INDEX(Артикулы!B:B,MATCH('Остатки по складам'!B58,Артикулы!A:A,0))</f>
        <v>#N/A</v>
      </c>
    </row>
    <row r="59" spans="1:1" x14ac:dyDescent="0.3">
      <c r="A59" s="13" t="e">
        <f>INDEX(Артикулы!B:B,MATCH('Остатки по складам'!B59,Артикулы!A:A,0))</f>
        <v>#N/A</v>
      </c>
    </row>
    <row r="60" spans="1:1" x14ac:dyDescent="0.3">
      <c r="A60" s="13" t="e">
        <f>INDEX(Артикулы!B:B,MATCH('Остатки по складам'!B60,Артикулы!A:A,0))</f>
        <v>#N/A</v>
      </c>
    </row>
    <row r="61" spans="1:1" x14ac:dyDescent="0.3">
      <c r="A61" s="13" t="e">
        <f>INDEX(Артикулы!B:B,MATCH('Остатки по складам'!B61,Артикулы!A:A,0))</f>
        <v>#N/A</v>
      </c>
    </row>
    <row r="62" spans="1:1" x14ac:dyDescent="0.3">
      <c r="A62" s="13" t="e">
        <f>INDEX(Артикулы!B:B,MATCH('Остатки по складам'!B62,Артикулы!A:A,0))</f>
        <v>#N/A</v>
      </c>
    </row>
    <row r="63" spans="1:1" x14ac:dyDescent="0.3">
      <c r="A63" s="13" t="e">
        <f>INDEX(Артикулы!B:B,MATCH('Остатки по складам'!B63,Артикулы!A:A,0))</f>
        <v>#N/A</v>
      </c>
    </row>
    <row r="64" spans="1:1" x14ac:dyDescent="0.3">
      <c r="A64" s="13" t="e">
        <f>INDEX(Артикулы!B:B,MATCH('Остатки по складам'!B64,Артикулы!A:A,0))</f>
        <v>#N/A</v>
      </c>
    </row>
    <row r="65" spans="1:1" x14ac:dyDescent="0.3">
      <c r="A65" s="13" t="e">
        <f>INDEX(Артикулы!B:B,MATCH('Остатки по складам'!B65,Артикулы!A:A,0))</f>
        <v>#N/A</v>
      </c>
    </row>
    <row r="66" spans="1:1" x14ac:dyDescent="0.3">
      <c r="A66" s="13" t="e">
        <f>INDEX(Артикулы!B:B,MATCH('Остатки по складам'!B66,Артикулы!A:A,0))</f>
        <v>#N/A</v>
      </c>
    </row>
    <row r="67" spans="1:1" x14ac:dyDescent="0.3">
      <c r="A67" s="13" t="e">
        <f>INDEX(Артикулы!B:B,MATCH('Остатки по складам'!B67,Артикулы!A:A,0))</f>
        <v>#N/A</v>
      </c>
    </row>
    <row r="68" spans="1:1" x14ac:dyDescent="0.3">
      <c r="A68" s="13" t="e">
        <f>INDEX(Артикулы!B:B,MATCH('Остатки по складам'!B68,Артикулы!A:A,0))</f>
        <v>#N/A</v>
      </c>
    </row>
    <row r="69" spans="1:1" x14ac:dyDescent="0.3">
      <c r="A69" s="13" t="e">
        <f>INDEX(Артикулы!B:B,MATCH('Остатки по складам'!B69,Артикулы!A:A,0))</f>
        <v>#N/A</v>
      </c>
    </row>
    <row r="70" spans="1:1" x14ac:dyDescent="0.3">
      <c r="A70" s="13" t="e">
        <f>INDEX(Артикулы!B:B,MATCH('Остатки по складам'!B70,Артикулы!A:A,0))</f>
        <v>#N/A</v>
      </c>
    </row>
    <row r="71" spans="1:1" x14ac:dyDescent="0.3">
      <c r="A71" s="13" t="e">
        <f>INDEX(Артикулы!B:B,MATCH('Остатки по складам'!B71,Артикулы!A:A,0))</f>
        <v>#N/A</v>
      </c>
    </row>
    <row r="72" spans="1:1" x14ac:dyDescent="0.3">
      <c r="A72" s="13" t="e">
        <f>INDEX(Артикулы!B:B,MATCH('Остатки по складам'!B72,Артикулы!A:A,0))</f>
        <v>#N/A</v>
      </c>
    </row>
    <row r="73" spans="1:1" x14ac:dyDescent="0.3">
      <c r="A73" s="13" t="e">
        <f>INDEX(Артикулы!B:B,MATCH('Остатки по складам'!B73,Артикулы!A:A,0))</f>
        <v>#N/A</v>
      </c>
    </row>
    <row r="74" spans="1:1" x14ac:dyDescent="0.3">
      <c r="A74" s="13" t="e">
        <f>INDEX(Артикулы!B:B,MATCH('Остатки по складам'!B74,Артикулы!A:A,0))</f>
        <v>#N/A</v>
      </c>
    </row>
    <row r="75" spans="1:1" x14ac:dyDescent="0.3">
      <c r="A75" s="13" t="e">
        <f>INDEX(Артикулы!B:B,MATCH('Остатки по складам'!B75,Артикулы!A:A,0))</f>
        <v>#N/A</v>
      </c>
    </row>
    <row r="76" spans="1:1" x14ac:dyDescent="0.3">
      <c r="A76" s="13" t="e">
        <f>INDEX(Артикулы!B:B,MATCH('Остатки по складам'!B76,Артикулы!A:A,0))</f>
        <v>#N/A</v>
      </c>
    </row>
    <row r="77" spans="1:1" x14ac:dyDescent="0.3">
      <c r="A77" s="13" t="e">
        <f>INDEX(Артикулы!B:B,MATCH('Остатки по складам'!B77,Артикулы!A:A,0))</f>
        <v>#N/A</v>
      </c>
    </row>
    <row r="78" spans="1:1" x14ac:dyDescent="0.3">
      <c r="A78" s="13" t="e">
        <f>INDEX(Артикулы!B:B,MATCH('Остатки по складам'!B78,Артикулы!A:A,0))</f>
        <v>#N/A</v>
      </c>
    </row>
    <row r="79" spans="1:1" x14ac:dyDescent="0.3">
      <c r="A79" s="13" t="e">
        <f>INDEX(Артикулы!B:B,MATCH('Остатки по складам'!B79,Артикулы!A:A,0))</f>
        <v>#N/A</v>
      </c>
    </row>
    <row r="80" spans="1:1" x14ac:dyDescent="0.3">
      <c r="A80" s="13" t="e">
        <f>INDEX(Артикулы!B:B,MATCH('Остатки по складам'!B80,Артикулы!A:A,0))</f>
        <v>#N/A</v>
      </c>
    </row>
    <row r="81" spans="1:1" x14ac:dyDescent="0.3">
      <c r="A81" s="13" t="e">
        <f>INDEX(Артикулы!B:B,MATCH('Остатки по складам'!B81,Артикулы!A:A,0))</f>
        <v>#N/A</v>
      </c>
    </row>
    <row r="82" spans="1:1" x14ac:dyDescent="0.3">
      <c r="A82" s="13" t="e">
        <f>INDEX(Артикулы!B:B,MATCH('Остатки по складам'!B82,Артикулы!A:A,0))</f>
        <v>#N/A</v>
      </c>
    </row>
    <row r="83" spans="1:1" x14ac:dyDescent="0.3">
      <c r="A83" s="13" t="e">
        <f>INDEX(Артикулы!B:B,MATCH('Остатки по складам'!B83,Артикулы!A:A,0))</f>
        <v>#N/A</v>
      </c>
    </row>
    <row r="84" spans="1:1" x14ac:dyDescent="0.3">
      <c r="A84" s="13" t="e">
        <f>INDEX(Артикулы!B:B,MATCH('Остатки по складам'!B84,Артикулы!A:A,0))</f>
        <v>#N/A</v>
      </c>
    </row>
    <row r="85" spans="1:1" x14ac:dyDescent="0.3">
      <c r="A85" s="13" t="e">
        <f>INDEX(Артикулы!B:B,MATCH('Остатки по складам'!B85,Артикулы!A:A,0))</f>
        <v>#N/A</v>
      </c>
    </row>
    <row r="86" spans="1:1" x14ac:dyDescent="0.3">
      <c r="A86" s="13" t="e">
        <f>INDEX(Артикулы!B:B,MATCH('Остатки по складам'!B86,Артикулы!A:A,0))</f>
        <v>#N/A</v>
      </c>
    </row>
    <row r="87" spans="1:1" x14ac:dyDescent="0.3">
      <c r="A87" s="13" t="e">
        <f>INDEX(Артикулы!B:B,MATCH('Остатки по складам'!B87,Артикулы!A:A,0))</f>
        <v>#N/A</v>
      </c>
    </row>
    <row r="88" spans="1:1" x14ac:dyDescent="0.3">
      <c r="A88" s="13" t="e">
        <f>INDEX(Артикулы!B:B,MATCH('Остатки по складам'!B88,Артикулы!A:A,0))</f>
        <v>#N/A</v>
      </c>
    </row>
    <row r="89" spans="1:1" x14ac:dyDescent="0.3">
      <c r="A89" s="13" t="e">
        <f>INDEX(Артикулы!B:B,MATCH('Остатки по складам'!B89,Артикулы!A:A,0))</f>
        <v>#N/A</v>
      </c>
    </row>
    <row r="90" spans="1:1" x14ac:dyDescent="0.3">
      <c r="A90" s="13" t="e">
        <f>INDEX(Артикулы!B:B,MATCH('Остатки по складам'!B90,Артикулы!A:A,0))</f>
        <v>#N/A</v>
      </c>
    </row>
    <row r="91" spans="1:1" x14ac:dyDescent="0.3">
      <c r="A91" s="13" t="e">
        <f>INDEX(Артикулы!B:B,MATCH('Остатки по складам'!B91,Артикулы!A:A,0))</f>
        <v>#N/A</v>
      </c>
    </row>
    <row r="92" spans="1:1" x14ac:dyDescent="0.3">
      <c r="A92" s="13" t="e">
        <f>INDEX(Артикулы!B:B,MATCH('Остатки по складам'!B92,Артикулы!A:A,0))</f>
        <v>#N/A</v>
      </c>
    </row>
    <row r="93" spans="1:1" x14ac:dyDescent="0.3">
      <c r="A93" s="13" t="e">
        <f>INDEX(Артикулы!B:B,MATCH('Остатки по складам'!B93,Артикулы!A:A,0))</f>
        <v>#N/A</v>
      </c>
    </row>
    <row r="94" spans="1:1" x14ac:dyDescent="0.3">
      <c r="A94" s="13" t="e">
        <f>INDEX(Артикулы!B:B,MATCH('Остатки по складам'!B94,Артикулы!A:A,0))</f>
        <v>#N/A</v>
      </c>
    </row>
    <row r="95" spans="1:1" x14ac:dyDescent="0.3">
      <c r="A95" s="13" t="e">
        <f>INDEX(Артикулы!B:B,MATCH('Остатки по складам'!B95,Артикулы!A:A,0))</f>
        <v>#N/A</v>
      </c>
    </row>
    <row r="96" spans="1:1" x14ac:dyDescent="0.3">
      <c r="A96" s="13" t="e">
        <f>INDEX(Артикулы!B:B,MATCH('Остатки по складам'!B96,Артикулы!A:A,0))</f>
        <v>#N/A</v>
      </c>
    </row>
    <row r="97" spans="1:1" x14ac:dyDescent="0.3">
      <c r="A97" s="13" t="e">
        <f>INDEX(Артикулы!B:B,MATCH('Остатки по складам'!B97,Артикулы!A:A,0))</f>
        <v>#N/A</v>
      </c>
    </row>
    <row r="98" spans="1:1" x14ac:dyDescent="0.3">
      <c r="A98" s="13" t="e">
        <f>INDEX(Артикулы!B:B,MATCH('Остатки по складам'!B98,Артикулы!A:A,0))</f>
        <v>#N/A</v>
      </c>
    </row>
    <row r="99" spans="1:1" x14ac:dyDescent="0.3">
      <c r="A99" s="13" t="e">
        <f>INDEX(Артикулы!B:B,MATCH('Остатки по складам'!B99,Артикулы!A:A,0))</f>
        <v>#N/A</v>
      </c>
    </row>
    <row r="100" spans="1:1" x14ac:dyDescent="0.3">
      <c r="A100" s="13" t="e">
        <f>INDEX(Артикулы!B:B,MATCH('Остатки по складам'!B100,Артикулы!A:A,0))</f>
        <v>#N/A</v>
      </c>
    </row>
    <row r="101" spans="1:1" x14ac:dyDescent="0.3">
      <c r="A101" s="13" t="e">
        <f>INDEX(Артикулы!B:B,MATCH('Остатки по складам'!B101,Артикулы!A:A,0))</f>
        <v>#N/A</v>
      </c>
    </row>
    <row r="102" spans="1:1" x14ac:dyDescent="0.3">
      <c r="A102" s="13" t="e">
        <f>INDEX(Артикулы!B:B,MATCH('Остатки по складам'!B102,Артикулы!A:A,0))</f>
        <v>#N/A</v>
      </c>
    </row>
    <row r="103" spans="1:1" x14ac:dyDescent="0.3">
      <c r="A103" s="13" t="e">
        <f>INDEX(Артикулы!B:B,MATCH('Остатки по складам'!B103,Артикулы!A:A,0))</f>
        <v>#N/A</v>
      </c>
    </row>
    <row r="104" spans="1:1" x14ac:dyDescent="0.3">
      <c r="A104" s="13" t="e">
        <f>INDEX(Артикулы!B:B,MATCH('Остатки по складам'!B104,Артикулы!A:A,0))</f>
        <v>#N/A</v>
      </c>
    </row>
    <row r="105" spans="1:1" x14ac:dyDescent="0.3">
      <c r="A105" s="13" t="e">
        <f>INDEX(Артикулы!B:B,MATCH('Остатки по складам'!B105,Артикулы!A:A,0))</f>
        <v>#N/A</v>
      </c>
    </row>
    <row r="106" spans="1:1" x14ac:dyDescent="0.3">
      <c r="A106" s="13" t="e">
        <f>INDEX(Артикулы!B:B,MATCH('Остатки по складам'!B106,Артикулы!A:A,0))</f>
        <v>#N/A</v>
      </c>
    </row>
    <row r="107" spans="1:1" x14ac:dyDescent="0.3">
      <c r="A107" s="13" t="e">
        <f>INDEX(Артикулы!B:B,MATCH('Остатки по складам'!B107,Артикулы!A:A,0))</f>
        <v>#N/A</v>
      </c>
    </row>
    <row r="108" spans="1:1" x14ac:dyDescent="0.3">
      <c r="A108" s="13" t="e">
        <f>INDEX(Артикулы!B:B,MATCH('Остатки по складам'!B108,Артикулы!A:A,0))</f>
        <v>#N/A</v>
      </c>
    </row>
    <row r="109" spans="1:1" x14ac:dyDescent="0.3">
      <c r="A109" s="13" t="e">
        <f>INDEX(Артикулы!B:B,MATCH('Остатки по складам'!B109,Артикулы!A:A,0))</f>
        <v>#N/A</v>
      </c>
    </row>
    <row r="110" spans="1:1" x14ac:dyDescent="0.3">
      <c r="A110" s="13" t="e">
        <f>INDEX(Артикулы!B:B,MATCH('Остатки по складам'!B110,Артикулы!A:A,0))</f>
        <v>#N/A</v>
      </c>
    </row>
    <row r="111" spans="1:1" x14ac:dyDescent="0.3">
      <c r="A111" s="13" t="e">
        <f>INDEX(Артикулы!B:B,MATCH('Остатки по складам'!B111,Артикулы!A:A,0))</f>
        <v>#N/A</v>
      </c>
    </row>
    <row r="112" spans="1:1" x14ac:dyDescent="0.3">
      <c r="A112" s="13" t="e">
        <f>INDEX(Артикулы!B:B,MATCH('Остатки по складам'!B112,Артикулы!A:A,0))</f>
        <v>#N/A</v>
      </c>
    </row>
    <row r="113" spans="1:1" x14ac:dyDescent="0.3">
      <c r="A113" s="13" t="e">
        <f>INDEX(Артикулы!B:B,MATCH('Остатки по складам'!B113,Артикулы!A:A,0))</f>
        <v>#N/A</v>
      </c>
    </row>
    <row r="114" spans="1:1" x14ac:dyDescent="0.3">
      <c r="A114" s="13" t="e">
        <f>INDEX(Артикулы!B:B,MATCH('Остатки по складам'!B114,Артикулы!A:A,0))</f>
        <v>#N/A</v>
      </c>
    </row>
    <row r="115" spans="1:1" x14ac:dyDescent="0.3">
      <c r="A115" s="13" t="e">
        <f>INDEX(Артикулы!B:B,MATCH('Остатки по складам'!B115,Артикулы!A:A,0))</f>
        <v>#N/A</v>
      </c>
    </row>
    <row r="116" spans="1:1" x14ac:dyDescent="0.3">
      <c r="A116" s="13" t="e">
        <f>INDEX(Артикулы!B:B,MATCH('Остатки по складам'!B116,Артикулы!A:A,0))</f>
        <v>#N/A</v>
      </c>
    </row>
    <row r="117" spans="1:1" x14ac:dyDescent="0.3">
      <c r="A117" s="13" t="e">
        <f>INDEX(Артикулы!B:B,MATCH('Остатки по складам'!B117,Артикулы!A:A,0))</f>
        <v>#N/A</v>
      </c>
    </row>
    <row r="118" spans="1:1" x14ac:dyDescent="0.3">
      <c r="A118" s="13" t="e">
        <f>INDEX(Артикулы!B:B,MATCH('Остатки по складам'!B118,Артикулы!A:A,0))</f>
        <v>#N/A</v>
      </c>
    </row>
    <row r="119" spans="1:1" x14ac:dyDescent="0.3">
      <c r="A119" s="13" t="e">
        <f>INDEX(Артикулы!B:B,MATCH('Остатки по складам'!B119,Артикулы!A:A,0))</f>
        <v>#N/A</v>
      </c>
    </row>
    <row r="120" spans="1:1" x14ac:dyDescent="0.3">
      <c r="A120" s="13" t="e">
        <f>INDEX(Артикулы!B:B,MATCH('Остатки по складам'!B120,Артикулы!A:A,0))</f>
        <v>#N/A</v>
      </c>
    </row>
    <row r="121" spans="1:1" x14ac:dyDescent="0.3">
      <c r="A121" s="13" t="e">
        <f>INDEX(Артикулы!B:B,MATCH('Остатки по складам'!B121,Артикулы!A:A,0))</f>
        <v>#N/A</v>
      </c>
    </row>
    <row r="122" spans="1:1" x14ac:dyDescent="0.3">
      <c r="A122" s="13" t="e">
        <f>INDEX(Артикулы!B:B,MATCH('Остатки по складам'!B122,Артикулы!A:A,0))</f>
        <v>#N/A</v>
      </c>
    </row>
    <row r="123" spans="1:1" x14ac:dyDescent="0.3">
      <c r="A123" s="13" t="e">
        <f>INDEX(Артикулы!B:B,MATCH('Остатки по складам'!B123,Артикулы!A:A,0))</f>
        <v>#N/A</v>
      </c>
    </row>
    <row r="124" spans="1:1" x14ac:dyDescent="0.3">
      <c r="A124" s="13" t="e">
        <f>INDEX(Артикулы!B:B,MATCH('Остатки по складам'!B124,Артикулы!A:A,0))</f>
        <v>#N/A</v>
      </c>
    </row>
    <row r="125" spans="1:1" x14ac:dyDescent="0.3">
      <c r="A125" s="13" t="e">
        <f>INDEX(Артикулы!B:B,MATCH('Остатки по складам'!B125,Артикулы!A:A,0))</f>
        <v>#N/A</v>
      </c>
    </row>
    <row r="126" spans="1:1" x14ac:dyDescent="0.3">
      <c r="A126" s="13" t="e">
        <f>INDEX(Артикулы!B:B,MATCH('Остатки по складам'!B126,Артикулы!A:A,0))</f>
        <v>#N/A</v>
      </c>
    </row>
    <row r="127" spans="1:1" x14ac:dyDescent="0.3">
      <c r="A127" s="13" t="e">
        <f>INDEX(Артикулы!B:B,MATCH('Остатки по складам'!B127,Артикулы!A:A,0))</f>
        <v>#N/A</v>
      </c>
    </row>
    <row r="128" spans="1:1" x14ac:dyDescent="0.3">
      <c r="A128" s="13" t="e">
        <f>INDEX(Артикулы!B:B,MATCH('Остатки по складам'!B128,Артикулы!A:A,0))</f>
        <v>#N/A</v>
      </c>
    </row>
    <row r="129" spans="1:1" x14ac:dyDescent="0.3">
      <c r="A129" s="13" t="e">
        <f>INDEX(Артикулы!B:B,MATCH('Остатки по складам'!B129,Артикулы!A:A,0))</f>
        <v>#N/A</v>
      </c>
    </row>
    <row r="130" spans="1:1" x14ac:dyDescent="0.3">
      <c r="A130" s="13" t="e">
        <f>INDEX(Артикулы!B:B,MATCH('Остатки по складам'!B130,Артикулы!A:A,0))</f>
        <v>#N/A</v>
      </c>
    </row>
    <row r="131" spans="1:1" x14ac:dyDescent="0.3">
      <c r="A131" s="13" t="e">
        <f>INDEX(Артикулы!B:B,MATCH('Остатки по складам'!B131,Артикулы!A:A,0))</f>
        <v>#N/A</v>
      </c>
    </row>
    <row r="132" spans="1:1" x14ac:dyDescent="0.3">
      <c r="A132" s="13" t="e">
        <f>INDEX(Артикулы!B:B,MATCH('Остатки по складам'!B132,Артикулы!A:A,0))</f>
        <v>#N/A</v>
      </c>
    </row>
    <row r="133" spans="1:1" x14ac:dyDescent="0.3">
      <c r="A133" s="13" t="e">
        <f>INDEX(Артикулы!B:B,MATCH('Остатки по складам'!B133,Артикулы!A:A,0))</f>
        <v>#N/A</v>
      </c>
    </row>
    <row r="134" spans="1:1" x14ac:dyDescent="0.3">
      <c r="A134" s="13" t="e">
        <f>INDEX(Артикулы!B:B,MATCH('Остатки по складам'!B134,Артикулы!A:A,0))</f>
        <v>#N/A</v>
      </c>
    </row>
    <row r="135" spans="1:1" x14ac:dyDescent="0.3">
      <c r="A135" s="13" t="e">
        <f>INDEX(Артикулы!B:B,MATCH('Остатки по складам'!B135,Артикулы!A:A,0))</f>
        <v>#N/A</v>
      </c>
    </row>
    <row r="136" spans="1:1" x14ac:dyDescent="0.3">
      <c r="A136" s="13" t="e">
        <f>INDEX(Артикулы!B:B,MATCH('Остатки по складам'!B136,Артикулы!A:A,0))</f>
        <v>#N/A</v>
      </c>
    </row>
    <row r="137" spans="1:1" x14ac:dyDescent="0.3">
      <c r="A137" s="13" t="e">
        <f>INDEX(Артикулы!B:B,MATCH('Остатки по складам'!B137,Артикулы!A:A,0))</f>
        <v>#N/A</v>
      </c>
    </row>
    <row r="138" spans="1:1" x14ac:dyDescent="0.3">
      <c r="A138" s="13" t="e">
        <f>INDEX(Артикулы!B:B,MATCH('Остатки по складам'!B138,Артикулы!A:A,0))</f>
        <v>#N/A</v>
      </c>
    </row>
    <row r="139" spans="1:1" x14ac:dyDescent="0.3">
      <c r="A139" s="13" t="e">
        <f>INDEX(Артикулы!B:B,MATCH('Остатки по складам'!B139,Артикулы!A:A,0))</f>
        <v>#N/A</v>
      </c>
    </row>
    <row r="140" spans="1:1" x14ac:dyDescent="0.3">
      <c r="A140" s="13" t="e">
        <f>INDEX(Артикулы!B:B,MATCH('Остатки по складам'!B140,Артикулы!A:A,0))</f>
        <v>#N/A</v>
      </c>
    </row>
    <row r="141" spans="1:1" x14ac:dyDescent="0.3">
      <c r="A141" s="13" t="e">
        <f>INDEX(Артикулы!B:B,MATCH('Остатки по складам'!B141,Артикулы!A:A,0))</f>
        <v>#N/A</v>
      </c>
    </row>
    <row r="142" spans="1:1" x14ac:dyDescent="0.3">
      <c r="A142" s="13" t="e">
        <f>INDEX(Артикулы!B:B,MATCH('Остатки по складам'!B142,Артикулы!A:A,0))</f>
        <v>#N/A</v>
      </c>
    </row>
    <row r="143" spans="1:1" x14ac:dyDescent="0.3">
      <c r="A143" s="13" t="e">
        <f>INDEX(Артикулы!B:B,MATCH('Остатки по складам'!B143,Артикулы!A:A,0))</f>
        <v>#N/A</v>
      </c>
    </row>
    <row r="144" spans="1:1" x14ac:dyDescent="0.3">
      <c r="A144" s="13" t="e">
        <f>INDEX(Артикулы!B:B,MATCH('Остатки по складам'!B144,Артикулы!A:A,0))</f>
        <v>#N/A</v>
      </c>
    </row>
    <row r="145" spans="1:1" x14ac:dyDescent="0.3">
      <c r="A145" s="13" t="e">
        <f>INDEX(Артикулы!B:B,MATCH('Остатки по складам'!B145,Артикулы!A:A,0))</f>
        <v>#N/A</v>
      </c>
    </row>
    <row r="146" spans="1:1" x14ac:dyDescent="0.3">
      <c r="A146" s="13" t="e">
        <f>INDEX(Артикулы!B:B,MATCH('Остатки по складам'!B146,Артикулы!A:A,0))</f>
        <v>#N/A</v>
      </c>
    </row>
    <row r="147" spans="1:1" x14ac:dyDescent="0.3">
      <c r="A147" s="13" t="e">
        <f>INDEX(Артикулы!B:B,MATCH('Остатки по складам'!B147,Артикулы!A:A,0))</f>
        <v>#N/A</v>
      </c>
    </row>
    <row r="148" spans="1:1" x14ac:dyDescent="0.3">
      <c r="A148" s="13" t="e">
        <f>INDEX(Артикулы!B:B,MATCH('Остатки по складам'!B148,Артикулы!A:A,0))</f>
        <v>#N/A</v>
      </c>
    </row>
    <row r="149" spans="1:1" x14ac:dyDescent="0.3">
      <c r="A149" s="13" t="e">
        <f>INDEX(Артикулы!B:B,MATCH('Остатки по складам'!B149,Артикулы!A:A,0))</f>
        <v>#N/A</v>
      </c>
    </row>
    <row r="150" spans="1:1" x14ac:dyDescent="0.3">
      <c r="A150" s="13" t="e">
        <f>INDEX(Артикулы!B:B,MATCH('Остатки по складам'!B150,Артикулы!A:A,0))</f>
        <v>#N/A</v>
      </c>
    </row>
    <row r="151" spans="1:1" x14ac:dyDescent="0.3">
      <c r="A151" s="13" t="e">
        <f>INDEX(Артикулы!B:B,MATCH('Остатки по складам'!B151,Артикулы!A:A,0))</f>
        <v>#N/A</v>
      </c>
    </row>
    <row r="152" spans="1:1" x14ac:dyDescent="0.3">
      <c r="A152" s="13" t="e">
        <f>INDEX(Артикулы!B:B,MATCH('Остатки по складам'!B152,Артикулы!A:A,0))</f>
        <v>#N/A</v>
      </c>
    </row>
    <row r="153" spans="1:1" x14ac:dyDescent="0.3">
      <c r="A153" s="13" t="e">
        <f>INDEX(Артикулы!B:B,MATCH('Остатки по складам'!B153,Артикулы!A:A,0))</f>
        <v>#N/A</v>
      </c>
    </row>
    <row r="154" spans="1:1" x14ac:dyDescent="0.3">
      <c r="A154" s="13" t="e">
        <f>INDEX(Артикулы!B:B,MATCH('Остатки по складам'!B154,Артикулы!A:A,0))</f>
        <v>#N/A</v>
      </c>
    </row>
    <row r="155" spans="1:1" x14ac:dyDescent="0.3">
      <c r="A155" s="13" t="e">
        <f>INDEX(Артикулы!B:B,MATCH('Остатки по складам'!B155,Артикулы!A:A,0))</f>
        <v>#N/A</v>
      </c>
    </row>
    <row r="156" spans="1:1" x14ac:dyDescent="0.3">
      <c r="A156" s="13" t="e">
        <f>INDEX(Артикулы!B:B,MATCH('Остатки по складам'!B156,Артикулы!A:A,0))</f>
        <v>#N/A</v>
      </c>
    </row>
    <row r="157" spans="1:1" x14ac:dyDescent="0.3">
      <c r="A157" s="13" t="e">
        <f>INDEX(Артикулы!B:B,MATCH('Остатки по складам'!B157,Артикулы!A:A,0))</f>
        <v>#N/A</v>
      </c>
    </row>
    <row r="158" spans="1:1" x14ac:dyDescent="0.3">
      <c r="A158" s="13" t="e">
        <f>INDEX(Артикулы!B:B,MATCH('Остатки по складам'!B158,Артикулы!A:A,0))</f>
        <v>#N/A</v>
      </c>
    </row>
    <row r="159" spans="1:1" x14ac:dyDescent="0.3">
      <c r="A159" s="13" t="e">
        <f>INDEX(Артикулы!B:B,MATCH('Остатки по складам'!B159,Артикулы!A:A,0))</f>
        <v>#N/A</v>
      </c>
    </row>
    <row r="160" spans="1:1" x14ac:dyDescent="0.3">
      <c r="A160" s="13" t="e">
        <f>INDEX(Артикулы!B:B,MATCH('Остатки по складам'!B160,Артикулы!A:A,0))</f>
        <v>#N/A</v>
      </c>
    </row>
    <row r="161" spans="1:1" x14ac:dyDescent="0.3">
      <c r="A161" s="13" t="e">
        <f>INDEX(Артикулы!B:B,MATCH('Остатки по складам'!B161,Артикулы!A:A,0))</f>
        <v>#N/A</v>
      </c>
    </row>
    <row r="162" spans="1:1" x14ac:dyDescent="0.3">
      <c r="A162" s="13" t="e">
        <f>INDEX(Артикулы!B:B,MATCH('Остатки по складам'!B162,Артикулы!A:A,0))</f>
        <v>#N/A</v>
      </c>
    </row>
    <row r="163" spans="1:1" x14ac:dyDescent="0.3">
      <c r="A163" s="13" t="e">
        <f>INDEX(Артикулы!B:B,MATCH('Остатки по складам'!B163,Артикулы!A:A,0))</f>
        <v>#N/A</v>
      </c>
    </row>
    <row r="164" spans="1:1" x14ac:dyDescent="0.3">
      <c r="A164" s="13" t="e">
        <f>INDEX(Артикулы!B:B,MATCH('Остатки по складам'!B164,Артикулы!A:A,0))</f>
        <v>#N/A</v>
      </c>
    </row>
    <row r="165" spans="1:1" x14ac:dyDescent="0.3">
      <c r="A165" s="13" t="e">
        <f>INDEX(Артикулы!B:B,MATCH('Остатки по складам'!B165,Артикулы!A:A,0))</f>
        <v>#N/A</v>
      </c>
    </row>
    <row r="166" spans="1:1" x14ac:dyDescent="0.3">
      <c r="A166" s="13" t="e">
        <f>INDEX(Артикулы!B:B,MATCH('Остатки по складам'!B166,Артикулы!A:A,0))</f>
        <v>#N/A</v>
      </c>
    </row>
    <row r="167" spans="1:1" x14ac:dyDescent="0.3">
      <c r="A167" s="13" t="e">
        <f>INDEX(Артикулы!B:B,MATCH('Остатки по складам'!B167,Артикулы!A:A,0))</f>
        <v>#N/A</v>
      </c>
    </row>
    <row r="168" spans="1:1" x14ac:dyDescent="0.3">
      <c r="A168" s="13" t="e">
        <f>INDEX(Артикулы!B:B,MATCH('Остатки по складам'!B168,Артикулы!A:A,0))</f>
        <v>#N/A</v>
      </c>
    </row>
    <row r="169" spans="1:1" x14ac:dyDescent="0.3">
      <c r="A169" s="13" t="e">
        <f>INDEX(Артикулы!B:B,MATCH('Остатки по складам'!B169,Артикулы!A:A,0))</f>
        <v>#N/A</v>
      </c>
    </row>
    <row r="170" spans="1:1" x14ac:dyDescent="0.3">
      <c r="A170" s="13" t="e">
        <f>INDEX(Артикулы!B:B,MATCH('Остатки по складам'!B170,Артикулы!A:A,0))</f>
        <v>#N/A</v>
      </c>
    </row>
    <row r="171" spans="1:1" x14ac:dyDescent="0.3">
      <c r="A171" s="13" t="e">
        <f>INDEX(Артикулы!B:B,MATCH('Остатки по складам'!B171,Артикулы!A:A,0))</f>
        <v>#N/A</v>
      </c>
    </row>
    <row r="172" spans="1:1" x14ac:dyDescent="0.3">
      <c r="A172" s="13" t="e">
        <f>INDEX(Артикулы!B:B,MATCH('Остатки по складам'!B172,Артикулы!A:A,0))</f>
        <v>#N/A</v>
      </c>
    </row>
    <row r="173" spans="1:1" x14ac:dyDescent="0.3">
      <c r="A173" s="13" t="e">
        <f>INDEX(Артикулы!B:B,MATCH('Остатки по складам'!B173,Артикулы!A:A,0))</f>
        <v>#N/A</v>
      </c>
    </row>
    <row r="174" spans="1:1" x14ac:dyDescent="0.3">
      <c r="A174" s="13" t="e">
        <f>INDEX(Артикулы!B:B,MATCH('Остатки по складам'!B174,Артикулы!A:A,0))</f>
        <v>#N/A</v>
      </c>
    </row>
    <row r="175" spans="1:1" x14ac:dyDescent="0.3">
      <c r="A175" s="13" t="e">
        <f>INDEX(Артикулы!B:B,MATCH('Остатки по складам'!B175,Артикулы!A:A,0))</f>
        <v>#N/A</v>
      </c>
    </row>
    <row r="176" spans="1:1" x14ac:dyDescent="0.3">
      <c r="A176" s="13" t="e">
        <f>INDEX(Артикулы!B:B,MATCH('Остатки по складам'!B176,Артикулы!A:A,0))</f>
        <v>#N/A</v>
      </c>
    </row>
    <row r="177" spans="1:1" x14ac:dyDescent="0.3">
      <c r="A177" s="13" t="e">
        <f>INDEX(Артикулы!B:B,MATCH('Остатки по складам'!B177,Артикулы!A:A,0))</f>
        <v>#N/A</v>
      </c>
    </row>
    <row r="178" spans="1:1" x14ac:dyDescent="0.3">
      <c r="A178" s="13" t="e">
        <f>INDEX(Артикулы!B:B,MATCH('Остатки по складам'!B178,Артикулы!A:A,0))</f>
        <v>#N/A</v>
      </c>
    </row>
    <row r="179" spans="1:1" x14ac:dyDescent="0.3">
      <c r="A179" s="13" t="e">
        <f>INDEX(Артикулы!B:B,MATCH('Остатки по складам'!B179,Артикулы!A:A,0))</f>
        <v>#N/A</v>
      </c>
    </row>
    <row r="180" spans="1:1" x14ac:dyDescent="0.3">
      <c r="A180" s="13" t="e">
        <f>INDEX(Артикулы!B:B,MATCH('Остатки по складам'!B180,Артикулы!A:A,0))</f>
        <v>#N/A</v>
      </c>
    </row>
    <row r="181" spans="1:1" x14ac:dyDescent="0.3">
      <c r="A181" s="13" t="e">
        <f>INDEX(Артикулы!B:B,MATCH('Остатки по складам'!B181,Артикулы!A:A,0))</f>
        <v>#N/A</v>
      </c>
    </row>
    <row r="182" spans="1:1" x14ac:dyDescent="0.3">
      <c r="A182" s="13" t="e">
        <f>INDEX(Артикулы!B:B,MATCH('Остатки по складам'!B182,Артикулы!A:A,0))</f>
        <v>#N/A</v>
      </c>
    </row>
    <row r="183" spans="1:1" x14ac:dyDescent="0.3">
      <c r="A183" s="13" t="e">
        <f>INDEX(Артикулы!B:B,MATCH('Остатки по складам'!B183,Артикулы!A:A,0))</f>
        <v>#N/A</v>
      </c>
    </row>
    <row r="184" spans="1:1" x14ac:dyDescent="0.3">
      <c r="A184" s="13" t="e">
        <f>INDEX(Артикулы!B:B,MATCH('Остатки по складам'!B184,Артикулы!A:A,0))</f>
        <v>#N/A</v>
      </c>
    </row>
    <row r="185" spans="1:1" x14ac:dyDescent="0.3">
      <c r="A185" s="13" t="e">
        <f>INDEX(Артикулы!B:B,MATCH('Остатки по складам'!B185,Артикулы!A:A,0))</f>
        <v>#N/A</v>
      </c>
    </row>
    <row r="186" spans="1:1" x14ac:dyDescent="0.3">
      <c r="A186" s="13" t="e">
        <f>INDEX(Артикулы!B:B,MATCH('Остатки по складам'!B186,Артикулы!A:A,0))</f>
        <v>#N/A</v>
      </c>
    </row>
    <row r="187" spans="1:1" x14ac:dyDescent="0.3">
      <c r="A187" s="13" t="e">
        <f>INDEX(Артикулы!B:B,MATCH('Остатки по складам'!B187,Артикулы!A:A,0))</f>
        <v>#N/A</v>
      </c>
    </row>
    <row r="188" spans="1:1" x14ac:dyDescent="0.3">
      <c r="A188" s="13" t="e">
        <f>INDEX(Артикулы!B:B,MATCH('Остатки по складам'!B188,Артикулы!A:A,0))</f>
        <v>#N/A</v>
      </c>
    </row>
    <row r="189" spans="1:1" x14ac:dyDescent="0.3">
      <c r="A189" s="13" t="e">
        <f>INDEX(Артикулы!B:B,MATCH('Остатки по складам'!B189,Артикулы!A:A,0))</f>
        <v>#N/A</v>
      </c>
    </row>
    <row r="190" spans="1:1" x14ac:dyDescent="0.3">
      <c r="A190" s="13" t="e">
        <f>INDEX(Артикулы!B:B,MATCH('Остатки по складам'!B190,Артикулы!A:A,0))</f>
        <v>#N/A</v>
      </c>
    </row>
    <row r="191" spans="1:1" x14ac:dyDescent="0.3">
      <c r="A191" s="13" t="e">
        <f>INDEX(Артикулы!B:B,MATCH('Остатки по складам'!B191,Артикулы!A:A,0))</f>
        <v>#N/A</v>
      </c>
    </row>
    <row r="192" spans="1:1" x14ac:dyDescent="0.3">
      <c r="A192" s="13" t="e">
        <f>INDEX(Артикулы!B:B,MATCH('Остатки по складам'!B192,Артикулы!A:A,0))</f>
        <v>#N/A</v>
      </c>
    </row>
    <row r="193" spans="1:1" x14ac:dyDescent="0.3">
      <c r="A193" s="13" t="e">
        <f>INDEX(Артикулы!B:B,MATCH('Остатки по складам'!B193,Артикулы!A:A,0))</f>
        <v>#N/A</v>
      </c>
    </row>
    <row r="194" spans="1:1" x14ac:dyDescent="0.3">
      <c r="A194" s="13" t="e">
        <f>INDEX(Артикулы!B:B,MATCH('Остатки по складам'!B194,Артикулы!A:A,0))</f>
        <v>#N/A</v>
      </c>
    </row>
    <row r="195" spans="1:1" x14ac:dyDescent="0.3">
      <c r="A195" s="13" t="e">
        <f>INDEX(Артикулы!B:B,MATCH('Остатки по складам'!B195,Артикулы!A:A,0))</f>
        <v>#N/A</v>
      </c>
    </row>
    <row r="196" spans="1:1" x14ac:dyDescent="0.3">
      <c r="A196" s="13" t="e">
        <f>INDEX(Артикулы!B:B,MATCH('Остатки по складам'!B196,Артикулы!A:A,0))</f>
        <v>#N/A</v>
      </c>
    </row>
    <row r="197" spans="1:1" x14ac:dyDescent="0.3">
      <c r="A197" s="13" t="e">
        <f>INDEX(Артикулы!B:B,MATCH('Остатки по складам'!B197,Артикулы!A:A,0))</f>
        <v>#N/A</v>
      </c>
    </row>
    <row r="198" spans="1:1" x14ac:dyDescent="0.3">
      <c r="A198" s="13" t="e">
        <f>INDEX(Артикулы!B:B,MATCH('Остатки по складам'!B198,Артикулы!A:A,0))</f>
        <v>#N/A</v>
      </c>
    </row>
    <row r="199" spans="1:1" x14ac:dyDescent="0.3">
      <c r="A199" s="13" t="e">
        <f>INDEX(Артикулы!B:B,MATCH('Остатки по складам'!B199,Артикулы!A:A,0))</f>
        <v>#N/A</v>
      </c>
    </row>
    <row r="200" spans="1:1" x14ac:dyDescent="0.3">
      <c r="A200" s="13" t="e">
        <f>INDEX(Артикулы!B:B,MATCH('Остатки по складам'!B200,Артикулы!A:A,0))</f>
        <v>#N/A</v>
      </c>
    </row>
    <row r="201" spans="1:1" x14ac:dyDescent="0.3">
      <c r="A201" s="13" t="e">
        <f>INDEX(Артикулы!B:B,MATCH('Остатки по складам'!B201,Артикулы!A:A,0))</f>
        <v>#N/A</v>
      </c>
    </row>
    <row r="202" spans="1:1" x14ac:dyDescent="0.3">
      <c r="A202" s="13" t="e">
        <f>INDEX(Артикулы!B:B,MATCH('Остатки по складам'!B202,Артикулы!A:A,0))</f>
        <v>#N/A</v>
      </c>
    </row>
    <row r="203" spans="1:1" x14ac:dyDescent="0.3">
      <c r="A203" s="13" t="e">
        <f>INDEX(Артикулы!B:B,MATCH('Остатки по складам'!B203,Артикулы!A:A,0))</f>
        <v>#N/A</v>
      </c>
    </row>
    <row r="204" spans="1:1" x14ac:dyDescent="0.3">
      <c r="A204" s="13" t="e">
        <f>INDEX(Артикулы!B:B,MATCH('Остатки по складам'!B204,Артикулы!A:A,0))</f>
        <v>#N/A</v>
      </c>
    </row>
    <row r="205" spans="1:1" x14ac:dyDescent="0.3">
      <c r="A205" s="13" t="e">
        <f>INDEX(Артикулы!B:B,MATCH('Остатки по складам'!B205,Артикулы!A:A,0))</f>
        <v>#N/A</v>
      </c>
    </row>
    <row r="206" spans="1:1" x14ac:dyDescent="0.3">
      <c r="A206" s="13" t="e">
        <f>INDEX(Артикулы!B:B,MATCH('Остатки по складам'!B206,Артикулы!A:A,0))</f>
        <v>#N/A</v>
      </c>
    </row>
    <row r="207" spans="1:1" x14ac:dyDescent="0.3">
      <c r="A207" s="13" t="e">
        <f>INDEX(Артикулы!B:B,MATCH('Остатки по складам'!B207,Артикулы!A:A,0))</f>
        <v>#N/A</v>
      </c>
    </row>
    <row r="208" spans="1:1" x14ac:dyDescent="0.3">
      <c r="A208" s="13" t="e">
        <f>INDEX(Артикулы!B:B,MATCH('Остатки по складам'!B208,Артикулы!A:A,0))</f>
        <v>#N/A</v>
      </c>
    </row>
    <row r="209" spans="1:1" x14ac:dyDescent="0.3">
      <c r="A209" s="13" t="e">
        <f>INDEX(Артикулы!B:B,MATCH('Остатки по складам'!B209,Артикулы!A:A,0))</f>
        <v>#N/A</v>
      </c>
    </row>
    <row r="210" spans="1:1" x14ac:dyDescent="0.3">
      <c r="A210" s="13" t="e">
        <f>INDEX(Артикулы!B:B,MATCH('Остатки по складам'!B210,Артикулы!A:A,0))</f>
        <v>#N/A</v>
      </c>
    </row>
    <row r="211" spans="1:1" x14ac:dyDescent="0.3">
      <c r="A211" s="13" t="e">
        <f>INDEX(Артикулы!B:B,MATCH('Остатки по складам'!B211,Артикулы!A:A,0))</f>
        <v>#N/A</v>
      </c>
    </row>
    <row r="212" spans="1:1" x14ac:dyDescent="0.3">
      <c r="A212" s="13" t="e">
        <f>INDEX(Артикулы!B:B,MATCH('Остатки по складам'!B212,Артикулы!A:A,0))</f>
        <v>#N/A</v>
      </c>
    </row>
    <row r="213" spans="1:1" x14ac:dyDescent="0.3">
      <c r="A213" s="13" t="e">
        <f>INDEX(Артикулы!B:B,MATCH('Остатки по складам'!B213,Артикулы!A:A,0))</f>
        <v>#N/A</v>
      </c>
    </row>
    <row r="214" spans="1:1" x14ac:dyDescent="0.3">
      <c r="A214" s="13" t="e">
        <f>INDEX(Артикулы!B:B,MATCH('Остатки по складам'!B214,Артикулы!A:A,0))</f>
        <v>#N/A</v>
      </c>
    </row>
    <row r="215" spans="1:1" x14ac:dyDescent="0.3">
      <c r="A215" s="13" t="e">
        <f>INDEX(Артикулы!B:B,MATCH('Остатки по складам'!B215,Артикулы!A:A,0))</f>
        <v>#N/A</v>
      </c>
    </row>
    <row r="216" spans="1:1" x14ac:dyDescent="0.3">
      <c r="A216" s="13" t="e">
        <f>INDEX(Артикулы!B:B,MATCH('Остатки по складам'!B216,Артикулы!A:A,0))</f>
        <v>#N/A</v>
      </c>
    </row>
  </sheetData>
  <mergeCells count="16">
    <mergeCell ref="G4:G5"/>
    <mergeCell ref="B4:B5"/>
    <mergeCell ref="C4:C5"/>
    <mergeCell ref="D4:D5"/>
    <mergeCell ref="E4:E5"/>
    <mergeCell ref="F4:F5"/>
    <mergeCell ref="AS4:BF4"/>
    <mergeCell ref="BG4:BT4"/>
    <mergeCell ref="BU4:CH4"/>
    <mergeCell ref="CI4:CV4"/>
    <mergeCell ref="H4:H5"/>
    <mergeCell ref="I4:I5"/>
    <mergeCell ref="J4:J5"/>
    <mergeCell ref="K4:P4"/>
    <mergeCell ref="Q4:AD4"/>
    <mergeCell ref="AE4:A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B377"/>
  <sheetViews>
    <sheetView workbookViewId="0"/>
  </sheetViews>
  <sheetFormatPr defaultRowHeight="14.4" x14ac:dyDescent="0.3"/>
  <cols>
    <col min="1" max="1" width="12.33203125" bestFit="1" customWidth="1"/>
    <col min="2" max="2" width="14.44140625" bestFit="1" customWidth="1"/>
    <col min="3" max="3" width="20" bestFit="1" customWidth="1"/>
    <col min="4" max="4" width="14.44140625" customWidth="1"/>
    <col min="5" max="5" width="22.6640625" bestFit="1" customWidth="1"/>
    <col min="8" max="8" width="19.5546875" bestFit="1" customWidth="1"/>
    <col min="12" max="12" width="21" bestFit="1" customWidth="1"/>
    <col min="13" max="13" width="17.5546875" bestFit="1" customWidth="1"/>
    <col min="14" max="14" width="17.6640625" style="7" bestFit="1" customWidth="1"/>
    <col min="15" max="15" width="17.5546875" bestFit="1" customWidth="1"/>
    <col min="16" max="16" width="12.88671875" bestFit="1" customWidth="1"/>
    <col min="17" max="17" width="92.44140625" bestFit="1" customWidth="1"/>
    <col min="19" max="19" width="13.44140625" customWidth="1"/>
    <col min="27" max="27" width="36" bestFit="1" customWidth="1"/>
    <col min="28" max="28" width="18.33203125" bestFit="1" customWidth="1"/>
    <col min="33" max="33" width="13.6640625" customWidth="1"/>
  </cols>
  <sheetData>
    <row r="1" spans="1:80" x14ac:dyDescent="0.3">
      <c r="A1" s="6"/>
      <c r="B1" s="6"/>
      <c r="C1" s="6"/>
      <c r="D1" s="6"/>
    </row>
    <row r="3" spans="1:80" ht="14.4" customHeight="1" x14ac:dyDescent="0.3">
      <c r="A3" t="s">
        <v>119</v>
      </c>
      <c r="B3" t="s">
        <v>152</v>
      </c>
      <c r="C3" t="s">
        <v>153</v>
      </c>
      <c r="D3" t="s">
        <v>154</v>
      </c>
      <c r="E3" s="69" t="s">
        <v>0</v>
      </c>
      <c r="F3" s="69" t="s">
        <v>1</v>
      </c>
      <c r="G3" s="69" t="s">
        <v>2</v>
      </c>
      <c r="H3" s="69" t="s">
        <v>3</v>
      </c>
      <c r="I3" s="69" t="s">
        <v>4</v>
      </c>
      <c r="J3" s="69" t="s">
        <v>5</v>
      </c>
      <c r="K3" s="69" t="s">
        <v>6</v>
      </c>
      <c r="L3" s="69" t="s">
        <v>7</v>
      </c>
      <c r="M3" s="69" t="s">
        <v>8</v>
      </c>
      <c r="N3" s="69" t="s">
        <v>9</v>
      </c>
      <c r="O3" s="69" t="s">
        <v>10</v>
      </c>
      <c r="P3" s="69" t="s">
        <v>11</v>
      </c>
      <c r="Q3" s="69" t="s">
        <v>12</v>
      </c>
      <c r="R3" s="69" t="s">
        <v>696</v>
      </c>
      <c r="S3" s="69" t="s">
        <v>697</v>
      </c>
      <c r="T3" s="69" t="s">
        <v>698</v>
      </c>
      <c r="U3" s="69" t="s">
        <v>699</v>
      </c>
      <c r="V3" s="69" t="s">
        <v>700</v>
      </c>
      <c r="W3" s="69" t="s">
        <v>701</v>
      </c>
      <c r="X3" s="69" t="s">
        <v>548</v>
      </c>
      <c r="Y3" s="69"/>
      <c r="Z3" s="69" t="s">
        <v>13</v>
      </c>
      <c r="AA3" s="69" t="s">
        <v>702</v>
      </c>
      <c r="AB3" s="69" t="s">
        <v>703</v>
      </c>
      <c r="AC3" s="69" t="s">
        <v>14</v>
      </c>
      <c r="AD3" s="69" t="s">
        <v>15</v>
      </c>
      <c r="AE3" s="69" t="s">
        <v>16</v>
      </c>
      <c r="AF3" s="69" t="s">
        <v>17</v>
      </c>
      <c r="AG3" s="69" t="s">
        <v>18</v>
      </c>
      <c r="AH3" s="69" t="s">
        <v>19</v>
      </c>
      <c r="AI3" s="69" t="s">
        <v>20</v>
      </c>
      <c r="AJ3" s="69" t="s">
        <v>21</v>
      </c>
      <c r="AK3" s="69" t="s">
        <v>22</v>
      </c>
      <c r="AL3" s="69" t="s">
        <v>23</v>
      </c>
      <c r="AM3" s="69" t="s">
        <v>24</v>
      </c>
      <c r="AN3" s="69" t="s">
        <v>704</v>
      </c>
      <c r="AO3" s="69" t="s">
        <v>705</v>
      </c>
      <c r="AP3" s="69" t="s">
        <v>20</v>
      </c>
      <c r="AQ3" s="69" t="s">
        <v>21</v>
      </c>
      <c r="AR3" s="69" t="s">
        <v>22</v>
      </c>
      <c r="AS3" s="69" t="s">
        <v>23</v>
      </c>
      <c r="AT3" s="69" t="s">
        <v>24</v>
      </c>
      <c r="AU3" s="69" t="s">
        <v>20</v>
      </c>
      <c r="AV3" s="69" t="s">
        <v>21</v>
      </c>
      <c r="AW3" s="69" t="s">
        <v>22</v>
      </c>
      <c r="AX3" s="69" t="s">
        <v>23</v>
      </c>
      <c r="AY3" s="69" t="s">
        <v>24</v>
      </c>
      <c r="AZ3" s="69" t="s">
        <v>20</v>
      </c>
      <c r="BA3" s="69" t="s">
        <v>21</v>
      </c>
      <c r="BB3" s="69" t="s">
        <v>22</v>
      </c>
      <c r="BC3" s="69" t="s">
        <v>23</v>
      </c>
      <c r="BD3" s="69" t="s">
        <v>24</v>
      </c>
      <c r="BE3" s="69" t="s">
        <v>25</v>
      </c>
      <c r="BF3" s="69" t="s">
        <v>21</v>
      </c>
      <c r="BG3" s="69" t="s">
        <v>22</v>
      </c>
      <c r="BH3" s="69" t="s">
        <v>23</v>
      </c>
      <c r="BI3" s="69" t="s">
        <v>24</v>
      </c>
      <c r="BJ3" s="69" t="s">
        <v>25</v>
      </c>
      <c r="BK3" s="69" t="s">
        <v>21</v>
      </c>
      <c r="BL3" s="69" t="s">
        <v>22</v>
      </c>
      <c r="BM3" s="69" t="s">
        <v>23</v>
      </c>
      <c r="BN3" s="69" t="s">
        <v>24</v>
      </c>
      <c r="BO3" s="69" t="s">
        <v>25</v>
      </c>
      <c r="BP3" s="69" t="s">
        <v>21</v>
      </c>
      <c r="BQ3" s="69" t="s">
        <v>22</v>
      </c>
      <c r="BR3" s="69" t="s">
        <v>23</v>
      </c>
      <c r="BS3" s="69" t="s">
        <v>24</v>
      </c>
      <c r="BT3" s="69" t="s">
        <v>25</v>
      </c>
      <c r="BU3" s="69" t="s">
        <v>21</v>
      </c>
      <c r="BV3" s="69" t="s">
        <v>22</v>
      </c>
      <c r="BW3" s="69" t="s">
        <v>23</v>
      </c>
      <c r="BX3" s="69" t="s">
        <v>24</v>
      </c>
      <c r="BY3" s="69" t="s">
        <v>26</v>
      </c>
      <c r="BZ3" s="69" t="s">
        <v>21</v>
      </c>
      <c r="CA3" s="69" t="s">
        <v>22</v>
      </c>
      <c r="CB3" s="69" t="s">
        <v>23</v>
      </c>
    </row>
    <row r="4" spans="1:80" ht="35.4" customHeight="1" x14ac:dyDescent="0.3"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1" t="s">
        <v>706</v>
      </c>
      <c r="Y4" s="61" t="s">
        <v>707</v>
      </c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</row>
    <row r="5" spans="1:80" x14ac:dyDescent="0.3">
      <c r="A5" s="1" t="str">
        <f>IFERROR((INDEX(Артикулы!B:B,MATCH('фин отчет по заказам'!P5,Артикулы!A:A,0)))," ")</f>
        <v xml:space="preserve"> </v>
      </c>
      <c r="B5" s="1">
        <f>Z5*S5</f>
        <v>0</v>
      </c>
      <c r="C5" s="1" t="e">
        <f>DATEVALUE(N5)</f>
        <v>#VALUE!</v>
      </c>
      <c r="D5" s="1" t="e">
        <f>DATEVALUE(AD5)</f>
        <v>#VALUE!</v>
      </c>
    </row>
    <row r="6" spans="1:80" x14ac:dyDescent="0.3">
      <c r="A6" s="1" t="str">
        <f>IFERROR((INDEX(Артикулы!B:B,MATCH('фин отчет по заказам'!P6,Артикулы!A:A,0)))," ")</f>
        <v xml:space="preserve"> </v>
      </c>
      <c r="B6" s="1">
        <f t="shared" ref="B6:B69" si="0">Z6*S6</f>
        <v>0</v>
      </c>
      <c r="C6" s="1" t="e">
        <f t="shared" ref="C6:C69" si="1">DATEVALUE(N6)</f>
        <v>#VALUE!</v>
      </c>
      <c r="D6" s="1" t="e">
        <f t="shared" ref="D6:D69" si="2">DATEVALUE(AD6)</f>
        <v>#VALUE!</v>
      </c>
    </row>
    <row r="7" spans="1:80" x14ac:dyDescent="0.3">
      <c r="A7" s="1" t="str">
        <f>IFERROR((INDEX(Артикулы!B:B,MATCH('фин отчет по заказам'!P7,Артикулы!A:A,0)))," ")</f>
        <v xml:space="preserve"> </v>
      </c>
      <c r="B7" s="1">
        <f t="shared" si="0"/>
        <v>0</v>
      </c>
      <c r="C7" s="1" t="e">
        <f t="shared" si="1"/>
        <v>#VALUE!</v>
      </c>
      <c r="D7" s="1" t="e">
        <f t="shared" si="2"/>
        <v>#VALUE!</v>
      </c>
    </row>
    <row r="8" spans="1:80" x14ac:dyDescent="0.3">
      <c r="A8" s="1" t="str">
        <f>IFERROR((INDEX(Артикулы!B:B,MATCH('фин отчет по заказам'!P8,Артикулы!A:A,0)))," ")</f>
        <v xml:space="preserve"> </v>
      </c>
      <c r="B8" s="1">
        <f t="shared" si="0"/>
        <v>0</v>
      </c>
      <c r="C8" s="1" t="e">
        <f t="shared" si="1"/>
        <v>#VALUE!</v>
      </c>
      <c r="D8" s="1" t="e">
        <f t="shared" si="2"/>
        <v>#VALUE!</v>
      </c>
    </row>
    <row r="9" spans="1:80" x14ac:dyDescent="0.3">
      <c r="A9" s="1" t="str">
        <f>IFERROR((INDEX(Артикулы!B:B,MATCH('фин отчет по заказам'!P9,Артикулы!A:A,0)))," ")</f>
        <v xml:space="preserve"> </v>
      </c>
      <c r="B9" s="1">
        <f t="shared" si="0"/>
        <v>0</v>
      </c>
      <c r="C9" s="1" t="e">
        <f t="shared" si="1"/>
        <v>#VALUE!</v>
      </c>
      <c r="D9" s="1" t="e">
        <f t="shared" si="2"/>
        <v>#VALUE!</v>
      </c>
    </row>
    <row r="10" spans="1:80" x14ac:dyDescent="0.3">
      <c r="A10" s="1" t="str">
        <f>IFERROR((INDEX(Артикулы!B:B,MATCH('фин отчет по заказам'!P10,Артикулы!A:A,0)))," ")</f>
        <v xml:space="preserve"> </v>
      </c>
      <c r="B10" s="1">
        <f t="shared" si="0"/>
        <v>0</v>
      </c>
      <c r="C10" s="1" t="e">
        <f t="shared" si="1"/>
        <v>#VALUE!</v>
      </c>
      <c r="D10" s="1" t="e">
        <f t="shared" si="2"/>
        <v>#VALUE!</v>
      </c>
    </row>
    <row r="11" spans="1:80" x14ac:dyDescent="0.3">
      <c r="A11" s="1" t="str">
        <f>IFERROR((INDEX(Артикулы!B:B,MATCH('фин отчет по заказам'!P11,Артикулы!A:A,0)))," ")</f>
        <v xml:space="preserve"> </v>
      </c>
      <c r="B11" s="1">
        <f t="shared" si="0"/>
        <v>0</v>
      </c>
      <c r="C11" s="1" t="e">
        <f t="shared" si="1"/>
        <v>#VALUE!</v>
      </c>
      <c r="D11" s="1" t="e">
        <f t="shared" si="2"/>
        <v>#VALUE!</v>
      </c>
    </row>
    <row r="12" spans="1:80" x14ac:dyDescent="0.3">
      <c r="A12" s="1" t="str">
        <f>IFERROR((INDEX(Артикулы!B:B,MATCH('фин отчет по заказам'!P12,Артикулы!A:A,0)))," ")</f>
        <v xml:space="preserve"> </v>
      </c>
      <c r="B12" s="1">
        <f t="shared" si="0"/>
        <v>0</v>
      </c>
      <c r="C12" s="1" t="e">
        <f t="shared" si="1"/>
        <v>#VALUE!</v>
      </c>
      <c r="D12" s="1" t="e">
        <f t="shared" si="2"/>
        <v>#VALUE!</v>
      </c>
    </row>
    <row r="13" spans="1:80" x14ac:dyDescent="0.3">
      <c r="A13" s="1" t="str">
        <f>IFERROR((INDEX(Артикулы!B:B,MATCH('фин отчет по заказам'!P13,Артикулы!A:A,0)))," ")</f>
        <v xml:space="preserve"> </v>
      </c>
      <c r="B13" s="1">
        <f t="shared" si="0"/>
        <v>0</v>
      </c>
      <c r="C13" s="1" t="e">
        <f t="shared" si="1"/>
        <v>#VALUE!</v>
      </c>
      <c r="D13" s="1" t="e">
        <f t="shared" si="2"/>
        <v>#VALUE!</v>
      </c>
    </row>
    <row r="14" spans="1:80" x14ac:dyDescent="0.3">
      <c r="A14" s="1" t="str">
        <f>IFERROR((INDEX(Артикулы!B:B,MATCH('фин отчет по заказам'!P14,Артикулы!A:A,0)))," ")</f>
        <v xml:space="preserve"> </v>
      </c>
      <c r="B14" s="1">
        <f t="shared" si="0"/>
        <v>0</v>
      </c>
      <c r="C14" s="1" t="e">
        <f t="shared" si="1"/>
        <v>#VALUE!</v>
      </c>
      <c r="D14" s="1" t="e">
        <f t="shared" si="2"/>
        <v>#VALUE!</v>
      </c>
    </row>
    <row r="15" spans="1:80" x14ac:dyDescent="0.3">
      <c r="A15" s="1" t="str">
        <f>IFERROR((INDEX(Артикулы!B:B,MATCH('фин отчет по заказам'!P15,Артикулы!A:A,0)))," ")</f>
        <v xml:space="preserve"> </v>
      </c>
      <c r="B15" s="1">
        <f t="shared" si="0"/>
        <v>0</v>
      </c>
      <c r="C15" s="1" t="e">
        <f t="shared" si="1"/>
        <v>#VALUE!</v>
      </c>
      <c r="D15" s="1" t="e">
        <f t="shared" si="2"/>
        <v>#VALUE!</v>
      </c>
    </row>
    <row r="16" spans="1:80" x14ac:dyDescent="0.3">
      <c r="A16" s="1" t="str">
        <f>IFERROR((INDEX(Артикулы!B:B,MATCH('фин отчет по заказам'!P16,Артикулы!A:A,0)))," ")</f>
        <v xml:space="preserve"> </v>
      </c>
      <c r="B16" s="1">
        <f t="shared" si="0"/>
        <v>0</v>
      </c>
      <c r="C16" s="1" t="e">
        <f t="shared" si="1"/>
        <v>#VALUE!</v>
      </c>
      <c r="D16" s="1" t="e">
        <f t="shared" si="2"/>
        <v>#VALUE!</v>
      </c>
    </row>
    <row r="17" spans="1:4" x14ac:dyDescent="0.3">
      <c r="A17" s="1" t="str">
        <f>IFERROR((INDEX(Артикулы!B:B,MATCH('фин отчет по заказам'!P17,Артикулы!A:A,0)))," ")</f>
        <v xml:space="preserve"> </v>
      </c>
      <c r="B17" s="1">
        <f t="shared" si="0"/>
        <v>0</v>
      </c>
      <c r="C17" s="1" t="e">
        <f t="shared" si="1"/>
        <v>#VALUE!</v>
      </c>
      <c r="D17" s="1" t="e">
        <f t="shared" si="2"/>
        <v>#VALUE!</v>
      </c>
    </row>
    <row r="18" spans="1:4" x14ac:dyDescent="0.3">
      <c r="A18" s="1" t="str">
        <f>IFERROR((INDEX(Артикулы!B:B,MATCH('фин отчет по заказам'!P18,Артикулы!A:A,0)))," ")</f>
        <v xml:space="preserve"> </v>
      </c>
      <c r="B18" s="1">
        <f t="shared" si="0"/>
        <v>0</v>
      </c>
      <c r="C18" s="1" t="e">
        <f t="shared" si="1"/>
        <v>#VALUE!</v>
      </c>
      <c r="D18" s="1" t="e">
        <f t="shared" si="2"/>
        <v>#VALUE!</v>
      </c>
    </row>
    <row r="19" spans="1:4" x14ac:dyDescent="0.3">
      <c r="A19" s="1" t="str">
        <f>IFERROR((INDEX(Артикулы!B:B,MATCH('фин отчет по заказам'!P19,Артикулы!A:A,0)))," ")</f>
        <v xml:space="preserve"> </v>
      </c>
      <c r="B19" s="1">
        <f t="shared" si="0"/>
        <v>0</v>
      </c>
      <c r="C19" s="1" t="e">
        <f t="shared" si="1"/>
        <v>#VALUE!</v>
      </c>
      <c r="D19" s="1" t="e">
        <f t="shared" si="2"/>
        <v>#VALUE!</v>
      </c>
    </row>
    <row r="20" spans="1:4" x14ac:dyDescent="0.3">
      <c r="A20" s="1" t="str">
        <f>IFERROR((INDEX(Артикулы!B:B,MATCH('фин отчет по заказам'!P20,Артикулы!A:A,0)))," ")</f>
        <v xml:space="preserve"> </v>
      </c>
      <c r="B20" s="1">
        <f t="shared" si="0"/>
        <v>0</v>
      </c>
      <c r="C20" s="1" t="e">
        <f t="shared" si="1"/>
        <v>#VALUE!</v>
      </c>
      <c r="D20" s="1" t="e">
        <f t="shared" si="2"/>
        <v>#VALUE!</v>
      </c>
    </row>
    <row r="21" spans="1:4" x14ac:dyDescent="0.3">
      <c r="A21" s="1" t="str">
        <f>IFERROR((INDEX(Артикулы!B:B,MATCH('фин отчет по заказам'!P21,Артикулы!A:A,0)))," ")</f>
        <v xml:space="preserve"> </v>
      </c>
      <c r="B21" s="1">
        <f t="shared" si="0"/>
        <v>0</v>
      </c>
      <c r="C21" s="1" t="e">
        <f t="shared" si="1"/>
        <v>#VALUE!</v>
      </c>
      <c r="D21" s="1" t="e">
        <f t="shared" si="2"/>
        <v>#VALUE!</v>
      </c>
    </row>
    <row r="22" spans="1:4" x14ac:dyDescent="0.3">
      <c r="A22" s="1" t="str">
        <f>IFERROR((INDEX(Артикулы!B:B,MATCH('фин отчет по заказам'!P22,Артикулы!A:A,0)))," ")</f>
        <v xml:space="preserve"> </v>
      </c>
      <c r="B22" s="1">
        <f t="shared" si="0"/>
        <v>0</v>
      </c>
      <c r="C22" s="1" t="e">
        <f t="shared" si="1"/>
        <v>#VALUE!</v>
      </c>
      <c r="D22" s="1" t="e">
        <f t="shared" si="2"/>
        <v>#VALUE!</v>
      </c>
    </row>
    <row r="23" spans="1:4" x14ac:dyDescent="0.3">
      <c r="A23" s="1" t="str">
        <f>IFERROR((INDEX(Артикулы!B:B,MATCH('фин отчет по заказам'!P23,Артикулы!A:A,0)))," ")</f>
        <v xml:space="preserve"> </v>
      </c>
      <c r="B23" s="1">
        <f t="shared" si="0"/>
        <v>0</v>
      </c>
      <c r="C23" s="1" t="e">
        <f t="shared" si="1"/>
        <v>#VALUE!</v>
      </c>
      <c r="D23" s="1" t="e">
        <f t="shared" si="2"/>
        <v>#VALUE!</v>
      </c>
    </row>
    <row r="24" spans="1:4" x14ac:dyDescent="0.3">
      <c r="A24" s="1" t="str">
        <f>IFERROR((INDEX(Артикулы!B:B,MATCH('фин отчет по заказам'!P24,Артикулы!A:A,0)))," ")</f>
        <v xml:space="preserve"> </v>
      </c>
      <c r="B24" s="1">
        <f t="shared" si="0"/>
        <v>0</v>
      </c>
      <c r="C24" s="1" t="e">
        <f t="shared" si="1"/>
        <v>#VALUE!</v>
      </c>
      <c r="D24" s="1" t="e">
        <f t="shared" si="2"/>
        <v>#VALUE!</v>
      </c>
    </row>
    <row r="25" spans="1:4" x14ac:dyDescent="0.3">
      <c r="A25" s="1" t="str">
        <f>IFERROR((INDEX(Артикулы!B:B,MATCH('фин отчет по заказам'!P25,Артикулы!A:A,0)))," ")</f>
        <v xml:space="preserve"> </v>
      </c>
      <c r="B25" s="1">
        <f t="shared" si="0"/>
        <v>0</v>
      </c>
      <c r="C25" s="1" t="e">
        <f t="shared" si="1"/>
        <v>#VALUE!</v>
      </c>
      <c r="D25" s="1" t="e">
        <f t="shared" si="2"/>
        <v>#VALUE!</v>
      </c>
    </row>
    <row r="26" spans="1:4" x14ac:dyDescent="0.3">
      <c r="A26" s="1" t="str">
        <f>IFERROR((INDEX(Артикулы!B:B,MATCH('фин отчет по заказам'!P26,Артикулы!A:A,0)))," ")</f>
        <v xml:space="preserve"> </v>
      </c>
      <c r="B26" s="1">
        <f t="shared" si="0"/>
        <v>0</v>
      </c>
      <c r="C26" s="1" t="e">
        <f t="shared" si="1"/>
        <v>#VALUE!</v>
      </c>
      <c r="D26" s="1" t="e">
        <f t="shared" si="2"/>
        <v>#VALUE!</v>
      </c>
    </row>
    <row r="27" spans="1:4" x14ac:dyDescent="0.3">
      <c r="A27" s="1" t="str">
        <f>IFERROR((INDEX(Артикулы!B:B,MATCH('фин отчет по заказам'!P27,Артикулы!A:A,0)))," ")</f>
        <v xml:space="preserve"> </v>
      </c>
      <c r="B27" s="1">
        <f t="shared" si="0"/>
        <v>0</v>
      </c>
      <c r="C27" s="1" t="e">
        <f t="shared" si="1"/>
        <v>#VALUE!</v>
      </c>
      <c r="D27" s="1" t="e">
        <f t="shared" si="2"/>
        <v>#VALUE!</v>
      </c>
    </row>
    <row r="28" spans="1:4" x14ac:dyDescent="0.3">
      <c r="A28" s="1" t="str">
        <f>IFERROR((INDEX(Артикулы!B:B,MATCH('фин отчет по заказам'!P28,Артикулы!A:A,0)))," ")</f>
        <v xml:space="preserve"> </v>
      </c>
      <c r="B28" s="1">
        <f t="shared" si="0"/>
        <v>0</v>
      </c>
      <c r="C28" s="1" t="e">
        <f t="shared" si="1"/>
        <v>#VALUE!</v>
      </c>
      <c r="D28" s="1" t="e">
        <f t="shared" si="2"/>
        <v>#VALUE!</v>
      </c>
    </row>
    <row r="29" spans="1:4" x14ac:dyDescent="0.3">
      <c r="A29" s="1" t="str">
        <f>IFERROR((INDEX(Артикулы!B:B,MATCH('фин отчет по заказам'!P29,Артикулы!A:A,0)))," ")</f>
        <v xml:space="preserve"> </v>
      </c>
      <c r="B29" s="1">
        <f t="shared" si="0"/>
        <v>0</v>
      </c>
      <c r="C29" s="1" t="e">
        <f t="shared" si="1"/>
        <v>#VALUE!</v>
      </c>
      <c r="D29" s="1" t="e">
        <f t="shared" si="2"/>
        <v>#VALUE!</v>
      </c>
    </row>
    <row r="30" spans="1:4" x14ac:dyDescent="0.3">
      <c r="A30" s="1" t="str">
        <f>IFERROR((INDEX(Артикулы!B:B,MATCH('фин отчет по заказам'!P30,Артикулы!A:A,0)))," ")</f>
        <v xml:space="preserve"> </v>
      </c>
      <c r="B30" s="1">
        <f t="shared" si="0"/>
        <v>0</v>
      </c>
      <c r="C30" s="1" t="e">
        <f t="shared" si="1"/>
        <v>#VALUE!</v>
      </c>
      <c r="D30" s="1" t="e">
        <f t="shared" si="2"/>
        <v>#VALUE!</v>
      </c>
    </row>
    <row r="31" spans="1:4" x14ac:dyDescent="0.3">
      <c r="A31" s="1" t="str">
        <f>IFERROR((INDEX(Артикулы!B:B,MATCH('фин отчет по заказам'!P31,Артикулы!A:A,0)))," ")</f>
        <v xml:space="preserve"> </v>
      </c>
      <c r="B31" s="1">
        <f t="shared" si="0"/>
        <v>0</v>
      </c>
      <c r="C31" s="1" t="e">
        <f t="shared" si="1"/>
        <v>#VALUE!</v>
      </c>
      <c r="D31" s="1" t="e">
        <f t="shared" si="2"/>
        <v>#VALUE!</v>
      </c>
    </row>
    <row r="32" spans="1:4" x14ac:dyDescent="0.3">
      <c r="A32" s="1" t="str">
        <f>IFERROR((INDEX(Артикулы!B:B,MATCH('фин отчет по заказам'!P32,Артикулы!A:A,0)))," ")</f>
        <v xml:space="preserve"> </v>
      </c>
      <c r="B32" s="1">
        <f t="shared" si="0"/>
        <v>0</v>
      </c>
      <c r="C32" s="1" t="e">
        <f t="shared" si="1"/>
        <v>#VALUE!</v>
      </c>
      <c r="D32" s="1" t="e">
        <f t="shared" si="2"/>
        <v>#VALUE!</v>
      </c>
    </row>
    <row r="33" spans="1:4" x14ac:dyDescent="0.3">
      <c r="A33" s="1" t="str">
        <f>IFERROR((INDEX(Артикулы!B:B,MATCH('фин отчет по заказам'!P33,Артикулы!A:A,0)))," ")</f>
        <v xml:space="preserve"> </v>
      </c>
      <c r="B33" s="1">
        <f t="shared" si="0"/>
        <v>0</v>
      </c>
      <c r="C33" s="1" t="e">
        <f t="shared" si="1"/>
        <v>#VALUE!</v>
      </c>
      <c r="D33" s="1" t="e">
        <f t="shared" si="2"/>
        <v>#VALUE!</v>
      </c>
    </row>
    <row r="34" spans="1:4" x14ac:dyDescent="0.3">
      <c r="A34" s="1" t="str">
        <f>IFERROR((INDEX(Артикулы!B:B,MATCH('фин отчет по заказам'!P34,Артикулы!A:A,0)))," ")</f>
        <v xml:space="preserve"> </v>
      </c>
      <c r="B34" s="1">
        <f t="shared" si="0"/>
        <v>0</v>
      </c>
      <c r="C34" s="1" t="e">
        <f t="shared" si="1"/>
        <v>#VALUE!</v>
      </c>
      <c r="D34" s="1" t="e">
        <f t="shared" si="2"/>
        <v>#VALUE!</v>
      </c>
    </row>
    <row r="35" spans="1:4" x14ac:dyDescent="0.3">
      <c r="A35" s="1" t="str">
        <f>IFERROR((INDEX(Артикулы!B:B,MATCH('фин отчет по заказам'!P35,Артикулы!A:A,0)))," ")</f>
        <v xml:space="preserve"> </v>
      </c>
      <c r="B35" s="1">
        <f t="shared" si="0"/>
        <v>0</v>
      </c>
      <c r="C35" s="1" t="e">
        <f t="shared" si="1"/>
        <v>#VALUE!</v>
      </c>
      <c r="D35" s="1" t="e">
        <f t="shared" si="2"/>
        <v>#VALUE!</v>
      </c>
    </row>
    <row r="36" spans="1:4" x14ac:dyDescent="0.3">
      <c r="A36" s="1" t="str">
        <f>IFERROR((INDEX(Артикулы!B:B,MATCH('фин отчет по заказам'!P36,Артикулы!A:A,0)))," ")</f>
        <v xml:space="preserve"> </v>
      </c>
      <c r="B36" s="1">
        <f t="shared" si="0"/>
        <v>0</v>
      </c>
      <c r="C36" s="1" t="e">
        <f t="shared" si="1"/>
        <v>#VALUE!</v>
      </c>
      <c r="D36" s="1" t="e">
        <f t="shared" si="2"/>
        <v>#VALUE!</v>
      </c>
    </row>
    <row r="37" spans="1:4" x14ac:dyDescent="0.3">
      <c r="A37" s="1" t="str">
        <f>IFERROR((INDEX(Артикулы!B:B,MATCH('фин отчет по заказам'!P37,Артикулы!A:A,0)))," ")</f>
        <v xml:space="preserve"> </v>
      </c>
      <c r="B37" s="1">
        <f t="shared" si="0"/>
        <v>0</v>
      </c>
      <c r="C37" s="1" t="e">
        <f t="shared" si="1"/>
        <v>#VALUE!</v>
      </c>
      <c r="D37" s="1" t="e">
        <f t="shared" si="2"/>
        <v>#VALUE!</v>
      </c>
    </row>
    <row r="38" spans="1:4" x14ac:dyDescent="0.3">
      <c r="A38" s="1" t="str">
        <f>IFERROR((INDEX(Артикулы!B:B,MATCH('фин отчет по заказам'!P38,Артикулы!A:A,0)))," ")</f>
        <v xml:space="preserve"> </v>
      </c>
      <c r="B38" s="1">
        <f t="shared" si="0"/>
        <v>0</v>
      </c>
      <c r="C38" s="1" t="e">
        <f t="shared" si="1"/>
        <v>#VALUE!</v>
      </c>
      <c r="D38" s="1" t="e">
        <f t="shared" si="2"/>
        <v>#VALUE!</v>
      </c>
    </row>
    <row r="39" spans="1:4" x14ac:dyDescent="0.3">
      <c r="A39" s="1" t="str">
        <f>IFERROR((INDEX(Артикулы!B:B,MATCH('фин отчет по заказам'!P39,Артикулы!A:A,0)))," ")</f>
        <v xml:space="preserve"> </v>
      </c>
      <c r="B39" s="1">
        <f t="shared" si="0"/>
        <v>0</v>
      </c>
      <c r="C39" s="1" t="e">
        <f t="shared" si="1"/>
        <v>#VALUE!</v>
      </c>
      <c r="D39" s="1" t="e">
        <f t="shared" si="2"/>
        <v>#VALUE!</v>
      </c>
    </row>
    <row r="40" spans="1:4" x14ac:dyDescent="0.3">
      <c r="A40" s="1" t="str">
        <f>IFERROR((INDEX(Артикулы!B:B,MATCH('фин отчет по заказам'!P40,Артикулы!A:A,0)))," ")</f>
        <v xml:space="preserve"> </v>
      </c>
      <c r="B40" s="1">
        <f t="shared" si="0"/>
        <v>0</v>
      </c>
      <c r="C40" s="1" t="e">
        <f t="shared" si="1"/>
        <v>#VALUE!</v>
      </c>
      <c r="D40" s="1" t="e">
        <f t="shared" si="2"/>
        <v>#VALUE!</v>
      </c>
    </row>
    <row r="41" spans="1:4" x14ac:dyDescent="0.3">
      <c r="A41" s="1" t="str">
        <f>IFERROR((INDEX(Артикулы!B:B,MATCH('фин отчет по заказам'!P41,Артикулы!A:A,0)))," ")</f>
        <v xml:space="preserve"> </v>
      </c>
      <c r="B41" s="1">
        <f t="shared" si="0"/>
        <v>0</v>
      </c>
      <c r="C41" s="1" t="e">
        <f t="shared" si="1"/>
        <v>#VALUE!</v>
      </c>
      <c r="D41" s="1" t="e">
        <f t="shared" si="2"/>
        <v>#VALUE!</v>
      </c>
    </row>
    <row r="42" spans="1:4" x14ac:dyDescent="0.3">
      <c r="A42" s="1" t="str">
        <f>IFERROR((INDEX(Артикулы!B:B,MATCH('фин отчет по заказам'!P42,Артикулы!A:A,0)))," ")</f>
        <v xml:space="preserve"> </v>
      </c>
      <c r="B42" s="1">
        <f t="shared" si="0"/>
        <v>0</v>
      </c>
      <c r="C42" s="1" t="e">
        <f t="shared" si="1"/>
        <v>#VALUE!</v>
      </c>
      <c r="D42" s="1" t="e">
        <f t="shared" si="2"/>
        <v>#VALUE!</v>
      </c>
    </row>
    <row r="43" spans="1:4" x14ac:dyDescent="0.3">
      <c r="A43" s="1" t="str">
        <f>IFERROR((INDEX(Артикулы!B:B,MATCH('фин отчет по заказам'!P43,Артикулы!A:A,0)))," ")</f>
        <v xml:space="preserve"> </v>
      </c>
      <c r="B43" s="1">
        <f t="shared" si="0"/>
        <v>0</v>
      </c>
      <c r="C43" s="1" t="e">
        <f t="shared" si="1"/>
        <v>#VALUE!</v>
      </c>
      <c r="D43" s="1" t="e">
        <f t="shared" si="2"/>
        <v>#VALUE!</v>
      </c>
    </row>
    <row r="44" spans="1:4" x14ac:dyDescent="0.3">
      <c r="A44" s="1" t="str">
        <f>IFERROR((INDEX(Артикулы!B:B,MATCH('фин отчет по заказам'!P44,Артикулы!A:A,0)))," ")</f>
        <v xml:space="preserve"> </v>
      </c>
      <c r="B44" s="1">
        <f t="shared" si="0"/>
        <v>0</v>
      </c>
      <c r="C44" s="1" t="e">
        <f t="shared" si="1"/>
        <v>#VALUE!</v>
      </c>
      <c r="D44" s="1" t="e">
        <f t="shared" si="2"/>
        <v>#VALUE!</v>
      </c>
    </row>
    <row r="45" spans="1:4" ht="14.25" customHeight="1" x14ac:dyDescent="0.3">
      <c r="A45" s="1" t="str">
        <f>IFERROR((INDEX(Артикулы!B:B,MATCH('фин отчет по заказам'!P45,Артикулы!A:A,0)))," ")</f>
        <v xml:space="preserve"> </v>
      </c>
      <c r="B45" s="1">
        <f t="shared" si="0"/>
        <v>0</v>
      </c>
      <c r="C45" s="1" t="e">
        <f t="shared" si="1"/>
        <v>#VALUE!</v>
      </c>
      <c r="D45" s="1" t="e">
        <f t="shared" si="2"/>
        <v>#VALUE!</v>
      </c>
    </row>
    <row r="46" spans="1:4" x14ac:dyDescent="0.3">
      <c r="A46" s="1" t="str">
        <f>IFERROR((INDEX(Артикулы!B:B,MATCH('фин отчет по заказам'!P46,Артикулы!A:A,0)))," ")</f>
        <v xml:space="preserve"> </v>
      </c>
      <c r="B46" s="1">
        <f t="shared" si="0"/>
        <v>0</v>
      </c>
      <c r="C46" s="1" t="e">
        <f t="shared" si="1"/>
        <v>#VALUE!</v>
      </c>
      <c r="D46" s="1" t="e">
        <f t="shared" si="2"/>
        <v>#VALUE!</v>
      </c>
    </row>
    <row r="47" spans="1:4" x14ac:dyDescent="0.3">
      <c r="A47" s="1" t="str">
        <f>IFERROR((INDEX(Артикулы!B:B,MATCH('фин отчет по заказам'!P47,Артикулы!A:A,0)))," ")</f>
        <v xml:space="preserve"> </v>
      </c>
      <c r="B47" s="1">
        <f t="shared" si="0"/>
        <v>0</v>
      </c>
      <c r="C47" s="1" t="e">
        <f t="shared" si="1"/>
        <v>#VALUE!</v>
      </c>
      <c r="D47" s="1" t="e">
        <f t="shared" si="2"/>
        <v>#VALUE!</v>
      </c>
    </row>
    <row r="48" spans="1:4" x14ac:dyDescent="0.3">
      <c r="A48" s="1" t="str">
        <f>IFERROR((INDEX(Артикулы!B:B,MATCH('фин отчет по заказам'!P48,Артикулы!A:A,0)))," ")</f>
        <v xml:space="preserve"> </v>
      </c>
      <c r="B48" s="1">
        <f t="shared" si="0"/>
        <v>0</v>
      </c>
      <c r="C48" s="1" t="e">
        <f t="shared" si="1"/>
        <v>#VALUE!</v>
      </c>
      <c r="D48" s="1" t="e">
        <f t="shared" si="2"/>
        <v>#VALUE!</v>
      </c>
    </row>
    <row r="49" spans="1:4" x14ac:dyDescent="0.3">
      <c r="A49" s="1" t="str">
        <f>IFERROR((INDEX(Артикулы!B:B,MATCH('фин отчет по заказам'!P49,Артикулы!A:A,0)))," ")</f>
        <v xml:space="preserve"> </v>
      </c>
      <c r="B49" s="1">
        <f t="shared" si="0"/>
        <v>0</v>
      </c>
      <c r="C49" s="1" t="e">
        <f t="shared" si="1"/>
        <v>#VALUE!</v>
      </c>
      <c r="D49" s="1" t="e">
        <f t="shared" si="2"/>
        <v>#VALUE!</v>
      </c>
    </row>
    <row r="50" spans="1:4" x14ac:dyDescent="0.3">
      <c r="A50" s="1" t="str">
        <f>IFERROR((INDEX(Артикулы!B:B,MATCH('фин отчет по заказам'!P50,Артикулы!A:A,0)))," ")</f>
        <v xml:space="preserve"> </v>
      </c>
      <c r="B50" s="1">
        <f t="shared" si="0"/>
        <v>0</v>
      </c>
      <c r="C50" s="1" t="e">
        <f t="shared" si="1"/>
        <v>#VALUE!</v>
      </c>
      <c r="D50" s="1" t="e">
        <f t="shared" si="2"/>
        <v>#VALUE!</v>
      </c>
    </row>
    <row r="51" spans="1:4" x14ac:dyDescent="0.3">
      <c r="A51" s="1" t="str">
        <f>IFERROR((INDEX(Артикулы!B:B,MATCH('фин отчет по заказам'!P51,Артикулы!A:A,0)))," ")</f>
        <v xml:space="preserve"> </v>
      </c>
      <c r="B51" s="1">
        <f t="shared" si="0"/>
        <v>0</v>
      </c>
      <c r="C51" s="1" t="e">
        <f t="shared" si="1"/>
        <v>#VALUE!</v>
      </c>
      <c r="D51" s="1" t="e">
        <f t="shared" si="2"/>
        <v>#VALUE!</v>
      </c>
    </row>
    <row r="52" spans="1:4" x14ac:dyDescent="0.3">
      <c r="A52" s="1" t="str">
        <f>IFERROR((INDEX(Артикулы!B:B,MATCH('фин отчет по заказам'!P52,Артикулы!A:A,0)))," ")</f>
        <v xml:space="preserve"> </v>
      </c>
      <c r="B52" s="1">
        <f t="shared" si="0"/>
        <v>0</v>
      </c>
      <c r="C52" s="1" t="e">
        <f t="shared" si="1"/>
        <v>#VALUE!</v>
      </c>
      <c r="D52" s="1" t="e">
        <f t="shared" si="2"/>
        <v>#VALUE!</v>
      </c>
    </row>
    <row r="53" spans="1:4" x14ac:dyDescent="0.3">
      <c r="A53" s="1" t="str">
        <f>IFERROR((INDEX(Артикулы!B:B,MATCH('фин отчет по заказам'!P53,Артикулы!A:A,0)))," ")</f>
        <v xml:space="preserve"> </v>
      </c>
      <c r="B53" s="1">
        <f t="shared" si="0"/>
        <v>0</v>
      </c>
      <c r="C53" s="1" t="e">
        <f t="shared" si="1"/>
        <v>#VALUE!</v>
      </c>
      <c r="D53" s="1" t="e">
        <f t="shared" si="2"/>
        <v>#VALUE!</v>
      </c>
    </row>
    <row r="54" spans="1:4" x14ac:dyDescent="0.3">
      <c r="A54" s="1" t="str">
        <f>IFERROR((INDEX(Артикулы!B:B,MATCH('фин отчет по заказам'!P54,Артикулы!A:A,0)))," ")</f>
        <v xml:space="preserve"> </v>
      </c>
      <c r="B54" s="1">
        <f t="shared" si="0"/>
        <v>0</v>
      </c>
      <c r="C54" s="1" t="e">
        <f t="shared" si="1"/>
        <v>#VALUE!</v>
      </c>
      <c r="D54" s="1" t="e">
        <f t="shared" si="2"/>
        <v>#VALUE!</v>
      </c>
    </row>
    <row r="55" spans="1:4" x14ac:dyDescent="0.3">
      <c r="A55" s="1" t="str">
        <f>IFERROR((INDEX(Артикулы!B:B,MATCH('фин отчет по заказам'!P55,Артикулы!A:A,0)))," ")</f>
        <v xml:space="preserve"> </v>
      </c>
      <c r="B55" s="1">
        <f t="shared" si="0"/>
        <v>0</v>
      </c>
      <c r="C55" s="1" t="e">
        <f t="shared" si="1"/>
        <v>#VALUE!</v>
      </c>
      <c r="D55" s="1" t="e">
        <f t="shared" si="2"/>
        <v>#VALUE!</v>
      </c>
    </row>
    <row r="56" spans="1:4" x14ac:dyDescent="0.3">
      <c r="A56" s="1" t="str">
        <f>IFERROR((INDEX(Артикулы!B:B,MATCH('фин отчет по заказам'!P56,Артикулы!A:A,0)))," ")</f>
        <v xml:space="preserve"> </v>
      </c>
      <c r="B56" s="1">
        <f t="shared" si="0"/>
        <v>0</v>
      </c>
      <c r="C56" s="1" t="e">
        <f t="shared" si="1"/>
        <v>#VALUE!</v>
      </c>
      <c r="D56" s="1" t="e">
        <f t="shared" si="2"/>
        <v>#VALUE!</v>
      </c>
    </row>
    <row r="57" spans="1:4" x14ac:dyDescent="0.3">
      <c r="A57" s="1" t="str">
        <f>IFERROR((INDEX(Артикулы!B:B,MATCH('фин отчет по заказам'!P57,Артикулы!A:A,0)))," ")</f>
        <v xml:space="preserve"> </v>
      </c>
      <c r="B57" s="1">
        <f t="shared" si="0"/>
        <v>0</v>
      </c>
      <c r="C57" s="1" t="e">
        <f t="shared" si="1"/>
        <v>#VALUE!</v>
      </c>
      <c r="D57" s="1" t="e">
        <f t="shared" si="2"/>
        <v>#VALUE!</v>
      </c>
    </row>
    <row r="58" spans="1:4" x14ac:dyDescent="0.3">
      <c r="A58" s="1" t="str">
        <f>IFERROR((INDEX(Артикулы!B:B,MATCH('фин отчет по заказам'!P58,Артикулы!A:A,0)))," ")</f>
        <v xml:space="preserve"> </v>
      </c>
      <c r="B58" s="1">
        <f t="shared" si="0"/>
        <v>0</v>
      </c>
      <c r="C58" s="1" t="e">
        <f t="shared" si="1"/>
        <v>#VALUE!</v>
      </c>
      <c r="D58" s="1" t="e">
        <f t="shared" si="2"/>
        <v>#VALUE!</v>
      </c>
    </row>
    <row r="59" spans="1:4" x14ac:dyDescent="0.3">
      <c r="A59" s="1" t="str">
        <f>IFERROR((INDEX(Артикулы!B:B,MATCH('фин отчет по заказам'!P59,Артикулы!A:A,0)))," ")</f>
        <v xml:space="preserve"> </v>
      </c>
      <c r="B59" s="1">
        <f t="shared" si="0"/>
        <v>0</v>
      </c>
      <c r="C59" s="1" t="e">
        <f t="shared" si="1"/>
        <v>#VALUE!</v>
      </c>
      <c r="D59" s="1" t="e">
        <f t="shared" si="2"/>
        <v>#VALUE!</v>
      </c>
    </row>
    <row r="60" spans="1:4" x14ac:dyDescent="0.3">
      <c r="A60" s="1" t="str">
        <f>IFERROR((INDEX(Артикулы!B:B,MATCH('фин отчет по заказам'!P60,Артикулы!A:A,0)))," ")</f>
        <v xml:space="preserve"> </v>
      </c>
      <c r="B60" s="1">
        <f t="shared" si="0"/>
        <v>0</v>
      </c>
      <c r="C60" s="1" t="e">
        <f t="shared" si="1"/>
        <v>#VALUE!</v>
      </c>
      <c r="D60" s="1" t="e">
        <f t="shared" si="2"/>
        <v>#VALUE!</v>
      </c>
    </row>
    <row r="61" spans="1:4" x14ac:dyDescent="0.3">
      <c r="A61" s="1" t="str">
        <f>IFERROR((INDEX(Артикулы!B:B,MATCH('фин отчет по заказам'!P61,Артикулы!A:A,0)))," ")</f>
        <v xml:space="preserve"> </v>
      </c>
      <c r="B61" s="1">
        <f t="shared" si="0"/>
        <v>0</v>
      </c>
      <c r="C61" s="1" t="e">
        <f t="shared" si="1"/>
        <v>#VALUE!</v>
      </c>
      <c r="D61" s="1" t="e">
        <f t="shared" si="2"/>
        <v>#VALUE!</v>
      </c>
    </row>
    <row r="62" spans="1:4" x14ac:dyDescent="0.3">
      <c r="A62" s="1" t="str">
        <f>IFERROR((INDEX(Артикулы!B:B,MATCH('фин отчет по заказам'!P62,Артикулы!A:A,0)))," ")</f>
        <v xml:space="preserve"> </v>
      </c>
      <c r="B62" s="1">
        <f t="shared" si="0"/>
        <v>0</v>
      </c>
      <c r="C62" s="1" t="e">
        <f t="shared" si="1"/>
        <v>#VALUE!</v>
      </c>
      <c r="D62" s="1" t="e">
        <f t="shared" si="2"/>
        <v>#VALUE!</v>
      </c>
    </row>
    <row r="63" spans="1:4" x14ac:dyDescent="0.3">
      <c r="A63" s="1" t="str">
        <f>IFERROR((INDEX(Артикулы!B:B,MATCH('фин отчет по заказам'!P63,Артикулы!A:A,0)))," ")</f>
        <v xml:space="preserve"> </v>
      </c>
      <c r="B63" s="1">
        <f t="shared" si="0"/>
        <v>0</v>
      </c>
      <c r="C63" s="1" t="e">
        <f t="shared" si="1"/>
        <v>#VALUE!</v>
      </c>
      <c r="D63" s="1" t="e">
        <f t="shared" si="2"/>
        <v>#VALUE!</v>
      </c>
    </row>
    <row r="64" spans="1:4" x14ac:dyDescent="0.3">
      <c r="A64" s="1" t="str">
        <f>IFERROR((INDEX(Артикулы!B:B,MATCH('фин отчет по заказам'!P64,Артикулы!A:A,0)))," ")</f>
        <v xml:space="preserve"> </v>
      </c>
      <c r="B64" s="1">
        <f t="shared" si="0"/>
        <v>0</v>
      </c>
      <c r="C64" s="1" t="e">
        <f t="shared" si="1"/>
        <v>#VALUE!</v>
      </c>
      <c r="D64" s="1" t="e">
        <f t="shared" si="2"/>
        <v>#VALUE!</v>
      </c>
    </row>
    <row r="65" spans="1:4" x14ac:dyDescent="0.3">
      <c r="A65" s="1" t="str">
        <f>IFERROR((INDEX(Артикулы!B:B,MATCH('фин отчет по заказам'!P65,Артикулы!A:A,0)))," ")</f>
        <v xml:space="preserve"> </v>
      </c>
      <c r="B65" s="1">
        <f t="shared" si="0"/>
        <v>0</v>
      </c>
      <c r="C65" s="1" t="e">
        <f t="shared" si="1"/>
        <v>#VALUE!</v>
      </c>
      <c r="D65" s="1" t="e">
        <f t="shared" si="2"/>
        <v>#VALUE!</v>
      </c>
    </row>
    <row r="66" spans="1:4" x14ac:dyDescent="0.3">
      <c r="A66" s="1" t="str">
        <f>IFERROR((INDEX(Артикулы!B:B,MATCH('фин отчет по заказам'!P66,Артикулы!A:A,0)))," ")</f>
        <v xml:space="preserve"> </v>
      </c>
      <c r="B66" s="1">
        <f t="shared" si="0"/>
        <v>0</v>
      </c>
      <c r="C66" s="1" t="e">
        <f t="shared" si="1"/>
        <v>#VALUE!</v>
      </c>
      <c r="D66" s="1" t="e">
        <f t="shared" si="2"/>
        <v>#VALUE!</v>
      </c>
    </row>
    <row r="67" spans="1:4" x14ac:dyDescent="0.3">
      <c r="A67" s="1" t="str">
        <f>IFERROR((INDEX(Артикулы!B:B,MATCH('фин отчет по заказам'!P67,Артикулы!A:A,0)))," ")</f>
        <v xml:space="preserve"> </v>
      </c>
      <c r="B67" s="1">
        <f t="shared" si="0"/>
        <v>0</v>
      </c>
      <c r="C67" s="1" t="e">
        <f t="shared" si="1"/>
        <v>#VALUE!</v>
      </c>
      <c r="D67" s="1" t="e">
        <f t="shared" si="2"/>
        <v>#VALUE!</v>
      </c>
    </row>
    <row r="68" spans="1:4" x14ac:dyDescent="0.3">
      <c r="A68" s="1" t="str">
        <f>IFERROR((INDEX(Артикулы!B:B,MATCH('фин отчет по заказам'!P68,Артикулы!A:A,0)))," ")</f>
        <v xml:space="preserve"> </v>
      </c>
      <c r="B68" s="1">
        <f t="shared" si="0"/>
        <v>0</v>
      </c>
      <c r="C68" s="1" t="e">
        <f t="shared" si="1"/>
        <v>#VALUE!</v>
      </c>
      <c r="D68" s="1" t="e">
        <f t="shared" si="2"/>
        <v>#VALUE!</v>
      </c>
    </row>
    <row r="69" spans="1:4" x14ac:dyDescent="0.3">
      <c r="A69" s="1" t="str">
        <f>IFERROR((INDEX(Артикулы!B:B,MATCH('фин отчет по заказам'!P69,Артикулы!A:A,0)))," ")</f>
        <v xml:space="preserve"> </v>
      </c>
      <c r="B69" s="1">
        <f t="shared" si="0"/>
        <v>0</v>
      </c>
      <c r="C69" s="1" t="e">
        <f t="shared" si="1"/>
        <v>#VALUE!</v>
      </c>
      <c r="D69" s="1" t="e">
        <f t="shared" si="2"/>
        <v>#VALUE!</v>
      </c>
    </row>
    <row r="70" spans="1:4" x14ac:dyDescent="0.3">
      <c r="A70" s="1" t="str">
        <f>IFERROR((INDEX(Артикулы!B:B,MATCH('фин отчет по заказам'!P70,Артикулы!A:A,0)))," ")</f>
        <v xml:space="preserve"> </v>
      </c>
      <c r="B70" s="1">
        <f t="shared" ref="B70:B133" si="3">Z70*S70</f>
        <v>0</v>
      </c>
      <c r="C70" s="1" t="e">
        <f t="shared" ref="C70:C133" si="4">DATEVALUE(N70)</f>
        <v>#VALUE!</v>
      </c>
      <c r="D70" s="1" t="e">
        <f t="shared" ref="D70:D133" si="5">DATEVALUE(AD70)</f>
        <v>#VALUE!</v>
      </c>
    </row>
    <row r="71" spans="1:4" x14ac:dyDescent="0.3">
      <c r="A71" s="1" t="str">
        <f>IFERROR((INDEX(Артикулы!B:B,MATCH('фин отчет по заказам'!P71,Артикулы!A:A,0)))," ")</f>
        <v xml:space="preserve"> </v>
      </c>
      <c r="B71" s="1">
        <f t="shared" si="3"/>
        <v>0</v>
      </c>
      <c r="C71" s="1" t="e">
        <f t="shared" si="4"/>
        <v>#VALUE!</v>
      </c>
      <c r="D71" s="1" t="e">
        <f t="shared" si="5"/>
        <v>#VALUE!</v>
      </c>
    </row>
    <row r="72" spans="1:4" x14ac:dyDescent="0.3">
      <c r="A72" s="1" t="str">
        <f>IFERROR((INDEX(Артикулы!B:B,MATCH('фин отчет по заказам'!P72,Артикулы!A:A,0)))," ")</f>
        <v xml:space="preserve"> </v>
      </c>
      <c r="B72" s="1">
        <f t="shared" si="3"/>
        <v>0</v>
      </c>
      <c r="C72" s="1" t="e">
        <f t="shared" si="4"/>
        <v>#VALUE!</v>
      </c>
      <c r="D72" s="1" t="e">
        <f t="shared" si="5"/>
        <v>#VALUE!</v>
      </c>
    </row>
    <row r="73" spans="1:4" x14ac:dyDescent="0.3">
      <c r="A73" s="1" t="str">
        <f>IFERROR((INDEX(Артикулы!B:B,MATCH('фин отчет по заказам'!P73,Артикулы!A:A,0)))," ")</f>
        <v xml:space="preserve"> </v>
      </c>
      <c r="B73" s="1">
        <f t="shared" si="3"/>
        <v>0</v>
      </c>
      <c r="C73" s="1" t="e">
        <f t="shared" si="4"/>
        <v>#VALUE!</v>
      </c>
      <c r="D73" s="1" t="e">
        <f t="shared" si="5"/>
        <v>#VALUE!</v>
      </c>
    </row>
    <row r="74" spans="1:4" x14ac:dyDescent="0.3">
      <c r="A74" s="1" t="str">
        <f>IFERROR((INDEX(Артикулы!B:B,MATCH('фин отчет по заказам'!P74,Артикулы!A:A,0)))," ")</f>
        <v xml:space="preserve"> </v>
      </c>
      <c r="B74" s="1">
        <f t="shared" si="3"/>
        <v>0</v>
      </c>
      <c r="C74" s="1" t="e">
        <f t="shared" si="4"/>
        <v>#VALUE!</v>
      </c>
      <c r="D74" s="1" t="e">
        <f t="shared" si="5"/>
        <v>#VALUE!</v>
      </c>
    </row>
    <row r="75" spans="1:4" x14ac:dyDescent="0.3">
      <c r="A75" s="1" t="str">
        <f>IFERROR((INDEX(Артикулы!B:B,MATCH('фин отчет по заказам'!P75,Артикулы!A:A,0)))," ")</f>
        <v xml:space="preserve"> </v>
      </c>
      <c r="B75" s="1">
        <f t="shared" si="3"/>
        <v>0</v>
      </c>
      <c r="C75" s="1" t="e">
        <f t="shared" si="4"/>
        <v>#VALUE!</v>
      </c>
      <c r="D75" s="1" t="e">
        <f t="shared" si="5"/>
        <v>#VALUE!</v>
      </c>
    </row>
    <row r="76" spans="1:4" x14ac:dyDescent="0.3">
      <c r="A76" s="1" t="str">
        <f>IFERROR((INDEX(Артикулы!B:B,MATCH('фин отчет по заказам'!P76,Артикулы!A:A,0)))," ")</f>
        <v xml:space="preserve"> </v>
      </c>
      <c r="B76" s="1">
        <f t="shared" si="3"/>
        <v>0</v>
      </c>
      <c r="C76" s="1" t="e">
        <f t="shared" si="4"/>
        <v>#VALUE!</v>
      </c>
      <c r="D76" s="1" t="e">
        <f t="shared" si="5"/>
        <v>#VALUE!</v>
      </c>
    </row>
    <row r="77" spans="1:4" x14ac:dyDescent="0.3">
      <c r="A77" s="1" t="str">
        <f>IFERROR((INDEX(Артикулы!B:B,MATCH('фин отчет по заказам'!P77,Артикулы!A:A,0)))," ")</f>
        <v xml:space="preserve"> </v>
      </c>
      <c r="B77" s="1">
        <f t="shared" si="3"/>
        <v>0</v>
      </c>
      <c r="C77" s="1" t="e">
        <f t="shared" si="4"/>
        <v>#VALUE!</v>
      </c>
      <c r="D77" s="1" t="e">
        <f t="shared" si="5"/>
        <v>#VALUE!</v>
      </c>
    </row>
    <row r="78" spans="1:4" x14ac:dyDescent="0.3">
      <c r="A78" s="1" t="str">
        <f>IFERROR((INDEX(Артикулы!B:B,MATCH('фин отчет по заказам'!P78,Артикулы!A:A,0)))," ")</f>
        <v xml:space="preserve"> </v>
      </c>
      <c r="B78" s="1">
        <f t="shared" si="3"/>
        <v>0</v>
      </c>
      <c r="C78" s="1" t="e">
        <f t="shared" si="4"/>
        <v>#VALUE!</v>
      </c>
      <c r="D78" s="1" t="e">
        <f t="shared" si="5"/>
        <v>#VALUE!</v>
      </c>
    </row>
    <row r="79" spans="1:4" x14ac:dyDescent="0.3">
      <c r="A79" s="1" t="str">
        <f>IFERROR((INDEX(Артикулы!B:B,MATCH('фин отчет по заказам'!P79,Артикулы!A:A,0)))," ")</f>
        <v xml:space="preserve"> </v>
      </c>
      <c r="B79" s="1">
        <f t="shared" si="3"/>
        <v>0</v>
      </c>
      <c r="C79" s="1" t="e">
        <f t="shared" si="4"/>
        <v>#VALUE!</v>
      </c>
      <c r="D79" s="1" t="e">
        <f t="shared" si="5"/>
        <v>#VALUE!</v>
      </c>
    </row>
    <row r="80" spans="1:4" x14ac:dyDescent="0.3">
      <c r="A80" s="1" t="str">
        <f>IFERROR((INDEX(Артикулы!B:B,MATCH('фин отчет по заказам'!P80,Артикулы!A:A,0)))," ")</f>
        <v xml:space="preserve"> </v>
      </c>
      <c r="B80" s="1">
        <f t="shared" si="3"/>
        <v>0</v>
      </c>
      <c r="C80" s="1" t="e">
        <f t="shared" si="4"/>
        <v>#VALUE!</v>
      </c>
      <c r="D80" s="1" t="e">
        <f t="shared" si="5"/>
        <v>#VALUE!</v>
      </c>
    </row>
    <row r="81" spans="1:4" x14ac:dyDescent="0.3">
      <c r="A81" s="1" t="str">
        <f>IFERROR((INDEX(Артикулы!B:B,MATCH('фин отчет по заказам'!P81,Артикулы!A:A,0)))," ")</f>
        <v xml:space="preserve"> </v>
      </c>
      <c r="B81" s="1">
        <f t="shared" si="3"/>
        <v>0</v>
      </c>
      <c r="C81" s="1" t="e">
        <f t="shared" si="4"/>
        <v>#VALUE!</v>
      </c>
      <c r="D81" s="1" t="e">
        <f t="shared" si="5"/>
        <v>#VALUE!</v>
      </c>
    </row>
    <row r="82" spans="1:4" x14ac:dyDescent="0.3">
      <c r="A82" s="1" t="str">
        <f>IFERROR((INDEX(Артикулы!B:B,MATCH('фин отчет по заказам'!P82,Артикулы!A:A,0)))," ")</f>
        <v xml:space="preserve"> </v>
      </c>
      <c r="B82" s="1">
        <f t="shared" si="3"/>
        <v>0</v>
      </c>
      <c r="C82" s="1" t="e">
        <f t="shared" si="4"/>
        <v>#VALUE!</v>
      </c>
      <c r="D82" s="1" t="e">
        <f t="shared" si="5"/>
        <v>#VALUE!</v>
      </c>
    </row>
    <row r="83" spans="1:4" x14ac:dyDescent="0.3">
      <c r="A83" s="1" t="str">
        <f>IFERROR((INDEX(Артикулы!B:B,MATCH('фин отчет по заказам'!P83,Артикулы!A:A,0)))," ")</f>
        <v xml:space="preserve"> </v>
      </c>
      <c r="B83" s="1">
        <f t="shared" si="3"/>
        <v>0</v>
      </c>
      <c r="C83" s="1" t="e">
        <f t="shared" si="4"/>
        <v>#VALUE!</v>
      </c>
      <c r="D83" s="1" t="e">
        <f t="shared" si="5"/>
        <v>#VALUE!</v>
      </c>
    </row>
    <row r="84" spans="1:4" x14ac:dyDescent="0.3">
      <c r="A84" s="1" t="str">
        <f>IFERROR((INDEX(Артикулы!B:B,MATCH('фин отчет по заказам'!P84,Артикулы!A:A,0)))," ")</f>
        <v xml:space="preserve"> </v>
      </c>
      <c r="B84" s="1">
        <f t="shared" si="3"/>
        <v>0</v>
      </c>
      <c r="C84" s="1" t="e">
        <f t="shared" si="4"/>
        <v>#VALUE!</v>
      </c>
      <c r="D84" s="1" t="e">
        <f t="shared" si="5"/>
        <v>#VALUE!</v>
      </c>
    </row>
    <row r="85" spans="1:4" x14ac:dyDescent="0.3">
      <c r="A85" s="1" t="str">
        <f>IFERROR((INDEX(Артикулы!B:B,MATCH('фин отчет по заказам'!P85,Артикулы!A:A,0)))," ")</f>
        <v xml:space="preserve"> </v>
      </c>
      <c r="B85" s="1">
        <f t="shared" si="3"/>
        <v>0</v>
      </c>
      <c r="C85" s="1" t="e">
        <f t="shared" si="4"/>
        <v>#VALUE!</v>
      </c>
      <c r="D85" s="1" t="e">
        <f t="shared" si="5"/>
        <v>#VALUE!</v>
      </c>
    </row>
    <row r="86" spans="1:4" x14ac:dyDescent="0.3">
      <c r="A86" s="1" t="str">
        <f>IFERROR((INDEX(Артикулы!B:B,MATCH('фин отчет по заказам'!P86,Артикулы!A:A,0)))," ")</f>
        <v xml:space="preserve"> </v>
      </c>
      <c r="B86" s="1">
        <f t="shared" si="3"/>
        <v>0</v>
      </c>
      <c r="C86" s="1" t="e">
        <f t="shared" si="4"/>
        <v>#VALUE!</v>
      </c>
      <c r="D86" s="1" t="e">
        <f t="shared" si="5"/>
        <v>#VALUE!</v>
      </c>
    </row>
    <row r="87" spans="1:4" x14ac:dyDescent="0.3">
      <c r="A87" s="1" t="str">
        <f>IFERROR((INDEX(Артикулы!B:B,MATCH('фин отчет по заказам'!P87,Артикулы!A:A,0)))," ")</f>
        <v xml:space="preserve"> </v>
      </c>
      <c r="B87" s="1">
        <f t="shared" si="3"/>
        <v>0</v>
      </c>
      <c r="C87" s="1" t="e">
        <f t="shared" si="4"/>
        <v>#VALUE!</v>
      </c>
      <c r="D87" s="1" t="e">
        <f t="shared" si="5"/>
        <v>#VALUE!</v>
      </c>
    </row>
    <row r="88" spans="1:4" x14ac:dyDescent="0.3">
      <c r="A88" s="1" t="str">
        <f>IFERROR((INDEX(Артикулы!B:B,MATCH('фин отчет по заказам'!P88,Артикулы!A:A,0)))," ")</f>
        <v xml:space="preserve"> </v>
      </c>
      <c r="B88" s="1">
        <f t="shared" si="3"/>
        <v>0</v>
      </c>
      <c r="C88" s="1" t="e">
        <f t="shared" si="4"/>
        <v>#VALUE!</v>
      </c>
      <c r="D88" s="1" t="e">
        <f t="shared" si="5"/>
        <v>#VALUE!</v>
      </c>
    </row>
    <row r="89" spans="1:4" x14ac:dyDescent="0.3">
      <c r="A89" s="1" t="str">
        <f>IFERROR((INDEX(Артикулы!B:B,MATCH('фин отчет по заказам'!P89,Артикулы!A:A,0)))," ")</f>
        <v xml:space="preserve"> </v>
      </c>
      <c r="B89" s="1">
        <f t="shared" si="3"/>
        <v>0</v>
      </c>
      <c r="C89" s="1" t="e">
        <f t="shared" si="4"/>
        <v>#VALUE!</v>
      </c>
      <c r="D89" s="1" t="e">
        <f t="shared" si="5"/>
        <v>#VALUE!</v>
      </c>
    </row>
    <row r="90" spans="1:4" x14ac:dyDescent="0.3">
      <c r="A90" s="1" t="str">
        <f>IFERROR((INDEX(Артикулы!B:B,MATCH('фин отчет по заказам'!P90,Артикулы!A:A,0)))," ")</f>
        <v xml:space="preserve"> </v>
      </c>
      <c r="B90" s="1">
        <f t="shared" si="3"/>
        <v>0</v>
      </c>
      <c r="C90" s="1" t="e">
        <f t="shared" si="4"/>
        <v>#VALUE!</v>
      </c>
      <c r="D90" s="1" t="e">
        <f t="shared" si="5"/>
        <v>#VALUE!</v>
      </c>
    </row>
    <row r="91" spans="1:4" x14ac:dyDescent="0.3">
      <c r="A91" s="1" t="str">
        <f>IFERROR((INDEX(Артикулы!B:B,MATCH('фин отчет по заказам'!P91,Артикулы!A:A,0)))," ")</f>
        <v xml:space="preserve"> </v>
      </c>
      <c r="B91" s="1">
        <f t="shared" si="3"/>
        <v>0</v>
      </c>
      <c r="C91" s="1" t="e">
        <f t="shared" si="4"/>
        <v>#VALUE!</v>
      </c>
      <c r="D91" s="1" t="e">
        <f t="shared" si="5"/>
        <v>#VALUE!</v>
      </c>
    </row>
    <row r="92" spans="1:4" x14ac:dyDescent="0.3">
      <c r="A92" s="1" t="str">
        <f>IFERROR((INDEX(Артикулы!B:B,MATCH('фин отчет по заказам'!P92,Артикулы!A:A,0)))," ")</f>
        <v xml:space="preserve"> </v>
      </c>
      <c r="B92" s="1">
        <f t="shared" si="3"/>
        <v>0</v>
      </c>
      <c r="C92" s="1" t="e">
        <f t="shared" si="4"/>
        <v>#VALUE!</v>
      </c>
      <c r="D92" s="1" t="e">
        <f t="shared" si="5"/>
        <v>#VALUE!</v>
      </c>
    </row>
    <row r="93" spans="1:4" x14ac:dyDescent="0.3">
      <c r="A93" s="1" t="str">
        <f>IFERROR((INDEX(Артикулы!B:B,MATCH('фин отчет по заказам'!P93,Артикулы!A:A,0)))," ")</f>
        <v xml:space="preserve"> </v>
      </c>
      <c r="B93" s="1">
        <f t="shared" si="3"/>
        <v>0</v>
      </c>
      <c r="C93" s="1" t="e">
        <f t="shared" si="4"/>
        <v>#VALUE!</v>
      </c>
      <c r="D93" s="1" t="e">
        <f t="shared" si="5"/>
        <v>#VALUE!</v>
      </c>
    </row>
    <row r="94" spans="1:4" x14ac:dyDescent="0.3">
      <c r="A94" s="1" t="str">
        <f>IFERROR((INDEX(Артикулы!B:B,MATCH('фин отчет по заказам'!P94,Артикулы!A:A,0)))," ")</f>
        <v xml:space="preserve"> </v>
      </c>
      <c r="B94" s="1">
        <f t="shared" si="3"/>
        <v>0</v>
      </c>
      <c r="C94" s="1" t="e">
        <f t="shared" si="4"/>
        <v>#VALUE!</v>
      </c>
      <c r="D94" s="1" t="e">
        <f t="shared" si="5"/>
        <v>#VALUE!</v>
      </c>
    </row>
    <row r="95" spans="1:4" x14ac:dyDescent="0.3">
      <c r="A95" s="1" t="str">
        <f>IFERROR((INDEX(Артикулы!B:B,MATCH('фин отчет по заказам'!P95,Артикулы!A:A,0)))," ")</f>
        <v xml:space="preserve"> </v>
      </c>
      <c r="B95" s="1">
        <f t="shared" si="3"/>
        <v>0</v>
      </c>
      <c r="C95" s="1" t="e">
        <f t="shared" si="4"/>
        <v>#VALUE!</v>
      </c>
      <c r="D95" s="1" t="e">
        <f t="shared" si="5"/>
        <v>#VALUE!</v>
      </c>
    </row>
    <row r="96" spans="1:4" x14ac:dyDescent="0.3">
      <c r="A96" s="1" t="str">
        <f>IFERROR((INDEX(Артикулы!B:B,MATCH('фин отчет по заказам'!P96,Артикулы!A:A,0)))," ")</f>
        <v xml:space="preserve"> </v>
      </c>
      <c r="B96" s="1">
        <f t="shared" si="3"/>
        <v>0</v>
      </c>
      <c r="C96" s="1" t="e">
        <f t="shared" si="4"/>
        <v>#VALUE!</v>
      </c>
      <c r="D96" s="1" t="e">
        <f t="shared" si="5"/>
        <v>#VALUE!</v>
      </c>
    </row>
    <row r="97" spans="1:4" x14ac:dyDescent="0.3">
      <c r="A97" s="1" t="str">
        <f>IFERROR((INDEX(Артикулы!B:B,MATCH('фин отчет по заказам'!P97,Артикулы!A:A,0)))," ")</f>
        <v xml:space="preserve"> </v>
      </c>
      <c r="B97" s="1">
        <f t="shared" si="3"/>
        <v>0</v>
      </c>
      <c r="C97" s="1" t="e">
        <f t="shared" si="4"/>
        <v>#VALUE!</v>
      </c>
      <c r="D97" s="1" t="e">
        <f t="shared" si="5"/>
        <v>#VALUE!</v>
      </c>
    </row>
    <row r="98" spans="1:4" x14ac:dyDescent="0.3">
      <c r="A98" s="1" t="str">
        <f>IFERROR((INDEX(Артикулы!B:B,MATCH('фин отчет по заказам'!P98,Артикулы!A:A,0)))," ")</f>
        <v xml:space="preserve"> </v>
      </c>
      <c r="B98" s="1">
        <f t="shared" si="3"/>
        <v>0</v>
      </c>
      <c r="C98" s="1" t="e">
        <f t="shared" si="4"/>
        <v>#VALUE!</v>
      </c>
      <c r="D98" s="1" t="e">
        <f t="shared" si="5"/>
        <v>#VALUE!</v>
      </c>
    </row>
    <row r="99" spans="1:4" x14ac:dyDescent="0.3">
      <c r="A99" s="1" t="str">
        <f>IFERROR((INDEX(Артикулы!B:B,MATCH('фин отчет по заказам'!P99,Артикулы!A:A,0)))," ")</f>
        <v xml:space="preserve"> </v>
      </c>
      <c r="B99" s="1">
        <f t="shared" si="3"/>
        <v>0</v>
      </c>
      <c r="C99" s="1" t="e">
        <f t="shared" si="4"/>
        <v>#VALUE!</v>
      </c>
      <c r="D99" s="1" t="e">
        <f t="shared" si="5"/>
        <v>#VALUE!</v>
      </c>
    </row>
    <row r="100" spans="1:4" x14ac:dyDescent="0.3">
      <c r="A100" s="1" t="str">
        <f>IFERROR((INDEX(Артикулы!B:B,MATCH('фин отчет по заказам'!P100,Артикулы!A:A,0)))," ")</f>
        <v xml:space="preserve"> </v>
      </c>
      <c r="B100" s="1">
        <f t="shared" si="3"/>
        <v>0</v>
      </c>
      <c r="C100" s="1" t="e">
        <f t="shared" si="4"/>
        <v>#VALUE!</v>
      </c>
      <c r="D100" s="1" t="e">
        <f t="shared" si="5"/>
        <v>#VALUE!</v>
      </c>
    </row>
    <row r="101" spans="1:4" x14ac:dyDescent="0.3">
      <c r="A101" s="1" t="str">
        <f>IFERROR((INDEX(Артикулы!B:B,MATCH('фин отчет по заказам'!P101,Артикулы!A:A,0)))," ")</f>
        <v xml:space="preserve"> </v>
      </c>
      <c r="B101" s="1">
        <f t="shared" si="3"/>
        <v>0</v>
      </c>
      <c r="C101" s="1" t="e">
        <f t="shared" si="4"/>
        <v>#VALUE!</v>
      </c>
      <c r="D101" s="1" t="e">
        <f t="shared" si="5"/>
        <v>#VALUE!</v>
      </c>
    </row>
    <row r="102" spans="1:4" x14ac:dyDescent="0.3">
      <c r="A102" s="1" t="str">
        <f>IFERROR((INDEX(Артикулы!B:B,MATCH('фин отчет по заказам'!P102,Артикулы!A:A,0)))," ")</f>
        <v xml:space="preserve"> </v>
      </c>
      <c r="B102" s="1">
        <f t="shared" si="3"/>
        <v>0</v>
      </c>
      <c r="C102" s="1" t="e">
        <f t="shared" si="4"/>
        <v>#VALUE!</v>
      </c>
      <c r="D102" s="1" t="e">
        <f t="shared" si="5"/>
        <v>#VALUE!</v>
      </c>
    </row>
    <row r="103" spans="1:4" x14ac:dyDescent="0.3">
      <c r="A103" s="1" t="str">
        <f>IFERROR((INDEX(Артикулы!B:B,MATCH('фин отчет по заказам'!P103,Артикулы!A:A,0)))," ")</f>
        <v xml:space="preserve"> </v>
      </c>
      <c r="B103" s="1">
        <f t="shared" si="3"/>
        <v>0</v>
      </c>
      <c r="C103" s="1" t="e">
        <f t="shared" si="4"/>
        <v>#VALUE!</v>
      </c>
      <c r="D103" s="1" t="e">
        <f t="shared" si="5"/>
        <v>#VALUE!</v>
      </c>
    </row>
    <row r="104" spans="1:4" x14ac:dyDescent="0.3">
      <c r="A104" s="1" t="str">
        <f>IFERROR((INDEX(Артикулы!B:B,MATCH('фин отчет по заказам'!P104,Артикулы!A:A,0)))," ")</f>
        <v xml:space="preserve"> </v>
      </c>
      <c r="B104" s="1">
        <f t="shared" si="3"/>
        <v>0</v>
      </c>
      <c r="C104" s="1" t="e">
        <f t="shared" si="4"/>
        <v>#VALUE!</v>
      </c>
      <c r="D104" s="1" t="e">
        <f t="shared" si="5"/>
        <v>#VALUE!</v>
      </c>
    </row>
    <row r="105" spans="1:4" x14ac:dyDescent="0.3">
      <c r="A105" s="1" t="str">
        <f>IFERROR((INDEX(Артикулы!B:B,MATCH('фин отчет по заказам'!P105,Артикулы!A:A,0)))," ")</f>
        <v xml:space="preserve"> </v>
      </c>
      <c r="B105" s="1">
        <f t="shared" si="3"/>
        <v>0</v>
      </c>
      <c r="C105" s="1" t="e">
        <f t="shared" si="4"/>
        <v>#VALUE!</v>
      </c>
      <c r="D105" s="1" t="e">
        <f t="shared" si="5"/>
        <v>#VALUE!</v>
      </c>
    </row>
    <row r="106" spans="1:4" x14ac:dyDescent="0.3">
      <c r="A106" s="1" t="str">
        <f>IFERROR((INDEX(Артикулы!B:B,MATCH('фин отчет по заказам'!P106,Артикулы!A:A,0)))," ")</f>
        <v xml:space="preserve"> </v>
      </c>
      <c r="B106" s="1">
        <f t="shared" si="3"/>
        <v>0</v>
      </c>
      <c r="C106" s="1" t="e">
        <f t="shared" si="4"/>
        <v>#VALUE!</v>
      </c>
      <c r="D106" s="1" t="e">
        <f t="shared" si="5"/>
        <v>#VALUE!</v>
      </c>
    </row>
    <row r="107" spans="1:4" x14ac:dyDescent="0.3">
      <c r="A107" s="1" t="str">
        <f>IFERROR((INDEX(Артикулы!B:B,MATCH('фин отчет по заказам'!P107,Артикулы!A:A,0)))," ")</f>
        <v xml:space="preserve"> </v>
      </c>
      <c r="B107" s="1">
        <f t="shared" si="3"/>
        <v>0</v>
      </c>
      <c r="C107" s="1" t="e">
        <f t="shared" si="4"/>
        <v>#VALUE!</v>
      </c>
      <c r="D107" s="1" t="e">
        <f t="shared" si="5"/>
        <v>#VALUE!</v>
      </c>
    </row>
    <row r="108" spans="1:4" x14ac:dyDescent="0.3">
      <c r="A108" s="1" t="str">
        <f>IFERROR((INDEX(Артикулы!B:B,MATCH('фин отчет по заказам'!P108,Артикулы!A:A,0)))," ")</f>
        <v xml:space="preserve"> </v>
      </c>
      <c r="B108" s="1">
        <f t="shared" si="3"/>
        <v>0</v>
      </c>
      <c r="C108" s="1" t="e">
        <f t="shared" si="4"/>
        <v>#VALUE!</v>
      </c>
      <c r="D108" s="1" t="e">
        <f t="shared" si="5"/>
        <v>#VALUE!</v>
      </c>
    </row>
    <row r="109" spans="1:4" x14ac:dyDescent="0.3">
      <c r="A109" s="1" t="str">
        <f>IFERROR((INDEX(Артикулы!B:B,MATCH('фин отчет по заказам'!P109,Артикулы!A:A,0)))," ")</f>
        <v xml:space="preserve"> </v>
      </c>
      <c r="B109" s="1">
        <f t="shared" si="3"/>
        <v>0</v>
      </c>
      <c r="C109" s="1" t="e">
        <f t="shared" si="4"/>
        <v>#VALUE!</v>
      </c>
      <c r="D109" s="1" t="e">
        <f t="shared" si="5"/>
        <v>#VALUE!</v>
      </c>
    </row>
    <row r="110" spans="1:4" x14ac:dyDescent="0.3">
      <c r="A110" s="1" t="str">
        <f>IFERROR((INDEX(Артикулы!B:B,MATCH('фин отчет по заказам'!P110,Артикулы!A:A,0)))," ")</f>
        <v xml:space="preserve"> </v>
      </c>
      <c r="B110" s="1">
        <f t="shared" si="3"/>
        <v>0</v>
      </c>
      <c r="C110" s="1" t="e">
        <f t="shared" si="4"/>
        <v>#VALUE!</v>
      </c>
      <c r="D110" s="1" t="e">
        <f t="shared" si="5"/>
        <v>#VALUE!</v>
      </c>
    </row>
    <row r="111" spans="1:4" x14ac:dyDescent="0.3">
      <c r="A111" s="1" t="str">
        <f>IFERROR((INDEX(Артикулы!B:B,MATCH('фин отчет по заказам'!P111,Артикулы!A:A,0)))," ")</f>
        <v xml:space="preserve"> </v>
      </c>
      <c r="B111" s="1">
        <f t="shared" si="3"/>
        <v>0</v>
      </c>
      <c r="C111" s="1" t="e">
        <f t="shared" si="4"/>
        <v>#VALUE!</v>
      </c>
      <c r="D111" s="1" t="e">
        <f t="shared" si="5"/>
        <v>#VALUE!</v>
      </c>
    </row>
    <row r="112" spans="1:4" x14ac:dyDescent="0.3">
      <c r="A112" s="1" t="str">
        <f>IFERROR((INDEX(Артикулы!B:B,MATCH('фин отчет по заказам'!P112,Артикулы!A:A,0)))," ")</f>
        <v xml:space="preserve"> </v>
      </c>
      <c r="B112" s="1">
        <f t="shared" si="3"/>
        <v>0</v>
      </c>
      <c r="C112" s="1" t="e">
        <f t="shared" si="4"/>
        <v>#VALUE!</v>
      </c>
      <c r="D112" s="1" t="e">
        <f t="shared" si="5"/>
        <v>#VALUE!</v>
      </c>
    </row>
    <row r="113" spans="1:4" x14ac:dyDescent="0.3">
      <c r="A113" s="1" t="str">
        <f>IFERROR((INDEX(Артикулы!B:B,MATCH('фин отчет по заказам'!P113,Артикулы!A:A,0)))," ")</f>
        <v xml:space="preserve"> </v>
      </c>
      <c r="B113" s="1">
        <f t="shared" si="3"/>
        <v>0</v>
      </c>
      <c r="C113" s="1" t="e">
        <f t="shared" si="4"/>
        <v>#VALUE!</v>
      </c>
      <c r="D113" s="1" t="e">
        <f t="shared" si="5"/>
        <v>#VALUE!</v>
      </c>
    </row>
    <row r="114" spans="1:4" x14ac:dyDescent="0.3">
      <c r="A114" s="1" t="str">
        <f>IFERROR((INDEX(Артикулы!B:B,MATCH('фин отчет по заказам'!P114,Артикулы!A:A,0)))," ")</f>
        <v xml:space="preserve"> </v>
      </c>
      <c r="B114" s="1">
        <f t="shared" si="3"/>
        <v>0</v>
      </c>
      <c r="C114" s="1" t="e">
        <f t="shared" si="4"/>
        <v>#VALUE!</v>
      </c>
      <c r="D114" s="1" t="e">
        <f t="shared" si="5"/>
        <v>#VALUE!</v>
      </c>
    </row>
    <row r="115" spans="1:4" x14ac:dyDescent="0.3">
      <c r="A115" s="1" t="str">
        <f>IFERROR((INDEX(Артикулы!B:B,MATCH('фин отчет по заказам'!P115,Артикулы!A:A,0)))," ")</f>
        <v xml:space="preserve"> </v>
      </c>
      <c r="B115" s="1">
        <f t="shared" si="3"/>
        <v>0</v>
      </c>
      <c r="C115" s="1" t="e">
        <f t="shared" si="4"/>
        <v>#VALUE!</v>
      </c>
      <c r="D115" s="1" t="e">
        <f t="shared" si="5"/>
        <v>#VALUE!</v>
      </c>
    </row>
    <row r="116" spans="1:4" x14ac:dyDescent="0.3">
      <c r="A116" s="1" t="str">
        <f>IFERROR((INDEX(Артикулы!B:B,MATCH('фин отчет по заказам'!P116,Артикулы!A:A,0)))," ")</f>
        <v xml:space="preserve"> </v>
      </c>
      <c r="B116" s="1">
        <f t="shared" si="3"/>
        <v>0</v>
      </c>
      <c r="C116" s="1" t="e">
        <f t="shared" si="4"/>
        <v>#VALUE!</v>
      </c>
      <c r="D116" s="1" t="e">
        <f t="shared" si="5"/>
        <v>#VALUE!</v>
      </c>
    </row>
    <row r="117" spans="1:4" x14ac:dyDescent="0.3">
      <c r="A117" s="1" t="str">
        <f>IFERROR((INDEX(Артикулы!B:B,MATCH('фин отчет по заказам'!P117,Артикулы!A:A,0)))," ")</f>
        <v xml:space="preserve"> </v>
      </c>
      <c r="B117" s="1">
        <f t="shared" si="3"/>
        <v>0</v>
      </c>
      <c r="C117" s="1" t="e">
        <f t="shared" si="4"/>
        <v>#VALUE!</v>
      </c>
      <c r="D117" s="1" t="e">
        <f t="shared" si="5"/>
        <v>#VALUE!</v>
      </c>
    </row>
    <row r="118" spans="1:4" x14ac:dyDescent="0.3">
      <c r="A118" s="1" t="str">
        <f>IFERROR((INDEX(Артикулы!B:B,MATCH('фин отчет по заказам'!P118,Артикулы!A:A,0)))," ")</f>
        <v xml:space="preserve"> </v>
      </c>
      <c r="B118" s="1">
        <f t="shared" si="3"/>
        <v>0</v>
      </c>
      <c r="C118" s="1" t="e">
        <f t="shared" si="4"/>
        <v>#VALUE!</v>
      </c>
      <c r="D118" s="1" t="e">
        <f t="shared" si="5"/>
        <v>#VALUE!</v>
      </c>
    </row>
    <row r="119" spans="1:4" x14ac:dyDescent="0.3">
      <c r="A119" s="1" t="str">
        <f>IFERROR((INDEX(Артикулы!B:B,MATCH('фин отчет по заказам'!P119,Артикулы!A:A,0)))," ")</f>
        <v xml:space="preserve"> </v>
      </c>
      <c r="B119" s="1">
        <f t="shared" si="3"/>
        <v>0</v>
      </c>
      <c r="C119" s="1" t="e">
        <f t="shared" si="4"/>
        <v>#VALUE!</v>
      </c>
      <c r="D119" s="1" t="e">
        <f t="shared" si="5"/>
        <v>#VALUE!</v>
      </c>
    </row>
    <row r="120" spans="1:4" x14ac:dyDescent="0.3">
      <c r="A120" s="1" t="str">
        <f>IFERROR((INDEX(Артикулы!B:B,MATCH('фин отчет по заказам'!P120,Артикулы!A:A,0)))," ")</f>
        <v xml:space="preserve"> </v>
      </c>
      <c r="B120" s="1">
        <f t="shared" si="3"/>
        <v>0</v>
      </c>
      <c r="C120" s="1" t="e">
        <f t="shared" si="4"/>
        <v>#VALUE!</v>
      </c>
      <c r="D120" s="1" t="e">
        <f t="shared" si="5"/>
        <v>#VALUE!</v>
      </c>
    </row>
    <row r="121" spans="1:4" x14ac:dyDescent="0.3">
      <c r="A121" s="1" t="str">
        <f>IFERROR((INDEX(Артикулы!B:B,MATCH('фин отчет по заказам'!P121,Артикулы!A:A,0)))," ")</f>
        <v xml:space="preserve"> </v>
      </c>
      <c r="B121" s="1">
        <f t="shared" si="3"/>
        <v>0</v>
      </c>
      <c r="C121" s="1" t="e">
        <f t="shared" si="4"/>
        <v>#VALUE!</v>
      </c>
      <c r="D121" s="1" t="e">
        <f t="shared" si="5"/>
        <v>#VALUE!</v>
      </c>
    </row>
    <row r="122" spans="1:4" x14ac:dyDescent="0.3">
      <c r="A122" s="1" t="str">
        <f>IFERROR((INDEX(Артикулы!B:B,MATCH('фин отчет по заказам'!P122,Артикулы!A:A,0)))," ")</f>
        <v xml:space="preserve"> </v>
      </c>
      <c r="B122" s="1">
        <f t="shared" si="3"/>
        <v>0</v>
      </c>
      <c r="C122" s="1" t="e">
        <f t="shared" si="4"/>
        <v>#VALUE!</v>
      </c>
      <c r="D122" s="1" t="e">
        <f t="shared" si="5"/>
        <v>#VALUE!</v>
      </c>
    </row>
    <row r="123" spans="1:4" x14ac:dyDescent="0.3">
      <c r="A123" s="1" t="str">
        <f>IFERROR((INDEX(Артикулы!B:B,MATCH('фин отчет по заказам'!P123,Артикулы!A:A,0)))," ")</f>
        <v xml:space="preserve"> </v>
      </c>
      <c r="B123" s="1">
        <f t="shared" si="3"/>
        <v>0</v>
      </c>
      <c r="C123" s="1" t="e">
        <f t="shared" si="4"/>
        <v>#VALUE!</v>
      </c>
      <c r="D123" s="1" t="e">
        <f t="shared" si="5"/>
        <v>#VALUE!</v>
      </c>
    </row>
    <row r="124" spans="1:4" x14ac:dyDescent="0.3">
      <c r="A124" s="1" t="str">
        <f>IFERROR((INDEX(Артикулы!B:B,MATCH('фин отчет по заказам'!P124,Артикулы!A:A,0)))," ")</f>
        <v xml:space="preserve"> </v>
      </c>
      <c r="B124" s="1">
        <f t="shared" si="3"/>
        <v>0</v>
      </c>
      <c r="C124" s="1" t="e">
        <f t="shared" si="4"/>
        <v>#VALUE!</v>
      </c>
      <c r="D124" s="1" t="e">
        <f t="shared" si="5"/>
        <v>#VALUE!</v>
      </c>
    </row>
    <row r="125" spans="1:4" x14ac:dyDescent="0.3">
      <c r="A125" s="1" t="str">
        <f>IFERROR((INDEX(Артикулы!B:B,MATCH('фин отчет по заказам'!P125,Артикулы!A:A,0)))," ")</f>
        <v xml:space="preserve"> </v>
      </c>
      <c r="B125" s="1">
        <f t="shared" si="3"/>
        <v>0</v>
      </c>
      <c r="C125" s="1" t="e">
        <f t="shared" si="4"/>
        <v>#VALUE!</v>
      </c>
      <c r="D125" s="1" t="e">
        <f t="shared" si="5"/>
        <v>#VALUE!</v>
      </c>
    </row>
    <row r="126" spans="1:4" x14ac:dyDescent="0.3">
      <c r="A126" s="1" t="str">
        <f>IFERROR((INDEX(Артикулы!B:B,MATCH('фин отчет по заказам'!P126,Артикулы!A:A,0)))," ")</f>
        <v xml:space="preserve"> </v>
      </c>
      <c r="B126" s="1">
        <f t="shared" si="3"/>
        <v>0</v>
      </c>
      <c r="C126" s="1" t="e">
        <f t="shared" si="4"/>
        <v>#VALUE!</v>
      </c>
      <c r="D126" s="1" t="e">
        <f t="shared" si="5"/>
        <v>#VALUE!</v>
      </c>
    </row>
    <row r="127" spans="1:4" x14ac:dyDescent="0.3">
      <c r="A127" s="1" t="str">
        <f>IFERROR((INDEX(Артикулы!B:B,MATCH('фин отчет по заказам'!P127,Артикулы!A:A,0)))," ")</f>
        <v xml:space="preserve"> </v>
      </c>
      <c r="B127" s="1">
        <f t="shared" si="3"/>
        <v>0</v>
      </c>
      <c r="C127" s="1" t="e">
        <f t="shared" si="4"/>
        <v>#VALUE!</v>
      </c>
      <c r="D127" s="1" t="e">
        <f t="shared" si="5"/>
        <v>#VALUE!</v>
      </c>
    </row>
    <row r="128" spans="1:4" x14ac:dyDescent="0.3">
      <c r="A128" s="1" t="str">
        <f>IFERROR((INDEX(Артикулы!B:B,MATCH('фин отчет по заказам'!P128,Артикулы!A:A,0)))," ")</f>
        <v xml:space="preserve"> </v>
      </c>
      <c r="B128" s="1">
        <f t="shared" si="3"/>
        <v>0</v>
      </c>
      <c r="C128" s="1" t="e">
        <f t="shared" si="4"/>
        <v>#VALUE!</v>
      </c>
      <c r="D128" s="1" t="e">
        <f t="shared" si="5"/>
        <v>#VALUE!</v>
      </c>
    </row>
    <row r="129" spans="1:4" x14ac:dyDescent="0.3">
      <c r="A129" s="1" t="str">
        <f>IFERROR((INDEX(Артикулы!B:B,MATCH('фин отчет по заказам'!P129,Артикулы!A:A,0)))," ")</f>
        <v xml:space="preserve"> </v>
      </c>
      <c r="B129" s="1">
        <f t="shared" si="3"/>
        <v>0</v>
      </c>
      <c r="C129" s="1" t="e">
        <f t="shared" si="4"/>
        <v>#VALUE!</v>
      </c>
      <c r="D129" s="1" t="e">
        <f t="shared" si="5"/>
        <v>#VALUE!</v>
      </c>
    </row>
    <row r="130" spans="1:4" x14ac:dyDescent="0.3">
      <c r="A130" s="1" t="str">
        <f>IFERROR((INDEX(Артикулы!B:B,MATCH('фин отчет по заказам'!P130,Артикулы!A:A,0)))," ")</f>
        <v xml:space="preserve"> </v>
      </c>
      <c r="B130" s="1">
        <f t="shared" si="3"/>
        <v>0</v>
      </c>
      <c r="C130" s="1" t="e">
        <f t="shared" si="4"/>
        <v>#VALUE!</v>
      </c>
      <c r="D130" s="1" t="e">
        <f t="shared" si="5"/>
        <v>#VALUE!</v>
      </c>
    </row>
    <row r="131" spans="1:4" x14ac:dyDescent="0.3">
      <c r="A131" s="1" t="str">
        <f>IFERROR((INDEX(Артикулы!B:B,MATCH('фин отчет по заказам'!P131,Артикулы!A:A,0)))," ")</f>
        <v xml:space="preserve"> </v>
      </c>
      <c r="B131" s="1">
        <f t="shared" si="3"/>
        <v>0</v>
      </c>
      <c r="C131" s="1" t="e">
        <f t="shared" si="4"/>
        <v>#VALUE!</v>
      </c>
      <c r="D131" s="1" t="e">
        <f t="shared" si="5"/>
        <v>#VALUE!</v>
      </c>
    </row>
    <row r="132" spans="1:4" x14ac:dyDescent="0.3">
      <c r="A132" s="1" t="str">
        <f>IFERROR((INDEX(Артикулы!B:B,MATCH('фин отчет по заказам'!P132,Артикулы!A:A,0)))," ")</f>
        <v xml:space="preserve"> </v>
      </c>
      <c r="B132" s="1">
        <f t="shared" si="3"/>
        <v>0</v>
      </c>
      <c r="C132" s="1" t="e">
        <f t="shared" si="4"/>
        <v>#VALUE!</v>
      </c>
      <c r="D132" s="1" t="e">
        <f t="shared" si="5"/>
        <v>#VALUE!</v>
      </c>
    </row>
    <row r="133" spans="1:4" x14ac:dyDescent="0.3">
      <c r="A133" s="1" t="str">
        <f>IFERROR((INDEX(Артикулы!B:B,MATCH('фин отчет по заказам'!P133,Артикулы!A:A,0)))," ")</f>
        <v xml:space="preserve"> </v>
      </c>
      <c r="B133" s="1">
        <f t="shared" si="3"/>
        <v>0</v>
      </c>
      <c r="C133" s="1" t="e">
        <f t="shared" si="4"/>
        <v>#VALUE!</v>
      </c>
      <c r="D133" s="1" t="e">
        <f t="shared" si="5"/>
        <v>#VALUE!</v>
      </c>
    </row>
    <row r="134" spans="1:4" x14ac:dyDescent="0.3">
      <c r="A134" s="1" t="str">
        <f>IFERROR((INDEX(Артикулы!B:B,MATCH('фин отчет по заказам'!P134,Артикулы!A:A,0)))," ")</f>
        <v xml:space="preserve"> </v>
      </c>
      <c r="B134" s="1">
        <f t="shared" ref="B134:B197" si="6">Z134*S134</f>
        <v>0</v>
      </c>
      <c r="C134" s="1" t="e">
        <f t="shared" ref="C134:C197" si="7">DATEVALUE(N134)</f>
        <v>#VALUE!</v>
      </c>
      <c r="D134" s="1" t="e">
        <f t="shared" ref="D134:D197" si="8">DATEVALUE(AD134)</f>
        <v>#VALUE!</v>
      </c>
    </row>
    <row r="135" spans="1:4" x14ac:dyDescent="0.3">
      <c r="A135" s="1" t="str">
        <f>IFERROR((INDEX(Артикулы!B:B,MATCH('фин отчет по заказам'!P135,Артикулы!A:A,0)))," ")</f>
        <v xml:space="preserve"> </v>
      </c>
      <c r="B135" s="1">
        <f t="shared" si="6"/>
        <v>0</v>
      </c>
      <c r="C135" s="1" t="e">
        <f t="shared" si="7"/>
        <v>#VALUE!</v>
      </c>
      <c r="D135" s="1" t="e">
        <f t="shared" si="8"/>
        <v>#VALUE!</v>
      </c>
    </row>
    <row r="136" spans="1:4" x14ac:dyDescent="0.3">
      <c r="A136" s="1" t="str">
        <f>IFERROR((INDEX(Артикулы!B:B,MATCH('фин отчет по заказам'!P136,Артикулы!A:A,0)))," ")</f>
        <v xml:space="preserve"> </v>
      </c>
      <c r="B136" s="1">
        <f t="shared" si="6"/>
        <v>0</v>
      </c>
      <c r="C136" s="1" t="e">
        <f t="shared" si="7"/>
        <v>#VALUE!</v>
      </c>
      <c r="D136" s="1" t="e">
        <f t="shared" si="8"/>
        <v>#VALUE!</v>
      </c>
    </row>
    <row r="137" spans="1:4" x14ac:dyDescent="0.3">
      <c r="A137" s="1" t="str">
        <f>IFERROR((INDEX(Артикулы!B:B,MATCH('фин отчет по заказам'!P137,Артикулы!A:A,0)))," ")</f>
        <v xml:space="preserve"> </v>
      </c>
      <c r="B137" s="1">
        <f t="shared" si="6"/>
        <v>0</v>
      </c>
      <c r="C137" s="1" t="e">
        <f t="shared" si="7"/>
        <v>#VALUE!</v>
      </c>
      <c r="D137" s="1" t="e">
        <f t="shared" si="8"/>
        <v>#VALUE!</v>
      </c>
    </row>
    <row r="138" spans="1:4" x14ac:dyDescent="0.3">
      <c r="A138" s="1" t="str">
        <f>IFERROR((INDEX(Артикулы!B:B,MATCH('фин отчет по заказам'!P138,Артикулы!A:A,0)))," ")</f>
        <v xml:space="preserve"> </v>
      </c>
      <c r="B138" s="1">
        <f t="shared" si="6"/>
        <v>0</v>
      </c>
      <c r="C138" s="1" t="e">
        <f t="shared" si="7"/>
        <v>#VALUE!</v>
      </c>
      <c r="D138" s="1" t="e">
        <f t="shared" si="8"/>
        <v>#VALUE!</v>
      </c>
    </row>
    <row r="139" spans="1:4" x14ac:dyDescent="0.3">
      <c r="A139" s="1" t="str">
        <f>IFERROR((INDEX(Артикулы!B:B,MATCH('фин отчет по заказам'!P139,Артикулы!A:A,0)))," ")</f>
        <v xml:space="preserve"> </v>
      </c>
      <c r="B139" s="1">
        <f t="shared" si="6"/>
        <v>0</v>
      </c>
      <c r="C139" s="1" t="e">
        <f t="shared" si="7"/>
        <v>#VALUE!</v>
      </c>
      <c r="D139" s="1" t="e">
        <f t="shared" si="8"/>
        <v>#VALUE!</v>
      </c>
    </row>
    <row r="140" spans="1:4" x14ac:dyDescent="0.3">
      <c r="A140" s="1" t="str">
        <f>IFERROR((INDEX(Артикулы!B:B,MATCH('фин отчет по заказам'!P140,Артикулы!A:A,0)))," ")</f>
        <v xml:space="preserve"> </v>
      </c>
      <c r="B140" s="1">
        <f t="shared" si="6"/>
        <v>0</v>
      </c>
      <c r="C140" s="1" t="e">
        <f t="shared" si="7"/>
        <v>#VALUE!</v>
      </c>
      <c r="D140" s="1" t="e">
        <f t="shared" si="8"/>
        <v>#VALUE!</v>
      </c>
    </row>
    <row r="141" spans="1:4" x14ac:dyDescent="0.3">
      <c r="A141" s="1" t="str">
        <f>IFERROR((INDEX(Артикулы!B:B,MATCH('фин отчет по заказам'!P141,Артикулы!A:A,0)))," ")</f>
        <v xml:space="preserve"> </v>
      </c>
      <c r="B141" s="1">
        <f t="shared" si="6"/>
        <v>0</v>
      </c>
      <c r="C141" s="1" t="e">
        <f t="shared" si="7"/>
        <v>#VALUE!</v>
      </c>
      <c r="D141" s="1" t="e">
        <f t="shared" si="8"/>
        <v>#VALUE!</v>
      </c>
    </row>
    <row r="142" spans="1:4" x14ac:dyDescent="0.3">
      <c r="A142" s="1" t="str">
        <f>IFERROR((INDEX(Артикулы!B:B,MATCH('фин отчет по заказам'!P142,Артикулы!A:A,0)))," ")</f>
        <v xml:space="preserve"> </v>
      </c>
      <c r="B142" s="1">
        <f t="shared" si="6"/>
        <v>0</v>
      </c>
      <c r="C142" s="1" t="e">
        <f t="shared" si="7"/>
        <v>#VALUE!</v>
      </c>
      <c r="D142" s="1" t="e">
        <f t="shared" si="8"/>
        <v>#VALUE!</v>
      </c>
    </row>
    <row r="143" spans="1:4" x14ac:dyDescent="0.3">
      <c r="A143" s="1" t="str">
        <f>IFERROR((INDEX(Артикулы!B:B,MATCH('фин отчет по заказам'!P143,Артикулы!A:A,0)))," ")</f>
        <v xml:space="preserve"> </v>
      </c>
      <c r="B143" s="1">
        <f t="shared" si="6"/>
        <v>0</v>
      </c>
      <c r="C143" s="1" t="e">
        <f t="shared" si="7"/>
        <v>#VALUE!</v>
      </c>
      <c r="D143" s="1" t="e">
        <f t="shared" si="8"/>
        <v>#VALUE!</v>
      </c>
    </row>
    <row r="144" spans="1:4" x14ac:dyDescent="0.3">
      <c r="A144" s="1" t="str">
        <f>IFERROR((INDEX(Артикулы!B:B,MATCH('фин отчет по заказам'!P144,Артикулы!A:A,0)))," ")</f>
        <v xml:space="preserve"> </v>
      </c>
      <c r="B144" s="1">
        <f t="shared" si="6"/>
        <v>0</v>
      </c>
      <c r="C144" s="1" t="e">
        <f t="shared" si="7"/>
        <v>#VALUE!</v>
      </c>
      <c r="D144" s="1" t="e">
        <f t="shared" si="8"/>
        <v>#VALUE!</v>
      </c>
    </row>
    <row r="145" spans="1:4" x14ac:dyDescent="0.3">
      <c r="A145" s="1" t="str">
        <f>IFERROR((INDEX(Артикулы!B:B,MATCH('фин отчет по заказам'!P145,Артикулы!A:A,0)))," ")</f>
        <v xml:space="preserve"> </v>
      </c>
      <c r="B145" s="1">
        <f t="shared" si="6"/>
        <v>0</v>
      </c>
      <c r="C145" s="1" t="e">
        <f t="shared" si="7"/>
        <v>#VALUE!</v>
      </c>
      <c r="D145" s="1" t="e">
        <f t="shared" si="8"/>
        <v>#VALUE!</v>
      </c>
    </row>
    <row r="146" spans="1:4" x14ac:dyDescent="0.3">
      <c r="A146" s="1" t="str">
        <f>IFERROR((INDEX(Артикулы!B:B,MATCH('фин отчет по заказам'!P146,Артикулы!A:A,0)))," ")</f>
        <v xml:space="preserve"> </v>
      </c>
      <c r="B146" s="1">
        <f t="shared" si="6"/>
        <v>0</v>
      </c>
      <c r="C146" s="1" t="e">
        <f t="shared" si="7"/>
        <v>#VALUE!</v>
      </c>
      <c r="D146" s="1" t="e">
        <f t="shared" si="8"/>
        <v>#VALUE!</v>
      </c>
    </row>
    <row r="147" spans="1:4" x14ac:dyDescent="0.3">
      <c r="A147" s="1" t="str">
        <f>IFERROR((INDEX(Артикулы!B:B,MATCH('фин отчет по заказам'!P147,Артикулы!A:A,0)))," ")</f>
        <v xml:space="preserve"> </v>
      </c>
      <c r="B147" s="1">
        <f t="shared" si="6"/>
        <v>0</v>
      </c>
      <c r="C147" s="1" t="e">
        <f t="shared" si="7"/>
        <v>#VALUE!</v>
      </c>
      <c r="D147" s="1" t="e">
        <f t="shared" si="8"/>
        <v>#VALUE!</v>
      </c>
    </row>
    <row r="148" spans="1:4" x14ac:dyDescent="0.3">
      <c r="A148" s="1" t="str">
        <f>IFERROR((INDEX(Артикулы!B:B,MATCH('фин отчет по заказам'!P148,Артикулы!A:A,0)))," ")</f>
        <v xml:space="preserve"> </v>
      </c>
      <c r="B148" s="1">
        <f t="shared" si="6"/>
        <v>0</v>
      </c>
      <c r="C148" s="1" t="e">
        <f t="shared" si="7"/>
        <v>#VALUE!</v>
      </c>
      <c r="D148" s="1" t="e">
        <f t="shared" si="8"/>
        <v>#VALUE!</v>
      </c>
    </row>
    <row r="149" spans="1:4" x14ac:dyDescent="0.3">
      <c r="A149" s="1" t="str">
        <f>IFERROR((INDEX(Артикулы!B:B,MATCH('фин отчет по заказам'!P149,Артикулы!A:A,0)))," ")</f>
        <v xml:space="preserve"> </v>
      </c>
      <c r="B149" s="1">
        <f t="shared" si="6"/>
        <v>0</v>
      </c>
      <c r="C149" s="1" t="e">
        <f t="shared" si="7"/>
        <v>#VALUE!</v>
      </c>
      <c r="D149" s="1" t="e">
        <f t="shared" si="8"/>
        <v>#VALUE!</v>
      </c>
    </row>
    <row r="150" spans="1:4" x14ac:dyDescent="0.3">
      <c r="A150" s="1" t="str">
        <f>IFERROR((INDEX(Артикулы!B:B,MATCH('фин отчет по заказам'!P150,Артикулы!A:A,0)))," ")</f>
        <v xml:space="preserve"> </v>
      </c>
      <c r="B150" s="1">
        <f t="shared" si="6"/>
        <v>0</v>
      </c>
      <c r="C150" s="1" t="e">
        <f t="shared" si="7"/>
        <v>#VALUE!</v>
      </c>
      <c r="D150" s="1" t="e">
        <f t="shared" si="8"/>
        <v>#VALUE!</v>
      </c>
    </row>
    <row r="151" spans="1:4" x14ac:dyDescent="0.3">
      <c r="A151" s="1" t="str">
        <f>IFERROR((INDEX(Артикулы!B:B,MATCH('фин отчет по заказам'!P151,Артикулы!A:A,0)))," ")</f>
        <v xml:space="preserve"> </v>
      </c>
      <c r="B151" s="1">
        <f t="shared" si="6"/>
        <v>0</v>
      </c>
      <c r="C151" s="1" t="e">
        <f t="shared" si="7"/>
        <v>#VALUE!</v>
      </c>
      <c r="D151" s="1" t="e">
        <f t="shared" si="8"/>
        <v>#VALUE!</v>
      </c>
    </row>
    <row r="152" spans="1:4" x14ac:dyDescent="0.3">
      <c r="A152" s="1" t="str">
        <f>IFERROR((INDEX(Артикулы!B:B,MATCH('фин отчет по заказам'!P152,Артикулы!A:A,0)))," ")</f>
        <v xml:space="preserve"> </v>
      </c>
      <c r="B152" s="1">
        <f t="shared" si="6"/>
        <v>0</v>
      </c>
      <c r="C152" s="1" t="e">
        <f t="shared" si="7"/>
        <v>#VALUE!</v>
      </c>
      <c r="D152" s="1" t="e">
        <f t="shared" si="8"/>
        <v>#VALUE!</v>
      </c>
    </row>
    <row r="153" spans="1:4" x14ac:dyDescent="0.3">
      <c r="A153" s="1" t="str">
        <f>IFERROR((INDEX(Артикулы!B:B,MATCH('фин отчет по заказам'!P153,Артикулы!A:A,0)))," ")</f>
        <v xml:space="preserve"> </v>
      </c>
      <c r="B153" s="1">
        <f t="shared" si="6"/>
        <v>0</v>
      </c>
      <c r="C153" s="1" t="e">
        <f t="shared" si="7"/>
        <v>#VALUE!</v>
      </c>
      <c r="D153" s="1" t="e">
        <f t="shared" si="8"/>
        <v>#VALUE!</v>
      </c>
    </row>
    <row r="154" spans="1:4" x14ac:dyDescent="0.3">
      <c r="A154" s="1" t="str">
        <f>IFERROR((INDEX(Артикулы!B:B,MATCH('фин отчет по заказам'!P154,Артикулы!A:A,0)))," ")</f>
        <v xml:space="preserve"> </v>
      </c>
      <c r="B154" s="1">
        <f t="shared" si="6"/>
        <v>0</v>
      </c>
      <c r="C154" s="1" t="e">
        <f t="shared" si="7"/>
        <v>#VALUE!</v>
      </c>
      <c r="D154" s="1" t="e">
        <f t="shared" si="8"/>
        <v>#VALUE!</v>
      </c>
    </row>
    <row r="155" spans="1:4" x14ac:dyDescent="0.3">
      <c r="A155" s="1" t="str">
        <f>IFERROR((INDEX(Артикулы!B:B,MATCH('фин отчет по заказам'!P155,Артикулы!A:A,0)))," ")</f>
        <v xml:space="preserve"> </v>
      </c>
      <c r="B155" s="1">
        <f t="shared" si="6"/>
        <v>0</v>
      </c>
      <c r="C155" s="1" t="e">
        <f t="shared" si="7"/>
        <v>#VALUE!</v>
      </c>
      <c r="D155" s="1" t="e">
        <f t="shared" si="8"/>
        <v>#VALUE!</v>
      </c>
    </row>
    <row r="156" spans="1:4" x14ac:dyDescent="0.3">
      <c r="A156" s="1" t="str">
        <f>IFERROR((INDEX(Артикулы!B:B,MATCH('фин отчет по заказам'!P156,Артикулы!A:A,0)))," ")</f>
        <v xml:space="preserve"> </v>
      </c>
      <c r="B156" s="1">
        <f t="shared" si="6"/>
        <v>0</v>
      </c>
      <c r="C156" s="1" t="e">
        <f t="shared" si="7"/>
        <v>#VALUE!</v>
      </c>
      <c r="D156" s="1" t="e">
        <f t="shared" si="8"/>
        <v>#VALUE!</v>
      </c>
    </row>
    <row r="157" spans="1:4" x14ac:dyDescent="0.3">
      <c r="A157" s="1" t="str">
        <f>IFERROR((INDEX(Артикулы!B:B,MATCH('фин отчет по заказам'!P157,Артикулы!A:A,0)))," ")</f>
        <v xml:space="preserve"> </v>
      </c>
      <c r="B157" s="1">
        <f t="shared" si="6"/>
        <v>0</v>
      </c>
      <c r="C157" s="1" t="e">
        <f t="shared" si="7"/>
        <v>#VALUE!</v>
      </c>
      <c r="D157" s="1" t="e">
        <f t="shared" si="8"/>
        <v>#VALUE!</v>
      </c>
    </row>
    <row r="158" spans="1:4" x14ac:dyDescent="0.3">
      <c r="A158" s="1" t="str">
        <f>IFERROR((INDEX(Артикулы!B:B,MATCH('фин отчет по заказам'!P158,Артикулы!A:A,0)))," ")</f>
        <v xml:space="preserve"> </v>
      </c>
      <c r="B158" s="1">
        <f t="shared" si="6"/>
        <v>0</v>
      </c>
      <c r="C158" s="1" t="e">
        <f t="shared" si="7"/>
        <v>#VALUE!</v>
      </c>
      <c r="D158" s="1" t="e">
        <f t="shared" si="8"/>
        <v>#VALUE!</v>
      </c>
    </row>
    <row r="159" spans="1:4" x14ac:dyDescent="0.3">
      <c r="A159" s="1" t="str">
        <f>IFERROR((INDEX(Артикулы!B:B,MATCH('фин отчет по заказам'!P159,Артикулы!A:A,0)))," ")</f>
        <v xml:space="preserve"> </v>
      </c>
      <c r="B159" s="1">
        <f t="shared" si="6"/>
        <v>0</v>
      </c>
      <c r="C159" s="1" t="e">
        <f t="shared" si="7"/>
        <v>#VALUE!</v>
      </c>
      <c r="D159" s="1" t="e">
        <f t="shared" si="8"/>
        <v>#VALUE!</v>
      </c>
    </row>
    <row r="160" spans="1:4" x14ac:dyDescent="0.3">
      <c r="A160" s="1" t="str">
        <f>IFERROR((INDEX(Артикулы!B:B,MATCH('фин отчет по заказам'!P160,Артикулы!A:A,0)))," ")</f>
        <v xml:space="preserve"> </v>
      </c>
      <c r="B160" s="1">
        <f t="shared" si="6"/>
        <v>0</v>
      </c>
      <c r="C160" s="1" t="e">
        <f t="shared" si="7"/>
        <v>#VALUE!</v>
      </c>
      <c r="D160" s="1" t="e">
        <f t="shared" si="8"/>
        <v>#VALUE!</v>
      </c>
    </row>
    <row r="161" spans="1:4" x14ac:dyDescent="0.3">
      <c r="A161" s="1" t="str">
        <f>IFERROR((INDEX(Артикулы!B:B,MATCH('фин отчет по заказам'!P161,Артикулы!A:A,0)))," ")</f>
        <v xml:space="preserve"> </v>
      </c>
      <c r="B161" s="1">
        <f t="shared" si="6"/>
        <v>0</v>
      </c>
      <c r="C161" s="1" t="e">
        <f t="shared" si="7"/>
        <v>#VALUE!</v>
      </c>
      <c r="D161" s="1" t="e">
        <f t="shared" si="8"/>
        <v>#VALUE!</v>
      </c>
    </row>
    <row r="162" spans="1:4" x14ac:dyDescent="0.3">
      <c r="A162" s="1" t="str">
        <f>IFERROR((INDEX(Артикулы!B:B,MATCH('фин отчет по заказам'!P162,Артикулы!A:A,0)))," ")</f>
        <v xml:space="preserve"> </v>
      </c>
      <c r="B162" s="1">
        <f t="shared" si="6"/>
        <v>0</v>
      </c>
      <c r="C162" s="1" t="e">
        <f t="shared" si="7"/>
        <v>#VALUE!</v>
      </c>
      <c r="D162" s="1" t="e">
        <f t="shared" si="8"/>
        <v>#VALUE!</v>
      </c>
    </row>
    <row r="163" spans="1:4" x14ac:dyDescent="0.3">
      <c r="A163" s="1" t="str">
        <f>IFERROR((INDEX(Артикулы!B:B,MATCH('фин отчет по заказам'!P163,Артикулы!A:A,0)))," ")</f>
        <v xml:space="preserve"> </v>
      </c>
      <c r="B163" s="1">
        <f t="shared" si="6"/>
        <v>0</v>
      </c>
      <c r="C163" s="1" t="e">
        <f t="shared" si="7"/>
        <v>#VALUE!</v>
      </c>
      <c r="D163" s="1" t="e">
        <f t="shared" si="8"/>
        <v>#VALUE!</v>
      </c>
    </row>
    <row r="164" spans="1:4" x14ac:dyDescent="0.3">
      <c r="A164" s="1" t="str">
        <f>IFERROR((INDEX(Артикулы!B:B,MATCH('фин отчет по заказам'!P164,Артикулы!A:A,0)))," ")</f>
        <v xml:space="preserve"> </v>
      </c>
      <c r="B164" s="1">
        <f t="shared" si="6"/>
        <v>0</v>
      </c>
      <c r="C164" s="1" t="e">
        <f t="shared" si="7"/>
        <v>#VALUE!</v>
      </c>
      <c r="D164" s="1" t="e">
        <f t="shared" si="8"/>
        <v>#VALUE!</v>
      </c>
    </row>
    <row r="165" spans="1:4" x14ac:dyDescent="0.3">
      <c r="A165" s="1" t="str">
        <f>IFERROR((INDEX(Артикулы!B:B,MATCH('фин отчет по заказам'!P165,Артикулы!A:A,0)))," ")</f>
        <v xml:space="preserve"> </v>
      </c>
      <c r="B165" s="1">
        <f t="shared" si="6"/>
        <v>0</v>
      </c>
      <c r="C165" s="1" t="e">
        <f t="shared" si="7"/>
        <v>#VALUE!</v>
      </c>
      <c r="D165" s="1" t="e">
        <f t="shared" si="8"/>
        <v>#VALUE!</v>
      </c>
    </row>
    <row r="166" spans="1:4" x14ac:dyDescent="0.3">
      <c r="A166" s="1" t="str">
        <f>IFERROR((INDEX(Артикулы!B:B,MATCH('фин отчет по заказам'!P166,Артикулы!A:A,0)))," ")</f>
        <v xml:space="preserve"> </v>
      </c>
      <c r="B166" s="1">
        <f t="shared" si="6"/>
        <v>0</v>
      </c>
      <c r="C166" s="1" t="e">
        <f t="shared" si="7"/>
        <v>#VALUE!</v>
      </c>
      <c r="D166" s="1" t="e">
        <f t="shared" si="8"/>
        <v>#VALUE!</v>
      </c>
    </row>
    <row r="167" spans="1:4" x14ac:dyDescent="0.3">
      <c r="A167" s="1" t="str">
        <f>IFERROR((INDEX(Артикулы!B:B,MATCH('фин отчет по заказам'!P167,Артикулы!A:A,0)))," ")</f>
        <v xml:space="preserve"> </v>
      </c>
      <c r="B167" s="1">
        <f t="shared" si="6"/>
        <v>0</v>
      </c>
      <c r="C167" s="1" t="e">
        <f t="shared" si="7"/>
        <v>#VALUE!</v>
      </c>
      <c r="D167" s="1" t="e">
        <f t="shared" si="8"/>
        <v>#VALUE!</v>
      </c>
    </row>
    <row r="168" spans="1:4" x14ac:dyDescent="0.3">
      <c r="A168" s="1" t="str">
        <f>IFERROR((INDEX(Артикулы!B:B,MATCH('фин отчет по заказам'!P168,Артикулы!A:A,0)))," ")</f>
        <v xml:space="preserve"> </v>
      </c>
      <c r="B168" s="1">
        <f t="shared" si="6"/>
        <v>0</v>
      </c>
      <c r="C168" s="1" t="e">
        <f t="shared" si="7"/>
        <v>#VALUE!</v>
      </c>
      <c r="D168" s="1" t="e">
        <f t="shared" si="8"/>
        <v>#VALUE!</v>
      </c>
    </row>
    <row r="169" spans="1:4" x14ac:dyDescent="0.3">
      <c r="A169" s="1" t="str">
        <f>IFERROR((INDEX(Артикулы!B:B,MATCH('фин отчет по заказам'!P169,Артикулы!A:A,0)))," ")</f>
        <v xml:space="preserve"> </v>
      </c>
      <c r="B169" s="1">
        <f t="shared" si="6"/>
        <v>0</v>
      </c>
      <c r="C169" s="1" t="e">
        <f t="shared" si="7"/>
        <v>#VALUE!</v>
      </c>
      <c r="D169" s="1" t="e">
        <f t="shared" si="8"/>
        <v>#VALUE!</v>
      </c>
    </row>
    <row r="170" spans="1:4" x14ac:dyDescent="0.3">
      <c r="A170" s="1" t="str">
        <f>IFERROR((INDEX(Артикулы!B:B,MATCH('фин отчет по заказам'!P170,Артикулы!A:A,0)))," ")</f>
        <v xml:space="preserve"> </v>
      </c>
      <c r="B170" s="1">
        <f t="shared" si="6"/>
        <v>0</v>
      </c>
      <c r="C170" s="1" t="e">
        <f t="shared" si="7"/>
        <v>#VALUE!</v>
      </c>
      <c r="D170" s="1" t="e">
        <f t="shared" si="8"/>
        <v>#VALUE!</v>
      </c>
    </row>
    <row r="171" spans="1:4" x14ac:dyDescent="0.3">
      <c r="A171" s="1" t="str">
        <f>IFERROR((INDEX(Артикулы!B:B,MATCH('фин отчет по заказам'!P171,Артикулы!A:A,0)))," ")</f>
        <v xml:space="preserve"> </v>
      </c>
      <c r="B171" s="1">
        <f t="shared" si="6"/>
        <v>0</v>
      </c>
      <c r="C171" s="1" t="e">
        <f t="shared" si="7"/>
        <v>#VALUE!</v>
      </c>
      <c r="D171" s="1" t="e">
        <f t="shared" si="8"/>
        <v>#VALUE!</v>
      </c>
    </row>
    <row r="172" spans="1:4" x14ac:dyDescent="0.3">
      <c r="A172" s="1" t="str">
        <f>IFERROR((INDEX(Артикулы!B:B,MATCH('фин отчет по заказам'!P172,Артикулы!A:A,0)))," ")</f>
        <v xml:space="preserve"> </v>
      </c>
      <c r="B172" s="1">
        <f t="shared" si="6"/>
        <v>0</v>
      </c>
      <c r="C172" s="1" t="e">
        <f t="shared" si="7"/>
        <v>#VALUE!</v>
      </c>
      <c r="D172" s="1" t="e">
        <f t="shared" si="8"/>
        <v>#VALUE!</v>
      </c>
    </row>
    <row r="173" spans="1:4" x14ac:dyDescent="0.3">
      <c r="A173" s="1" t="str">
        <f>IFERROR((INDEX(Артикулы!B:B,MATCH('фин отчет по заказам'!P173,Артикулы!A:A,0)))," ")</f>
        <v xml:space="preserve"> </v>
      </c>
      <c r="B173" s="1">
        <f t="shared" si="6"/>
        <v>0</v>
      </c>
      <c r="C173" s="1" t="e">
        <f t="shared" si="7"/>
        <v>#VALUE!</v>
      </c>
      <c r="D173" s="1" t="e">
        <f t="shared" si="8"/>
        <v>#VALUE!</v>
      </c>
    </row>
    <row r="174" spans="1:4" x14ac:dyDescent="0.3">
      <c r="A174" s="1" t="str">
        <f>IFERROR((INDEX(Артикулы!B:B,MATCH('фин отчет по заказам'!P174,Артикулы!A:A,0)))," ")</f>
        <v xml:space="preserve"> </v>
      </c>
      <c r="B174" s="1">
        <f t="shared" si="6"/>
        <v>0</v>
      </c>
      <c r="C174" s="1" t="e">
        <f t="shared" si="7"/>
        <v>#VALUE!</v>
      </c>
      <c r="D174" s="1" t="e">
        <f t="shared" si="8"/>
        <v>#VALUE!</v>
      </c>
    </row>
    <row r="175" spans="1:4" x14ac:dyDescent="0.3">
      <c r="A175" s="1" t="str">
        <f>IFERROR((INDEX(Артикулы!B:B,MATCH('фин отчет по заказам'!P175,Артикулы!A:A,0)))," ")</f>
        <v xml:space="preserve"> </v>
      </c>
      <c r="B175" s="1">
        <f t="shared" si="6"/>
        <v>0</v>
      </c>
      <c r="C175" s="1" t="e">
        <f t="shared" si="7"/>
        <v>#VALUE!</v>
      </c>
      <c r="D175" s="1" t="e">
        <f t="shared" si="8"/>
        <v>#VALUE!</v>
      </c>
    </row>
    <row r="176" spans="1:4" x14ac:dyDescent="0.3">
      <c r="A176" s="1" t="str">
        <f>IFERROR((INDEX(Артикулы!B:B,MATCH('фин отчет по заказам'!P176,Артикулы!A:A,0)))," ")</f>
        <v xml:space="preserve"> </v>
      </c>
      <c r="B176" s="1">
        <f t="shared" si="6"/>
        <v>0</v>
      </c>
      <c r="C176" s="1" t="e">
        <f t="shared" si="7"/>
        <v>#VALUE!</v>
      </c>
      <c r="D176" s="1" t="e">
        <f t="shared" si="8"/>
        <v>#VALUE!</v>
      </c>
    </row>
    <row r="177" spans="1:4" x14ac:dyDescent="0.3">
      <c r="A177" s="1" t="str">
        <f>IFERROR((INDEX(Артикулы!B:B,MATCH('фин отчет по заказам'!P177,Артикулы!A:A,0)))," ")</f>
        <v xml:space="preserve"> </v>
      </c>
      <c r="B177" s="1">
        <f t="shared" si="6"/>
        <v>0</v>
      </c>
      <c r="C177" s="1" t="e">
        <f t="shared" si="7"/>
        <v>#VALUE!</v>
      </c>
      <c r="D177" s="1" t="e">
        <f t="shared" si="8"/>
        <v>#VALUE!</v>
      </c>
    </row>
    <row r="178" spans="1:4" x14ac:dyDescent="0.3">
      <c r="A178" s="1" t="str">
        <f>IFERROR((INDEX(Артикулы!B:B,MATCH('фин отчет по заказам'!P178,Артикулы!A:A,0)))," ")</f>
        <v xml:space="preserve"> </v>
      </c>
      <c r="B178" s="1">
        <f t="shared" si="6"/>
        <v>0</v>
      </c>
      <c r="C178" s="1" t="e">
        <f t="shared" si="7"/>
        <v>#VALUE!</v>
      </c>
      <c r="D178" s="1" t="e">
        <f t="shared" si="8"/>
        <v>#VALUE!</v>
      </c>
    </row>
    <row r="179" spans="1:4" x14ac:dyDescent="0.3">
      <c r="A179" s="1" t="str">
        <f>IFERROR((INDEX(Артикулы!B:B,MATCH('фин отчет по заказам'!P179,Артикулы!A:A,0)))," ")</f>
        <v xml:space="preserve"> </v>
      </c>
      <c r="B179" s="1">
        <f t="shared" si="6"/>
        <v>0</v>
      </c>
      <c r="C179" s="1" t="e">
        <f t="shared" si="7"/>
        <v>#VALUE!</v>
      </c>
      <c r="D179" s="1" t="e">
        <f t="shared" si="8"/>
        <v>#VALUE!</v>
      </c>
    </row>
    <row r="180" spans="1:4" x14ac:dyDescent="0.3">
      <c r="A180" s="1" t="str">
        <f>IFERROR((INDEX(Артикулы!B:B,MATCH('фин отчет по заказам'!P180,Артикулы!A:A,0)))," ")</f>
        <v xml:space="preserve"> </v>
      </c>
      <c r="B180" s="1">
        <f t="shared" si="6"/>
        <v>0</v>
      </c>
      <c r="C180" s="1" t="e">
        <f t="shared" si="7"/>
        <v>#VALUE!</v>
      </c>
      <c r="D180" s="1" t="e">
        <f t="shared" si="8"/>
        <v>#VALUE!</v>
      </c>
    </row>
    <row r="181" spans="1:4" x14ac:dyDescent="0.3">
      <c r="A181" s="1" t="str">
        <f>IFERROR((INDEX(Артикулы!B:B,MATCH('фин отчет по заказам'!P181,Артикулы!A:A,0)))," ")</f>
        <v xml:space="preserve"> </v>
      </c>
      <c r="B181" s="1">
        <f t="shared" si="6"/>
        <v>0</v>
      </c>
      <c r="C181" s="1" t="e">
        <f t="shared" si="7"/>
        <v>#VALUE!</v>
      </c>
      <c r="D181" s="1" t="e">
        <f t="shared" si="8"/>
        <v>#VALUE!</v>
      </c>
    </row>
    <row r="182" spans="1:4" x14ac:dyDescent="0.3">
      <c r="A182" s="1" t="str">
        <f>IFERROR((INDEX(Артикулы!B:B,MATCH('фин отчет по заказам'!P182,Артикулы!A:A,0)))," ")</f>
        <v xml:space="preserve"> </v>
      </c>
      <c r="B182" s="1">
        <f t="shared" si="6"/>
        <v>0</v>
      </c>
      <c r="C182" s="1" t="e">
        <f t="shared" si="7"/>
        <v>#VALUE!</v>
      </c>
      <c r="D182" s="1" t="e">
        <f t="shared" si="8"/>
        <v>#VALUE!</v>
      </c>
    </row>
    <row r="183" spans="1:4" x14ac:dyDescent="0.3">
      <c r="A183" s="1" t="str">
        <f>IFERROR((INDEX(Артикулы!B:B,MATCH('фин отчет по заказам'!P183,Артикулы!A:A,0)))," ")</f>
        <v xml:space="preserve"> </v>
      </c>
      <c r="B183" s="1">
        <f t="shared" si="6"/>
        <v>0</v>
      </c>
      <c r="C183" s="1" t="e">
        <f t="shared" si="7"/>
        <v>#VALUE!</v>
      </c>
      <c r="D183" s="1" t="e">
        <f t="shared" si="8"/>
        <v>#VALUE!</v>
      </c>
    </row>
    <row r="184" spans="1:4" x14ac:dyDescent="0.3">
      <c r="A184" s="1" t="str">
        <f>IFERROR((INDEX(Артикулы!B:B,MATCH('фин отчет по заказам'!P184,Артикулы!A:A,0)))," ")</f>
        <v xml:space="preserve"> </v>
      </c>
      <c r="B184" s="1">
        <f t="shared" si="6"/>
        <v>0</v>
      </c>
      <c r="C184" s="1" t="e">
        <f t="shared" si="7"/>
        <v>#VALUE!</v>
      </c>
      <c r="D184" s="1" t="e">
        <f t="shared" si="8"/>
        <v>#VALUE!</v>
      </c>
    </row>
    <row r="185" spans="1:4" x14ac:dyDescent="0.3">
      <c r="A185" s="1" t="str">
        <f>IFERROR((INDEX(Артикулы!B:B,MATCH('фин отчет по заказам'!P185,Артикулы!A:A,0)))," ")</f>
        <v xml:space="preserve"> </v>
      </c>
      <c r="B185" s="1">
        <f t="shared" si="6"/>
        <v>0</v>
      </c>
      <c r="C185" s="1" t="e">
        <f t="shared" si="7"/>
        <v>#VALUE!</v>
      </c>
      <c r="D185" s="1" t="e">
        <f t="shared" si="8"/>
        <v>#VALUE!</v>
      </c>
    </row>
    <row r="186" spans="1:4" x14ac:dyDescent="0.3">
      <c r="A186" s="1" t="str">
        <f>IFERROR((INDEX(Артикулы!B:B,MATCH('фин отчет по заказам'!P186,Артикулы!A:A,0)))," ")</f>
        <v xml:space="preserve"> </v>
      </c>
      <c r="B186" s="1">
        <f t="shared" si="6"/>
        <v>0</v>
      </c>
      <c r="C186" s="1" t="e">
        <f t="shared" si="7"/>
        <v>#VALUE!</v>
      </c>
      <c r="D186" s="1" t="e">
        <f t="shared" si="8"/>
        <v>#VALUE!</v>
      </c>
    </row>
    <row r="187" spans="1:4" x14ac:dyDescent="0.3">
      <c r="A187" s="1" t="str">
        <f>IFERROR((INDEX(Артикулы!B:B,MATCH('фин отчет по заказам'!P187,Артикулы!A:A,0)))," ")</f>
        <v xml:space="preserve"> </v>
      </c>
      <c r="B187" s="1">
        <f t="shared" si="6"/>
        <v>0</v>
      </c>
      <c r="C187" s="1" t="e">
        <f t="shared" si="7"/>
        <v>#VALUE!</v>
      </c>
      <c r="D187" s="1" t="e">
        <f t="shared" si="8"/>
        <v>#VALUE!</v>
      </c>
    </row>
    <row r="188" spans="1:4" x14ac:dyDescent="0.3">
      <c r="A188" s="1" t="str">
        <f>IFERROR((INDEX(Артикулы!B:B,MATCH('фин отчет по заказам'!P188,Артикулы!A:A,0)))," ")</f>
        <v xml:space="preserve"> </v>
      </c>
      <c r="B188" s="1">
        <f t="shared" si="6"/>
        <v>0</v>
      </c>
      <c r="C188" s="1" t="e">
        <f t="shared" si="7"/>
        <v>#VALUE!</v>
      </c>
      <c r="D188" s="1" t="e">
        <f t="shared" si="8"/>
        <v>#VALUE!</v>
      </c>
    </row>
    <row r="189" spans="1:4" x14ac:dyDescent="0.3">
      <c r="A189" s="1" t="str">
        <f>IFERROR((INDEX(Артикулы!B:B,MATCH('фин отчет по заказам'!P189,Артикулы!A:A,0)))," ")</f>
        <v xml:space="preserve"> </v>
      </c>
      <c r="B189" s="1">
        <f t="shared" si="6"/>
        <v>0</v>
      </c>
      <c r="C189" s="1" t="e">
        <f t="shared" si="7"/>
        <v>#VALUE!</v>
      </c>
      <c r="D189" s="1" t="e">
        <f t="shared" si="8"/>
        <v>#VALUE!</v>
      </c>
    </row>
    <row r="190" spans="1:4" x14ac:dyDescent="0.3">
      <c r="A190" s="1" t="str">
        <f>IFERROR((INDEX(Артикулы!B:B,MATCH('фин отчет по заказам'!P190,Артикулы!A:A,0)))," ")</f>
        <v xml:space="preserve"> </v>
      </c>
      <c r="B190" s="1">
        <f t="shared" si="6"/>
        <v>0</v>
      </c>
      <c r="C190" s="1" t="e">
        <f t="shared" si="7"/>
        <v>#VALUE!</v>
      </c>
      <c r="D190" s="1" t="e">
        <f t="shared" si="8"/>
        <v>#VALUE!</v>
      </c>
    </row>
    <row r="191" spans="1:4" x14ac:dyDescent="0.3">
      <c r="A191" s="1" t="str">
        <f>IFERROR((INDEX(Артикулы!B:B,MATCH('фин отчет по заказам'!P191,Артикулы!A:A,0)))," ")</f>
        <v xml:space="preserve"> </v>
      </c>
      <c r="B191" s="1">
        <f t="shared" si="6"/>
        <v>0</v>
      </c>
      <c r="C191" s="1" t="e">
        <f t="shared" si="7"/>
        <v>#VALUE!</v>
      </c>
      <c r="D191" s="1" t="e">
        <f t="shared" si="8"/>
        <v>#VALUE!</v>
      </c>
    </row>
    <row r="192" spans="1:4" x14ac:dyDescent="0.3">
      <c r="A192" s="1" t="str">
        <f>IFERROR((INDEX(Артикулы!B:B,MATCH('фин отчет по заказам'!P192,Артикулы!A:A,0)))," ")</f>
        <v xml:space="preserve"> </v>
      </c>
      <c r="B192" s="1">
        <f t="shared" si="6"/>
        <v>0</v>
      </c>
      <c r="C192" s="1" t="e">
        <f t="shared" si="7"/>
        <v>#VALUE!</v>
      </c>
      <c r="D192" s="1" t="e">
        <f t="shared" si="8"/>
        <v>#VALUE!</v>
      </c>
    </row>
    <row r="193" spans="1:4" x14ac:dyDescent="0.3">
      <c r="A193" s="1" t="str">
        <f>IFERROR((INDEX(Артикулы!B:B,MATCH('фин отчет по заказам'!P193,Артикулы!A:A,0)))," ")</f>
        <v xml:space="preserve"> </v>
      </c>
      <c r="B193" s="1">
        <f t="shared" si="6"/>
        <v>0</v>
      </c>
      <c r="C193" s="1" t="e">
        <f t="shared" si="7"/>
        <v>#VALUE!</v>
      </c>
      <c r="D193" s="1" t="e">
        <f t="shared" si="8"/>
        <v>#VALUE!</v>
      </c>
    </row>
    <row r="194" spans="1:4" x14ac:dyDescent="0.3">
      <c r="A194" s="1" t="str">
        <f>IFERROR((INDEX(Артикулы!B:B,MATCH('фин отчет по заказам'!P194,Артикулы!A:A,0)))," ")</f>
        <v xml:space="preserve"> </v>
      </c>
      <c r="B194" s="1">
        <f t="shared" si="6"/>
        <v>0</v>
      </c>
      <c r="C194" s="1" t="e">
        <f t="shared" si="7"/>
        <v>#VALUE!</v>
      </c>
      <c r="D194" s="1" t="e">
        <f t="shared" si="8"/>
        <v>#VALUE!</v>
      </c>
    </row>
    <row r="195" spans="1:4" x14ac:dyDescent="0.3">
      <c r="A195" s="1" t="str">
        <f>IFERROR((INDEX(Артикулы!B:B,MATCH('фин отчет по заказам'!P195,Артикулы!A:A,0)))," ")</f>
        <v xml:space="preserve"> </v>
      </c>
      <c r="B195" s="1">
        <f t="shared" si="6"/>
        <v>0</v>
      </c>
      <c r="C195" s="1" t="e">
        <f t="shared" si="7"/>
        <v>#VALUE!</v>
      </c>
      <c r="D195" s="1" t="e">
        <f t="shared" si="8"/>
        <v>#VALUE!</v>
      </c>
    </row>
    <row r="196" spans="1:4" x14ac:dyDescent="0.3">
      <c r="A196" s="1" t="str">
        <f>IFERROR((INDEX(Артикулы!B:B,MATCH('фин отчет по заказам'!P196,Артикулы!A:A,0)))," ")</f>
        <v xml:space="preserve"> </v>
      </c>
      <c r="B196" s="1">
        <f t="shared" si="6"/>
        <v>0</v>
      </c>
      <c r="C196" s="1" t="e">
        <f t="shared" si="7"/>
        <v>#VALUE!</v>
      </c>
      <c r="D196" s="1" t="e">
        <f t="shared" si="8"/>
        <v>#VALUE!</v>
      </c>
    </row>
    <row r="197" spans="1:4" x14ac:dyDescent="0.3">
      <c r="A197" s="1" t="str">
        <f>IFERROR((INDEX(Артикулы!B:B,MATCH('фин отчет по заказам'!P197,Артикулы!A:A,0)))," ")</f>
        <v xml:space="preserve"> </v>
      </c>
      <c r="B197" s="1">
        <f t="shared" si="6"/>
        <v>0</v>
      </c>
      <c r="C197" s="1" t="e">
        <f t="shared" si="7"/>
        <v>#VALUE!</v>
      </c>
      <c r="D197" s="1" t="e">
        <f t="shared" si="8"/>
        <v>#VALUE!</v>
      </c>
    </row>
    <row r="198" spans="1:4" x14ac:dyDescent="0.3">
      <c r="A198" s="1" t="str">
        <f>IFERROR((INDEX(Артикулы!B:B,MATCH('фин отчет по заказам'!P198,Артикулы!A:A,0)))," ")</f>
        <v xml:space="preserve"> </v>
      </c>
      <c r="B198" s="1">
        <f t="shared" ref="B198:B261" si="9">Z198*S198</f>
        <v>0</v>
      </c>
      <c r="C198" s="1" t="e">
        <f t="shared" ref="C198:C261" si="10">DATEVALUE(N198)</f>
        <v>#VALUE!</v>
      </c>
      <c r="D198" s="1" t="e">
        <f t="shared" ref="D198:D261" si="11">DATEVALUE(AD198)</f>
        <v>#VALUE!</v>
      </c>
    </row>
    <row r="199" spans="1:4" x14ac:dyDescent="0.3">
      <c r="A199" s="1" t="str">
        <f>IFERROR((INDEX(Артикулы!B:B,MATCH('фин отчет по заказам'!P199,Артикулы!A:A,0)))," ")</f>
        <v xml:space="preserve"> </v>
      </c>
      <c r="B199" s="1">
        <f t="shared" si="9"/>
        <v>0</v>
      </c>
      <c r="C199" s="1" t="e">
        <f t="shared" si="10"/>
        <v>#VALUE!</v>
      </c>
      <c r="D199" s="1" t="e">
        <f t="shared" si="11"/>
        <v>#VALUE!</v>
      </c>
    </row>
    <row r="200" spans="1:4" x14ac:dyDescent="0.3">
      <c r="A200" s="1" t="str">
        <f>IFERROR((INDEX(Артикулы!B:B,MATCH('фин отчет по заказам'!P200,Артикулы!A:A,0)))," ")</f>
        <v xml:space="preserve"> </v>
      </c>
      <c r="B200" s="1">
        <f t="shared" si="9"/>
        <v>0</v>
      </c>
      <c r="C200" s="1" t="e">
        <f t="shared" si="10"/>
        <v>#VALUE!</v>
      </c>
      <c r="D200" s="1" t="e">
        <f t="shared" si="11"/>
        <v>#VALUE!</v>
      </c>
    </row>
    <row r="201" spans="1:4" x14ac:dyDescent="0.3">
      <c r="A201" s="1" t="str">
        <f>IFERROR((INDEX(Артикулы!B:B,MATCH('фин отчет по заказам'!P201,Артикулы!A:A,0)))," ")</f>
        <v xml:space="preserve"> </v>
      </c>
      <c r="B201" s="1">
        <f t="shared" si="9"/>
        <v>0</v>
      </c>
      <c r="C201" s="1" t="e">
        <f t="shared" si="10"/>
        <v>#VALUE!</v>
      </c>
      <c r="D201" s="1" t="e">
        <f t="shared" si="11"/>
        <v>#VALUE!</v>
      </c>
    </row>
    <row r="202" spans="1:4" x14ac:dyDescent="0.3">
      <c r="A202" s="1" t="str">
        <f>IFERROR((INDEX(Артикулы!B:B,MATCH('фин отчет по заказам'!P202,Артикулы!A:A,0)))," ")</f>
        <v xml:space="preserve"> </v>
      </c>
      <c r="B202" s="1">
        <f t="shared" si="9"/>
        <v>0</v>
      </c>
      <c r="C202" s="1" t="e">
        <f t="shared" si="10"/>
        <v>#VALUE!</v>
      </c>
      <c r="D202" s="1" t="e">
        <f t="shared" si="11"/>
        <v>#VALUE!</v>
      </c>
    </row>
    <row r="203" spans="1:4" x14ac:dyDescent="0.3">
      <c r="A203" s="1" t="str">
        <f>IFERROR((INDEX(Артикулы!B:B,MATCH('фин отчет по заказам'!P203,Артикулы!A:A,0)))," ")</f>
        <v xml:space="preserve"> </v>
      </c>
      <c r="B203" s="1">
        <f t="shared" si="9"/>
        <v>0</v>
      </c>
      <c r="C203" s="1" t="e">
        <f t="shared" si="10"/>
        <v>#VALUE!</v>
      </c>
      <c r="D203" s="1" t="e">
        <f t="shared" si="11"/>
        <v>#VALUE!</v>
      </c>
    </row>
    <row r="204" spans="1:4" x14ac:dyDescent="0.3">
      <c r="A204" s="1" t="str">
        <f>IFERROR((INDEX(Артикулы!B:B,MATCH('фин отчет по заказам'!P204,Артикулы!A:A,0)))," ")</f>
        <v xml:space="preserve"> </v>
      </c>
      <c r="B204" s="1">
        <f t="shared" si="9"/>
        <v>0</v>
      </c>
      <c r="C204" s="1" t="e">
        <f t="shared" si="10"/>
        <v>#VALUE!</v>
      </c>
      <c r="D204" s="1" t="e">
        <f t="shared" si="11"/>
        <v>#VALUE!</v>
      </c>
    </row>
    <row r="205" spans="1:4" x14ac:dyDescent="0.3">
      <c r="A205" s="1" t="str">
        <f>IFERROR((INDEX(Артикулы!B:B,MATCH('фин отчет по заказам'!P205,Артикулы!A:A,0)))," ")</f>
        <v xml:space="preserve"> </v>
      </c>
      <c r="B205" s="1">
        <f t="shared" si="9"/>
        <v>0</v>
      </c>
      <c r="C205" s="1" t="e">
        <f t="shared" si="10"/>
        <v>#VALUE!</v>
      </c>
      <c r="D205" s="1" t="e">
        <f t="shared" si="11"/>
        <v>#VALUE!</v>
      </c>
    </row>
    <row r="206" spans="1:4" x14ac:dyDescent="0.3">
      <c r="A206" s="1" t="str">
        <f>IFERROR((INDEX(Артикулы!B:B,MATCH('фин отчет по заказам'!P206,Артикулы!A:A,0)))," ")</f>
        <v xml:space="preserve"> </v>
      </c>
      <c r="B206" s="1">
        <f t="shared" si="9"/>
        <v>0</v>
      </c>
      <c r="C206" s="1" t="e">
        <f t="shared" si="10"/>
        <v>#VALUE!</v>
      </c>
      <c r="D206" s="1" t="e">
        <f t="shared" si="11"/>
        <v>#VALUE!</v>
      </c>
    </row>
    <row r="207" spans="1:4" x14ac:dyDescent="0.3">
      <c r="A207" s="1" t="str">
        <f>IFERROR((INDEX(Артикулы!B:B,MATCH('фин отчет по заказам'!P207,Артикулы!A:A,0)))," ")</f>
        <v xml:space="preserve"> </v>
      </c>
      <c r="B207" s="1">
        <f t="shared" si="9"/>
        <v>0</v>
      </c>
      <c r="C207" s="1" t="e">
        <f t="shared" si="10"/>
        <v>#VALUE!</v>
      </c>
      <c r="D207" s="1" t="e">
        <f t="shared" si="11"/>
        <v>#VALUE!</v>
      </c>
    </row>
    <row r="208" spans="1:4" x14ac:dyDescent="0.3">
      <c r="A208" s="1" t="str">
        <f>IFERROR((INDEX(Артикулы!B:B,MATCH('фин отчет по заказам'!P208,Артикулы!A:A,0)))," ")</f>
        <v xml:space="preserve"> </v>
      </c>
      <c r="B208" s="1">
        <f t="shared" si="9"/>
        <v>0</v>
      </c>
      <c r="C208" s="1" t="e">
        <f t="shared" si="10"/>
        <v>#VALUE!</v>
      </c>
      <c r="D208" s="1" t="e">
        <f t="shared" si="11"/>
        <v>#VALUE!</v>
      </c>
    </row>
    <row r="209" spans="1:4" x14ac:dyDescent="0.3">
      <c r="A209" s="1" t="str">
        <f>IFERROR((INDEX(Артикулы!B:B,MATCH('фин отчет по заказам'!P209,Артикулы!A:A,0)))," ")</f>
        <v xml:space="preserve"> </v>
      </c>
      <c r="B209" s="1">
        <f t="shared" si="9"/>
        <v>0</v>
      </c>
      <c r="C209" s="1" t="e">
        <f t="shared" si="10"/>
        <v>#VALUE!</v>
      </c>
      <c r="D209" s="1" t="e">
        <f t="shared" si="11"/>
        <v>#VALUE!</v>
      </c>
    </row>
    <row r="210" spans="1:4" x14ac:dyDescent="0.3">
      <c r="A210" s="1" t="str">
        <f>IFERROR((INDEX(Артикулы!B:B,MATCH('фин отчет по заказам'!P210,Артикулы!A:A,0)))," ")</f>
        <v xml:space="preserve"> </v>
      </c>
      <c r="B210" s="1">
        <f t="shared" si="9"/>
        <v>0</v>
      </c>
      <c r="C210" s="1" t="e">
        <f t="shared" si="10"/>
        <v>#VALUE!</v>
      </c>
      <c r="D210" s="1" t="e">
        <f t="shared" si="11"/>
        <v>#VALUE!</v>
      </c>
    </row>
    <row r="211" spans="1:4" x14ac:dyDescent="0.3">
      <c r="A211" s="1" t="str">
        <f>IFERROR((INDEX(Артикулы!B:B,MATCH('фин отчет по заказам'!P211,Артикулы!A:A,0)))," ")</f>
        <v xml:space="preserve"> </v>
      </c>
      <c r="B211" s="1">
        <f t="shared" si="9"/>
        <v>0</v>
      </c>
      <c r="C211" s="1" t="e">
        <f t="shared" si="10"/>
        <v>#VALUE!</v>
      </c>
      <c r="D211" s="1" t="e">
        <f t="shared" si="11"/>
        <v>#VALUE!</v>
      </c>
    </row>
    <row r="212" spans="1:4" x14ac:dyDescent="0.3">
      <c r="A212" s="1" t="str">
        <f>IFERROR((INDEX(Артикулы!B:B,MATCH('фин отчет по заказам'!P212,Артикулы!A:A,0)))," ")</f>
        <v xml:space="preserve"> </v>
      </c>
      <c r="B212" s="1">
        <f t="shared" si="9"/>
        <v>0</v>
      </c>
      <c r="C212" s="1" t="e">
        <f t="shared" si="10"/>
        <v>#VALUE!</v>
      </c>
      <c r="D212" s="1" t="e">
        <f t="shared" si="11"/>
        <v>#VALUE!</v>
      </c>
    </row>
    <row r="213" spans="1:4" x14ac:dyDescent="0.3">
      <c r="A213" s="1" t="str">
        <f>IFERROR((INDEX(Артикулы!B:B,MATCH('фин отчет по заказам'!P213,Артикулы!A:A,0)))," ")</f>
        <v xml:space="preserve"> </v>
      </c>
      <c r="B213" s="1">
        <f t="shared" si="9"/>
        <v>0</v>
      </c>
      <c r="C213" s="1" t="e">
        <f t="shared" si="10"/>
        <v>#VALUE!</v>
      </c>
      <c r="D213" s="1" t="e">
        <f t="shared" si="11"/>
        <v>#VALUE!</v>
      </c>
    </row>
    <row r="214" spans="1:4" x14ac:dyDescent="0.3">
      <c r="A214" s="1" t="str">
        <f>IFERROR((INDEX(Артикулы!B:B,MATCH('фин отчет по заказам'!P214,Артикулы!A:A,0)))," ")</f>
        <v xml:space="preserve"> </v>
      </c>
      <c r="B214" s="1">
        <f t="shared" si="9"/>
        <v>0</v>
      </c>
      <c r="C214" s="1" t="e">
        <f t="shared" si="10"/>
        <v>#VALUE!</v>
      </c>
      <c r="D214" s="1" t="e">
        <f t="shared" si="11"/>
        <v>#VALUE!</v>
      </c>
    </row>
    <row r="215" spans="1:4" x14ac:dyDescent="0.3">
      <c r="A215" s="1" t="str">
        <f>IFERROR((INDEX(Артикулы!B:B,MATCH('фин отчет по заказам'!P215,Артикулы!A:A,0)))," ")</f>
        <v xml:space="preserve"> </v>
      </c>
      <c r="B215" s="1">
        <f t="shared" si="9"/>
        <v>0</v>
      </c>
      <c r="C215" s="1" t="e">
        <f t="shared" si="10"/>
        <v>#VALUE!</v>
      </c>
      <c r="D215" s="1" t="e">
        <f t="shared" si="11"/>
        <v>#VALUE!</v>
      </c>
    </row>
    <row r="216" spans="1:4" x14ac:dyDescent="0.3">
      <c r="A216" s="1" t="str">
        <f>IFERROR((INDEX(Артикулы!B:B,MATCH('фин отчет по заказам'!P216,Артикулы!A:A,0)))," ")</f>
        <v xml:space="preserve"> </v>
      </c>
      <c r="B216" s="1">
        <f t="shared" si="9"/>
        <v>0</v>
      </c>
      <c r="C216" s="1" t="e">
        <f t="shared" si="10"/>
        <v>#VALUE!</v>
      </c>
      <c r="D216" s="1" t="e">
        <f t="shared" si="11"/>
        <v>#VALUE!</v>
      </c>
    </row>
    <row r="217" spans="1:4" x14ac:dyDescent="0.3">
      <c r="A217" s="1" t="str">
        <f>IFERROR((INDEX(Артикулы!B:B,MATCH('фин отчет по заказам'!P217,Артикулы!A:A,0)))," ")</f>
        <v xml:space="preserve"> </v>
      </c>
      <c r="B217" s="1">
        <f t="shared" si="9"/>
        <v>0</v>
      </c>
      <c r="C217" s="1" t="e">
        <f t="shared" si="10"/>
        <v>#VALUE!</v>
      </c>
      <c r="D217" s="1" t="e">
        <f t="shared" si="11"/>
        <v>#VALUE!</v>
      </c>
    </row>
    <row r="218" spans="1:4" x14ac:dyDescent="0.3">
      <c r="A218" s="1" t="str">
        <f>IFERROR((INDEX(Артикулы!B:B,MATCH('фин отчет по заказам'!P218,Артикулы!A:A,0)))," ")</f>
        <v xml:space="preserve"> </v>
      </c>
      <c r="B218" s="1">
        <f t="shared" si="9"/>
        <v>0</v>
      </c>
      <c r="C218" s="1" t="e">
        <f t="shared" si="10"/>
        <v>#VALUE!</v>
      </c>
      <c r="D218" s="1" t="e">
        <f t="shared" si="11"/>
        <v>#VALUE!</v>
      </c>
    </row>
    <row r="219" spans="1:4" x14ac:dyDescent="0.3">
      <c r="A219" s="1" t="str">
        <f>IFERROR((INDEX(Артикулы!B:B,MATCH('фин отчет по заказам'!P219,Артикулы!A:A,0)))," ")</f>
        <v xml:space="preserve"> </v>
      </c>
      <c r="B219" s="1">
        <f t="shared" si="9"/>
        <v>0</v>
      </c>
      <c r="C219" s="1" t="e">
        <f t="shared" si="10"/>
        <v>#VALUE!</v>
      </c>
      <c r="D219" s="1" t="e">
        <f t="shared" si="11"/>
        <v>#VALUE!</v>
      </c>
    </row>
    <row r="220" spans="1:4" x14ac:dyDescent="0.3">
      <c r="A220" s="1" t="str">
        <f>IFERROR((INDEX(Артикулы!B:B,MATCH('фин отчет по заказам'!P220,Артикулы!A:A,0)))," ")</f>
        <v xml:space="preserve"> </v>
      </c>
      <c r="B220" s="1">
        <f t="shared" si="9"/>
        <v>0</v>
      </c>
      <c r="C220" s="1" t="e">
        <f t="shared" si="10"/>
        <v>#VALUE!</v>
      </c>
      <c r="D220" s="1" t="e">
        <f t="shared" si="11"/>
        <v>#VALUE!</v>
      </c>
    </row>
    <row r="221" spans="1:4" x14ac:dyDescent="0.3">
      <c r="A221" s="1" t="str">
        <f>IFERROR((INDEX(Артикулы!B:B,MATCH('фин отчет по заказам'!P221,Артикулы!A:A,0)))," ")</f>
        <v xml:space="preserve"> </v>
      </c>
      <c r="B221" s="1">
        <f t="shared" si="9"/>
        <v>0</v>
      </c>
      <c r="C221" s="1" t="e">
        <f t="shared" si="10"/>
        <v>#VALUE!</v>
      </c>
      <c r="D221" s="1" t="e">
        <f t="shared" si="11"/>
        <v>#VALUE!</v>
      </c>
    </row>
    <row r="222" spans="1:4" x14ac:dyDescent="0.3">
      <c r="A222" s="1" t="str">
        <f>IFERROR((INDEX(Артикулы!B:B,MATCH('фин отчет по заказам'!P222,Артикулы!A:A,0)))," ")</f>
        <v xml:space="preserve"> </v>
      </c>
      <c r="B222" s="1">
        <f t="shared" si="9"/>
        <v>0</v>
      </c>
      <c r="C222" s="1" t="e">
        <f t="shared" si="10"/>
        <v>#VALUE!</v>
      </c>
      <c r="D222" s="1" t="e">
        <f t="shared" si="11"/>
        <v>#VALUE!</v>
      </c>
    </row>
    <row r="223" spans="1:4" x14ac:dyDescent="0.3">
      <c r="A223" s="1" t="str">
        <f>IFERROR((INDEX(Артикулы!B:B,MATCH('фин отчет по заказам'!P223,Артикулы!A:A,0)))," ")</f>
        <v xml:space="preserve"> </v>
      </c>
      <c r="B223" s="1">
        <f t="shared" si="9"/>
        <v>0</v>
      </c>
      <c r="C223" s="1" t="e">
        <f t="shared" si="10"/>
        <v>#VALUE!</v>
      </c>
      <c r="D223" s="1" t="e">
        <f t="shared" si="11"/>
        <v>#VALUE!</v>
      </c>
    </row>
    <row r="224" spans="1:4" x14ac:dyDescent="0.3">
      <c r="A224" s="1" t="str">
        <f>IFERROR((INDEX(Артикулы!B:B,MATCH('фин отчет по заказам'!P224,Артикулы!A:A,0)))," ")</f>
        <v xml:space="preserve"> </v>
      </c>
      <c r="B224" s="1">
        <f t="shared" si="9"/>
        <v>0</v>
      </c>
      <c r="C224" s="1" t="e">
        <f t="shared" si="10"/>
        <v>#VALUE!</v>
      </c>
      <c r="D224" s="1" t="e">
        <f t="shared" si="11"/>
        <v>#VALUE!</v>
      </c>
    </row>
    <row r="225" spans="1:4" x14ac:dyDescent="0.3">
      <c r="A225" s="1" t="str">
        <f>IFERROR((INDEX(Артикулы!B:B,MATCH('фин отчет по заказам'!P225,Артикулы!A:A,0)))," ")</f>
        <v xml:space="preserve"> </v>
      </c>
      <c r="B225" s="1">
        <f t="shared" si="9"/>
        <v>0</v>
      </c>
      <c r="C225" s="1" t="e">
        <f t="shared" si="10"/>
        <v>#VALUE!</v>
      </c>
      <c r="D225" s="1" t="e">
        <f t="shared" si="11"/>
        <v>#VALUE!</v>
      </c>
    </row>
    <row r="226" spans="1:4" x14ac:dyDescent="0.3">
      <c r="A226" s="1" t="str">
        <f>IFERROR((INDEX(Артикулы!B:B,MATCH('фин отчет по заказам'!P226,Артикулы!A:A,0)))," ")</f>
        <v xml:space="preserve"> </v>
      </c>
      <c r="B226" s="1">
        <f t="shared" si="9"/>
        <v>0</v>
      </c>
      <c r="C226" s="1" t="e">
        <f t="shared" si="10"/>
        <v>#VALUE!</v>
      </c>
      <c r="D226" s="1" t="e">
        <f t="shared" si="11"/>
        <v>#VALUE!</v>
      </c>
    </row>
    <row r="227" spans="1:4" x14ac:dyDescent="0.3">
      <c r="A227" s="1" t="str">
        <f>IFERROR((INDEX(Артикулы!B:B,MATCH('фин отчет по заказам'!P227,Артикулы!A:A,0)))," ")</f>
        <v xml:space="preserve"> </v>
      </c>
      <c r="B227" s="1">
        <f t="shared" si="9"/>
        <v>0</v>
      </c>
      <c r="C227" s="1" t="e">
        <f t="shared" si="10"/>
        <v>#VALUE!</v>
      </c>
      <c r="D227" s="1" t="e">
        <f t="shared" si="11"/>
        <v>#VALUE!</v>
      </c>
    </row>
    <row r="228" spans="1:4" x14ac:dyDescent="0.3">
      <c r="A228" s="1" t="str">
        <f>IFERROR((INDEX(Артикулы!B:B,MATCH('фин отчет по заказам'!P228,Артикулы!A:A,0)))," ")</f>
        <v xml:space="preserve"> </v>
      </c>
      <c r="B228" s="1">
        <f t="shared" si="9"/>
        <v>0</v>
      </c>
      <c r="C228" s="1" t="e">
        <f t="shared" si="10"/>
        <v>#VALUE!</v>
      </c>
      <c r="D228" s="1" t="e">
        <f t="shared" si="11"/>
        <v>#VALUE!</v>
      </c>
    </row>
    <row r="229" spans="1:4" x14ac:dyDescent="0.3">
      <c r="A229" s="1" t="str">
        <f>IFERROR((INDEX(Артикулы!B:B,MATCH('фин отчет по заказам'!P229,Артикулы!A:A,0)))," ")</f>
        <v xml:space="preserve"> </v>
      </c>
      <c r="B229" s="1">
        <f t="shared" si="9"/>
        <v>0</v>
      </c>
      <c r="C229" s="1" t="e">
        <f t="shared" si="10"/>
        <v>#VALUE!</v>
      </c>
      <c r="D229" s="1" t="e">
        <f t="shared" si="11"/>
        <v>#VALUE!</v>
      </c>
    </row>
    <row r="230" spans="1:4" x14ac:dyDescent="0.3">
      <c r="A230" s="1" t="str">
        <f>IFERROR((INDEX(Артикулы!B:B,MATCH('фин отчет по заказам'!P230,Артикулы!A:A,0)))," ")</f>
        <v xml:space="preserve"> </v>
      </c>
      <c r="B230" s="1">
        <f t="shared" si="9"/>
        <v>0</v>
      </c>
      <c r="C230" s="1" t="e">
        <f t="shared" si="10"/>
        <v>#VALUE!</v>
      </c>
      <c r="D230" s="1" t="e">
        <f t="shared" si="11"/>
        <v>#VALUE!</v>
      </c>
    </row>
    <row r="231" spans="1:4" x14ac:dyDescent="0.3">
      <c r="A231" s="1" t="str">
        <f>IFERROR((INDEX(Артикулы!B:B,MATCH('фин отчет по заказам'!P231,Артикулы!A:A,0)))," ")</f>
        <v xml:space="preserve"> </v>
      </c>
      <c r="B231" s="1">
        <f t="shared" si="9"/>
        <v>0</v>
      </c>
      <c r="C231" s="1" t="e">
        <f t="shared" si="10"/>
        <v>#VALUE!</v>
      </c>
      <c r="D231" s="1" t="e">
        <f t="shared" si="11"/>
        <v>#VALUE!</v>
      </c>
    </row>
    <row r="232" spans="1:4" x14ac:dyDescent="0.3">
      <c r="A232" s="1" t="str">
        <f>IFERROR((INDEX(Артикулы!B:B,MATCH('фин отчет по заказам'!P232,Артикулы!A:A,0)))," ")</f>
        <v xml:space="preserve"> </v>
      </c>
      <c r="B232" s="1">
        <f t="shared" si="9"/>
        <v>0</v>
      </c>
      <c r="C232" s="1" t="e">
        <f t="shared" si="10"/>
        <v>#VALUE!</v>
      </c>
      <c r="D232" s="1" t="e">
        <f t="shared" si="11"/>
        <v>#VALUE!</v>
      </c>
    </row>
    <row r="233" spans="1:4" x14ac:dyDescent="0.3">
      <c r="A233" s="1" t="str">
        <f>IFERROR((INDEX(Артикулы!B:B,MATCH('фин отчет по заказам'!P233,Артикулы!A:A,0)))," ")</f>
        <v xml:space="preserve"> </v>
      </c>
      <c r="B233" s="1">
        <f t="shared" si="9"/>
        <v>0</v>
      </c>
      <c r="C233" s="1" t="e">
        <f t="shared" si="10"/>
        <v>#VALUE!</v>
      </c>
      <c r="D233" s="1" t="e">
        <f t="shared" si="11"/>
        <v>#VALUE!</v>
      </c>
    </row>
    <row r="234" spans="1:4" x14ac:dyDescent="0.3">
      <c r="A234" s="1" t="str">
        <f>IFERROR((INDEX(Артикулы!B:B,MATCH('фин отчет по заказам'!P234,Артикулы!A:A,0)))," ")</f>
        <v xml:space="preserve"> </v>
      </c>
      <c r="B234" s="1">
        <f t="shared" si="9"/>
        <v>0</v>
      </c>
      <c r="C234" s="1" t="e">
        <f t="shared" si="10"/>
        <v>#VALUE!</v>
      </c>
      <c r="D234" s="1" t="e">
        <f t="shared" si="11"/>
        <v>#VALUE!</v>
      </c>
    </row>
    <row r="235" spans="1:4" x14ac:dyDescent="0.3">
      <c r="A235" s="1" t="str">
        <f>IFERROR((INDEX(Артикулы!B:B,MATCH('фин отчет по заказам'!P235,Артикулы!A:A,0)))," ")</f>
        <v xml:space="preserve"> </v>
      </c>
      <c r="B235" s="1">
        <f t="shared" si="9"/>
        <v>0</v>
      </c>
      <c r="C235" s="1" t="e">
        <f t="shared" si="10"/>
        <v>#VALUE!</v>
      </c>
      <c r="D235" s="1" t="e">
        <f t="shared" si="11"/>
        <v>#VALUE!</v>
      </c>
    </row>
    <row r="236" spans="1:4" x14ac:dyDescent="0.3">
      <c r="A236" s="1" t="str">
        <f>IFERROR((INDEX(Артикулы!B:B,MATCH('фин отчет по заказам'!P236,Артикулы!A:A,0)))," ")</f>
        <v xml:space="preserve"> </v>
      </c>
      <c r="B236" s="1">
        <f t="shared" si="9"/>
        <v>0</v>
      </c>
      <c r="C236" s="1" t="e">
        <f t="shared" si="10"/>
        <v>#VALUE!</v>
      </c>
      <c r="D236" s="1" t="e">
        <f t="shared" si="11"/>
        <v>#VALUE!</v>
      </c>
    </row>
    <row r="237" spans="1:4" x14ac:dyDescent="0.3">
      <c r="A237" s="1" t="str">
        <f>IFERROR((INDEX(Артикулы!B:B,MATCH('фин отчет по заказам'!P237,Артикулы!A:A,0)))," ")</f>
        <v xml:space="preserve"> </v>
      </c>
      <c r="B237" s="1">
        <f t="shared" si="9"/>
        <v>0</v>
      </c>
      <c r="C237" s="1" t="e">
        <f t="shared" si="10"/>
        <v>#VALUE!</v>
      </c>
      <c r="D237" s="1" t="e">
        <f t="shared" si="11"/>
        <v>#VALUE!</v>
      </c>
    </row>
    <row r="238" spans="1:4" x14ac:dyDescent="0.3">
      <c r="A238" s="1" t="str">
        <f>IFERROR((INDEX(Артикулы!B:B,MATCH('фин отчет по заказам'!P238,Артикулы!A:A,0)))," ")</f>
        <v xml:space="preserve"> </v>
      </c>
      <c r="B238" s="1">
        <f t="shared" si="9"/>
        <v>0</v>
      </c>
      <c r="C238" s="1" t="e">
        <f t="shared" si="10"/>
        <v>#VALUE!</v>
      </c>
      <c r="D238" s="1" t="e">
        <f t="shared" si="11"/>
        <v>#VALUE!</v>
      </c>
    </row>
    <row r="239" spans="1:4" x14ac:dyDescent="0.3">
      <c r="A239" s="1" t="str">
        <f>IFERROR((INDEX(Артикулы!B:B,MATCH('фин отчет по заказам'!P239,Артикулы!A:A,0)))," ")</f>
        <v xml:space="preserve"> </v>
      </c>
      <c r="B239" s="1">
        <f t="shared" si="9"/>
        <v>0</v>
      </c>
      <c r="C239" s="1" t="e">
        <f t="shared" si="10"/>
        <v>#VALUE!</v>
      </c>
      <c r="D239" s="1" t="e">
        <f t="shared" si="11"/>
        <v>#VALUE!</v>
      </c>
    </row>
    <row r="240" spans="1:4" x14ac:dyDescent="0.3">
      <c r="A240" s="1" t="str">
        <f>IFERROR((INDEX(Артикулы!B:B,MATCH('фин отчет по заказам'!P240,Артикулы!A:A,0)))," ")</f>
        <v xml:space="preserve"> </v>
      </c>
      <c r="B240" s="1">
        <f t="shared" si="9"/>
        <v>0</v>
      </c>
      <c r="C240" s="1" t="e">
        <f t="shared" si="10"/>
        <v>#VALUE!</v>
      </c>
      <c r="D240" s="1" t="e">
        <f t="shared" si="11"/>
        <v>#VALUE!</v>
      </c>
    </row>
    <row r="241" spans="1:4" x14ac:dyDescent="0.3">
      <c r="A241" s="1" t="str">
        <f>IFERROR((INDEX(Артикулы!B:B,MATCH('фин отчет по заказам'!P241,Артикулы!A:A,0)))," ")</f>
        <v xml:space="preserve"> </v>
      </c>
      <c r="B241" s="1">
        <f t="shared" si="9"/>
        <v>0</v>
      </c>
      <c r="C241" s="1" t="e">
        <f t="shared" si="10"/>
        <v>#VALUE!</v>
      </c>
      <c r="D241" s="1" t="e">
        <f t="shared" si="11"/>
        <v>#VALUE!</v>
      </c>
    </row>
    <row r="242" spans="1:4" x14ac:dyDescent="0.3">
      <c r="A242" s="1" t="str">
        <f>IFERROR((INDEX(Артикулы!B:B,MATCH('фин отчет по заказам'!P242,Артикулы!A:A,0)))," ")</f>
        <v xml:space="preserve"> </v>
      </c>
      <c r="B242" s="1">
        <f t="shared" si="9"/>
        <v>0</v>
      </c>
      <c r="C242" s="1" t="e">
        <f t="shared" si="10"/>
        <v>#VALUE!</v>
      </c>
      <c r="D242" s="1" t="e">
        <f t="shared" si="11"/>
        <v>#VALUE!</v>
      </c>
    </row>
    <row r="243" spans="1:4" x14ac:dyDescent="0.3">
      <c r="A243" s="1" t="str">
        <f>IFERROR((INDEX(Артикулы!B:B,MATCH('фин отчет по заказам'!P243,Артикулы!A:A,0)))," ")</f>
        <v xml:space="preserve"> </v>
      </c>
      <c r="B243" s="1">
        <f t="shared" si="9"/>
        <v>0</v>
      </c>
      <c r="C243" s="1" t="e">
        <f t="shared" si="10"/>
        <v>#VALUE!</v>
      </c>
      <c r="D243" s="1" t="e">
        <f t="shared" si="11"/>
        <v>#VALUE!</v>
      </c>
    </row>
    <row r="244" spans="1:4" x14ac:dyDescent="0.3">
      <c r="A244" s="1" t="str">
        <f>IFERROR((INDEX(Артикулы!B:B,MATCH('фин отчет по заказам'!P244,Артикулы!A:A,0)))," ")</f>
        <v xml:space="preserve"> </v>
      </c>
      <c r="B244" s="1">
        <f t="shared" si="9"/>
        <v>0</v>
      </c>
      <c r="C244" s="1" t="e">
        <f t="shared" si="10"/>
        <v>#VALUE!</v>
      </c>
      <c r="D244" s="1" t="e">
        <f t="shared" si="11"/>
        <v>#VALUE!</v>
      </c>
    </row>
    <row r="245" spans="1:4" x14ac:dyDescent="0.3">
      <c r="A245" s="1" t="str">
        <f>IFERROR((INDEX(Артикулы!B:B,MATCH('фин отчет по заказам'!P245,Артикулы!A:A,0)))," ")</f>
        <v xml:space="preserve"> </v>
      </c>
      <c r="B245" s="1">
        <f t="shared" si="9"/>
        <v>0</v>
      </c>
      <c r="C245" s="1" t="e">
        <f t="shared" si="10"/>
        <v>#VALUE!</v>
      </c>
      <c r="D245" s="1" t="e">
        <f t="shared" si="11"/>
        <v>#VALUE!</v>
      </c>
    </row>
    <row r="246" spans="1:4" x14ac:dyDescent="0.3">
      <c r="A246" s="1" t="str">
        <f>IFERROR((INDEX(Артикулы!B:B,MATCH('фин отчет по заказам'!P246,Артикулы!A:A,0)))," ")</f>
        <v xml:space="preserve"> </v>
      </c>
      <c r="B246" s="1">
        <f t="shared" si="9"/>
        <v>0</v>
      </c>
      <c r="C246" s="1" t="e">
        <f t="shared" si="10"/>
        <v>#VALUE!</v>
      </c>
      <c r="D246" s="1" t="e">
        <f t="shared" si="11"/>
        <v>#VALUE!</v>
      </c>
    </row>
    <row r="247" spans="1:4" x14ac:dyDescent="0.3">
      <c r="A247" s="1" t="str">
        <f>IFERROR((INDEX(Артикулы!B:B,MATCH('фин отчет по заказам'!P247,Артикулы!A:A,0)))," ")</f>
        <v xml:space="preserve"> </v>
      </c>
      <c r="B247" s="1">
        <f t="shared" si="9"/>
        <v>0</v>
      </c>
      <c r="C247" s="1" t="e">
        <f t="shared" si="10"/>
        <v>#VALUE!</v>
      </c>
      <c r="D247" s="1" t="e">
        <f t="shared" si="11"/>
        <v>#VALUE!</v>
      </c>
    </row>
    <row r="248" spans="1:4" x14ac:dyDescent="0.3">
      <c r="A248" s="1" t="str">
        <f>IFERROR((INDEX(Артикулы!B:B,MATCH('фин отчет по заказам'!P248,Артикулы!A:A,0)))," ")</f>
        <v xml:space="preserve"> </v>
      </c>
      <c r="B248" s="1">
        <f t="shared" si="9"/>
        <v>0</v>
      </c>
      <c r="C248" s="1" t="e">
        <f t="shared" si="10"/>
        <v>#VALUE!</v>
      </c>
      <c r="D248" s="1" t="e">
        <f t="shared" si="11"/>
        <v>#VALUE!</v>
      </c>
    </row>
    <row r="249" spans="1:4" x14ac:dyDescent="0.3">
      <c r="A249" s="1" t="str">
        <f>IFERROR((INDEX(Артикулы!B:B,MATCH('фин отчет по заказам'!P249,Артикулы!A:A,0)))," ")</f>
        <v xml:space="preserve"> </v>
      </c>
      <c r="B249" s="1">
        <f t="shared" si="9"/>
        <v>0</v>
      </c>
      <c r="C249" s="1" t="e">
        <f t="shared" si="10"/>
        <v>#VALUE!</v>
      </c>
      <c r="D249" s="1" t="e">
        <f t="shared" si="11"/>
        <v>#VALUE!</v>
      </c>
    </row>
    <row r="250" spans="1:4" x14ac:dyDescent="0.3">
      <c r="A250" s="1" t="str">
        <f>IFERROR((INDEX(Артикулы!B:B,MATCH('фин отчет по заказам'!P250,Артикулы!A:A,0)))," ")</f>
        <v xml:space="preserve"> </v>
      </c>
      <c r="B250" s="1">
        <f t="shared" si="9"/>
        <v>0</v>
      </c>
      <c r="C250" s="1" t="e">
        <f t="shared" si="10"/>
        <v>#VALUE!</v>
      </c>
      <c r="D250" s="1" t="e">
        <f t="shared" si="11"/>
        <v>#VALUE!</v>
      </c>
    </row>
    <row r="251" spans="1:4" x14ac:dyDescent="0.3">
      <c r="A251" s="1" t="str">
        <f>IFERROR((INDEX(Артикулы!B:B,MATCH('фин отчет по заказам'!P251,Артикулы!A:A,0)))," ")</f>
        <v xml:space="preserve"> </v>
      </c>
      <c r="B251" s="1">
        <f t="shared" si="9"/>
        <v>0</v>
      </c>
      <c r="C251" s="1" t="e">
        <f t="shared" si="10"/>
        <v>#VALUE!</v>
      </c>
      <c r="D251" s="1" t="e">
        <f t="shared" si="11"/>
        <v>#VALUE!</v>
      </c>
    </row>
    <row r="252" spans="1:4" x14ac:dyDescent="0.3">
      <c r="A252" s="1" t="str">
        <f>IFERROR((INDEX(Артикулы!B:B,MATCH('фин отчет по заказам'!P252,Артикулы!A:A,0)))," ")</f>
        <v xml:space="preserve"> </v>
      </c>
      <c r="B252" s="1">
        <f t="shared" si="9"/>
        <v>0</v>
      </c>
      <c r="C252" s="1" t="e">
        <f t="shared" si="10"/>
        <v>#VALUE!</v>
      </c>
      <c r="D252" s="1" t="e">
        <f t="shared" si="11"/>
        <v>#VALUE!</v>
      </c>
    </row>
    <row r="253" spans="1:4" x14ac:dyDescent="0.3">
      <c r="A253" s="1" t="str">
        <f>IFERROR((INDEX(Артикулы!B:B,MATCH('фин отчет по заказам'!P253,Артикулы!A:A,0)))," ")</f>
        <v xml:space="preserve"> </v>
      </c>
      <c r="B253" s="1">
        <f t="shared" si="9"/>
        <v>0</v>
      </c>
      <c r="C253" s="1" t="e">
        <f t="shared" si="10"/>
        <v>#VALUE!</v>
      </c>
      <c r="D253" s="1" t="e">
        <f t="shared" si="11"/>
        <v>#VALUE!</v>
      </c>
    </row>
    <row r="254" spans="1:4" x14ac:dyDescent="0.3">
      <c r="A254" s="1" t="str">
        <f>IFERROR((INDEX(Артикулы!B:B,MATCH('фин отчет по заказам'!P254,Артикулы!A:A,0)))," ")</f>
        <v xml:space="preserve"> </v>
      </c>
      <c r="B254" s="1">
        <f t="shared" si="9"/>
        <v>0</v>
      </c>
      <c r="C254" s="1" t="e">
        <f t="shared" si="10"/>
        <v>#VALUE!</v>
      </c>
      <c r="D254" s="1" t="e">
        <f t="shared" si="11"/>
        <v>#VALUE!</v>
      </c>
    </row>
    <row r="255" spans="1:4" x14ac:dyDescent="0.3">
      <c r="A255" s="1" t="str">
        <f>IFERROR((INDEX(Артикулы!B:B,MATCH('фин отчет по заказам'!P255,Артикулы!A:A,0)))," ")</f>
        <v xml:space="preserve"> </v>
      </c>
      <c r="B255" s="1">
        <f t="shared" si="9"/>
        <v>0</v>
      </c>
      <c r="C255" s="1" t="e">
        <f t="shared" si="10"/>
        <v>#VALUE!</v>
      </c>
      <c r="D255" s="1" t="e">
        <f t="shared" si="11"/>
        <v>#VALUE!</v>
      </c>
    </row>
    <row r="256" spans="1:4" x14ac:dyDescent="0.3">
      <c r="A256" s="1" t="str">
        <f>IFERROR((INDEX(Артикулы!B:B,MATCH('фин отчет по заказам'!P256,Артикулы!A:A,0)))," ")</f>
        <v xml:space="preserve"> </v>
      </c>
      <c r="B256" s="1">
        <f t="shared" si="9"/>
        <v>0</v>
      </c>
      <c r="C256" s="1" t="e">
        <f t="shared" si="10"/>
        <v>#VALUE!</v>
      </c>
      <c r="D256" s="1" t="e">
        <f t="shared" si="11"/>
        <v>#VALUE!</v>
      </c>
    </row>
    <row r="257" spans="1:4" x14ac:dyDescent="0.3">
      <c r="A257" s="1" t="str">
        <f>IFERROR((INDEX(Артикулы!B:B,MATCH('фин отчет по заказам'!P257,Артикулы!A:A,0)))," ")</f>
        <v xml:space="preserve"> </v>
      </c>
      <c r="B257" s="1">
        <f t="shared" si="9"/>
        <v>0</v>
      </c>
      <c r="C257" s="1" t="e">
        <f t="shared" si="10"/>
        <v>#VALUE!</v>
      </c>
      <c r="D257" s="1" t="e">
        <f t="shared" si="11"/>
        <v>#VALUE!</v>
      </c>
    </row>
    <row r="258" spans="1:4" x14ac:dyDescent="0.3">
      <c r="A258" s="1" t="str">
        <f>IFERROR((INDEX(Артикулы!B:B,MATCH('фин отчет по заказам'!P258,Артикулы!A:A,0)))," ")</f>
        <v xml:space="preserve"> </v>
      </c>
      <c r="B258" s="1">
        <f t="shared" si="9"/>
        <v>0</v>
      </c>
      <c r="C258" s="1" t="e">
        <f t="shared" si="10"/>
        <v>#VALUE!</v>
      </c>
      <c r="D258" s="1" t="e">
        <f t="shared" si="11"/>
        <v>#VALUE!</v>
      </c>
    </row>
    <row r="259" spans="1:4" x14ac:dyDescent="0.3">
      <c r="A259" s="1" t="str">
        <f>IFERROR((INDEX(Артикулы!B:B,MATCH('фин отчет по заказам'!P259,Артикулы!A:A,0)))," ")</f>
        <v xml:space="preserve"> </v>
      </c>
      <c r="B259" s="1">
        <f t="shared" si="9"/>
        <v>0</v>
      </c>
      <c r="C259" s="1" t="e">
        <f t="shared" si="10"/>
        <v>#VALUE!</v>
      </c>
      <c r="D259" s="1" t="e">
        <f t="shared" si="11"/>
        <v>#VALUE!</v>
      </c>
    </row>
    <row r="260" spans="1:4" x14ac:dyDescent="0.3">
      <c r="A260" s="1" t="str">
        <f>IFERROR((INDEX(Артикулы!B:B,MATCH('фин отчет по заказам'!P260,Артикулы!A:A,0)))," ")</f>
        <v xml:space="preserve"> </v>
      </c>
      <c r="B260" s="1">
        <f t="shared" si="9"/>
        <v>0</v>
      </c>
      <c r="C260" s="1" t="e">
        <f t="shared" si="10"/>
        <v>#VALUE!</v>
      </c>
      <c r="D260" s="1" t="e">
        <f t="shared" si="11"/>
        <v>#VALUE!</v>
      </c>
    </row>
    <row r="261" spans="1:4" x14ac:dyDescent="0.3">
      <c r="A261" s="1" t="str">
        <f>IFERROR((INDEX(Артикулы!B:B,MATCH('фин отчет по заказам'!P261,Артикулы!A:A,0)))," ")</f>
        <v xml:space="preserve"> </v>
      </c>
      <c r="B261" s="1">
        <f t="shared" si="9"/>
        <v>0</v>
      </c>
      <c r="C261" s="1" t="e">
        <f t="shared" si="10"/>
        <v>#VALUE!</v>
      </c>
      <c r="D261" s="1" t="e">
        <f t="shared" si="11"/>
        <v>#VALUE!</v>
      </c>
    </row>
    <row r="262" spans="1:4" x14ac:dyDescent="0.3">
      <c r="A262" s="1" t="str">
        <f>IFERROR((INDEX(Артикулы!B:B,MATCH('фин отчет по заказам'!P262,Артикулы!A:A,0)))," ")</f>
        <v xml:space="preserve"> </v>
      </c>
      <c r="B262" s="1">
        <f t="shared" ref="B262:B325" si="12">Z262*S262</f>
        <v>0</v>
      </c>
      <c r="C262" s="1" t="e">
        <f t="shared" ref="C262:C325" si="13">DATEVALUE(N262)</f>
        <v>#VALUE!</v>
      </c>
      <c r="D262" s="1" t="e">
        <f t="shared" ref="D262:D325" si="14">DATEVALUE(AD262)</f>
        <v>#VALUE!</v>
      </c>
    </row>
    <row r="263" spans="1:4" x14ac:dyDescent="0.3">
      <c r="A263" s="1" t="str">
        <f>IFERROR((INDEX(Артикулы!B:B,MATCH('фин отчет по заказам'!P263,Артикулы!A:A,0)))," ")</f>
        <v xml:space="preserve"> </v>
      </c>
      <c r="B263" s="1">
        <f t="shared" si="12"/>
        <v>0</v>
      </c>
      <c r="C263" s="1" t="e">
        <f t="shared" si="13"/>
        <v>#VALUE!</v>
      </c>
      <c r="D263" s="1" t="e">
        <f t="shared" si="14"/>
        <v>#VALUE!</v>
      </c>
    </row>
    <row r="264" spans="1:4" x14ac:dyDescent="0.3">
      <c r="A264" s="1" t="str">
        <f>IFERROR((INDEX(Артикулы!B:B,MATCH('фин отчет по заказам'!P264,Артикулы!A:A,0)))," ")</f>
        <v xml:space="preserve"> </v>
      </c>
      <c r="B264" s="1">
        <f t="shared" si="12"/>
        <v>0</v>
      </c>
      <c r="C264" s="1" t="e">
        <f t="shared" si="13"/>
        <v>#VALUE!</v>
      </c>
      <c r="D264" s="1" t="e">
        <f t="shared" si="14"/>
        <v>#VALUE!</v>
      </c>
    </row>
    <row r="265" spans="1:4" x14ac:dyDescent="0.3">
      <c r="A265" s="1" t="str">
        <f>IFERROR((INDEX(Артикулы!B:B,MATCH('фин отчет по заказам'!P265,Артикулы!A:A,0)))," ")</f>
        <v xml:space="preserve"> </v>
      </c>
      <c r="B265" s="1">
        <f t="shared" si="12"/>
        <v>0</v>
      </c>
      <c r="C265" s="1" t="e">
        <f t="shared" si="13"/>
        <v>#VALUE!</v>
      </c>
      <c r="D265" s="1" t="e">
        <f t="shared" si="14"/>
        <v>#VALUE!</v>
      </c>
    </row>
    <row r="266" spans="1:4" x14ac:dyDescent="0.3">
      <c r="A266" s="1" t="str">
        <f>IFERROR((INDEX(Артикулы!B:B,MATCH('фин отчет по заказам'!P266,Артикулы!A:A,0)))," ")</f>
        <v xml:space="preserve"> </v>
      </c>
      <c r="B266" s="1">
        <f t="shared" si="12"/>
        <v>0</v>
      </c>
      <c r="C266" s="1" t="e">
        <f t="shared" si="13"/>
        <v>#VALUE!</v>
      </c>
      <c r="D266" s="1" t="e">
        <f t="shared" si="14"/>
        <v>#VALUE!</v>
      </c>
    </row>
    <row r="267" spans="1:4" x14ac:dyDescent="0.3">
      <c r="A267" s="1" t="str">
        <f>IFERROR((INDEX(Артикулы!B:B,MATCH('фин отчет по заказам'!P267,Артикулы!A:A,0)))," ")</f>
        <v xml:space="preserve"> </v>
      </c>
      <c r="B267" s="1">
        <f t="shared" si="12"/>
        <v>0</v>
      </c>
      <c r="C267" s="1" t="e">
        <f t="shared" si="13"/>
        <v>#VALUE!</v>
      </c>
      <c r="D267" s="1" t="e">
        <f t="shared" si="14"/>
        <v>#VALUE!</v>
      </c>
    </row>
    <row r="268" spans="1:4" x14ac:dyDescent="0.3">
      <c r="A268" s="1" t="str">
        <f>IFERROR((INDEX(Артикулы!B:B,MATCH('фин отчет по заказам'!P268,Артикулы!A:A,0)))," ")</f>
        <v xml:space="preserve"> </v>
      </c>
      <c r="B268" s="1">
        <f t="shared" si="12"/>
        <v>0</v>
      </c>
      <c r="C268" s="1" t="e">
        <f t="shared" si="13"/>
        <v>#VALUE!</v>
      </c>
      <c r="D268" s="1" t="e">
        <f t="shared" si="14"/>
        <v>#VALUE!</v>
      </c>
    </row>
    <row r="269" spans="1:4" x14ac:dyDescent="0.3">
      <c r="A269" s="1" t="str">
        <f>IFERROR((INDEX(Артикулы!B:B,MATCH('фин отчет по заказам'!P269,Артикулы!A:A,0)))," ")</f>
        <v xml:space="preserve"> </v>
      </c>
      <c r="B269" s="1">
        <f t="shared" si="12"/>
        <v>0</v>
      </c>
      <c r="C269" s="1" t="e">
        <f t="shared" si="13"/>
        <v>#VALUE!</v>
      </c>
      <c r="D269" s="1" t="e">
        <f t="shared" si="14"/>
        <v>#VALUE!</v>
      </c>
    </row>
    <row r="270" spans="1:4" x14ac:dyDescent="0.3">
      <c r="A270" s="1" t="str">
        <f>IFERROR((INDEX(Артикулы!B:B,MATCH('фин отчет по заказам'!P270,Артикулы!A:A,0)))," ")</f>
        <v xml:space="preserve"> </v>
      </c>
      <c r="B270" s="1">
        <f t="shared" si="12"/>
        <v>0</v>
      </c>
      <c r="C270" s="1" t="e">
        <f t="shared" si="13"/>
        <v>#VALUE!</v>
      </c>
      <c r="D270" s="1" t="e">
        <f t="shared" si="14"/>
        <v>#VALUE!</v>
      </c>
    </row>
    <row r="271" spans="1:4" x14ac:dyDescent="0.3">
      <c r="A271" s="1" t="str">
        <f>IFERROR((INDEX(Артикулы!B:B,MATCH('фин отчет по заказам'!P271,Артикулы!A:A,0)))," ")</f>
        <v xml:space="preserve"> </v>
      </c>
      <c r="B271" s="1">
        <f t="shared" si="12"/>
        <v>0</v>
      </c>
      <c r="C271" s="1" t="e">
        <f t="shared" si="13"/>
        <v>#VALUE!</v>
      </c>
      <c r="D271" s="1" t="e">
        <f t="shared" si="14"/>
        <v>#VALUE!</v>
      </c>
    </row>
    <row r="272" spans="1:4" x14ac:dyDescent="0.3">
      <c r="A272" s="1" t="str">
        <f>IFERROR((INDEX(Артикулы!B:B,MATCH('фин отчет по заказам'!P272,Артикулы!A:A,0)))," ")</f>
        <v xml:space="preserve"> </v>
      </c>
      <c r="B272" s="1">
        <f t="shared" si="12"/>
        <v>0</v>
      </c>
      <c r="C272" s="1" t="e">
        <f t="shared" si="13"/>
        <v>#VALUE!</v>
      </c>
      <c r="D272" s="1" t="e">
        <f t="shared" si="14"/>
        <v>#VALUE!</v>
      </c>
    </row>
    <row r="273" spans="1:4" x14ac:dyDescent="0.3">
      <c r="A273" s="1" t="str">
        <f>IFERROR((INDEX(Артикулы!B:B,MATCH('фин отчет по заказам'!P273,Артикулы!A:A,0)))," ")</f>
        <v xml:space="preserve"> </v>
      </c>
      <c r="B273" s="1">
        <f t="shared" si="12"/>
        <v>0</v>
      </c>
      <c r="C273" s="1" t="e">
        <f t="shared" si="13"/>
        <v>#VALUE!</v>
      </c>
      <c r="D273" s="1" t="e">
        <f t="shared" si="14"/>
        <v>#VALUE!</v>
      </c>
    </row>
    <row r="274" spans="1:4" x14ac:dyDescent="0.3">
      <c r="A274" s="1" t="str">
        <f>IFERROR((INDEX(Артикулы!B:B,MATCH('фин отчет по заказам'!P274,Артикулы!A:A,0)))," ")</f>
        <v xml:space="preserve"> </v>
      </c>
      <c r="B274" s="1">
        <f t="shared" si="12"/>
        <v>0</v>
      </c>
      <c r="C274" s="1" t="e">
        <f t="shared" si="13"/>
        <v>#VALUE!</v>
      </c>
      <c r="D274" s="1" t="e">
        <f t="shared" si="14"/>
        <v>#VALUE!</v>
      </c>
    </row>
    <row r="275" spans="1:4" x14ac:dyDescent="0.3">
      <c r="A275" s="1" t="str">
        <f>IFERROR((INDEX(Артикулы!B:B,MATCH('фин отчет по заказам'!P275,Артикулы!A:A,0)))," ")</f>
        <v xml:space="preserve"> </v>
      </c>
      <c r="B275" s="1">
        <f t="shared" si="12"/>
        <v>0</v>
      </c>
      <c r="C275" s="1" t="e">
        <f t="shared" si="13"/>
        <v>#VALUE!</v>
      </c>
      <c r="D275" s="1" t="e">
        <f t="shared" si="14"/>
        <v>#VALUE!</v>
      </c>
    </row>
    <row r="276" spans="1:4" x14ac:dyDescent="0.3">
      <c r="A276" s="1" t="str">
        <f>IFERROR((INDEX(Артикулы!B:B,MATCH('фин отчет по заказам'!P276,Артикулы!A:A,0)))," ")</f>
        <v xml:space="preserve"> </v>
      </c>
      <c r="B276" s="1">
        <f t="shared" si="12"/>
        <v>0</v>
      </c>
      <c r="C276" s="1" t="e">
        <f t="shared" si="13"/>
        <v>#VALUE!</v>
      </c>
      <c r="D276" s="1" t="e">
        <f t="shared" si="14"/>
        <v>#VALUE!</v>
      </c>
    </row>
    <row r="277" spans="1:4" x14ac:dyDescent="0.3">
      <c r="A277" s="1" t="str">
        <f>IFERROR((INDEX(Артикулы!B:B,MATCH('фин отчет по заказам'!P277,Артикулы!A:A,0)))," ")</f>
        <v xml:space="preserve"> </v>
      </c>
      <c r="B277" s="1">
        <f t="shared" si="12"/>
        <v>0</v>
      </c>
      <c r="C277" s="1" t="e">
        <f t="shared" si="13"/>
        <v>#VALUE!</v>
      </c>
      <c r="D277" s="1" t="e">
        <f t="shared" si="14"/>
        <v>#VALUE!</v>
      </c>
    </row>
    <row r="278" spans="1:4" x14ac:dyDescent="0.3">
      <c r="A278" s="1" t="str">
        <f>IFERROR((INDEX(Артикулы!B:B,MATCH('фин отчет по заказам'!P278,Артикулы!A:A,0)))," ")</f>
        <v xml:space="preserve"> </v>
      </c>
      <c r="B278" s="1">
        <f t="shared" si="12"/>
        <v>0</v>
      </c>
      <c r="C278" s="1" t="e">
        <f t="shared" si="13"/>
        <v>#VALUE!</v>
      </c>
      <c r="D278" s="1" t="e">
        <f t="shared" si="14"/>
        <v>#VALUE!</v>
      </c>
    </row>
    <row r="279" spans="1:4" x14ac:dyDescent="0.3">
      <c r="A279" s="1" t="str">
        <f>IFERROR((INDEX(Артикулы!B:B,MATCH('фин отчет по заказам'!P279,Артикулы!A:A,0)))," ")</f>
        <v xml:space="preserve"> </v>
      </c>
      <c r="B279" s="1">
        <f t="shared" si="12"/>
        <v>0</v>
      </c>
      <c r="C279" s="1" t="e">
        <f t="shared" si="13"/>
        <v>#VALUE!</v>
      </c>
      <c r="D279" s="1" t="e">
        <f t="shared" si="14"/>
        <v>#VALUE!</v>
      </c>
    </row>
    <row r="280" spans="1:4" x14ac:dyDescent="0.3">
      <c r="A280" s="1" t="str">
        <f>IFERROR((INDEX(Артикулы!B:B,MATCH('фин отчет по заказам'!P280,Артикулы!A:A,0)))," ")</f>
        <v xml:space="preserve"> </v>
      </c>
      <c r="B280" s="1">
        <f t="shared" si="12"/>
        <v>0</v>
      </c>
      <c r="C280" s="1" t="e">
        <f t="shared" si="13"/>
        <v>#VALUE!</v>
      </c>
      <c r="D280" s="1" t="e">
        <f t="shared" si="14"/>
        <v>#VALUE!</v>
      </c>
    </row>
    <row r="281" spans="1:4" x14ac:dyDescent="0.3">
      <c r="A281" s="1" t="str">
        <f>IFERROR((INDEX(Артикулы!B:B,MATCH('фин отчет по заказам'!P281,Артикулы!A:A,0)))," ")</f>
        <v xml:space="preserve"> </v>
      </c>
      <c r="B281" s="1">
        <f t="shared" si="12"/>
        <v>0</v>
      </c>
      <c r="C281" s="1" t="e">
        <f t="shared" si="13"/>
        <v>#VALUE!</v>
      </c>
      <c r="D281" s="1" t="e">
        <f t="shared" si="14"/>
        <v>#VALUE!</v>
      </c>
    </row>
    <row r="282" spans="1:4" x14ac:dyDescent="0.3">
      <c r="A282" s="1" t="str">
        <f>IFERROR((INDEX(Артикулы!B:B,MATCH('фин отчет по заказам'!P282,Артикулы!A:A,0)))," ")</f>
        <v xml:space="preserve"> </v>
      </c>
      <c r="B282" s="1">
        <f t="shared" si="12"/>
        <v>0</v>
      </c>
      <c r="C282" s="1" t="e">
        <f t="shared" si="13"/>
        <v>#VALUE!</v>
      </c>
      <c r="D282" s="1" t="e">
        <f t="shared" si="14"/>
        <v>#VALUE!</v>
      </c>
    </row>
    <row r="283" spans="1:4" x14ac:dyDescent="0.3">
      <c r="A283" s="1" t="str">
        <f>IFERROR((INDEX(Артикулы!B:B,MATCH('фин отчет по заказам'!P283,Артикулы!A:A,0)))," ")</f>
        <v xml:space="preserve"> </v>
      </c>
      <c r="B283" s="1">
        <f t="shared" si="12"/>
        <v>0</v>
      </c>
      <c r="C283" s="1" t="e">
        <f t="shared" si="13"/>
        <v>#VALUE!</v>
      </c>
      <c r="D283" s="1" t="e">
        <f t="shared" si="14"/>
        <v>#VALUE!</v>
      </c>
    </row>
    <row r="284" spans="1:4" x14ac:dyDescent="0.3">
      <c r="A284" s="1" t="str">
        <f>IFERROR((INDEX(Артикулы!B:B,MATCH('фин отчет по заказам'!P284,Артикулы!A:A,0)))," ")</f>
        <v xml:space="preserve"> </v>
      </c>
      <c r="B284" s="1">
        <f t="shared" si="12"/>
        <v>0</v>
      </c>
      <c r="C284" s="1" t="e">
        <f t="shared" si="13"/>
        <v>#VALUE!</v>
      </c>
      <c r="D284" s="1" t="e">
        <f t="shared" si="14"/>
        <v>#VALUE!</v>
      </c>
    </row>
    <row r="285" spans="1:4" x14ac:dyDescent="0.3">
      <c r="A285" s="1" t="str">
        <f>IFERROR((INDEX(Артикулы!B:B,MATCH('фин отчет по заказам'!P285,Артикулы!A:A,0)))," ")</f>
        <v xml:space="preserve"> </v>
      </c>
      <c r="B285" s="1">
        <f t="shared" si="12"/>
        <v>0</v>
      </c>
      <c r="C285" s="1" t="e">
        <f t="shared" si="13"/>
        <v>#VALUE!</v>
      </c>
      <c r="D285" s="1" t="e">
        <f t="shared" si="14"/>
        <v>#VALUE!</v>
      </c>
    </row>
    <row r="286" spans="1:4" x14ac:dyDescent="0.3">
      <c r="A286" s="1" t="str">
        <f>IFERROR((INDEX(Артикулы!B:B,MATCH('фин отчет по заказам'!P286,Артикулы!A:A,0)))," ")</f>
        <v xml:space="preserve"> </v>
      </c>
      <c r="B286" s="1">
        <f t="shared" si="12"/>
        <v>0</v>
      </c>
      <c r="C286" s="1" t="e">
        <f t="shared" si="13"/>
        <v>#VALUE!</v>
      </c>
      <c r="D286" s="1" t="e">
        <f t="shared" si="14"/>
        <v>#VALUE!</v>
      </c>
    </row>
    <row r="287" spans="1:4" x14ac:dyDescent="0.3">
      <c r="A287" s="1" t="str">
        <f>IFERROR((INDEX(Артикулы!B:B,MATCH('фин отчет по заказам'!P287,Артикулы!A:A,0)))," ")</f>
        <v xml:space="preserve"> </v>
      </c>
      <c r="B287" s="1">
        <f t="shared" si="12"/>
        <v>0</v>
      </c>
      <c r="C287" s="1" t="e">
        <f t="shared" si="13"/>
        <v>#VALUE!</v>
      </c>
      <c r="D287" s="1" t="e">
        <f t="shared" si="14"/>
        <v>#VALUE!</v>
      </c>
    </row>
    <row r="288" spans="1:4" x14ac:dyDescent="0.3">
      <c r="A288" s="1" t="str">
        <f>IFERROR((INDEX(Артикулы!B:B,MATCH('фин отчет по заказам'!P288,Артикулы!A:A,0)))," ")</f>
        <v xml:space="preserve"> </v>
      </c>
      <c r="B288" s="1">
        <f t="shared" si="12"/>
        <v>0</v>
      </c>
      <c r="C288" s="1" t="e">
        <f t="shared" si="13"/>
        <v>#VALUE!</v>
      </c>
      <c r="D288" s="1" t="e">
        <f t="shared" si="14"/>
        <v>#VALUE!</v>
      </c>
    </row>
    <row r="289" spans="1:4" x14ac:dyDescent="0.3">
      <c r="A289" s="1" t="str">
        <f>IFERROR((INDEX(Артикулы!B:B,MATCH('фин отчет по заказам'!P289,Артикулы!A:A,0)))," ")</f>
        <v xml:space="preserve"> </v>
      </c>
      <c r="B289" s="1">
        <f t="shared" si="12"/>
        <v>0</v>
      </c>
      <c r="C289" s="1" t="e">
        <f t="shared" si="13"/>
        <v>#VALUE!</v>
      </c>
      <c r="D289" s="1" t="e">
        <f t="shared" si="14"/>
        <v>#VALUE!</v>
      </c>
    </row>
    <row r="290" spans="1:4" x14ac:dyDescent="0.3">
      <c r="A290" s="1" t="str">
        <f>IFERROR((INDEX(Артикулы!B:B,MATCH('фин отчет по заказам'!P290,Артикулы!A:A,0)))," ")</f>
        <v xml:space="preserve"> </v>
      </c>
      <c r="B290" s="1">
        <f t="shared" si="12"/>
        <v>0</v>
      </c>
      <c r="C290" s="1" t="e">
        <f t="shared" si="13"/>
        <v>#VALUE!</v>
      </c>
      <c r="D290" s="1" t="e">
        <f t="shared" si="14"/>
        <v>#VALUE!</v>
      </c>
    </row>
    <row r="291" spans="1:4" x14ac:dyDescent="0.3">
      <c r="A291" s="1" t="str">
        <f>IFERROR((INDEX(Артикулы!B:B,MATCH('фин отчет по заказам'!P291,Артикулы!A:A,0)))," ")</f>
        <v xml:space="preserve"> </v>
      </c>
      <c r="B291" s="1">
        <f t="shared" si="12"/>
        <v>0</v>
      </c>
      <c r="C291" s="1" t="e">
        <f t="shared" si="13"/>
        <v>#VALUE!</v>
      </c>
      <c r="D291" s="1" t="e">
        <f t="shared" si="14"/>
        <v>#VALUE!</v>
      </c>
    </row>
    <row r="292" spans="1:4" x14ac:dyDescent="0.3">
      <c r="A292" s="1" t="str">
        <f>IFERROR((INDEX(Артикулы!B:B,MATCH('фин отчет по заказам'!P292,Артикулы!A:A,0)))," ")</f>
        <v xml:space="preserve"> </v>
      </c>
      <c r="B292" s="1">
        <f t="shared" si="12"/>
        <v>0</v>
      </c>
      <c r="C292" s="1" t="e">
        <f t="shared" si="13"/>
        <v>#VALUE!</v>
      </c>
      <c r="D292" s="1" t="e">
        <f t="shared" si="14"/>
        <v>#VALUE!</v>
      </c>
    </row>
    <row r="293" spans="1:4" x14ac:dyDescent="0.3">
      <c r="A293" s="1" t="str">
        <f>IFERROR((INDEX(Артикулы!B:B,MATCH('фин отчет по заказам'!P293,Артикулы!A:A,0)))," ")</f>
        <v xml:space="preserve"> </v>
      </c>
      <c r="B293" s="1">
        <f t="shared" si="12"/>
        <v>0</v>
      </c>
      <c r="C293" s="1" t="e">
        <f t="shared" si="13"/>
        <v>#VALUE!</v>
      </c>
      <c r="D293" s="1" t="e">
        <f t="shared" si="14"/>
        <v>#VALUE!</v>
      </c>
    </row>
    <row r="294" spans="1:4" x14ac:dyDescent="0.3">
      <c r="A294" s="1" t="str">
        <f>IFERROR((INDEX(Артикулы!B:B,MATCH('фин отчет по заказам'!P294,Артикулы!A:A,0)))," ")</f>
        <v xml:space="preserve"> </v>
      </c>
      <c r="B294" s="1">
        <f t="shared" si="12"/>
        <v>0</v>
      </c>
      <c r="C294" s="1" t="e">
        <f t="shared" si="13"/>
        <v>#VALUE!</v>
      </c>
      <c r="D294" s="1" t="e">
        <f t="shared" si="14"/>
        <v>#VALUE!</v>
      </c>
    </row>
    <row r="295" spans="1:4" x14ac:dyDescent="0.3">
      <c r="A295" s="1" t="str">
        <f>IFERROR((INDEX(Артикулы!B:B,MATCH('фин отчет по заказам'!P295,Артикулы!A:A,0)))," ")</f>
        <v xml:space="preserve"> </v>
      </c>
      <c r="B295" s="1">
        <f t="shared" si="12"/>
        <v>0</v>
      </c>
      <c r="C295" s="1" t="e">
        <f t="shared" si="13"/>
        <v>#VALUE!</v>
      </c>
      <c r="D295" s="1" t="e">
        <f t="shared" si="14"/>
        <v>#VALUE!</v>
      </c>
    </row>
    <row r="296" spans="1:4" x14ac:dyDescent="0.3">
      <c r="A296" s="1" t="str">
        <f>IFERROR((INDEX(Артикулы!B:B,MATCH('фин отчет по заказам'!P296,Артикулы!A:A,0)))," ")</f>
        <v xml:space="preserve"> </v>
      </c>
      <c r="B296" s="1">
        <f t="shared" si="12"/>
        <v>0</v>
      </c>
      <c r="C296" s="1" t="e">
        <f t="shared" si="13"/>
        <v>#VALUE!</v>
      </c>
      <c r="D296" s="1" t="e">
        <f t="shared" si="14"/>
        <v>#VALUE!</v>
      </c>
    </row>
    <row r="297" spans="1:4" x14ac:dyDescent="0.3">
      <c r="A297" s="1" t="str">
        <f>IFERROR((INDEX(Артикулы!B:B,MATCH('фин отчет по заказам'!P297,Артикулы!A:A,0)))," ")</f>
        <v xml:space="preserve"> </v>
      </c>
      <c r="B297" s="1">
        <f t="shared" si="12"/>
        <v>0</v>
      </c>
      <c r="C297" s="1" t="e">
        <f t="shared" si="13"/>
        <v>#VALUE!</v>
      </c>
      <c r="D297" s="1" t="e">
        <f t="shared" si="14"/>
        <v>#VALUE!</v>
      </c>
    </row>
    <row r="298" spans="1:4" x14ac:dyDescent="0.3">
      <c r="A298" s="1" t="str">
        <f>IFERROR((INDEX(Артикулы!B:B,MATCH('фин отчет по заказам'!P298,Артикулы!A:A,0)))," ")</f>
        <v xml:space="preserve"> </v>
      </c>
      <c r="B298" s="1">
        <f t="shared" si="12"/>
        <v>0</v>
      </c>
      <c r="C298" s="1" t="e">
        <f t="shared" si="13"/>
        <v>#VALUE!</v>
      </c>
      <c r="D298" s="1" t="e">
        <f t="shared" si="14"/>
        <v>#VALUE!</v>
      </c>
    </row>
    <row r="299" spans="1:4" x14ac:dyDescent="0.3">
      <c r="A299" s="1" t="str">
        <f>IFERROR((INDEX(Артикулы!B:B,MATCH('фин отчет по заказам'!P299,Артикулы!A:A,0)))," ")</f>
        <v xml:space="preserve"> </v>
      </c>
      <c r="B299" s="1">
        <f t="shared" si="12"/>
        <v>0</v>
      </c>
      <c r="C299" s="1" t="e">
        <f t="shared" si="13"/>
        <v>#VALUE!</v>
      </c>
      <c r="D299" s="1" t="e">
        <f t="shared" si="14"/>
        <v>#VALUE!</v>
      </c>
    </row>
    <row r="300" spans="1:4" x14ac:dyDescent="0.3">
      <c r="A300" s="1" t="str">
        <f>IFERROR((INDEX(Артикулы!B:B,MATCH('фин отчет по заказам'!P300,Артикулы!A:A,0)))," ")</f>
        <v xml:space="preserve"> </v>
      </c>
      <c r="B300" s="1">
        <f t="shared" si="12"/>
        <v>0</v>
      </c>
      <c r="C300" s="1" t="e">
        <f t="shared" si="13"/>
        <v>#VALUE!</v>
      </c>
      <c r="D300" s="1" t="e">
        <f t="shared" si="14"/>
        <v>#VALUE!</v>
      </c>
    </row>
    <row r="301" spans="1:4" x14ac:dyDescent="0.3">
      <c r="A301" s="1" t="str">
        <f>IFERROR((INDEX(Артикулы!B:B,MATCH('фин отчет по заказам'!P301,Артикулы!A:A,0)))," ")</f>
        <v xml:space="preserve"> </v>
      </c>
      <c r="B301" s="1">
        <f t="shared" si="12"/>
        <v>0</v>
      </c>
      <c r="C301" s="1" t="e">
        <f t="shared" si="13"/>
        <v>#VALUE!</v>
      </c>
      <c r="D301" s="1" t="e">
        <f t="shared" si="14"/>
        <v>#VALUE!</v>
      </c>
    </row>
    <row r="302" spans="1:4" x14ac:dyDescent="0.3">
      <c r="A302" s="1" t="str">
        <f>IFERROR((INDEX(Артикулы!B:B,MATCH('фин отчет по заказам'!P302,Артикулы!A:A,0)))," ")</f>
        <v xml:space="preserve"> </v>
      </c>
      <c r="B302" s="1">
        <f t="shared" si="12"/>
        <v>0</v>
      </c>
      <c r="C302" s="1" t="e">
        <f t="shared" si="13"/>
        <v>#VALUE!</v>
      </c>
      <c r="D302" s="1" t="e">
        <f t="shared" si="14"/>
        <v>#VALUE!</v>
      </c>
    </row>
    <row r="303" spans="1:4" x14ac:dyDescent="0.3">
      <c r="A303" s="1" t="str">
        <f>IFERROR((INDEX(Артикулы!B:B,MATCH('фин отчет по заказам'!P303,Артикулы!A:A,0)))," ")</f>
        <v xml:space="preserve"> </v>
      </c>
      <c r="B303" s="1">
        <f t="shared" si="12"/>
        <v>0</v>
      </c>
      <c r="C303" s="1" t="e">
        <f t="shared" si="13"/>
        <v>#VALUE!</v>
      </c>
      <c r="D303" s="1" t="e">
        <f t="shared" si="14"/>
        <v>#VALUE!</v>
      </c>
    </row>
    <row r="304" spans="1:4" x14ac:dyDescent="0.3">
      <c r="A304" s="1" t="str">
        <f>IFERROR((INDEX(Артикулы!B:B,MATCH('фин отчет по заказам'!P304,Артикулы!A:A,0)))," ")</f>
        <v xml:space="preserve"> </v>
      </c>
      <c r="B304" s="1">
        <f t="shared" si="12"/>
        <v>0</v>
      </c>
      <c r="C304" s="1" t="e">
        <f t="shared" si="13"/>
        <v>#VALUE!</v>
      </c>
      <c r="D304" s="1" t="e">
        <f t="shared" si="14"/>
        <v>#VALUE!</v>
      </c>
    </row>
    <row r="305" spans="1:4" x14ac:dyDescent="0.3">
      <c r="A305" s="1" t="str">
        <f>IFERROR((INDEX(Артикулы!B:B,MATCH('фин отчет по заказам'!P305,Артикулы!A:A,0)))," ")</f>
        <v xml:space="preserve"> </v>
      </c>
      <c r="B305" s="1">
        <f t="shared" si="12"/>
        <v>0</v>
      </c>
      <c r="C305" s="1" t="e">
        <f t="shared" si="13"/>
        <v>#VALUE!</v>
      </c>
      <c r="D305" s="1" t="e">
        <f t="shared" si="14"/>
        <v>#VALUE!</v>
      </c>
    </row>
    <row r="306" spans="1:4" x14ac:dyDescent="0.3">
      <c r="A306" s="1" t="str">
        <f>IFERROR((INDEX(Артикулы!B:B,MATCH('фин отчет по заказам'!P306,Артикулы!A:A,0)))," ")</f>
        <v xml:space="preserve"> </v>
      </c>
      <c r="B306" s="1">
        <f t="shared" si="12"/>
        <v>0</v>
      </c>
      <c r="C306" s="1" t="e">
        <f t="shared" si="13"/>
        <v>#VALUE!</v>
      </c>
      <c r="D306" s="1" t="e">
        <f t="shared" si="14"/>
        <v>#VALUE!</v>
      </c>
    </row>
    <row r="307" spans="1:4" x14ac:dyDescent="0.3">
      <c r="A307" s="1" t="str">
        <f>IFERROR((INDEX(Артикулы!B:B,MATCH('фин отчет по заказам'!P307,Артикулы!A:A,0)))," ")</f>
        <v xml:space="preserve"> </v>
      </c>
      <c r="B307" s="1">
        <f t="shared" si="12"/>
        <v>0</v>
      </c>
      <c r="C307" s="1" t="e">
        <f t="shared" si="13"/>
        <v>#VALUE!</v>
      </c>
      <c r="D307" s="1" t="e">
        <f t="shared" si="14"/>
        <v>#VALUE!</v>
      </c>
    </row>
    <row r="308" spans="1:4" x14ac:dyDescent="0.3">
      <c r="A308" s="1" t="str">
        <f>IFERROR((INDEX(Артикулы!B:B,MATCH('фин отчет по заказам'!P308,Артикулы!A:A,0)))," ")</f>
        <v xml:space="preserve"> </v>
      </c>
      <c r="B308" s="1">
        <f t="shared" si="12"/>
        <v>0</v>
      </c>
      <c r="C308" s="1" t="e">
        <f t="shared" si="13"/>
        <v>#VALUE!</v>
      </c>
      <c r="D308" s="1" t="e">
        <f t="shared" si="14"/>
        <v>#VALUE!</v>
      </c>
    </row>
    <row r="309" spans="1:4" x14ac:dyDescent="0.3">
      <c r="A309" s="1" t="str">
        <f>IFERROR((INDEX(Артикулы!B:B,MATCH('фин отчет по заказам'!P309,Артикулы!A:A,0)))," ")</f>
        <v xml:space="preserve"> </v>
      </c>
      <c r="B309" s="1">
        <f t="shared" si="12"/>
        <v>0</v>
      </c>
      <c r="C309" s="1" t="e">
        <f t="shared" si="13"/>
        <v>#VALUE!</v>
      </c>
      <c r="D309" s="1" t="e">
        <f t="shared" si="14"/>
        <v>#VALUE!</v>
      </c>
    </row>
    <row r="310" spans="1:4" x14ac:dyDescent="0.3">
      <c r="A310" s="1" t="str">
        <f>IFERROR((INDEX(Артикулы!B:B,MATCH('фин отчет по заказам'!P310,Артикулы!A:A,0)))," ")</f>
        <v xml:space="preserve"> </v>
      </c>
      <c r="B310" s="1">
        <f t="shared" si="12"/>
        <v>0</v>
      </c>
      <c r="C310" s="1" t="e">
        <f t="shared" si="13"/>
        <v>#VALUE!</v>
      </c>
      <c r="D310" s="1" t="e">
        <f t="shared" si="14"/>
        <v>#VALUE!</v>
      </c>
    </row>
    <row r="311" spans="1:4" x14ac:dyDescent="0.3">
      <c r="A311" s="1" t="str">
        <f>IFERROR((INDEX(Артикулы!B:B,MATCH('фин отчет по заказам'!P311,Артикулы!A:A,0)))," ")</f>
        <v xml:space="preserve"> </v>
      </c>
      <c r="B311" s="1">
        <f t="shared" si="12"/>
        <v>0</v>
      </c>
      <c r="C311" s="1" t="e">
        <f t="shared" si="13"/>
        <v>#VALUE!</v>
      </c>
      <c r="D311" s="1" t="e">
        <f t="shared" si="14"/>
        <v>#VALUE!</v>
      </c>
    </row>
    <row r="312" spans="1:4" x14ac:dyDescent="0.3">
      <c r="A312" s="1" t="str">
        <f>IFERROR((INDEX(Артикулы!B:B,MATCH('фин отчет по заказам'!P312,Артикулы!A:A,0)))," ")</f>
        <v xml:space="preserve"> </v>
      </c>
      <c r="B312" s="1">
        <f t="shared" si="12"/>
        <v>0</v>
      </c>
      <c r="C312" s="1" t="e">
        <f t="shared" si="13"/>
        <v>#VALUE!</v>
      </c>
      <c r="D312" s="1" t="e">
        <f t="shared" si="14"/>
        <v>#VALUE!</v>
      </c>
    </row>
    <row r="313" spans="1:4" x14ac:dyDescent="0.3">
      <c r="A313" s="1" t="str">
        <f>IFERROR((INDEX(Артикулы!B:B,MATCH('фин отчет по заказам'!P313,Артикулы!A:A,0)))," ")</f>
        <v xml:space="preserve"> </v>
      </c>
      <c r="B313" s="1">
        <f t="shared" si="12"/>
        <v>0</v>
      </c>
      <c r="C313" s="1" t="e">
        <f t="shared" si="13"/>
        <v>#VALUE!</v>
      </c>
      <c r="D313" s="1" t="e">
        <f t="shared" si="14"/>
        <v>#VALUE!</v>
      </c>
    </row>
    <row r="314" spans="1:4" x14ac:dyDescent="0.3">
      <c r="A314" s="1" t="str">
        <f>IFERROR((INDEX(Артикулы!B:B,MATCH('фин отчет по заказам'!P314,Артикулы!A:A,0)))," ")</f>
        <v xml:space="preserve"> </v>
      </c>
      <c r="B314" s="1">
        <f t="shared" si="12"/>
        <v>0</v>
      </c>
      <c r="C314" s="1" t="e">
        <f t="shared" si="13"/>
        <v>#VALUE!</v>
      </c>
      <c r="D314" s="1" t="e">
        <f t="shared" si="14"/>
        <v>#VALUE!</v>
      </c>
    </row>
    <row r="315" spans="1:4" x14ac:dyDescent="0.3">
      <c r="A315" s="1" t="str">
        <f>IFERROR((INDEX(Артикулы!B:B,MATCH('фин отчет по заказам'!P315,Артикулы!A:A,0)))," ")</f>
        <v xml:space="preserve"> </v>
      </c>
      <c r="B315" s="1">
        <f t="shared" si="12"/>
        <v>0</v>
      </c>
      <c r="C315" s="1" t="e">
        <f t="shared" si="13"/>
        <v>#VALUE!</v>
      </c>
      <c r="D315" s="1" t="e">
        <f t="shared" si="14"/>
        <v>#VALUE!</v>
      </c>
    </row>
    <row r="316" spans="1:4" x14ac:dyDescent="0.3">
      <c r="A316" s="1" t="str">
        <f>IFERROR((INDEX(Артикулы!B:B,MATCH('фин отчет по заказам'!P316,Артикулы!A:A,0)))," ")</f>
        <v xml:space="preserve"> </v>
      </c>
      <c r="B316" s="1">
        <f t="shared" si="12"/>
        <v>0</v>
      </c>
      <c r="C316" s="1" t="e">
        <f t="shared" si="13"/>
        <v>#VALUE!</v>
      </c>
      <c r="D316" s="1" t="e">
        <f t="shared" si="14"/>
        <v>#VALUE!</v>
      </c>
    </row>
    <row r="317" spans="1:4" x14ac:dyDescent="0.3">
      <c r="A317" s="1" t="str">
        <f>IFERROR((INDEX(Артикулы!B:B,MATCH('фин отчет по заказам'!P317,Артикулы!A:A,0)))," ")</f>
        <v xml:space="preserve"> </v>
      </c>
      <c r="B317" s="1">
        <f t="shared" si="12"/>
        <v>0</v>
      </c>
      <c r="C317" s="1" t="e">
        <f t="shared" si="13"/>
        <v>#VALUE!</v>
      </c>
      <c r="D317" s="1" t="e">
        <f t="shared" si="14"/>
        <v>#VALUE!</v>
      </c>
    </row>
    <row r="318" spans="1:4" x14ac:dyDescent="0.3">
      <c r="A318" s="1" t="str">
        <f>IFERROR((INDEX(Артикулы!B:B,MATCH('фин отчет по заказам'!P318,Артикулы!A:A,0)))," ")</f>
        <v xml:space="preserve"> </v>
      </c>
      <c r="B318" s="1">
        <f t="shared" si="12"/>
        <v>0</v>
      </c>
      <c r="C318" s="1" t="e">
        <f t="shared" si="13"/>
        <v>#VALUE!</v>
      </c>
      <c r="D318" s="1" t="e">
        <f t="shared" si="14"/>
        <v>#VALUE!</v>
      </c>
    </row>
    <row r="319" spans="1:4" x14ac:dyDescent="0.3">
      <c r="A319" s="1" t="str">
        <f>IFERROR((INDEX(Артикулы!B:B,MATCH('фин отчет по заказам'!P319,Артикулы!A:A,0)))," ")</f>
        <v xml:space="preserve"> </v>
      </c>
      <c r="B319" s="1">
        <f t="shared" si="12"/>
        <v>0</v>
      </c>
      <c r="C319" s="1" t="e">
        <f t="shared" si="13"/>
        <v>#VALUE!</v>
      </c>
      <c r="D319" s="1" t="e">
        <f t="shared" si="14"/>
        <v>#VALUE!</v>
      </c>
    </row>
    <row r="320" spans="1:4" x14ac:dyDescent="0.3">
      <c r="A320" s="1" t="str">
        <f>IFERROR((INDEX(Артикулы!B:B,MATCH('фин отчет по заказам'!P320,Артикулы!A:A,0)))," ")</f>
        <v xml:space="preserve"> </v>
      </c>
      <c r="B320" s="1">
        <f t="shared" si="12"/>
        <v>0</v>
      </c>
      <c r="C320" s="1" t="e">
        <f t="shared" si="13"/>
        <v>#VALUE!</v>
      </c>
      <c r="D320" s="1" t="e">
        <f t="shared" si="14"/>
        <v>#VALUE!</v>
      </c>
    </row>
    <row r="321" spans="1:4" x14ac:dyDescent="0.3">
      <c r="A321" s="1" t="str">
        <f>IFERROR((INDEX(Артикулы!B:B,MATCH('фин отчет по заказам'!P321,Артикулы!A:A,0)))," ")</f>
        <v xml:space="preserve"> </v>
      </c>
      <c r="B321" s="1">
        <f t="shared" si="12"/>
        <v>0</v>
      </c>
      <c r="C321" s="1" t="e">
        <f t="shared" si="13"/>
        <v>#VALUE!</v>
      </c>
      <c r="D321" s="1" t="e">
        <f t="shared" si="14"/>
        <v>#VALUE!</v>
      </c>
    </row>
    <row r="322" spans="1:4" x14ac:dyDescent="0.3">
      <c r="A322" s="1" t="str">
        <f>IFERROR((INDEX(Артикулы!B:B,MATCH('фин отчет по заказам'!P322,Артикулы!A:A,0)))," ")</f>
        <v xml:space="preserve"> </v>
      </c>
      <c r="B322" s="1">
        <f t="shared" si="12"/>
        <v>0</v>
      </c>
      <c r="C322" s="1" t="e">
        <f t="shared" si="13"/>
        <v>#VALUE!</v>
      </c>
      <c r="D322" s="1" t="e">
        <f t="shared" si="14"/>
        <v>#VALUE!</v>
      </c>
    </row>
    <row r="323" spans="1:4" x14ac:dyDescent="0.3">
      <c r="A323" s="1" t="str">
        <f>IFERROR((INDEX(Артикулы!B:B,MATCH('фин отчет по заказам'!P323,Артикулы!A:A,0)))," ")</f>
        <v xml:space="preserve"> </v>
      </c>
      <c r="B323" s="1">
        <f t="shared" si="12"/>
        <v>0</v>
      </c>
      <c r="C323" s="1" t="e">
        <f t="shared" si="13"/>
        <v>#VALUE!</v>
      </c>
      <c r="D323" s="1" t="e">
        <f t="shared" si="14"/>
        <v>#VALUE!</v>
      </c>
    </row>
    <row r="324" spans="1:4" x14ac:dyDescent="0.3">
      <c r="A324" s="1" t="str">
        <f>IFERROR((INDEX(Артикулы!B:B,MATCH('фин отчет по заказам'!P324,Артикулы!A:A,0)))," ")</f>
        <v xml:space="preserve"> </v>
      </c>
      <c r="B324" s="1">
        <f t="shared" si="12"/>
        <v>0</v>
      </c>
      <c r="C324" s="1" t="e">
        <f t="shared" si="13"/>
        <v>#VALUE!</v>
      </c>
      <c r="D324" s="1" t="e">
        <f t="shared" si="14"/>
        <v>#VALUE!</v>
      </c>
    </row>
    <row r="325" spans="1:4" x14ac:dyDescent="0.3">
      <c r="A325" s="1" t="str">
        <f>IFERROR((INDEX(Артикулы!B:B,MATCH('фин отчет по заказам'!P325,Артикулы!A:A,0)))," ")</f>
        <v xml:space="preserve"> </v>
      </c>
      <c r="B325" s="1">
        <f t="shared" si="12"/>
        <v>0</v>
      </c>
      <c r="C325" s="1" t="e">
        <f t="shared" si="13"/>
        <v>#VALUE!</v>
      </c>
      <c r="D325" s="1" t="e">
        <f t="shared" si="14"/>
        <v>#VALUE!</v>
      </c>
    </row>
    <row r="326" spans="1:4" x14ac:dyDescent="0.3">
      <c r="A326" s="1" t="str">
        <f>IFERROR((INDEX(Артикулы!B:B,MATCH('фин отчет по заказам'!P326,Артикулы!A:A,0)))," ")</f>
        <v xml:space="preserve"> </v>
      </c>
      <c r="B326" s="1">
        <f t="shared" ref="B326:B377" si="15">Z326*S326</f>
        <v>0</v>
      </c>
      <c r="C326" s="1" t="e">
        <f t="shared" ref="C326:C377" si="16">DATEVALUE(N326)</f>
        <v>#VALUE!</v>
      </c>
      <c r="D326" s="1" t="e">
        <f t="shared" ref="D326:D377" si="17">DATEVALUE(AD326)</f>
        <v>#VALUE!</v>
      </c>
    </row>
    <row r="327" spans="1:4" x14ac:dyDescent="0.3">
      <c r="A327" s="1" t="str">
        <f>IFERROR((INDEX(Артикулы!B:B,MATCH('фин отчет по заказам'!P327,Артикулы!A:A,0)))," ")</f>
        <v xml:space="preserve"> </v>
      </c>
      <c r="B327" s="1">
        <f t="shared" si="15"/>
        <v>0</v>
      </c>
      <c r="C327" s="1" t="e">
        <f t="shared" si="16"/>
        <v>#VALUE!</v>
      </c>
      <c r="D327" s="1" t="e">
        <f t="shared" si="17"/>
        <v>#VALUE!</v>
      </c>
    </row>
    <row r="328" spans="1:4" x14ac:dyDescent="0.3">
      <c r="A328" s="1" t="str">
        <f>IFERROR((INDEX(Артикулы!B:B,MATCH('фин отчет по заказам'!P328,Артикулы!A:A,0)))," ")</f>
        <v xml:space="preserve"> </v>
      </c>
      <c r="B328" s="1">
        <f t="shared" si="15"/>
        <v>0</v>
      </c>
      <c r="C328" s="1" t="e">
        <f t="shared" si="16"/>
        <v>#VALUE!</v>
      </c>
      <c r="D328" s="1" t="e">
        <f t="shared" si="17"/>
        <v>#VALUE!</v>
      </c>
    </row>
    <row r="329" spans="1:4" x14ac:dyDescent="0.3">
      <c r="A329" s="1" t="str">
        <f>IFERROR((INDEX(Артикулы!B:B,MATCH('фин отчет по заказам'!P329,Артикулы!A:A,0)))," ")</f>
        <v xml:space="preserve"> </v>
      </c>
      <c r="B329" s="1">
        <f t="shared" si="15"/>
        <v>0</v>
      </c>
      <c r="C329" s="1" t="e">
        <f t="shared" si="16"/>
        <v>#VALUE!</v>
      </c>
      <c r="D329" s="1" t="e">
        <f t="shared" si="17"/>
        <v>#VALUE!</v>
      </c>
    </row>
    <row r="330" spans="1:4" x14ac:dyDescent="0.3">
      <c r="A330" s="1" t="str">
        <f>IFERROR((INDEX(Артикулы!B:B,MATCH('фин отчет по заказам'!P330,Артикулы!A:A,0)))," ")</f>
        <v xml:space="preserve"> </v>
      </c>
      <c r="B330" s="1">
        <f t="shared" si="15"/>
        <v>0</v>
      </c>
      <c r="C330" s="1" t="e">
        <f t="shared" si="16"/>
        <v>#VALUE!</v>
      </c>
      <c r="D330" s="1" t="e">
        <f t="shared" si="17"/>
        <v>#VALUE!</v>
      </c>
    </row>
    <row r="331" spans="1:4" x14ac:dyDescent="0.3">
      <c r="A331" s="1" t="str">
        <f>IFERROR((INDEX(Артикулы!B:B,MATCH('фин отчет по заказам'!P331,Артикулы!A:A,0)))," ")</f>
        <v xml:space="preserve"> </v>
      </c>
      <c r="B331" s="1">
        <f t="shared" si="15"/>
        <v>0</v>
      </c>
      <c r="C331" s="1" t="e">
        <f t="shared" si="16"/>
        <v>#VALUE!</v>
      </c>
      <c r="D331" s="1" t="e">
        <f t="shared" si="17"/>
        <v>#VALUE!</v>
      </c>
    </row>
    <row r="332" spans="1:4" x14ac:dyDescent="0.3">
      <c r="A332" s="1" t="str">
        <f>IFERROR((INDEX(Артикулы!B:B,MATCH('фин отчет по заказам'!P332,Артикулы!A:A,0)))," ")</f>
        <v xml:space="preserve"> </v>
      </c>
      <c r="B332" s="1">
        <f t="shared" si="15"/>
        <v>0</v>
      </c>
      <c r="C332" s="1" t="e">
        <f t="shared" si="16"/>
        <v>#VALUE!</v>
      </c>
      <c r="D332" s="1" t="e">
        <f t="shared" si="17"/>
        <v>#VALUE!</v>
      </c>
    </row>
    <row r="333" spans="1:4" x14ac:dyDescent="0.3">
      <c r="A333" s="1" t="str">
        <f>IFERROR((INDEX(Артикулы!B:B,MATCH('фин отчет по заказам'!P333,Артикулы!A:A,0)))," ")</f>
        <v xml:space="preserve"> </v>
      </c>
      <c r="B333" s="1">
        <f t="shared" si="15"/>
        <v>0</v>
      </c>
      <c r="C333" s="1" t="e">
        <f t="shared" si="16"/>
        <v>#VALUE!</v>
      </c>
      <c r="D333" s="1" t="e">
        <f t="shared" si="17"/>
        <v>#VALUE!</v>
      </c>
    </row>
    <row r="334" spans="1:4" x14ac:dyDescent="0.3">
      <c r="A334" s="1" t="str">
        <f>IFERROR((INDEX(Артикулы!B:B,MATCH('фин отчет по заказам'!P334,Артикулы!A:A,0)))," ")</f>
        <v xml:space="preserve"> </v>
      </c>
      <c r="B334" s="1">
        <f t="shared" si="15"/>
        <v>0</v>
      </c>
      <c r="C334" s="1" t="e">
        <f t="shared" si="16"/>
        <v>#VALUE!</v>
      </c>
      <c r="D334" s="1" t="e">
        <f t="shared" si="17"/>
        <v>#VALUE!</v>
      </c>
    </row>
    <row r="335" spans="1:4" x14ac:dyDescent="0.3">
      <c r="A335" s="1" t="str">
        <f>IFERROR((INDEX(Артикулы!B:B,MATCH('фин отчет по заказам'!P335,Артикулы!A:A,0)))," ")</f>
        <v xml:space="preserve"> </v>
      </c>
      <c r="B335" s="1">
        <f t="shared" si="15"/>
        <v>0</v>
      </c>
      <c r="C335" s="1" t="e">
        <f t="shared" si="16"/>
        <v>#VALUE!</v>
      </c>
      <c r="D335" s="1" t="e">
        <f t="shared" si="17"/>
        <v>#VALUE!</v>
      </c>
    </row>
    <row r="336" spans="1:4" x14ac:dyDescent="0.3">
      <c r="A336" s="1" t="str">
        <f>IFERROR((INDEX(Артикулы!B:B,MATCH('фин отчет по заказам'!P336,Артикулы!A:A,0)))," ")</f>
        <v xml:space="preserve"> </v>
      </c>
      <c r="B336" s="1">
        <f t="shared" si="15"/>
        <v>0</v>
      </c>
      <c r="C336" s="1" t="e">
        <f t="shared" si="16"/>
        <v>#VALUE!</v>
      </c>
      <c r="D336" s="1" t="e">
        <f t="shared" si="17"/>
        <v>#VALUE!</v>
      </c>
    </row>
    <row r="337" spans="1:4" x14ac:dyDescent="0.3">
      <c r="A337" s="1" t="str">
        <f>IFERROR((INDEX(Артикулы!B:B,MATCH('фин отчет по заказам'!P337,Артикулы!A:A,0)))," ")</f>
        <v xml:space="preserve"> </v>
      </c>
      <c r="B337" s="1">
        <f t="shared" si="15"/>
        <v>0</v>
      </c>
      <c r="C337" s="1" t="e">
        <f t="shared" si="16"/>
        <v>#VALUE!</v>
      </c>
      <c r="D337" s="1" t="e">
        <f t="shared" si="17"/>
        <v>#VALUE!</v>
      </c>
    </row>
    <row r="338" spans="1:4" x14ac:dyDescent="0.3">
      <c r="A338" s="1" t="str">
        <f>IFERROR((INDEX(Артикулы!B:B,MATCH('фин отчет по заказам'!P338,Артикулы!A:A,0)))," ")</f>
        <v xml:space="preserve"> </v>
      </c>
      <c r="B338" s="1">
        <f t="shared" si="15"/>
        <v>0</v>
      </c>
      <c r="C338" s="1" t="e">
        <f t="shared" si="16"/>
        <v>#VALUE!</v>
      </c>
      <c r="D338" s="1" t="e">
        <f t="shared" si="17"/>
        <v>#VALUE!</v>
      </c>
    </row>
    <row r="339" spans="1:4" x14ac:dyDescent="0.3">
      <c r="A339" s="1" t="str">
        <f>IFERROR((INDEX(Артикулы!B:B,MATCH('фин отчет по заказам'!P339,Артикулы!A:A,0)))," ")</f>
        <v xml:space="preserve"> </v>
      </c>
      <c r="B339" s="1">
        <f t="shared" si="15"/>
        <v>0</v>
      </c>
      <c r="C339" s="1" t="e">
        <f t="shared" si="16"/>
        <v>#VALUE!</v>
      </c>
      <c r="D339" s="1" t="e">
        <f t="shared" si="17"/>
        <v>#VALUE!</v>
      </c>
    </row>
    <row r="340" spans="1:4" x14ac:dyDescent="0.3">
      <c r="A340" s="1" t="str">
        <f>IFERROR((INDEX(Артикулы!B:B,MATCH('фин отчет по заказам'!P340,Артикулы!A:A,0)))," ")</f>
        <v xml:space="preserve"> </v>
      </c>
      <c r="B340" s="1">
        <f t="shared" si="15"/>
        <v>0</v>
      </c>
      <c r="C340" s="1" t="e">
        <f t="shared" si="16"/>
        <v>#VALUE!</v>
      </c>
      <c r="D340" s="1" t="e">
        <f t="shared" si="17"/>
        <v>#VALUE!</v>
      </c>
    </row>
    <row r="341" spans="1:4" x14ac:dyDescent="0.3">
      <c r="A341" s="1" t="str">
        <f>IFERROR((INDEX(Артикулы!B:B,MATCH('фин отчет по заказам'!P341,Артикулы!A:A,0)))," ")</f>
        <v xml:space="preserve"> </v>
      </c>
      <c r="B341" s="1">
        <f t="shared" si="15"/>
        <v>0</v>
      </c>
      <c r="C341" s="1" t="e">
        <f t="shared" si="16"/>
        <v>#VALUE!</v>
      </c>
      <c r="D341" s="1" t="e">
        <f t="shared" si="17"/>
        <v>#VALUE!</v>
      </c>
    </row>
    <row r="342" spans="1:4" x14ac:dyDescent="0.3">
      <c r="A342" s="1" t="str">
        <f>IFERROR((INDEX(Артикулы!B:B,MATCH('фин отчет по заказам'!P342,Артикулы!A:A,0)))," ")</f>
        <v xml:space="preserve"> </v>
      </c>
      <c r="B342" s="1">
        <f t="shared" si="15"/>
        <v>0</v>
      </c>
      <c r="C342" s="1" t="e">
        <f t="shared" si="16"/>
        <v>#VALUE!</v>
      </c>
      <c r="D342" s="1" t="e">
        <f t="shared" si="17"/>
        <v>#VALUE!</v>
      </c>
    </row>
    <row r="343" spans="1:4" x14ac:dyDescent="0.3">
      <c r="A343" s="1" t="str">
        <f>IFERROR((INDEX(Артикулы!B:B,MATCH('фин отчет по заказам'!P343,Артикулы!A:A,0)))," ")</f>
        <v xml:space="preserve"> </v>
      </c>
      <c r="B343" s="1">
        <f t="shared" si="15"/>
        <v>0</v>
      </c>
      <c r="C343" s="1" t="e">
        <f t="shared" si="16"/>
        <v>#VALUE!</v>
      </c>
      <c r="D343" s="1" t="e">
        <f t="shared" si="17"/>
        <v>#VALUE!</v>
      </c>
    </row>
    <row r="344" spans="1:4" x14ac:dyDescent="0.3">
      <c r="A344" s="1" t="str">
        <f>IFERROR((INDEX(Артикулы!B:B,MATCH('фин отчет по заказам'!P344,Артикулы!A:A,0)))," ")</f>
        <v xml:space="preserve"> </v>
      </c>
      <c r="B344" s="1">
        <f t="shared" si="15"/>
        <v>0</v>
      </c>
      <c r="C344" s="1" t="e">
        <f t="shared" si="16"/>
        <v>#VALUE!</v>
      </c>
      <c r="D344" s="1" t="e">
        <f t="shared" si="17"/>
        <v>#VALUE!</v>
      </c>
    </row>
    <row r="345" spans="1:4" x14ac:dyDescent="0.3">
      <c r="A345" s="1" t="str">
        <f>IFERROR((INDEX(Артикулы!B:B,MATCH('фин отчет по заказам'!P345,Артикулы!A:A,0)))," ")</f>
        <v xml:space="preserve"> </v>
      </c>
      <c r="B345" s="1">
        <f t="shared" si="15"/>
        <v>0</v>
      </c>
      <c r="C345" s="1" t="e">
        <f t="shared" si="16"/>
        <v>#VALUE!</v>
      </c>
      <c r="D345" s="1" t="e">
        <f t="shared" si="17"/>
        <v>#VALUE!</v>
      </c>
    </row>
    <row r="346" spans="1:4" x14ac:dyDescent="0.3">
      <c r="A346" s="1" t="str">
        <f>IFERROR((INDEX(Артикулы!B:B,MATCH('фин отчет по заказам'!P346,Артикулы!A:A,0)))," ")</f>
        <v xml:space="preserve"> </v>
      </c>
      <c r="B346" s="1">
        <f t="shared" si="15"/>
        <v>0</v>
      </c>
      <c r="C346" s="1" t="e">
        <f t="shared" si="16"/>
        <v>#VALUE!</v>
      </c>
      <c r="D346" s="1" t="e">
        <f t="shared" si="17"/>
        <v>#VALUE!</v>
      </c>
    </row>
    <row r="347" spans="1:4" x14ac:dyDescent="0.3">
      <c r="A347" s="1" t="str">
        <f>IFERROR((INDEX(Артикулы!B:B,MATCH('фин отчет по заказам'!P347,Артикулы!A:A,0)))," ")</f>
        <v xml:space="preserve"> </v>
      </c>
      <c r="B347" s="1">
        <f t="shared" si="15"/>
        <v>0</v>
      </c>
      <c r="C347" s="1" t="e">
        <f t="shared" si="16"/>
        <v>#VALUE!</v>
      </c>
      <c r="D347" s="1" t="e">
        <f t="shared" si="17"/>
        <v>#VALUE!</v>
      </c>
    </row>
    <row r="348" spans="1:4" x14ac:dyDescent="0.3">
      <c r="A348" s="1" t="str">
        <f>IFERROR((INDEX(Артикулы!B:B,MATCH('фин отчет по заказам'!P348,Артикулы!A:A,0)))," ")</f>
        <v xml:space="preserve"> </v>
      </c>
      <c r="B348" s="1">
        <f t="shared" si="15"/>
        <v>0</v>
      </c>
      <c r="C348" s="1" t="e">
        <f t="shared" si="16"/>
        <v>#VALUE!</v>
      </c>
      <c r="D348" s="1" t="e">
        <f t="shared" si="17"/>
        <v>#VALUE!</v>
      </c>
    </row>
    <row r="349" spans="1:4" x14ac:dyDescent="0.3">
      <c r="A349" s="1" t="str">
        <f>IFERROR((INDEX(Артикулы!B:B,MATCH('фин отчет по заказам'!P349,Артикулы!A:A,0)))," ")</f>
        <v xml:space="preserve"> </v>
      </c>
      <c r="B349" s="1">
        <f t="shared" si="15"/>
        <v>0</v>
      </c>
      <c r="C349" s="1" t="e">
        <f t="shared" si="16"/>
        <v>#VALUE!</v>
      </c>
      <c r="D349" s="1" t="e">
        <f t="shared" si="17"/>
        <v>#VALUE!</v>
      </c>
    </row>
    <row r="350" spans="1:4" x14ac:dyDescent="0.3">
      <c r="A350" s="1" t="str">
        <f>IFERROR((INDEX(Артикулы!B:B,MATCH('фин отчет по заказам'!P350,Артикулы!A:A,0)))," ")</f>
        <v xml:space="preserve"> </v>
      </c>
      <c r="B350" s="1">
        <f t="shared" si="15"/>
        <v>0</v>
      </c>
      <c r="C350" s="1" t="e">
        <f t="shared" si="16"/>
        <v>#VALUE!</v>
      </c>
      <c r="D350" s="1" t="e">
        <f t="shared" si="17"/>
        <v>#VALUE!</v>
      </c>
    </row>
    <row r="351" spans="1:4" x14ac:dyDescent="0.3">
      <c r="A351" s="1" t="str">
        <f>IFERROR((INDEX(Артикулы!B:B,MATCH('фин отчет по заказам'!P351,Артикулы!A:A,0)))," ")</f>
        <v xml:space="preserve"> </v>
      </c>
      <c r="B351" s="1">
        <f t="shared" si="15"/>
        <v>0</v>
      </c>
      <c r="C351" s="1" t="e">
        <f t="shared" si="16"/>
        <v>#VALUE!</v>
      </c>
      <c r="D351" s="1" t="e">
        <f t="shared" si="17"/>
        <v>#VALUE!</v>
      </c>
    </row>
    <row r="352" spans="1:4" x14ac:dyDescent="0.3">
      <c r="A352" s="1" t="str">
        <f>IFERROR((INDEX(Артикулы!B:B,MATCH('фин отчет по заказам'!P352,Артикулы!A:A,0)))," ")</f>
        <v xml:space="preserve"> </v>
      </c>
      <c r="B352" s="1">
        <f t="shared" si="15"/>
        <v>0</v>
      </c>
      <c r="C352" s="1" t="e">
        <f t="shared" si="16"/>
        <v>#VALUE!</v>
      </c>
      <c r="D352" s="1" t="e">
        <f t="shared" si="17"/>
        <v>#VALUE!</v>
      </c>
    </row>
    <row r="353" spans="1:4" x14ac:dyDescent="0.3">
      <c r="A353" s="1" t="str">
        <f>IFERROR((INDEX(Артикулы!B:B,MATCH('фин отчет по заказам'!P353,Артикулы!A:A,0)))," ")</f>
        <v xml:space="preserve"> </v>
      </c>
      <c r="B353" s="1">
        <f t="shared" si="15"/>
        <v>0</v>
      </c>
      <c r="C353" s="1" t="e">
        <f t="shared" si="16"/>
        <v>#VALUE!</v>
      </c>
      <c r="D353" s="1" t="e">
        <f t="shared" si="17"/>
        <v>#VALUE!</v>
      </c>
    </row>
    <row r="354" spans="1:4" x14ac:dyDescent="0.3">
      <c r="A354" s="1" t="str">
        <f>IFERROR((INDEX(Артикулы!B:B,MATCH('фин отчет по заказам'!P354,Артикулы!A:A,0)))," ")</f>
        <v xml:space="preserve"> </v>
      </c>
      <c r="B354" s="1">
        <f t="shared" si="15"/>
        <v>0</v>
      </c>
      <c r="C354" s="1" t="e">
        <f t="shared" si="16"/>
        <v>#VALUE!</v>
      </c>
      <c r="D354" s="1" t="e">
        <f t="shared" si="17"/>
        <v>#VALUE!</v>
      </c>
    </row>
    <row r="355" spans="1:4" x14ac:dyDescent="0.3">
      <c r="A355" s="1" t="str">
        <f>IFERROR((INDEX(Артикулы!B:B,MATCH('фин отчет по заказам'!P355,Артикулы!A:A,0)))," ")</f>
        <v xml:space="preserve"> </v>
      </c>
      <c r="B355" s="1">
        <f t="shared" si="15"/>
        <v>0</v>
      </c>
      <c r="C355" s="1" t="e">
        <f t="shared" si="16"/>
        <v>#VALUE!</v>
      </c>
      <c r="D355" s="1" t="e">
        <f t="shared" si="17"/>
        <v>#VALUE!</v>
      </c>
    </row>
    <row r="356" spans="1:4" x14ac:dyDescent="0.3">
      <c r="A356" s="1" t="str">
        <f>IFERROR((INDEX(Артикулы!B:B,MATCH('фин отчет по заказам'!P356,Артикулы!A:A,0)))," ")</f>
        <v xml:space="preserve"> </v>
      </c>
      <c r="B356" s="1">
        <f t="shared" si="15"/>
        <v>0</v>
      </c>
      <c r="C356" s="1" t="e">
        <f t="shared" si="16"/>
        <v>#VALUE!</v>
      </c>
      <c r="D356" s="1" t="e">
        <f t="shared" si="17"/>
        <v>#VALUE!</v>
      </c>
    </row>
    <row r="357" spans="1:4" x14ac:dyDescent="0.3">
      <c r="A357" s="1" t="str">
        <f>IFERROR((INDEX(Артикулы!B:B,MATCH('фин отчет по заказам'!P357,Артикулы!A:A,0)))," ")</f>
        <v xml:space="preserve"> </v>
      </c>
      <c r="B357" s="1">
        <f t="shared" si="15"/>
        <v>0</v>
      </c>
      <c r="C357" s="1" t="e">
        <f t="shared" si="16"/>
        <v>#VALUE!</v>
      </c>
      <c r="D357" s="1" t="e">
        <f t="shared" si="17"/>
        <v>#VALUE!</v>
      </c>
    </row>
    <row r="358" spans="1:4" x14ac:dyDescent="0.3">
      <c r="A358" s="1" t="str">
        <f>IFERROR((INDEX(Артикулы!B:B,MATCH('фин отчет по заказам'!P358,Артикулы!A:A,0)))," ")</f>
        <v xml:space="preserve"> </v>
      </c>
      <c r="B358" s="1">
        <f t="shared" si="15"/>
        <v>0</v>
      </c>
      <c r="C358" s="1" t="e">
        <f t="shared" si="16"/>
        <v>#VALUE!</v>
      </c>
      <c r="D358" s="1" t="e">
        <f t="shared" si="17"/>
        <v>#VALUE!</v>
      </c>
    </row>
    <row r="359" spans="1:4" x14ac:dyDescent="0.3">
      <c r="A359" s="1" t="str">
        <f>IFERROR((INDEX(Артикулы!B:B,MATCH('фин отчет по заказам'!P359,Артикулы!A:A,0)))," ")</f>
        <v xml:space="preserve"> </v>
      </c>
      <c r="B359" s="1">
        <f t="shared" si="15"/>
        <v>0</v>
      </c>
      <c r="C359" s="1" t="e">
        <f t="shared" si="16"/>
        <v>#VALUE!</v>
      </c>
      <c r="D359" s="1" t="e">
        <f t="shared" si="17"/>
        <v>#VALUE!</v>
      </c>
    </row>
    <row r="360" spans="1:4" x14ac:dyDescent="0.3">
      <c r="A360" s="1" t="str">
        <f>IFERROR((INDEX(Артикулы!B:B,MATCH('фин отчет по заказам'!P360,Артикулы!A:A,0)))," ")</f>
        <v xml:space="preserve"> </v>
      </c>
      <c r="B360" s="1">
        <f t="shared" si="15"/>
        <v>0</v>
      </c>
      <c r="C360" s="1" t="e">
        <f t="shared" si="16"/>
        <v>#VALUE!</v>
      </c>
      <c r="D360" s="1" t="e">
        <f t="shared" si="17"/>
        <v>#VALUE!</v>
      </c>
    </row>
    <row r="361" spans="1:4" x14ac:dyDescent="0.3">
      <c r="A361" s="1" t="str">
        <f>IFERROR((INDEX(Артикулы!B:B,MATCH('фин отчет по заказам'!P361,Артикулы!A:A,0)))," ")</f>
        <v xml:space="preserve"> </v>
      </c>
      <c r="B361" s="1">
        <f t="shared" si="15"/>
        <v>0</v>
      </c>
      <c r="C361" s="1" t="e">
        <f t="shared" si="16"/>
        <v>#VALUE!</v>
      </c>
      <c r="D361" s="1" t="e">
        <f t="shared" si="17"/>
        <v>#VALUE!</v>
      </c>
    </row>
    <row r="362" spans="1:4" x14ac:dyDescent="0.3">
      <c r="A362" s="1" t="str">
        <f>IFERROR((INDEX(Артикулы!B:B,MATCH('фин отчет по заказам'!P362,Артикулы!A:A,0)))," ")</f>
        <v xml:space="preserve"> </v>
      </c>
      <c r="B362" s="1">
        <f t="shared" si="15"/>
        <v>0</v>
      </c>
      <c r="C362" s="1" t="e">
        <f t="shared" si="16"/>
        <v>#VALUE!</v>
      </c>
      <c r="D362" s="1" t="e">
        <f t="shared" si="17"/>
        <v>#VALUE!</v>
      </c>
    </row>
    <row r="363" spans="1:4" x14ac:dyDescent="0.3">
      <c r="A363" s="1" t="str">
        <f>IFERROR((INDEX(Артикулы!B:B,MATCH('фин отчет по заказам'!P363,Артикулы!A:A,0)))," ")</f>
        <v xml:space="preserve"> </v>
      </c>
      <c r="B363" s="1">
        <f t="shared" si="15"/>
        <v>0</v>
      </c>
      <c r="C363" s="1" t="e">
        <f t="shared" si="16"/>
        <v>#VALUE!</v>
      </c>
      <c r="D363" s="1" t="e">
        <f t="shared" si="17"/>
        <v>#VALUE!</v>
      </c>
    </row>
    <row r="364" spans="1:4" x14ac:dyDescent="0.3">
      <c r="A364" s="1" t="str">
        <f>IFERROR((INDEX(Артикулы!B:B,MATCH('фин отчет по заказам'!P364,Артикулы!A:A,0)))," ")</f>
        <v xml:space="preserve"> </v>
      </c>
      <c r="B364" s="1">
        <f t="shared" si="15"/>
        <v>0</v>
      </c>
      <c r="C364" s="1" t="e">
        <f t="shared" si="16"/>
        <v>#VALUE!</v>
      </c>
      <c r="D364" s="1" t="e">
        <f t="shared" si="17"/>
        <v>#VALUE!</v>
      </c>
    </row>
    <row r="365" spans="1:4" x14ac:dyDescent="0.3">
      <c r="A365" s="1" t="str">
        <f>IFERROR((INDEX(Артикулы!B:B,MATCH('фин отчет по заказам'!P365,Артикулы!A:A,0)))," ")</f>
        <v xml:space="preserve"> </v>
      </c>
      <c r="B365" s="1">
        <f t="shared" si="15"/>
        <v>0</v>
      </c>
      <c r="C365" s="1" t="e">
        <f t="shared" si="16"/>
        <v>#VALUE!</v>
      </c>
      <c r="D365" s="1" t="e">
        <f t="shared" si="17"/>
        <v>#VALUE!</v>
      </c>
    </row>
    <row r="366" spans="1:4" x14ac:dyDescent="0.3">
      <c r="A366" s="1" t="str">
        <f>IFERROR((INDEX(Артикулы!B:B,MATCH('фин отчет по заказам'!P366,Артикулы!A:A,0)))," ")</f>
        <v xml:space="preserve"> </v>
      </c>
      <c r="B366" s="1">
        <f t="shared" si="15"/>
        <v>0</v>
      </c>
      <c r="C366" s="1" t="e">
        <f t="shared" si="16"/>
        <v>#VALUE!</v>
      </c>
      <c r="D366" s="1" t="e">
        <f t="shared" si="17"/>
        <v>#VALUE!</v>
      </c>
    </row>
    <row r="367" spans="1:4" x14ac:dyDescent="0.3">
      <c r="A367" s="1" t="str">
        <f>IFERROR((INDEX(Артикулы!B:B,MATCH('фин отчет по заказам'!P367,Артикулы!A:A,0)))," ")</f>
        <v xml:space="preserve"> </v>
      </c>
      <c r="B367" s="1">
        <f t="shared" si="15"/>
        <v>0</v>
      </c>
      <c r="C367" s="1" t="e">
        <f t="shared" si="16"/>
        <v>#VALUE!</v>
      </c>
      <c r="D367" s="1" t="e">
        <f t="shared" si="17"/>
        <v>#VALUE!</v>
      </c>
    </row>
    <row r="368" spans="1:4" x14ac:dyDescent="0.3">
      <c r="A368" s="1" t="str">
        <f>IFERROR((INDEX(Артикулы!B:B,MATCH('фин отчет по заказам'!P368,Артикулы!A:A,0)))," ")</f>
        <v xml:space="preserve"> </v>
      </c>
      <c r="B368" s="1">
        <f t="shared" si="15"/>
        <v>0</v>
      </c>
      <c r="C368" s="1" t="e">
        <f t="shared" si="16"/>
        <v>#VALUE!</v>
      </c>
      <c r="D368" s="1" t="e">
        <f t="shared" si="17"/>
        <v>#VALUE!</v>
      </c>
    </row>
    <row r="369" spans="1:4" x14ac:dyDescent="0.3">
      <c r="A369" s="1" t="str">
        <f>IFERROR((INDEX(Артикулы!B:B,MATCH('фин отчет по заказам'!P369,Артикулы!A:A,0)))," ")</f>
        <v xml:space="preserve"> </v>
      </c>
      <c r="B369" s="1">
        <f t="shared" si="15"/>
        <v>0</v>
      </c>
      <c r="C369" s="1" t="e">
        <f t="shared" si="16"/>
        <v>#VALUE!</v>
      </c>
      <c r="D369" s="1" t="e">
        <f t="shared" si="17"/>
        <v>#VALUE!</v>
      </c>
    </row>
    <row r="370" spans="1:4" x14ac:dyDescent="0.3">
      <c r="A370" s="1" t="str">
        <f>IFERROR((INDEX(Артикулы!B:B,MATCH('фин отчет по заказам'!P370,Артикулы!A:A,0)))," ")</f>
        <v xml:space="preserve"> </v>
      </c>
      <c r="B370" s="1">
        <f t="shared" si="15"/>
        <v>0</v>
      </c>
      <c r="C370" s="1" t="e">
        <f t="shared" si="16"/>
        <v>#VALUE!</v>
      </c>
      <c r="D370" s="1" t="e">
        <f t="shared" si="17"/>
        <v>#VALUE!</v>
      </c>
    </row>
    <row r="371" spans="1:4" x14ac:dyDescent="0.3">
      <c r="A371" s="1" t="str">
        <f>IFERROR((INDEX(Артикулы!B:B,MATCH('фин отчет по заказам'!P371,Артикулы!A:A,0)))," ")</f>
        <v xml:space="preserve"> </v>
      </c>
      <c r="B371" s="1">
        <f t="shared" si="15"/>
        <v>0</v>
      </c>
      <c r="C371" s="1" t="e">
        <f t="shared" si="16"/>
        <v>#VALUE!</v>
      </c>
      <c r="D371" s="1" t="e">
        <f t="shared" si="17"/>
        <v>#VALUE!</v>
      </c>
    </row>
    <row r="372" spans="1:4" x14ac:dyDescent="0.3">
      <c r="A372" s="1" t="str">
        <f>IFERROR((INDEX(Артикулы!B:B,MATCH('фин отчет по заказам'!P372,Артикулы!A:A,0)))," ")</f>
        <v xml:space="preserve"> </v>
      </c>
      <c r="B372" s="1">
        <f t="shared" si="15"/>
        <v>0</v>
      </c>
      <c r="C372" s="1" t="e">
        <f t="shared" si="16"/>
        <v>#VALUE!</v>
      </c>
      <c r="D372" s="1" t="e">
        <f t="shared" si="17"/>
        <v>#VALUE!</v>
      </c>
    </row>
    <row r="373" spans="1:4" x14ac:dyDescent="0.3">
      <c r="A373" s="1" t="str">
        <f>IFERROR((INDEX(Артикулы!B:B,MATCH('фин отчет по заказам'!P373,Артикулы!A:A,0)))," ")</f>
        <v xml:space="preserve"> </v>
      </c>
      <c r="B373" s="1">
        <f t="shared" si="15"/>
        <v>0</v>
      </c>
      <c r="C373" s="1" t="e">
        <f t="shared" si="16"/>
        <v>#VALUE!</v>
      </c>
      <c r="D373" s="1" t="e">
        <f t="shared" si="17"/>
        <v>#VALUE!</v>
      </c>
    </row>
    <row r="374" spans="1:4" x14ac:dyDescent="0.3">
      <c r="A374" s="1" t="str">
        <f>IFERROR((INDEX(Артикулы!B:B,MATCH('фин отчет по заказам'!P374,Артикулы!A:A,0)))," ")</f>
        <v xml:space="preserve"> </v>
      </c>
      <c r="B374" s="1">
        <f t="shared" si="15"/>
        <v>0</v>
      </c>
      <c r="C374" s="1" t="e">
        <f t="shared" si="16"/>
        <v>#VALUE!</v>
      </c>
      <c r="D374" s="1" t="e">
        <f t="shared" si="17"/>
        <v>#VALUE!</v>
      </c>
    </row>
    <row r="375" spans="1:4" x14ac:dyDescent="0.3">
      <c r="A375" s="1" t="str">
        <f>IFERROR((INDEX(Артикулы!B:B,MATCH('фин отчет по заказам'!P375,Артикулы!A:A,0)))," ")</f>
        <v xml:space="preserve"> </v>
      </c>
      <c r="B375" s="1">
        <f t="shared" si="15"/>
        <v>0</v>
      </c>
      <c r="C375" s="1" t="e">
        <f t="shared" si="16"/>
        <v>#VALUE!</v>
      </c>
      <c r="D375" s="1" t="e">
        <f t="shared" si="17"/>
        <v>#VALUE!</v>
      </c>
    </row>
    <row r="376" spans="1:4" x14ac:dyDescent="0.3">
      <c r="A376" s="1" t="str">
        <f>IFERROR((INDEX(Артикулы!B:B,MATCH('фин отчет по заказам'!P376,Артикулы!A:A,0)))," ")</f>
        <v xml:space="preserve"> </v>
      </c>
      <c r="B376" s="1">
        <f t="shared" si="15"/>
        <v>0</v>
      </c>
      <c r="C376" s="1" t="e">
        <f t="shared" si="16"/>
        <v>#VALUE!</v>
      </c>
      <c r="D376" s="1" t="e">
        <f t="shared" si="17"/>
        <v>#VALUE!</v>
      </c>
    </row>
    <row r="377" spans="1:4" x14ac:dyDescent="0.3">
      <c r="A377" s="1" t="str">
        <f>IFERROR((INDEX(Артикулы!B:B,MATCH('фин отчет по заказам'!P377,Артикулы!A:A,0)))," ")</f>
        <v xml:space="preserve"> </v>
      </c>
      <c r="B377" s="1">
        <f t="shared" si="15"/>
        <v>0</v>
      </c>
      <c r="C377" s="1" t="e">
        <f t="shared" si="16"/>
        <v>#VALUE!</v>
      </c>
      <c r="D377" s="1" t="e">
        <f t="shared" si="17"/>
        <v>#VALUE!</v>
      </c>
    </row>
  </sheetData>
  <mergeCells count="75">
    <mergeCell ref="J3:J4"/>
    <mergeCell ref="E3:E4"/>
    <mergeCell ref="F3:F4"/>
    <mergeCell ref="G3:G4"/>
    <mergeCell ref="H3:H4"/>
    <mergeCell ref="I3:I4"/>
    <mergeCell ref="V3:V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AI3:AI4"/>
    <mergeCell ref="W3:W4"/>
    <mergeCell ref="X3:Y3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U3:AU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BG3:BG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S3:BS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  <mergeCell ref="BQ3:BQ4"/>
    <mergeCell ref="BR3:BR4"/>
    <mergeCell ref="CA3:CA4"/>
    <mergeCell ref="CB3:CB4"/>
    <mergeCell ref="BZ3:BZ4"/>
    <mergeCell ref="BT3:BT4"/>
    <mergeCell ref="BU3:BU4"/>
    <mergeCell ref="BV3:BV4"/>
    <mergeCell ref="BW3:BW4"/>
    <mergeCell ref="BX3:BX4"/>
    <mergeCell ref="BY3:BY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U701"/>
  <sheetViews>
    <sheetView workbookViewId="0">
      <pane ySplit="2" topLeftCell="A174" activePane="bottomLeft" state="frozen"/>
      <selection pane="bottomLeft" activeCell="B4" sqref="B4:AU5"/>
    </sheetView>
  </sheetViews>
  <sheetFormatPr defaultColWidth="9.109375" defaultRowHeight="14.4" x14ac:dyDescent="0.3"/>
  <cols>
    <col min="1" max="1" width="17.6640625" style="9" customWidth="1"/>
    <col min="2" max="4" width="11" style="2" customWidth="1"/>
    <col min="5" max="6" width="17.5546875" style="2" customWidth="1"/>
    <col min="7" max="8" width="21.44140625" style="2" customWidth="1"/>
    <col min="9" max="9" width="17.5546875" style="2" customWidth="1"/>
    <col min="10" max="11" width="21.44140625" style="2" customWidth="1"/>
    <col min="12" max="12" width="33.109375" style="2" customWidth="1"/>
    <col min="13" max="13" width="11" style="2" customWidth="1"/>
    <col min="14" max="14" width="17.5546875" style="2" customWidth="1"/>
    <col min="15" max="23" width="11" style="2" customWidth="1"/>
    <col min="24" max="24" width="21.44140625" style="2" customWidth="1"/>
    <col min="25" max="25" width="29.33203125" style="2" customWidth="1"/>
    <col min="26" max="27" width="11" style="2" customWidth="1"/>
    <col min="28" max="29" width="17.5546875" style="2" customWidth="1"/>
    <col min="30" max="30" width="21.44140625" style="2" customWidth="1"/>
    <col min="31" max="31" width="17.5546875" style="2" customWidth="1"/>
    <col min="32" max="34" width="11" style="2" customWidth="1"/>
    <col min="35" max="16384" width="9.109375" style="2"/>
  </cols>
  <sheetData>
    <row r="1" spans="1:47" x14ac:dyDescent="0.3">
      <c r="B1" s="8"/>
    </row>
    <row r="2" spans="1:47" ht="82.5" customHeight="1" x14ac:dyDescent="0.3">
      <c r="B2" s="71" t="s">
        <v>155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2" t="s">
        <v>156</v>
      </c>
      <c r="N2" s="72"/>
      <c r="O2" s="72"/>
      <c r="P2" s="72"/>
      <c r="Q2" s="72"/>
      <c r="R2" s="72"/>
    </row>
    <row r="3" spans="1:47" x14ac:dyDescent="0.3">
      <c r="B3" s="8"/>
    </row>
    <row r="4" spans="1:47" ht="14.4" customHeight="1" x14ac:dyDescent="0.3">
      <c r="B4" s="69" t="s">
        <v>0</v>
      </c>
      <c r="C4" s="69" t="s">
        <v>1</v>
      </c>
      <c r="D4" s="69" t="s">
        <v>2</v>
      </c>
      <c r="E4" s="69" t="s">
        <v>3</v>
      </c>
      <c r="F4" s="69" t="s">
        <v>4</v>
      </c>
      <c r="G4" s="69" t="s">
        <v>5</v>
      </c>
      <c r="H4" s="69" t="s">
        <v>6</v>
      </c>
      <c r="I4" s="69" t="s">
        <v>7</v>
      </c>
      <c r="J4" s="69" t="s">
        <v>378</v>
      </c>
      <c r="K4" s="69" t="s">
        <v>11</v>
      </c>
      <c r="L4" s="69" t="s">
        <v>12</v>
      </c>
      <c r="M4" s="69" t="s">
        <v>159</v>
      </c>
      <c r="N4" s="69" t="s">
        <v>379</v>
      </c>
      <c r="O4" s="69" t="s">
        <v>160</v>
      </c>
      <c r="P4" s="69" t="s">
        <v>161</v>
      </c>
      <c r="Q4" s="69" t="s">
        <v>162</v>
      </c>
      <c r="R4" s="69" t="s">
        <v>163</v>
      </c>
      <c r="S4" s="69" t="s">
        <v>164</v>
      </c>
      <c r="T4" s="69" t="s">
        <v>165</v>
      </c>
      <c r="U4" s="69" t="s">
        <v>166</v>
      </c>
      <c r="V4" s="69" t="s">
        <v>167</v>
      </c>
      <c r="W4" s="69" t="s">
        <v>168</v>
      </c>
      <c r="X4" s="69" t="s">
        <v>380</v>
      </c>
      <c r="Y4" s="69" t="s">
        <v>527</v>
      </c>
      <c r="Z4" s="69" t="s">
        <v>169</v>
      </c>
      <c r="AA4" s="69" t="s">
        <v>528</v>
      </c>
      <c r="AB4" s="69" t="s">
        <v>170</v>
      </c>
      <c r="AC4" s="69" t="s">
        <v>171</v>
      </c>
      <c r="AD4" s="69" t="s">
        <v>381</v>
      </c>
      <c r="AE4" s="69" t="s">
        <v>529</v>
      </c>
      <c r="AF4" s="69" t="s">
        <v>382</v>
      </c>
      <c r="AG4" s="69" t="s">
        <v>172</v>
      </c>
      <c r="AH4" s="69" t="s">
        <v>173</v>
      </c>
      <c r="AI4" s="69" t="s">
        <v>530</v>
      </c>
      <c r="AJ4" s="70" t="s">
        <v>531</v>
      </c>
      <c r="AK4" s="70"/>
      <c r="AL4" s="70" t="s">
        <v>532</v>
      </c>
      <c r="AM4" s="70"/>
      <c r="AN4" s="70"/>
      <c r="AO4" s="70"/>
      <c r="AP4" s="70"/>
      <c r="AQ4" s="70" t="s">
        <v>533</v>
      </c>
      <c r="AR4" s="70"/>
      <c r="AS4" s="70" t="s">
        <v>534</v>
      </c>
      <c r="AT4" s="70"/>
      <c r="AU4" s="69" t="s">
        <v>535</v>
      </c>
    </row>
    <row r="5" spans="1:47" ht="75" customHeight="1" x14ac:dyDescent="0.3">
      <c r="A5" s="9" t="s">
        <v>119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58" t="s">
        <v>536</v>
      </c>
      <c r="AK5" s="58" t="s">
        <v>537</v>
      </c>
      <c r="AL5" s="58" t="s">
        <v>538</v>
      </c>
      <c r="AM5" s="58" t="s">
        <v>539</v>
      </c>
      <c r="AN5" s="58" t="s">
        <v>540</v>
      </c>
      <c r="AO5" s="58" t="s">
        <v>541</v>
      </c>
      <c r="AP5" s="58" t="s">
        <v>542</v>
      </c>
      <c r="AQ5" s="58" t="s">
        <v>536</v>
      </c>
      <c r="AR5" s="58" t="s">
        <v>543</v>
      </c>
      <c r="AS5" s="58" t="s">
        <v>544</v>
      </c>
      <c r="AT5" s="58" t="s">
        <v>545</v>
      </c>
      <c r="AU5" s="69"/>
    </row>
    <row r="6" spans="1:47" ht="24.9" customHeight="1" x14ac:dyDescent="0.3">
      <c r="A6" s="9" t="e">
        <f>INDEX(Артикулы!B:B,MATCH('Размещение товаров на витрине'!K6,Артикулы!A:A,0))</f>
        <v>#N/A</v>
      </c>
    </row>
    <row r="7" spans="1:47" ht="24.9" customHeight="1" x14ac:dyDescent="0.3">
      <c r="A7" s="9" t="e">
        <f>INDEX(Артикулы!B:B,MATCH('Размещение товаров на витрине'!K7,Артикулы!A:A,0))</f>
        <v>#N/A</v>
      </c>
    </row>
    <row r="8" spans="1:47" ht="24.9" customHeight="1" x14ac:dyDescent="0.3">
      <c r="A8" s="9" t="e">
        <f>INDEX(Артикулы!B:B,MATCH('Размещение товаров на витрине'!K8,Артикулы!A:A,0))</f>
        <v>#N/A</v>
      </c>
    </row>
    <row r="9" spans="1:47" ht="24.9" customHeight="1" x14ac:dyDescent="0.3">
      <c r="A9" s="9" t="e">
        <f>INDEX(Артикулы!B:B,MATCH('Размещение товаров на витрине'!K9,Артикулы!A:A,0))</f>
        <v>#N/A</v>
      </c>
    </row>
    <row r="10" spans="1:47" ht="24.9" customHeight="1" x14ac:dyDescent="0.3">
      <c r="A10" s="9" t="e">
        <f>INDEX(Артикулы!B:B,MATCH('Размещение товаров на витрине'!K10,Артикулы!A:A,0))</f>
        <v>#N/A</v>
      </c>
    </row>
    <row r="11" spans="1:47" ht="24.9" customHeight="1" x14ac:dyDescent="0.3">
      <c r="A11" s="9" t="e">
        <f>INDEX(Артикулы!B:B,MATCH('Размещение товаров на витрине'!K11,Артикулы!A:A,0))</f>
        <v>#N/A</v>
      </c>
    </row>
    <row r="12" spans="1:47" ht="24.9" customHeight="1" x14ac:dyDescent="0.3">
      <c r="A12" s="9" t="e">
        <f>INDEX(Артикулы!B:B,MATCH('Размещение товаров на витрине'!K12,Артикулы!A:A,0))</f>
        <v>#N/A</v>
      </c>
    </row>
    <row r="13" spans="1:47" ht="24.9" customHeight="1" x14ac:dyDescent="0.3">
      <c r="A13" s="9" t="e">
        <f>INDEX(Артикулы!B:B,MATCH('Размещение товаров на витрине'!K13,Артикулы!A:A,0))</f>
        <v>#N/A</v>
      </c>
    </row>
    <row r="14" spans="1:47" ht="24.9" customHeight="1" x14ac:dyDescent="0.3">
      <c r="A14" s="9" t="e">
        <f>INDEX(Артикулы!B:B,MATCH('Размещение товаров на витрине'!K14,Артикулы!A:A,0))</f>
        <v>#N/A</v>
      </c>
    </row>
    <row r="15" spans="1:47" ht="24.9" customHeight="1" x14ac:dyDescent="0.3">
      <c r="A15" s="9" t="e">
        <f>INDEX(Артикулы!B:B,MATCH('Размещение товаров на витрине'!K15,Артикулы!A:A,0))</f>
        <v>#N/A</v>
      </c>
    </row>
    <row r="16" spans="1:47" ht="24.9" customHeight="1" x14ac:dyDescent="0.3">
      <c r="A16" s="9" t="e">
        <f>INDEX(Артикулы!B:B,MATCH('Размещение товаров на витрине'!K16,Артикулы!A:A,0))</f>
        <v>#N/A</v>
      </c>
    </row>
    <row r="17" spans="1:1" ht="24.9" customHeight="1" x14ac:dyDescent="0.3">
      <c r="A17" s="9" t="e">
        <f>INDEX(Артикулы!B:B,MATCH('Размещение товаров на витрине'!K17,Артикулы!A:A,0))</f>
        <v>#N/A</v>
      </c>
    </row>
    <row r="18" spans="1:1" ht="24.9" customHeight="1" x14ac:dyDescent="0.3">
      <c r="A18" s="9" t="e">
        <f>INDEX(Артикулы!B:B,MATCH('Размещение товаров на витрине'!K18,Артикулы!A:A,0))</f>
        <v>#N/A</v>
      </c>
    </row>
    <row r="19" spans="1:1" ht="24.9" customHeight="1" x14ac:dyDescent="0.3">
      <c r="A19" s="9" t="e">
        <f>INDEX(Артикулы!B:B,MATCH('Размещение товаров на витрине'!K19,Артикулы!A:A,0))</f>
        <v>#N/A</v>
      </c>
    </row>
    <row r="20" spans="1:1" ht="24.9" customHeight="1" x14ac:dyDescent="0.3">
      <c r="A20" s="9" t="e">
        <f>INDEX(Артикулы!B:B,MATCH('Размещение товаров на витрине'!K20,Артикулы!A:A,0))</f>
        <v>#N/A</v>
      </c>
    </row>
    <row r="21" spans="1:1" ht="24.9" customHeight="1" x14ac:dyDescent="0.3">
      <c r="A21" s="9" t="e">
        <f>INDEX(Артикулы!B:B,MATCH('Размещение товаров на витрине'!K21,Артикулы!A:A,0))</f>
        <v>#N/A</v>
      </c>
    </row>
    <row r="22" spans="1:1" ht="24.9" customHeight="1" x14ac:dyDescent="0.3">
      <c r="A22" s="9" t="e">
        <f>INDEX(Артикулы!B:B,MATCH('Размещение товаров на витрине'!K22,Артикулы!A:A,0))</f>
        <v>#N/A</v>
      </c>
    </row>
    <row r="23" spans="1:1" ht="24.9" customHeight="1" x14ac:dyDescent="0.3">
      <c r="A23" s="9" t="e">
        <f>INDEX(Артикулы!B:B,MATCH('Размещение товаров на витрине'!K23,Артикулы!A:A,0))</f>
        <v>#N/A</v>
      </c>
    </row>
    <row r="24" spans="1:1" ht="24.9" customHeight="1" x14ac:dyDescent="0.3">
      <c r="A24" s="9" t="e">
        <f>INDEX(Артикулы!B:B,MATCH('Размещение товаров на витрине'!K24,Артикулы!A:A,0))</f>
        <v>#N/A</v>
      </c>
    </row>
    <row r="25" spans="1:1" ht="24.9" customHeight="1" x14ac:dyDescent="0.3">
      <c r="A25" s="9" t="e">
        <f>INDEX(Артикулы!B:B,MATCH('Размещение товаров на витрине'!K25,Артикулы!A:A,0))</f>
        <v>#N/A</v>
      </c>
    </row>
    <row r="26" spans="1:1" ht="24.9" customHeight="1" x14ac:dyDescent="0.3">
      <c r="A26" s="9" t="e">
        <f>INDEX(Артикулы!B:B,MATCH('Размещение товаров на витрине'!K26,Артикулы!A:A,0))</f>
        <v>#N/A</v>
      </c>
    </row>
    <row r="27" spans="1:1" ht="24.9" customHeight="1" x14ac:dyDescent="0.3">
      <c r="A27" s="9" t="e">
        <f>INDEX(Артикулы!B:B,MATCH('Размещение товаров на витрине'!K27,Артикулы!A:A,0))</f>
        <v>#N/A</v>
      </c>
    </row>
    <row r="28" spans="1:1" ht="24.9" customHeight="1" x14ac:dyDescent="0.3">
      <c r="A28" s="9" t="e">
        <f>INDEX(Артикулы!B:B,MATCH('Размещение товаров на витрине'!K28,Артикулы!A:A,0))</f>
        <v>#N/A</v>
      </c>
    </row>
    <row r="29" spans="1:1" ht="24.9" customHeight="1" x14ac:dyDescent="0.3">
      <c r="A29" s="9" t="e">
        <f>INDEX(Артикулы!B:B,MATCH('Размещение товаров на витрине'!K29,Артикулы!A:A,0))</f>
        <v>#N/A</v>
      </c>
    </row>
    <row r="30" spans="1:1" ht="24.9" customHeight="1" x14ac:dyDescent="0.3">
      <c r="A30" s="9" t="e">
        <f>INDEX(Артикулы!B:B,MATCH('Размещение товаров на витрине'!K30,Артикулы!A:A,0))</f>
        <v>#N/A</v>
      </c>
    </row>
    <row r="31" spans="1:1" ht="24.9" customHeight="1" x14ac:dyDescent="0.3">
      <c r="A31" s="9" t="e">
        <f>INDEX(Артикулы!B:B,MATCH('Размещение товаров на витрине'!K31,Артикулы!A:A,0))</f>
        <v>#N/A</v>
      </c>
    </row>
    <row r="32" spans="1:1" ht="24.9" customHeight="1" x14ac:dyDescent="0.3">
      <c r="A32" s="9" t="e">
        <f>INDEX(Артикулы!B:B,MATCH('Размещение товаров на витрине'!K32,Артикулы!A:A,0))</f>
        <v>#N/A</v>
      </c>
    </row>
    <row r="33" spans="1:1" ht="24.9" customHeight="1" x14ac:dyDescent="0.3">
      <c r="A33" s="9" t="e">
        <f>INDEX(Артикулы!B:B,MATCH('Размещение товаров на витрине'!K33,Артикулы!A:A,0))</f>
        <v>#N/A</v>
      </c>
    </row>
    <row r="34" spans="1:1" ht="24.9" customHeight="1" x14ac:dyDescent="0.3">
      <c r="A34" s="9" t="e">
        <f>INDEX(Артикулы!B:B,MATCH('Размещение товаров на витрине'!K34,Артикулы!A:A,0))</f>
        <v>#N/A</v>
      </c>
    </row>
    <row r="35" spans="1:1" ht="24.9" customHeight="1" x14ac:dyDescent="0.3">
      <c r="A35" s="9" t="e">
        <f>INDEX(Артикулы!B:B,MATCH('Размещение товаров на витрине'!K35,Артикулы!A:A,0))</f>
        <v>#N/A</v>
      </c>
    </row>
    <row r="36" spans="1:1" ht="24.9" customHeight="1" x14ac:dyDescent="0.3">
      <c r="A36" s="9" t="e">
        <f>INDEX(Артикулы!B:B,MATCH('Размещение товаров на витрине'!K36,Артикулы!A:A,0))</f>
        <v>#N/A</v>
      </c>
    </row>
    <row r="37" spans="1:1" ht="24.9" customHeight="1" x14ac:dyDescent="0.3">
      <c r="A37" s="9" t="e">
        <f>INDEX(Артикулы!B:B,MATCH('Размещение товаров на витрине'!K37,Артикулы!A:A,0))</f>
        <v>#N/A</v>
      </c>
    </row>
    <row r="38" spans="1:1" ht="24.9" customHeight="1" x14ac:dyDescent="0.3">
      <c r="A38" s="9" t="e">
        <f>INDEX(Артикулы!B:B,MATCH('Размещение товаров на витрине'!K38,Артикулы!A:A,0))</f>
        <v>#N/A</v>
      </c>
    </row>
    <row r="39" spans="1:1" ht="24.9" customHeight="1" x14ac:dyDescent="0.3">
      <c r="A39" s="9" t="e">
        <f>INDEX(Артикулы!B:B,MATCH('Размещение товаров на витрине'!K39,Артикулы!A:A,0))</f>
        <v>#N/A</v>
      </c>
    </row>
    <row r="40" spans="1:1" ht="24.9" customHeight="1" x14ac:dyDescent="0.3">
      <c r="A40" s="9" t="e">
        <f>INDEX(Артикулы!B:B,MATCH('Размещение товаров на витрине'!K40,Артикулы!A:A,0))</f>
        <v>#N/A</v>
      </c>
    </row>
    <row r="41" spans="1:1" ht="24.9" customHeight="1" x14ac:dyDescent="0.3">
      <c r="A41" s="9" t="e">
        <f>INDEX(Артикулы!B:B,MATCH('Размещение товаров на витрине'!K41,Артикулы!A:A,0))</f>
        <v>#N/A</v>
      </c>
    </row>
    <row r="42" spans="1:1" ht="24.9" customHeight="1" x14ac:dyDescent="0.3">
      <c r="A42" s="9" t="e">
        <f>INDEX(Артикулы!B:B,MATCH('Размещение товаров на витрине'!K42,Артикулы!A:A,0))</f>
        <v>#N/A</v>
      </c>
    </row>
    <row r="43" spans="1:1" ht="24.9" customHeight="1" x14ac:dyDescent="0.3">
      <c r="A43" s="9" t="e">
        <f>INDEX(Артикулы!B:B,MATCH('Размещение товаров на витрине'!K43,Артикулы!A:A,0))</f>
        <v>#N/A</v>
      </c>
    </row>
    <row r="44" spans="1:1" ht="24.9" customHeight="1" x14ac:dyDescent="0.3">
      <c r="A44" s="9" t="e">
        <f>INDEX(Артикулы!B:B,MATCH('Размещение товаров на витрине'!K44,Артикулы!A:A,0))</f>
        <v>#N/A</v>
      </c>
    </row>
    <row r="45" spans="1:1" ht="24.9" customHeight="1" x14ac:dyDescent="0.3">
      <c r="A45" s="9" t="e">
        <f>INDEX(Артикулы!B:B,MATCH('Размещение товаров на витрине'!K45,Артикулы!A:A,0))</f>
        <v>#N/A</v>
      </c>
    </row>
    <row r="46" spans="1:1" ht="24.9" customHeight="1" x14ac:dyDescent="0.3">
      <c r="A46" s="9" t="e">
        <f>INDEX(Артикулы!B:B,MATCH('Размещение товаров на витрине'!K46,Артикулы!A:A,0))</f>
        <v>#N/A</v>
      </c>
    </row>
    <row r="47" spans="1:1" ht="24.9" customHeight="1" x14ac:dyDescent="0.3">
      <c r="A47" s="9" t="e">
        <f>INDEX(Артикулы!B:B,MATCH('Размещение товаров на витрине'!K47,Артикулы!A:A,0))</f>
        <v>#N/A</v>
      </c>
    </row>
    <row r="48" spans="1:1" ht="24.9" customHeight="1" x14ac:dyDescent="0.3">
      <c r="A48" s="9" t="e">
        <f>INDEX(Артикулы!B:B,MATCH('Размещение товаров на витрине'!K48,Артикулы!A:A,0))</f>
        <v>#N/A</v>
      </c>
    </row>
    <row r="49" spans="1:1" ht="24.9" customHeight="1" x14ac:dyDescent="0.3">
      <c r="A49" s="9" t="e">
        <f>INDEX(Артикулы!B:B,MATCH('Размещение товаров на витрине'!K49,Артикулы!A:A,0))</f>
        <v>#N/A</v>
      </c>
    </row>
    <row r="50" spans="1:1" ht="24.9" customHeight="1" x14ac:dyDescent="0.3">
      <c r="A50" s="9" t="e">
        <f>INDEX(Артикулы!B:B,MATCH('Размещение товаров на витрине'!K50,Артикулы!A:A,0))</f>
        <v>#N/A</v>
      </c>
    </row>
    <row r="51" spans="1:1" ht="24.9" customHeight="1" x14ac:dyDescent="0.3">
      <c r="A51" s="9" t="e">
        <f>INDEX(Артикулы!B:B,MATCH('Размещение товаров на витрине'!K51,Артикулы!A:A,0))</f>
        <v>#N/A</v>
      </c>
    </row>
    <row r="52" spans="1:1" ht="24.9" customHeight="1" x14ac:dyDescent="0.3">
      <c r="A52" s="9" t="e">
        <f>INDEX(Артикулы!B:B,MATCH('Размещение товаров на витрине'!K52,Артикулы!A:A,0))</f>
        <v>#N/A</v>
      </c>
    </row>
    <row r="53" spans="1:1" ht="24.9" customHeight="1" x14ac:dyDescent="0.3">
      <c r="A53" s="9" t="e">
        <f>INDEX(Артикулы!B:B,MATCH('Размещение товаров на витрине'!K53,Артикулы!A:A,0))</f>
        <v>#N/A</v>
      </c>
    </row>
    <row r="54" spans="1:1" ht="24.9" customHeight="1" x14ac:dyDescent="0.3">
      <c r="A54" s="9" t="e">
        <f>INDEX(Артикулы!B:B,MATCH('Размещение товаров на витрине'!K54,Артикулы!A:A,0))</f>
        <v>#N/A</v>
      </c>
    </row>
    <row r="55" spans="1:1" ht="24.9" customHeight="1" x14ac:dyDescent="0.3">
      <c r="A55" s="9" t="e">
        <f>INDEX(Артикулы!B:B,MATCH('Размещение товаров на витрине'!K55,Артикулы!A:A,0))</f>
        <v>#N/A</v>
      </c>
    </row>
    <row r="56" spans="1:1" ht="24.9" customHeight="1" x14ac:dyDescent="0.3">
      <c r="A56" s="9" t="e">
        <f>INDEX(Артикулы!B:B,MATCH('Размещение товаров на витрине'!K56,Артикулы!A:A,0))</f>
        <v>#N/A</v>
      </c>
    </row>
    <row r="57" spans="1:1" ht="24.9" customHeight="1" x14ac:dyDescent="0.3">
      <c r="A57" s="9" t="e">
        <f>INDEX(Артикулы!B:B,MATCH('Размещение товаров на витрине'!K57,Артикулы!A:A,0))</f>
        <v>#N/A</v>
      </c>
    </row>
    <row r="58" spans="1:1" ht="24.9" customHeight="1" x14ac:dyDescent="0.3">
      <c r="A58" s="9" t="e">
        <f>INDEX(Артикулы!B:B,MATCH('Размещение товаров на витрине'!K58,Артикулы!A:A,0))</f>
        <v>#N/A</v>
      </c>
    </row>
    <row r="59" spans="1:1" ht="24.9" customHeight="1" x14ac:dyDescent="0.3">
      <c r="A59" s="9" t="e">
        <f>INDEX(Артикулы!B:B,MATCH('Размещение товаров на витрине'!K59,Артикулы!A:A,0))</f>
        <v>#N/A</v>
      </c>
    </row>
    <row r="60" spans="1:1" ht="24.9" customHeight="1" x14ac:dyDescent="0.3">
      <c r="A60" s="9" t="e">
        <f>INDEX(Артикулы!B:B,MATCH('Размещение товаров на витрине'!K60,Артикулы!A:A,0))</f>
        <v>#N/A</v>
      </c>
    </row>
    <row r="61" spans="1:1" ht="24.9" customHeight="1" x14ac:dyDescent="0.3">
      <c r="A61" s="9" t="e">
        <f>INDEX(Артикулы!B:B,MATCH('Размещение товаров на витрине'!K61,Артикулы!A:A,0))</f>
        <v>#N/A</v>
      </c>
    </row>
    <row r="62" spans="1:1" ht="24.9" customHeight="1" x14ac:dyDescent="0.3">
      <c r="A62" s="9" t="e">
        <f>INDEX(Артикулы!B:B,MATCH('Размещение товаров на витрине'!K62,Артикулы!A:A,0))</f>
        <v>#N/A</v>
      </c>
    </row>
    <row r="63" spans="1:1" ht="24.9" customHeight="1" x14ac:dyDescent="0.3">
      <c r="A63" s="9" t="e">
        <f>INDEX(Артикулы!B:B,MATCH('Размещение товаров на витрине'!K63,Артикулы!A:A,0))</f>
        <v>#N/A</v>
      </c>
    </row>
    <row r="64" spans="1:1" ht="24.9" customHeight="1" x14ac:dyDescent="0.3">
      <c r="A64" s="9" t="e">
        <f>INDEX(Артикулы!B:B,MATCH('Размещение товаров на витрине'!K64,Артикулы!A:A,0))</f>
        <v>#N/A</v>
      </c>
    </row>
    <row r="65" spans="1:1" ht="24.9" customHeight="1" x14ac:dyDescent="0.3">
      <c r="A65" s="9" t="e">
        <f>INDEX(Артикулы!B:B,MATCH('Размещение товаров на витрине'!K65,Артикулы!A:A,0))</f>
        <v>#N/A</v>
      </c>
    </row>
    <row r="66" spans="1:1" ht="24.9" customHeight="1" x14ac:dyDescent="0.3">
      <c r="A66" s="9" t="e">
        <f>INDEX(Артикулы!B:B,MATCH('Размещение товаров на витрине'!K66,Артикулы!A:A,0))</f>
        <v>#N/A</v>
      </c>
    </row>
    <row r="67" spans="1:1" ht="24.9" customHeight="1" x14ac:dyDescent="0.3">
      <c r="A67" s="9" t="e">
        <f>INDEX(Артикулы!B:B,MATCH('Размещение товаров на витрине'!K67,Артикулы!A:A,0))</f>
        <v>#N/A</v>
      </c>
    </row>
    <row r="68" spans="1:1" ht="24.9" customHeight="1" x14ac:dyDescent="0.3">
      <c r="A68" s="9" t="e">
        <f>INDEX(Артикулы!B:B,MATCH('Размещение товаров на витрине'!K68,Артикулы!A:A,0))</f>
        <v>#N/A</v>
      </c>
    </row>
    <row r="69" spans="1:1" ht="24.9" customHeight="1" x14ac:dyDescent="0.3">
      <c r="A69" s="9" t="e">
        <f>INDEX(Артикулы!B:B,MATCH('Размещение товаров на витрине'!K69,Артикулы!A:A,0))</f>
        <v>#N/A</v>
      </c>
    </row>
    <row r="70" spans="1:1" ht="24.9" customHeight="1" x14ac:dyDescent="0.3">
      <c r="A70" s="9" t="e">
        <f>INDEX(Артикулы!B:B,MATCH('Размещение товаров на витрине'!K70,Артикулы!A:A,0))</f>
        <v>#N/A</v>
      </c>
    </row>
    <row r="71" spans="1:1" ht="24.9" customHeight="1" x14ac:dyDescent="0.3">
      <c r="A71" s="9" t="e">
        <f>INDEX(Артикулы!B:B,MATCH('Размещение товаров на витрине'!K71,Артикулы!A:A,0))</f>
        <v>#N/A</v>
      </c>
    </row>
    <row r="72" spans="1:1" ht="24.9" customHeight="1" x14ac:dyDescent="0.3">
      <c r="A72" s="9" t="e">
        <f>INDEX(Артикулы!B:B,MATCH('Размещение товаров на витрине'!K72,Артикулы!A:A,0))</f>
        <v>#N/A</v>
      </c>
    </row>
    <row r="73" spans="1:1" ht="24.9" customHeight="1" x14ac:dyDescent="0.3">
      <c r="A73" s="9" t="e">
        <f>INDEX(Артикулы!B:B,MATCH('Размещение товаров на витрине'!K73,Артикулы!A:A,0))</f>
        <v>#N/A</v>
      </c>
    </row>
    <row r="74" spans="1:1" ht="24.9" customHeight="1" x14ac:dyDescent="0.3">
      <c r="A74" s="9" t="e">
        <f>INDEX(Артикулы!B:B,MATCH('Размещение товаров на витрине'!K74,Артикулы!A:A,0))</f>
        <v>#N/A</v>
      </c>
    </row>
    <row r="75" spans="1:1" ht="24.9" customHeight="1" x14ac:dyDescent="0.3">
      <c r="A75" s="9" t="e">
        <f>INDEX(Артикулы!B:B,MATCH('Размещение товаров на витрине'!K75,Артикулы!A:A,0))</f>
        <v>#N/A</v>
      </c>
    </row>
    <row r="76" spans="1:1" ht="24.9" customHeight="1" x14ac:dyDescent="0.3">
      <c r="A76" s="9" t="e">
        <f>INDEX(Артикулы!B:B,MATCH('Размещение товаров на витрине'!K76,Артикулы!A:A,0))</f>
        <v>#N/A</v>
      </c>
    </row>
    <row r="77" spans="1:1" ht="24.9" customHeight="1" x14ac:dyDescent="0.3">
      <c r="A77" s="9" t="e">
        <f>INDEX(Артикулы!B:B,MATCH('Размещение товаров на витрине'!K77,Артикулы!A:A,0))</f>
        <v>#N/A</v>
      </c>
    </row>
    <row r="78" spans="1:1" ht="24.9" customHeight="1" x14ac:dyDescent="0.3">
      <c r="A78" s="9" t="e">
        <f>INDEX(Артикулы!B:B,MATCH('Размещение товаров на витрине'!K78,Артикулы!A:A,0))</f>
        <v>#N/A</v>
      </c>
    </row>
    <row r="79" spans="1:1" ht="24.9" customHeight="1" x14ac:dyDescent="0.3">
      <c r="A79" s="9" t="e">
        <f>INDEX(Артикулы!B:B,MATCH('Размещение товаров на витрине'!K79,Артикулы!A:A,0))</f>
        <v>#N/A</v>
      </c>
    </row>
    <row r="80" spans="1:1" ht="24.9" customHeight="1" x14ac:dyDescent="0.3">
      <c r="A80" s="9" t="e">
        <f>INDEX(Артикулы!B:B,MATCH('Размещение товаров на витрине'!K80,Артикулы!A:A,0))</f>
        <v>#N/A</v>
      </c>
    </row>
    <row r="81" spans="1:1" ht="24.9" customHeight="1" x14ac:dyDescent="0.3">
      <c r="A81" s="9" t="e">
        <f>INDEX(Артикулы!B:B,MATCH('Размещение товаров на витрине'!K81,Артикулы!A:A,0))</f>
        <v>#N/A</v>
      </c>
    </row>
    <row r="82" spans="1:1" ht="24.9" customHeight="1" x14ac:dyDescent="0.3">
      <c r="A82" s="9" t="e">
        <f>INDEX(Артикулы!B:B,MATCH('Размещение товаров на витрине'!K82,Артикулы!A:A,0))</f>
        <v>#N/A</v>
      </c>
    </row>
    <row r="83" spans="1:1" ht="24.9" customHeight="1" x14ac:dyDescent="0.3">
      <c r="A83" s="9" t="e">
        <f>INDEX(Артикулы!B:B,MATCH('Размещение товаров на витрине'!K83,Артикулы!A:A,0))</f>
        <v>#N/A</v>
      </c>
    </row>
    <row r="84" spans="1:1" ht="24.9" customHeight="1" x14ac:dyDescent="0.3">
      <c r="A84" s="9" t="e">
        <f>INDEX(Артикулы!B:B,MATCH('Размещение товаров на витрине'!K84,Артикулы!A:A,0))</f>
        <v>#N/A</v>
      </c>
    </row>
    <row r="85" spans="1:1" ht="24.9" customHeight="1" x14ac:dyDescent="0.3">
      <c r="A85" s="9" t="e">
        <f>INDEX(Артикулы!B:B,MATCH('Размещение товаров на витрине'!K85,Артикулы!A:A,0))</f>
        <v>#N/A</v>
      </c>
    </row>
    <row r="86" spans="1:1" ht="24.9" customHeight="1" x14ac:dyDescent="0.3">
      <c r="A86" s="9" t="e">
        <f>INDEX(Артикулы!B:B,MATCH('Размещение товаров на витрине'!K86,Артикулы!A:A,0))</f>
        <v>#N/A</v>
      </c>
    </row>
    <row r="87" spans="1:1" ht="24.9" customHeight="1" x14ac:dyDescent="0.3">
      <c r="A87" s="9" t="e">
        <f>INDEX(Артикулы!B:B,MATCH('Размещение товаров на витрине'!K87,Артикулы!A:A,0))</f>
        <v>#N/A</v>
      </c>
    </row>
    <row r="88" spans="1:1" ht="24.9" customHeight="1" x14ac:dyDescent="0.3">
      <c r="A88" s="9" t="e">
        <f>INDEX(Артикулы!B:B,MATCH('Размещение товаров на витрине'!K88,Артикулы!A:A,0))</f>
        <v>#N/A</v>
      </c>
    </row>
    <row r="89" spans="1:1" ht="24.9" customHeight="1" x14ac:dyDescent="0.3">
      <c r="A89" s="9" t="e">
        <f>INDEX(Артикулы!B:B,MATCH('Размещение товаров на витрине'!K89,Артикулы!A:A,0))</f>
        <v>#N/A</v>
      </c>
    </row>
    <row r="90" spans="1:1" ht="24.9" customHeight="1" x14ac:dyDescent="0.3">
      <c r="A90" s="9" t="e">
        <f>INDEX(Артикулы!B:B,MATCH('Размещение товаров на витрине'!K90,Артикулы!A:A,0))</f>
        <v>#N/A</v>
      </c>
    </row>
    <row r="91" spans="1:1" ht="24.9" customHeight="1" x14ac:dyDescent="0.3">
      <c r="A91" s="9" t="e">
        <f>INDEX(Артикулы!B:B,MATCH('Размещение товаров на витрине'!K91,Артикулы!A:A,0))</f>
        <v>#N/A</v>
      </c>
    </row>
    <row r="92" spans="1:1" ht="24.9" customHeight="1" x14ac:dyDescent="0.3">
      <c r="A92" s="9" t="e">
        <f>INDEX(Артикулы!B:B,MATCH('Размещение товаров на витрине'!K92,Артикулы!A:A,0))</f>
        <v>#N/A</v>
      </c>
    </row>
    <row r="93" spans="1:1" ht="24.9" customHeight="1" x14ac:dyDescent="0.3">
      <c r="A93" s="9" t="e">
        <f>INDEX(Артикулы!B:B,MATCH('Размещение товаров на витрине'!K93,Артикулы!A:A,0))</f>
        <v>#N/A</v>
      </c>
    </row>
    <row r="94" spans="1:1" ht="24.9" customHeight="1" x14ac:dyDescent="0.3">
      <c r="A94" s="9" t="e">
        <f>INDEX(Артикулы!B:B,MATCH('Размещение товаров на витрине'!K94,Артикулы!A:A,0))</f>
        <v>#N/A</v>
      </c>
    </row>
    <row r="95" spans="1:1" ht="24.9" customHeight="1" x14ac:dyDescent="0.3">
      <c r="A95" s="9" t="e">
        <f>INDEX(Артикулы!B:B,MATCH('Размещение товаров на витрине'!K95,Артикулы!A:A,0))</f>
        <v>#N/A</v>
      </c>
    </row>
    <row r="96" spans="1:1" ht="24.9" customHeight="1" x14ac:dyDescent="0.3">
      <c r="A96" s="9" t="e">
        <f>INDEX(Артикулы!B:B,MATCH('Размещение товаров на витрине'!K96,Артикулы!A:A,0))</f>
        <v>#N/A</v>
      </c>
    </row>
    <row r="97" spans="1:1" ht="24.9" customHeight="1" x14ac:dyDescent="0.3">
      <c r="A97" s="9" t="e">
        <f>INDEX(Артикулы!B:B,MATCH('Размещение товаров на витрине'!K97,Артикулы!A:A,0))</f>
        <v>#N/A</v>
      </c>
    </row>
    <row r="98" spans="1:1" ht="24.9" customHeight="1" x14ac:dyDescent="0.3">
      <c r="A98" s="9" t="e">
        <f>INDEX(Артикулы!B:B,MATCH('Размещение товаров на витрине'!K98,Артикулы!A:A,0))</f>
        <v>#N/A</v>
      </c>
    </row>
    <row r="99" spans="1:1" x14ac:dyDescent="0.3">
      <c r="A99" s="9" t="e">
        <f>INDEX(Артикулы!B:B,MATCH('Размещение товаров на витрине'!K99,Артикулы!A:A,0))</f>
        <v>#N/A</v>
      </c>
    </row>
    <row r="100" spans="1:1" x14ac:dyDescent="0.3">
      <c r="A100" s="9" t="e">
        <f>INDEX(Артикулы!B:B,MATCH('Размещение товаров на витрине'!K100,Артикулы!A:A,0))</f>
        <v>#N/A</v>
      </c>
    </row>
    <row r="101" spans="1:1" x14ac:dyDescent="0.3">
      <c r="A101" s="9" t="e">
        <f>INDEX(Артикулы!B:B,MATCH('Размещение товаров на витрине'!K101,Артикулы!A:A,0))</f>
        <v>#N/A</v>
      </c>
    </row>
    <row r="102" spans="1:1" x14ac:dyDescent="0.3">
      <c r="A102" s="9" t="e">
        <f>INDEX(Артикулы!B:B,MATCH('Размещение товаров на витрине'!K102,Артикулы!A:A,0))</f>
        <v>#N/A</v>
      </c>
    </row>
    <row r="103" spans="1:1" x14ac:dyDescent="0.3">
      <c r="A103" s="9" t="e">
        <f>INDEX(Артикулы!B:B,MATCH('Размещение товаров на витрине'!K103,Артикулы!A:A,0))</f>
        <v>#N/A</v>
      </c>
    </row>
    <row r="104" spans="1:1" x14ac:dyDescent="0.3">
      <c r="A104" s="9" t="e">
        <f>INDEX(Артикулы!B:B,MATCH('Размещение товаров на витрине'!K104,Артикулы!A:A,0))</f>
        <v>#N/A</v>
      </c>
    </row>
    <row r="105" spans="1:1" x14ac:dyDescent="0.3">
      <c r="A105" s="9" t="e">
        <f>INDEX(Артикулы!B:B,MATCH('Размещение товаров на витрине'!K105,Артикулы!A:A,0))</f>
        <v>#N/A</v>
      </c>
    </row>
    <row r="106" spans="1:1" x14ac:dyDescent="0.3">
      <c r="A106" s="9" t="e">
        <f>INDEX(Артикулы!B:B,MATCH('Размещение товаров на витрине'!K106,Артикулы!A:A,0))</f>
        <v>#N/A</v>
      </c>
    </row>
    <row r="107" spans="1:1" x14ac:dyDescent="0.3">
      <c r="A107" s="9" t="e">
        <f>INDEX(Артикулы!B:B,MATCH('Размещение товаров на витрине'!K107,Артикулы!A:A,0))</f>
        <v>#N/A</v>
      </c>
    </row>
    <row r="108" spans="1:1" x14ac:dyDescent="0.3">
      <c r="A108" s="9" t="e">
        <f>INDEX(Артикулы!B:B,MATCH('Размещение товаров на витрине'!K108,Артикулы!A:A,0))</f>
        <v>#N/A</v>
      </c>
    </row>
    <row r="109" spans="1:1" x14ac:dyDescent="0.3">
      <c r="A109" s="9" t="e">
        <f>INDEX(Артикулы!B:B,MATCH('Размещение товаров на витрине'!K109,Артикулы!A:A,0))</f>
        <v>#N/A</v>
      </c>
    </row>
    <row r="110" spans="1:1" x14ac:dyDescent="0.3">
      <c r="A110" s="9" t="e">
        <f>INDEX(Артикулы!B:B,MATCH('Размещение товаров на витрине'!K110,Артикулы!A:A,0))</f>
        <v>#N/A</v>
      </c>
    </row>
    <row r="111" spans="1:1" x14ac:dyDescent="0.3">
      <c r="A111" s="9" t="e">
        <f>INDEX(Артикулы!B:B,MATCH('Размещение товаров на витрине'!K111,Артикулы!A:A,0))</f>
        <v>#N/A</v>
      </c>
    </row>
    <row r="112" spans="1:1" x14ac:dyDescent="0.3">
      <c r="A112" s="9" t="e">
        <f>INDEX(Артикулы!B:B,MATCH('Размещение товаров на витрине'!K112,Артикулы!A:A,0))</f>
        <v>#N/A</v>
      </c>
    </row>
    <row r="113" spans="1:1" x14ac:dyDescent="0.3">
      <c r="A113" s="9" t="e">
        <f>INDEX(Артикулы!B:B,MATCH('Размещение товаров на витрине'!K113,Артикулы!A:A,0))</f>
        <v>#N/A</v>
      </c>
    </row>
    <row r="114" spans="1:1" x14ac:dyDescent="0.3">
      <c r="A114" s="9" t="e">
        <f>INDEX(Артикулы!B:B,MATCH('Размещение товаров на витрине'!K114,Артикулы!A:A,0))</f>
        <v>#N/A</v>
      </c>
    </row>
    <row r="115" spans="1:1" x14ac:dyDescent="0.3">
      <c r="A115" s="9" t="e">
        <f>INDEX(Артикулы!B:B,MATCH('Размещение товаров на витрине'!K115,Артикулы!A:A,0))</f>
        <v>#N/A</v>
      </c>
    </row>
    <row r="116" spans="1:1" x14ac:dyDescent="0.3">
      <c r="A116" s="9" t="e">
        <f>INDEX(Артикулы!B:B,MATCH('Размещение товаров на витрине'!K116,Артикулы!A:A,0))</f>
        <v>#N/A</v>
      </c>
    </row>
    <row r="117" spans="1:1" x14ac:dyDescent="0.3">
      <c r="A117" s="9" t="e">
        <f>INDEX(Артикулы!B:B,MATCH('Размещение товаров на витрине'!K117,Артикулы!A:A,0))</f>
        <v>#N/A</v>
      </c>
    </row>
    <row r="118" spans="1:1" x14ac:dyDescent="0.3">
      <c r="A118" s="9" t="e">
        <f>INDEX(Артикулы!B:B,MATCH('Размещение товаров на витрине'!K118,Артикулы!A:A,0))</f>
        <v>#N/A</v>
      </c>
    </row>
    <row r="119" spans="1:1" x14ac:dyDescent="0.3">
      <c r="A119" s="9" t="e">
        <f>INDEX(Артикулы!B:B,MATCH('Размещение товаров на витрине'!K119,Артикулы!A:A,0))</f>
        <v>#N/A</v>
      </c>
    </row>
    <row r="120" spans="1:1" x14ac:dyDescent="0.3">
      <c r="A120" s="9" t="e">
        <f>INDEX(Артикулы!B:B,MATCH('Размещение товаров на витрине'!K120,Артикулы!A:A,0))</f>
        <v>#N/A</v>
      </c>
    </row>
    <row r="121" spans="1:1" x14ac:dyDescent="0.3">
      <c r="A121" s="9" t="e">
        <f>INDEX(Артикулы!B:B,MATCH('Размещение товаров на витрине'!K121,Артикулы!A:A,0))</f>
        <v>#N/A</v>
      </c>
    </row>
    <row r="122" spans="1:1" x14ac:dyDescent="0.3">
      <c r="A122" s="9" t="e">
        <f>INDEX(Артикулы!B:B,MATCH('Размещение товаров на витрине'!K122,Артикулы!A:A,0))</f>
        <v>#N/A</v>
      </c>
    </row>
    <row r="123" spans="1:1" x14ac:dyDescent="0.3">
      <c r="A123" s="9" t="e">
        <f>INDEX(Артикулы!B:B,MATCH('Размещение товаров на витрине'!K123,Артикулы!A:A,0))</f>
        <v>#N/A</v>
      </c>
    </row>
    <row r="124" spans="1:1" x14ac:dyDescent="0.3">
      <c r="A124" s="9" t="e">
        <f>INDEX(Артикулы!B:B,MATCH('Размещение товаров на витрине'!K124,Артикулы!A:A,0))</f>
        <v>#N/A</v>
      </c>
    </row>
    <row r="125" spans="1:1" x14ac:dyDescent="0.3">
      <c r="A125" s="9" t="e">
        <f>INDEX(Артикулы!B:B,MATCH('Размещение товаров на витрине'!K125,Артикулы!A:A,0))</f>
        <v>#N/A</v>
      </c>
    </row>
    <row r="126" spans="1:1" x14ac:dyDescent="0.3">
      <c r="A126" s="9" t="e">
        <f>INDEX(Артикулы!B:B,MATCH('Размещение товаров на витрине'!K126,Артикулы!A:A,0))</f>
        <v>#N/A</v>
      </c>
    </row>
    <row r="127" spans="1:1" x14ac:dyDescent="0.3">
      <c r="A127" s="9" t="e">
        <f>INDEX(Артикулы!B:B,MATCH('Размещение товаров на витрине'!K127,Артикулы!A:A,0))</f>
        <v>#N/A</v>
      </c>
    </row>
    <row r="128" spans="1:1" x14ac:dyDescent="0.3">
      <c r="A128" s="9" t="e">
        <f>INDEX(Артикулы!B:B,MATCH('Размещение товаров на витрине'!K128,Артикулы!A:A,0))</f>
        <v>#N/A</v>
      </c>
    </row>
    <row r="129" spans="1:1" x14ac:dyDescent="0.3">
      <c r="A129" s="9" t="e">
        <f>INDEX(Артикулы!B:B,MATCH('Размещение товаров на витрине'!K129,Артикулы!A:A,0))</f>
        <v>#N/A</v>
      </c>
    </row>
    <row r="130" spans="1:1" x14ac:dyDescent="0.3">
      <c r="A130" s="9" t="e">
        <f>INDEX(Артикулы!B:B,MATCH('Размещение товаров на витрине'!K130,Артикулы!A:A,0))</f>
        <v>#N/A</v>
      </c>
    </row>
    <row r="131" spans="1:1" x14ac:dyDescent="0.3">
      <c r="A131" s="9" t="e">
        <f>INDEX(Артикулы!B:B,MATCH('Размещение товаров на витрине'!K131,Артикулы!A:A,0))</f>
        <v>#N/A</v>
      </c>
    </row>
    <row r="132" spans="1:1" x14ac:dyDescent="0.3">
      <c r="A132" s="9" t="e">
        <f>INDEX(Артикулы!B:B,MATCH('Размещение товаров на витрине'!K132,Артикулы!A:A,0))</f>
        <v>#N/A</v>
      </c>
    </row>
    <row r="133" spans="1:1" x14ac:dyDescent="0.3">
      <c r="A133" s="9" t="e">
        <f>INDEX(Артикулы!B:B,MATCH('Размещение товаров на витрине'!K133,Артикулы!A:A,0))</f>
        <v>#N/A</v>
      </c>
    </row>
    <row r="134" spans="1:1" x14ac:dyDescent="0.3">
      <c r="A134" s="9" t="e">
        <f>INDEX(Артикулы!B:B,MATCH('Размещение товаров на витрине'!K134,Артикулы!A:A,0))</f>
        <v>#N/A</v>
      </c>
    </row>
    <row r="135" spans="1:1" x14ac:dyDescent="0.3">
      <c r="A135" s="9" t="e">
        <f>INDEX(Артикулы!B:B,MATCH('Размещение товаров на витрине'!K135,Артикулы!A:A,0))</f>
        <v>#N/A</v>
      </c>
    </row>
    <row r="136" spans="1:1" x14ac:dyDescent="0.3">
      <c r="A136" s="9" t="e">
        <f>INDEX(Артикулы!B:B,MATCH('Размещение товаров на витрине'!K136,Артикулы!A:A,0))</f>
        <v>#N/A</v>
      </c>
    </row>
    <row r="137" spans="1:1" x14ac:dyDescent="0.3">
      <c r="A137" s="9" t="e">
        <f>INDEX(Артикулы!B:B,MATCH('Размещение товаров на витрине'!K137,Артикулы!A:A,0))</f>
        <v>#N/A</v>
      </c>
    </row>
    <row r="138" spans="1:1" x14ac:dyDescent="0.3">
      <c r="A138" s="9" t="e">
        <f>INDEX(Артикулы!B:B,MATCH('Размещение товаров на витрине'!K138,Артикулы!A:A,0))</f>
        <v>#N/A</v>
      </c>
    </row>
    <row r="139" spans="1:1" x14ac:dyDescent="0.3">
      <c r="A139" s="9" t="e">
        <f>INDEX(Артикулы!B:B,MATCH('Размещение товаров на витрине'!K139,Артикулы!A:A,0))</f>
        <v>#N/A</v>
      </c>
    </row>
    <row r="140" spans="1:1" x14ac:dyDescent="0.3">
      <c r="A140" s="9" t="e">
        <f>INDEX(Артикулы!B:B,MATCH('Размещение товаров на витрине'!K140,Артикулы!A:A,0))</f>
        <v>#N/A</v>
      </c>
    </row>
    <row r="141" spans="1:1" x14ac:dyDescent="0.3">
      <c r="A141" s="9" t="e">
        <f>INDEX(Артикулы!B:B,MATCH('Размещение товаров на витрине'!K141,Артикулы!A:A,0))</f>
        <v>#N/A</v>
      </c>
    </row>
    <row r="142" spans="1:1" x14ac:dyDescent="0.3">
      <c r="A142" s="9" t="e">
        <f>INDEX(Артикулы!B:B,MATCH('Размещение товаров на витрине'!K142,Артикулы!A:A,0))</f>
        <v>#N/A</v>
      </c>
    </row>
    <row r="143" spans="1:1" x14ac:dyDescent="0.3">
      <c r="A143" s="9" t="e">
        <f>INDEX(Артикулы!B:B,MATCH('Размещение товаров на витрине'!K143,Артикулы!A:A,0))</f>
        <v>#N/A</v>
      </c>
    </row>
    <row r="144" spans="1:1" x14ac:dyDescent="0.3">
      <c r="A144" s="9" t="e">
        <f>INDEX(Артикулы!B:B,MATCH('Размещение товаров на витрине'!K144,Артикулы!A:A,0))</f>
        <v>#N/A</v>
      </c>
    </row>
    <row r="145" spans="1:1" x14ac:dyDescent="0.3">
      <c r="A145" s="9" t="e">
        <f>INDEX(Артикулы!B:B,MATCH('Размещение товаров на витрине'!K145,Артикулы!A:A,0))</f>
        <v>#N/A</v>
      </c>
    </row>
    <row r="146" spans="1:1" x14ac:dyDescent="0.3">
      <c r="A146" s="9" t="e">
        <f>INDEX(Артикулы!B:B,MATCH('Размещение товаров на витрине'!K146,Артикулы!A:A,0))</f>
        <v>#N/A</v>
      </c>
    </row>
    <row r="147" spans="1:1" x14ac:dyDescent="0.3">
      <c r="A147" s="9" t="e">
        <f>INDEX(Артикулы!B:B,MATCH('Размещение товаров на витрине'!K147,Артикулы!A:A,0))</f>
        <v>#N/A</v>
      </c>
    </row>
    <row r="148" spans="1:1" x14ac:dyDescent="0.3">
      <c r="A148" s="9" t="e">
        <f>INDEX(Артикулы!B:B,MATCH('Размещение товаров на витрине'!K148,Артикулы!A:A,0))</f>
        <v>#N/A</v>
      </c>
    </row>
    <row r="149" spans="1:1" x14ac:dyDescent="0.3">
      <c r="A149" s="9" t="e">
        <f>INDEX(Артикулы!B:B,MATCH('Размещение товаров на витрине'!K149,Артикулы!A:A,0))</f>
        <v>#N/A</v>
      </c>
    </row>
    <row r="150" spans="1:1" x14ac:dyDescent="0.3">
      <c r="A150" s="9" t="e">
        <f>INDEX(Артикулы!B:B,MATCH('Размещение товаров на витрине'!K150,Артикулы!A:A,0))</f>
        <v>#N/A</v>
      </c>
    </row>
    <row r="151" spans="1:1" x14ac:dyDescent="0.3">
      <c r="A151" s="9" t="e">
        <f>INDEX(Артикулы!B:B,MATCH('Размещение товаров на витрине'!K151,Артикулы!A:A,0))</f>
        <v>#N/A</v>
      </c>
    </row>
    <row r="152" spans="1:1" x14ac:dyDescent="0.3">
      <c r="A152" s="9" t="e">
        <f>INDEX(Артикулы!B:B,MATCH('Размещение товаров на витрине'!K152,Артикулы!A:A,0))</f>
        <v>#N/A</v>
      </c>
    </row>
    <row r="153" spans="1:1" x14ac:dyDescent="0.3">
      <c r="A153" s="9" t="e">
        <f>INDEX(Артикулы!B:B,MATCH('Размещение товаров на витрине'!K153,Артикулы!A:A,0))</f>
        <v>#N/A</v>
      </c>
    </row>
    <row r="154" spans="1:1" x14ac:dyDescent="0.3">
      <c r="A154" s="9" t="e">
        <f>INDEX(Артикулы!B:B,MATCH('Размещение товаров на витрине'!K154,Артикулы!A:A,0))</f>
        <v>#N/A</v>
      </c>
    </row>
    <row r="155" spans="1:1" x14ac:dyDescent="0.3">
      <c r="A155" s="9" t="e">
        <f>INDEX(Артикулы!B:B,MATCH('Размещение товаров на витрине'!K155,Артикулы!A:A,0))</f>
        <v>#N/A</v>
      </c>
    </row>
    <row r="156" spans="1:1" x14ac:dyDescent="0.3">
      <c r="A156" s="9" t="e">
        <f>INDEX(Артикулы!B:B,MATCH('Размещение товаров на витрине'!K156,Артикулы!A:A,0))</f>
        <v>#N/A</v>
      </c>
    </row>
    <row r="157" spans="1:1" x14ac:dyDescent="0.3">
      <c r="A157" s="9" t="e">
        <f>INDEX(Артикулы!B:B,MATCH('Размещение товаров на витрине'!K157,Артикулы!A:A,0))</f>
        <v>#N/A</v>
      </c>
    </row>
    <row r="158" spans="1:1" x14ac:dyDescent="0.3">
      <c r="A158" s="9" t="e">
        <f>INDEX(Артикулы!B:B,MATCH('Размещение товаров на витрине'!K158,Артикулы!A:A,0))</f>
        <v>#N/A</v>
      </c>
    </row>
    <row r="159" spans="1:1" x14ac:dyDescent="0.3">
      <c r="A159" s="9" t="e">
        <f>INDEX(Артикулы!B:B,MATCH('Размещение товаров на витрине'!K159,Артикулы!A:A,0))</f>
        <v>#N/A</v>
      </c>
    </row>
    <row r="160" spans="1:1" x14ac:dyDescent="0.3">
      <c r="A160" s="9" t="e">
        <f>INDEX(Артикулы!B:B,MATCH('Размещение товаров на витрине'!K160,Артикулы!A:A,0))</f>
        <v>#N/A</v>
      </c>
    </row>
    <row r="161" spans="1:1" x14ac:dyDescent="0.3">
      <c r="A161" s="9" t="e">
        <f>INDEX(Артикулы!B:B,MATCH('Размещение товаров на витрине'!K161,Артикулы!A:A,0))</f>
        <v>#N/A</v>
      </c>
    </row>
    <row r="162" spans="1:1" x14ac:dyDescent="0.3">
      <c r="A162" s="9" t="e">
        <f>INDEX(Артикулы!B:B,MATCH('Размещение товаров на витрине'!K162,Артикулы!A:A,0))</f>
        <v>#N/A</v>
      </c>
    </row>
    <row r="163" spans="1:1" x14ac:dyDescent="0.3">
      <c r="A163" s="9" t="e">
        <f>INDEX(Артикулы!B:B,MATCH('Размещение товаров на витрине'!K163,Артикулы!A:A,0))</f>
        <v>#N/A</v>
      </c>
    </row>
    <row r="164" spans="1:1" x14ac:dyDescent="0.3">
      <c r="A164" s="9" t="e">
        <f>INDEX(Артикулы!B:B,MATCH('Размещение товаров на витрине'!K164,Артикулы!A:A,0))</f>
        <v>#N/A</v>
      </c>
    </row>
    <row r="165" spans="1:1" x14ac:dyDescent="0.3">
      <c r="A165" s="9" t="e">
        <f>INDEX(Артикулы!B:B,MATCH('Размещение товаров на витрине'!K165,Артикулы!A:A,0))</f>
        <v>#N/A</v>
      </c>
    </row>
    <row r="166" spans="1:1" x14ac:dyDescent="0.3">
      <c r="A166" s="9" t="e">
        <f>INDEX(Артикулы!B:B,MATCH('Размещение товаров на витрине'!K166,Артикулы!A:A,0))</f>
        <v>#N/A</v>
      </c>
    </row>
    <row r="167" spans="1:1" x14ac:dyDescent="0.3">
      <c r="A167" s="9" t="e">
        <f>INDEX(Артикулы!B:B,MATCH('Размещение товаров на витрине'!K167,Артикулы!A:A,0))</f>
        <v>#N/A</v>
      </c>
    </row>
    <row r="168" spans="1:1" x14ac:dyDescent="0.3">
      <c r="A168" s="9" t="e">
        <f>INDEX(Артикулы!B:B,MATCH('Размещение товаров на витрине'!K168,Артикулы!A:A,0))</f>
        <v>#N/A</v>
      </c>
    </row>
    <row r="169" spans="1:1" x14ac:dyDescent="0.3">
      <c r="A169" s="9" t="e">
        <f>INDEX(Артикулы!B:B,MATCH('Размещение товаров на витрине'!K169,Артикулы!A:A,0))</f>
        <v>#N/A</v>
      </c>
    </row>
    <row r="170" spans="1:1" x14ac:dyDescent="0.3">
      <c r="A170" s="9" t="e">
        <f>INDEX(Артикулы!B:B,MATCH('Размещение товаров на витрине'!K170,Артикулы!A:A,0))</f>
        <v>#N/A</v>
      </c>
    </row>
    <row r="171" spans="1:1" x14ac:dyDescent="0.3">
      <c r="A171" s="9" t="e">
        <f>INDEX(Артикулы!B:B,MATCH('Размещение товаров на витрине'!K171,Артикулы!A:A,0))</f>
        <v>#N/A</v>
      </c>
    </row>
    <row r="172" spans="1:1" x14ac:dyDescent="0.3">
      <c r="A172" s="9" t="e">
        <f>INDEX(Артикулы!B:B,MATCH('Размещение товаров на витрине'!K172,Артикулы!A:A,0))</f>
        <v>#N/A</v>
      </c>
    </row>
    <row r="173" spans="1:1" x14ac:dyDescent="0.3">
      <c r="A173" s="9" t="e">
        <f>INDEX(Артикулы!B:B,MATCH('Размещение товаров на витрине'!K173,Артикулы!A:A,0))</f>
        <v>#N/A</v>
      </c>
    </row>
    <row r="174" spans="1:1" x14ac:dyDescent="0.3">
      <c r="A174" s="9" t="e">
        <f>INDEX(Артикулы!B:B,MATCH('Размещение товаров на витрине'!K174,Артикулы!A:A,0))</f>
        <v>#N/A</v>
      </c>
    </row>
    <row r="175" spans="1:1" x14ac:dyDescent="0.3">
      <c r="A175" s="9" t="e">
        <f>INDEX(Артикулы!B:B,MATCH('Размещение товаров на витрине'!K175,Артикулы!A:A,0))</f>
        <v>#N/A</v>
      </c>
    </row>
    <row r="176" spans="1:1" x14ac:dyDescent="0.3">
      <c r="A176" s="9" t="e">
        <f>INDEX(Артикулы!B:B,MATCH('Размещение товаров на витрине'!K176,Артикулы!A:A,0))</f>
        <v>#N/A</v>
      </c>
    </row>
    <row r="177" spans="1:1" x14ac:dyDescent="0.3">
      <c r="A177" s="9" t="e">
        <f>INDEX(Артикулы!B:B,MATCH('Размещение товаров на витрине'!K177,Артикулы!A:A,0))</f>
        <v>#N/A</v>
      </c>
    </row>
    <row r="178" spans="1:1" x14ac:dyDescent="0.3">
      <c r="A178" s="9" t="e">
        <f>INDEX(Артикулы!B:B,MATCH('Размещение товаров на витрине'!K178,Артикулы!A:A,0))</f>
        <v>#N/A</v>
      </c>
    </row>
    <row r="179" spans="1:1" x14ac:dyDescent="0.3">
      <c r="A179" s="9" t="e">
        <f>INDEX(Артикулы!B:B,MATCH('Размещение товаров на витрине'!K179,Артикулы!A:A,0))</f>
        <v>#N/A</v>
      </c>
    </row>
    <row r="180" spans="1:1" x14ac:dyDescent="0.3">
      <c r="A180" s="9" t="e">
        <f>INDEX(Артикулы!B:B,MATCH('Размещение товаров на витрине'!K180,Артикулы!A:A,0))</f>
        <v>#N/A</v>
      </c>
    </row>
    <row r="181" spans="1:1" x14ac:dyDescent="0.3">
      <c r="A181" s="9" t="e">
        <f>INDEX(Артикулы!B:B,MATCH('Размещение товаров на витрине'!K181,Артикулы!A:A,0))</f>
        <v>#N/A</v>
      </c>
    </row>
    <row r="182" spans="1:1" x14ac:dyDescent="0.3">
      <c r="A182" s="9" t="e">
        <f>INDEX(Артикулы!B:B,MATCH('Размещение товаров на витрине'!K182,Артикулы!A:A,0))</f>
        <v>#N/A</v>
      </c>
    </row>
    <row r="183" spans="1:1" x14ac:dyDescent="0.3">
      <c r="A183" s="9" t="e">
        <f>INDEX(Артикулы!B:B,MATCH('Размещение товаров на витрине'!K183,Артикулы!A:A,0))</f>
        <v>#N/A</v>
      </c>
    </row>
    <row r="184" spans="1:1" x14ac:dyDescent="0.3">
      <c r="A184" s="9" t="e">
        <f>INDEX(Артикулы!B:B,MATCH('Размещение товаров на витрине'!K184,Артикулы!A:A,0))</f>
        <v>#N/A</v>
      </c>
    </row>
    <row r="185" spans="1:1" x14ac:dyDescent="0.3">
      <c r="A185" s="9" t="e">
        <f>INDEX(Артикулы!B:B,MATCH('Размещение товаров на витрине'!K185,Артикулы!A:A,0))</f>
        <v>#N/A</v>
      </c>
    </row>
    <row r="186" spans="1:1" x14ac:dyDescent="0.3">
      <c r="A186" s="9" t="e">
        <f>INDEX(Артикулы!B:B,MATCH('Размещение товаров на витрине'!K186,Артикулы!A:A,0))</f>
        <v>#N/A</v>
      </c>
    </row>
    <row r="187" spans="1:1" x14ac:dyDescent="0.3">
      <c r="A187" s="9" t="e">
        <f>INDEX(Артикулы!B:B,MATCH('Размещение товаров на витрине'!K187,Артикулы!A:A,0))</f>
        <v>#N/A</v>
      </c>
    </row>
    <row r="188" spans="1:1" x14ac:dyDescent="0.3">
      <c r="A188" s="9" t="e">
        <f>INDEX(Артикулы!B:B,MATCH('Размещение товаров на витрине'!K188,Артикулы!A:A,0))</f>
        <v>#N/A</v>
      </c>
    </row>
    <row r="189" spans="1:1" x14ac:dyDescent="0.3">
      <c r="A189" s="9" t="e">
        <f>INDEX(Артикулы!B:B,MATCH('Размещение товаров на витрине'!K189,Артикулы!A:A,0))</f>
        <v>#N/A</v>
      </c>
    </row>
    <row r="190" spans="1:1" x14ac:dyDescent="0.3">
      <c r="A190" s="9" t="e">
        <f>INDEX(Артикулы!B:B,MATCH('Размещение товаров на витрине'!K190,Артикулы!A:A,0))</f>
        <v>#N/A</v>
      </c>
    </row>
    <row r="191" spans="1:1" x14ac:dyDescent="0.3">
      <c r="A191" s="9" t="e">
        <f>INDEX(Артикулы!B:B,MATCH('Размещение товаров на витрине'!K191,Артикулы!A:A,0))</f>
        <v>#N/A</v>
      </c>
    </row>
    <row r="192" spans="1:1" x14ac:dyDescent="0.3">
      <c r="A192" s="9" t="e">
        <f>INDEX(Артикулы!B:B,MATCH('Размещение товаров на витрине'!K192,Артикулы!A:A,0))</f>
        <v>#N/A</v>
      </c>
    </row>
    <row r="193" spans="1:1" x14ac:dyDescent="0.3">
      <c r="A193" s="9" t="e">
        <f>INDEX(Артикулы!B:B,MATCH('Размещение товаров на витрине'!K193,Артикулы!A:A,0))</f>
        <v>#N/A</v>
      </c>
    </row>
    <row r="194" spans="1:1" x14ac:dyDescent="0.3">
      <c r="A194" s="9" t="e">
        <f>INDEX(Артикулы!B:B,MATCH('Размещение товаров на витрине'!K194,Артикулы!A:A,0))</f>
        <v>#N/A</v>
      </c>
    </row>
    <row r="195" spans="1:1" x14ac:dyDescent="0.3">
      <c r="A195" s="9" t="e">
        <f>INDEX(Артикулы!B:B,MATCH('Размещение товаров на витрине'!K195,Артикулы!A:A,0))</f>
        <v>#N/A</v>
      </c>
    </row>
    <row r="196" spans="1:1" x14ac:dyDescent="0.3">
      <c r="A196" s="9" t="e">
        <f>INDEX(Артикулы!B:B,MATCH('Размещение товаров на витрине'!K196,Артикулы!A:A,0))</f>
        <v>#N/A</v>
      </c>
    </row>
    <row r="197" spans="1:1" x14ac:dyDescent="0.3">
      <c r="A197" s="9" t="e">
        <f>INDEX(Артикулы!B:B,MATCH('Размещение товаров на витрине'!K197,Артикулы!A:A,0))</f>
        <v>#N/A</v>
      </c>
    </row>
    <row r="198" spans="1:1" x14ac:dyDescent="0.3">
      <c r="A198" s="9" t="e">
        <f>INDEX(Артикулы!B:B,MATCH('Размещение товаров на витрине'!K198,Артикулы!A:A,0))</f>
        <v>#N/A</v>
      </c>
    </row>
    <row r="199" spans="1:1" x14ac:dyDescent="0.3">
      <c r="A199" s="9" t="e">
        <f>INDEX(Артикулы!B:B,MATCH('Размещение товаров на витрине'!K199,Артикулы!A:A,0))</f>
        <v>#N/A</v>
      </c>
    </row>
    <row r="200" spans="1:1" x14ac:dyDescent="0.3">
      <c r="A200" s="9" t="e">
        <f>INDEX(Артикулы!B:B,MATCH('Размещение товаров на витрине'!K200,Артикулы!A:A,0))</f>
        <v>#N/A</v>
      </c>
    </row>
    <row r="201" spans="1:1" x14ac:dyDescent="0.3">
      <c r="A201" s="9" t="e">
        <f>INDEX(Артикулы!B:B,MATCH('Размещение товаров на витрине'!K201,Артикулы!A:A,0))</f>
        <v>#N/A</v>
      </c>
    </row>
    <row r="202" spans="1:1" x14ac:dyDescent="0.3">
      <c r="A202" s="9" t="e">
        <f>INDEX(Артикулы!B:B,MATCH('Размещение товаров на витрине'!K202,Артикулы!A:A,0))</f>
        <v>#N/A</v>
      </c>
    </row>
    <row r="203" spans="1:1" x14ac:dyDescent="0.3">
      <c r="A203" s="9" t="e">
        <f>INDEX(Артикулы!B:B,MATCH('Размещение товаров на витрине'!K203,Артикулы!A:A,0))</f>
        <v>#N/A</v>
      </c>
    </row>
    <row r="204" spans="1:1" x14ac:dyDescent="0.3">
      <c r="A204" s="9" t="e">
        <f>INDEX(Артикулы!B:B,MATCH('Размещение товаров на витрине'!K204,Артикулы!A:A,0))</f>
        <v>#N/A</v>
      </c>
    </row>
    <row r="205" spans="1:1" x14ac:dyDescent="0.3">
      <c r="A205" s="9" t="e">
        <f>INDEX(Артикулы!B:B,MATCH('Размещение товаров на витрине'!K205,Артикулы!A:A,0))</f>
        <v>#N/A</v>
      </c>
    </row>
    <row r="206" spans="1:1" x14ac:dyDescent="0.3">
      <c r="A206" s="9" t="e">
        <f>INDEX(Артикулы!B:B,MATCH('Размещение товаров на витрине'!K206,Артикулы!A:A,0))</f>
        <v>#N/A</v>
      </c>
    </row>
    <row r="207" spans="1:1" x14ac:dyDescent="0.3">
      <c r="A207" s="9" t="e">
        <f>INDEX(Артикулы!B:B,MATCH('Размещение товаров на витрине'!K207,Артикулы!A:A,0))</f>
        <v>#N/A</v>
      </c>
    </row>
    <row r="208" spans="1:1" x14ac:dyDescent="0.3">
      <c r="A208" s="9" t="e">
        <f>INDEX(Артикулы!B:B,MATCH('Размещение товаров на витрине'!K208,Артикулы!A:A,0))</f>
        <v>#N/A</v>
      </c>
    </row>
    <row r="209" spans="1:1" x14ac:dyDescent="0.3">
      <c r="A209" s="9" t="e">
        <f>INDEX(Артикулы!B:B,MATCH('Размещение товаров на витрине'!K209,Артикулы!A:A,0))</f>
        <v>#N/A</v>
      </c>
    </row>
    <row r="210" spans="1:1" x14ac:dyDescent="0.3">
      <c r="A210" s="9" t="e">
        <f>INDEX(Артикулы!B:B,MATCH('Размещение товаров на витрине'!K210,Артикулы!A:A,0))</f>
        <v>#N/A</v>
      </c>
    </row>
    <row r="211" spans="1:1" x14ac:dyDescent="0.3">
      <c r="A211" s="9" t="e">
        <f>INDEX(Артикулы!B:B,MATCH('Размещение товаров на витрине'!K211,Артикулы!A:A,0))</f>
        <v>#N/A</v>
      </c>
    </row>
    <row r="212" spans="1:1" x14ac:dyDescent="0.3">
      <c r="A212" s="9" t="e">
        <f>INDEX(Артикулы!B:B,MATCH('Размещение товаров на витрине'!K212,Артикулы!A:A,0))</f>
        <v>#N/A</v>
      </c>
    </row>
    <row r="213" spans="1:1" x14ac:dyDescent="0.3">
      <c r="A213" s="9" t="e">
        <f>INDEX(Артикулы!B:B,MATCH('Размещение товаров на витрине'!K213,Артикулы!A:A,0))</f>
        <v>#N/A</v>
      </c>
    </row>
    <row r="214" spans="1:1" x14ac:dyDescent="0.3">
      <c r="A214" s="9" t="e">
        <f>INDEX(Артикулы!B:B,MATCH('Размещение товаров на витрине'!K214,Артикулы!A:A,0))</f>
        <v>#N/A</v>
      </c>
    </row>
    <row r="215" spans="1:1" x14ac:dyDescent="0.3">
      <c r="A215" s="9" t="e">
        <f>INDEX(Артикулы!B:B,MATCH('Размещение товаров на витрине'!K215,Артикулы!A:A,0))</f>
        <v>#N/A</v>
      </c>
    </row>
    <row r="216" spans="1:1" x14ac:dyDescent="0.3">
      <c r="A216" s="9" t="e">
        <f>INDEX(Артикулы!B:B,MATCH('Размещение товаров на витрине'!K216,Артикулы!A:A,0))</f>
        <v>#N/A</v>
      </c>
    </row>
    <row r="217" spans="1:1" x14ac:dyDescent="0.3">
      <c r="A217" s="9" t="e">
        <f>INDEX(Артикулы!B:B,MATCH('Размещение товаров на витрине'!K217,Артикулы!A:A,0))</f>
        <v>#N/A</v>
      </c>
    </row>
    <row r="218" spans="1:1" x14ac:dyDescent="0.3">
      <c r="A218" s="9" t="e">
        <f>INDEX(Артикулы!B:B,MATCH('Размещение товаров на витрине'!K218,Артикулы!A:A,0))</f>
        <v>#N/A</v>
      </c>
    </row>
    <row r="219" spans="1:1" x14ac:dyDescent="0.3">
      <c r="A219" s="9" t="e">
        <f>INDEX(Артикулы!B:B,MATCH('Размещение товаров на витрине'!K219,Артикулы!A:A,0))</f>
        <v>#N/A</v>
      </c>
    </row>
    <row r="220" spans="1:1" x14ac:dyDescent="0.3">
      <c r="A220" s="9" t="e">
        <f>INDEX(Артикулы!B:B,MATCH('Размещение товаров на витрине'!K220,Артикулы!A:A,0))</f>
        <v>#N/A</v>
      </c>
    </row>
    <row r="221" spans="1:1" x14ac:dyDescent="0.3">
      <c r="A221" s="9" t="e">
        <f>INDEX(Артикулы!B:B,MATCH('Размещение товаров на витрине'!K221,Артикулы!A:A,0))</f>
        <v>#N/A</v>
      </c>
    </row>
    <row r="222" spans="1:1" x14ac:dyDescent="0.3">
      <c r="A222" s="9" t="e">
        <f>INDEX(Артикулы!B:B,MATCH('Размещение товаров на витрине'!K222,Артикулы!A:A,0))</f>
        <v>#N/A</v>
      </c>
    </row>
    <row r="223" spans="1:1" x14ac:dyDescent="0.3">
      <c r="A223" s="9" t="e">
        <f>INDEX(Артикулы!B:B,MATCH('Размещение товаров на витрине'!K223,Артикулы!A:A,0))</f>
        <v>#N/A</v>
      </c>
    </row>
    <row r="224" spans="1:1" x14ac:dyDescent="0.3">
      <c r="A224" s="9" t="e">
        <f>INDEX(Артикулы!B:B,MATCH('Размещение товаров на витрине'!K224,Артикулы!A:A,0))</f>
        <v>#N/A</v>
      </c>
    </row>
    <row r="225" spans="1:1" x14ac:dyDescent="0.3">
      <c r="A225" s="9" t="e">
        <f>INDEX(Артикулы!B:B,MATCH('Размещение товаров на витрине'!K225,Артикулы!A:A,0))</f>
        <v>#N/A</v>
      </c>
    </row>
    <row r="226" spans="1:1" x14ac:dyDescent="0.3">
      <c r="A226" s="9" t="e">
        <f>INDEX(Артикулы!B:B,MATCH('Размещение товаров на витрине'!K226,Артикулы!A:A,0))</f>
        <v>#N/A</v>
      </c>
    </row>
    <row r="227" spans="1:1" x14ac:dyDescent="0.3">
      <c r="A227" s="9" t="e">
        <f>INDEX(Артикулы!B:B,MATCH('Размещение товаров на витрине'!K227,Артикулы!A:A,0))</f>
        <v>#N/A</v>
      </c>
    </row>
    <row r="228" spans="1:1" x14ac:dyDescent="0.3">
      <c r="A228" s="9" t="e">
        <f>INDEX(Артикулы!B:B,MATCH('Размещение товаров на витрине'!K228,Артикулы!A:A,0))</f>
        <v>#N/A</v>
      </c>
    </row>
    <row r="229" spans="1:1" x14ac:dyDescent="0.3">
      <c r="A229" s="9" t="e">
        <f>INDEX(Артикулы!B:B,MATCH('Размещение товаров на витрине'!K229,Артикулы!A:A,0))</f>
        <v>#N/A</v>
      </c>
    </row>
    <row r="230" spans="1:1" x14ac:dyDescent="0.3">
      <c r="A230" s="9" t="e">
        <f>INDEX(Артикулы!B:B,MATCH('Размещение товаров на витрине'!K230,Артикулы!A:A,0))</f>
        <v>#N/A</v>
      </c>
    </row>
    <row r="231" spans="1:1" x14ac:dyDescent="0.3">
      <c r="A231" s="9" t="e">
        <f>INDEX(Артикулы!B:B,MATCH('Размещение товаров на витрине'!K231,Артикулы!A:A,0))</f>
        <v>#N/A</v>
      </c>
    </row>
    <row r="232" spans="1:1" x14ac:dyDescent="0.3">
      <c r="A232" s="9" t="e">
        <f>INDEX(Артикулы!B:B,MATCH('Размещение товаров на витрине'!K232,Артикулы!A:A,0))</f>
        <v>#N/A</v>
      </c>
    </row>
    <row r="233" spans="1:1" x14ac:dyDescent="0.3">
      <c r="A233" s="9" t="e">
        <f>INDEX(Артикулы!B:B,MATCH('Размещение товаров на витрине'!K233,Артикулы!A:A,0))</f>
        <v>#N/A</v>
      </c>
    </row>
    <row r="234" spans="1:1" x14ac:dyDescent="0.3">
      <c r="A234" s="9" t="e">
        <f>INDEX(Артикулы!B:B,MATCH('Размещение товаров на витрине'!K234,Артикулы!A:A,0))</f>
        <v>#N/A</v>
      </c>
    </row>
    <row r="235" spans="1:1" x14ac:dyDescent="0.3">
      <c r="A235" s="9" t="e">
        <f>INDEX(Артикулы!B:B,MATCH('Размещение товаров на витрине'!K235,Артикулы!A:A,0))</f>
        <v>#N/A</v>
      </c>
    </row>
    <row r="236" spans="1:1" x14ac:dyDescent="0.3">
      <c r="A236" s="9" t="e">
        <f>INDEX(Артикулы!B:B,MATCH('Размещение товаров на витрине'!K236,Артикулы!A:A,0))</f>
        <v>#N/A</v>
      </c>
    </row>
    <row r="237" spans="1:1" x14ac:dyDescent="0.3">
      <c r="A237" s="9" t="e">
        <f>INDEX(Артикулы!B:B,MATCH('Размещение товаров на витрине'!K237,Артикулы!A:A,0))</f>
        <v>#N/A</v>
      </c>
    </row>
    <row r="238" spans="1:1" x14ac:dyDescent="0.3">
      <c r="A238" s="9" t="e">
        <f>INDEX(Артикулы!B:B,MATCH('Размещение товаров на витрине'!K238,Артикулы!A:A,0))</f>
        <v>#N/A</v>
      </c>
    </row>
    <row r="239" spans="1:1" x14ac:dyDescent="0.3">
      <c r="A239" s="9" t="e">
        <f>INDEX(Артикулы!B:B,MATCH('Размещение товаров на витрине'!K239,Артикулы!A:A,0))</f>
        <v>#N/A</v>
      </c>
    </row>
    <row r="240" spans="1:1" x14ac:dyDescent="0.3">
      <c r="A240" s="9" t="e">
        <f>INDEX(Артикулы!B:B,MATCH('Размещение товаров на витрине'!K240,Артикулы!A:A,0))</f>
        <v>#N/A</v>
      </c>
    </row>
    <row r="241" spans="1:1" x14ac:dyDescent="0.3">
      <c r="A241" s="9" t="e">
        <f>INDEX(Артикулы!B:B,MATCH('Размещение товаров на витрине'!K241,Артикулы!A:A,0))</f>
        <v>#N/A</v>
      </c>
    </row>
    <row r="242" spans="1:1" x14ac:dyDescent="0.3">
      <c r="A242" s="9" t="e">
        <f>INDEX(Артикулы!B:B,MATCH('Размещение товаров на витрине'!K242,Артикулы!A:A,0))</f>
        <v>#N/A</v>
      </c>
    </row>
    <row r="243" spans="1:1" x14ac:dyDescent="0.3">
      <c r="A243" s="9" t="e">
        <f>INDEX(Артикулы!B:B,MATCH('Размещение товаров на витрине'!K243,Артикулы!A:A,0))</f>
        <v>#N/A</v>
      </c>
    </row>
    <row r="244" spans="1:1" x14ac:dyDescent="0.3">
      <c r="A244" s="9" t="e">
        <f>INDEX(Артикулы!B:B,MATCH('Размещение товаров на витрине'!K244,Артикулы!A:A,0))</f>
        <v>#N/A</v>
      </c>
    </row>
    <row r="245" spans="1:1" x14ac:dyDescent="0.3">
      <c r="A245" s="9" t="e">
        <f>INDEX(Артикулы!B:B,MATCH('Размещение товаров на витрине'!K245,Артикулы!A:A,0))</f>
        <v>#N/A</v>
      </c>
    </row>
    <row r="246" spans="1:1" x14ac:dyDescent="0.3">
      <c r="A246" s="9" t="e">
        <f>INDEX(Артикулы!B:B,MATCH('Размещение товаров на витрине'!K246,Артикулы!A:A,0))</f>
        <v>#N/A</v>
      </c>
    </row>
    <row r="247" spans="1:1" x14ac:dyDescent="0.3">
      <c r="A247" s="9" t="e">
        <f>INDEX(Артикулы!B:B,MATCH('Размещение товаров на витрине'!K247,Артикулы!A:A,0))</f>
        <v>#N/A</v>
      </c>
    </row>
    <row r="248" spans="1:1" x14ac:dyDescent="0.3">
      <c r="A248" s="9" t="e">
        <f>INDEX(Артикулы!B:B,MATCH('Размещение товаров на витрине'!K248,Артикулы!A:A,0))</f>
        <v>#N/A</v>
      </c>
    </row>
    <row r="249" spans="1:1" x14ac:dyDescent="0.3">
      <c r="A249" s="9" t="e">
        <f>INDEX(Артикулы!B:B,MATCH('Размещение товаров на витрине'!K249,Артикулы!A:A,0))</f>
        <v>#N/A</v>
      </c>
    </row>
    <row r="250" spans="1:1" x14ac:dyDescent="0.3">
      <c r="A250" s="9" t="e">
        <f>INDEX(Артикулы!B:B,MATCH('Размещение товаров на витрине'!K250,Артикулы!A:A,0))</f>
        <v>#N/A</v>
      </c>
    </row>
    <row r="251" spans="1:1" x14ac:dyDescent="0.3">
      <c r="A251" s="9" t="e">
        <f>INDEX(Артикулы!B:B,MATCH('Размещение товаров на витрине'!K251,Артикулы!A:A,0))</f>
        <v>#N/A</v>
      </c>
    </row>
    <row r="252" spans="1:1" x14ac:dyDescent="0.3">
      <c r="A252" s="9" t="e">
        <f>INDEX(Артикулы!B:B,MATCH('Размещение товаров на витрине'!K252,Артикулы!A:A,0))</f>
        <v>#N/A</v>
      </c>
    </row>
    <row r="253" spans="1:1" x14ac:dyDescent="0.3">
      <c r="A253" s="9" t="e">
        <f>INDEX(Артикулы!B:B,MATCH('Размещение товаров на витрине'!K253,Артикулы!A:A,0))</f>
        <v>#N/A</v>
      </c>
    </row>
    <row r="254" spans="1:1" x14ac:dyDescent="0.3">
      <c r="A254" s="9" t="e">
        <f>INDEX(Артикулы!B:B,MATCH('Размещение товаров на витрине'!K254,Артикулы!A:A,0))</f>
        <v>#N/A</v>
      </c>
    </row>
    <row r="255" spans="1:1" x14ac:dyDescent="0.3">
      <c r="A255" s="9" t="e">
        <f>INDEX(Артикулы!B:B,MATCH('Размещение товаров на витрине'!K255,Артикулы!A:A,0))</f>
        <v>#N/A</v>
      </c>
    </row>
    <row r="256" spans="1:1" x14ac:dyDescent="0.3">
      <c r="A256" s="9" t="e">
        <f>INDEX(Артикулы!B:B,MATCH('Размещение товаров на витрине'!K256,Артикулы!A:A,0))</f>
        <v>#N/A</v>
      </c>
    </row>
    <row r="257" spans="1:1" x14ac:dyDescent="0.3">
      <c r="A257" s="9" t="e">
        <f>INDEX(Артикулы!B:B,MATCH('Размещение товаров на витрине'!K257,Артикулы!A:A,0))</f>
        <v>#N/A</v>
      </c>
    </row>
    <row r="258" spans="1:1" x14ac:dyDescent="0.3">
      <c r="A258" s="9" t="e">
        <f>INDEX(Артикулы!B:B,MATCH('Размещение товаров на витрине'!K258,Артикулы!A:A,0))</f>
        <v>#N/A</v>
      </c>
    </row>
    <row r="259" spans="1:1" x14ac:dyDescent="0.3">
      <c r="A259" s="9" t="e">
        <f>INDEX(Артикулы!B:B,MATCH('Размещение товаров на витрине'!K259,Артикулы!A:A,0))</f>
        <v>#N/A</v>
      </c>
    </row>
    <row r="260" spans="1:1" x14ac:dyDescent="0.3">
      <c r="A260" s="9" t="e">
        <f>INDEX(Артикулы!B:B,MATCH('Размещение товаров на витрине'!K260,Артикулы!A:A,0))</f>
        <v>#N/A</v>
      </c>
    </row>
    <row r="261" spans="1:1" x14ac:dyDescent="0.3">
      <c r="A261" s="9" t="e">
        <f>INDEX(Артикулы!B:B,MATCH('Размещение товаров на витрине'!K261,Артикулы!A:A,0))</f>
        <v>#N/A</v>
      </c>
    </row>
    <row r="262" spans="1:1" x14ac:dyDescent="0.3">
      <c r="A262" s="9" t="e">
        <f>INDEX(Артикулы!B:B,MATCH('Размещение товаров на витрине'!K262,Артикулы!A:A,0))</f>
        <v>#N/A</v>
      </c>
    </row>
    <row r="263" spans="1:1" x14ac:dyDescent="0.3">
      <c r="A263" s="9" t="e">
        <f>INDEX(Артикулы!B:B,MATCH('Размещение товаров на витрине'!K263,Артикулы!A:A,0))</f>
        <v>#N/A</v>
      </c>
    </row>
    <row r="264" spans="1:1" x14ac:dyDescent="0.3">
      <c r="A264" s="9" t="e">
        <f>INDEX(Артикулы!B:B,MATCH('Размещение товаров на витрине'!K264,Артикулы!A:A,0))</f>
        <v>#N/A</v>
      </c>
    </row>
    <row r="265" spans="1:1" x14ac:dyDescent="0.3">
      <c r="A265" s="9" t="e">
        <f>INDEX(Артикулы!B:B,MATCH('Размещение товаров на витрине'!K265,Артикулы!A:A,0))</f>
        <v>#N/A</v>
      </c>
    </row>
    <row r="266" spans="1:1" x14ac:dyDescent="0.3">
      <c r="A266" s="9" t="e">
        <f>INDEX(Артикулы!B:B,MATCH('Размещение товаров на витрине'!K266,Артикулы!A:A,0))</f>
        <v>#N/A</v>
      </c>
    </row>
    <row r="267" spans="1:1" x14ac:dyDescent="0.3">
      <c r="A267" s="9" t="e">
        <f>INDEX(Артикулы!B:B,MATCH('Размещение товаров на витрине'!K267,Артикулы!A:A,0))</f>
        <v>#N/A</v>
      </c>
    </row>
    <row r="268" spans="1:1" x14ac:dyDescent="0.3">
      <c r="A268" s="9" t="e">
        <f>INDEX(Артикулы!B:B,MATCH('Размещение товаров на витрине'!K268,Артикулы!A:A,0))</f>
        <v>#N/A</v>
      </c>
    </row>
    <row r="269" spans="1:1" x14ac:dyDescent="0.3">
      <c r="A269" s="9" t="e">
        <f>INDEX(Артикулы!B:B,MATCH('Размещение товаров на витрине'!K269,Артикулы!A:A,0))</f>
        <v>#N/A</v>
      </c>
    </row>
    <row r="270" spans="1:1" x14ac:dyDescent="0.3">
      <c r="A270" s="9" t="e">
        <f>INDEX(Артикулы!B:B,MATCH('Размещение товаров на витрине'!K270,Артикулы!A:A,0))</f>
        <v>#N/A</v>
      </c>
    </row>
    <row r="271" spans="1:1" x14ac:dyDescent="0.3">
      <c r="A271" s="9" t="e">
        <f>INDEX(Артикулы!B:B,MATCH('Размещение товаров на витрине'!K271,Артикулы!A:A,0))</f>
        <v>#N/A</v>
      </c>
    </row>
    <row r="272" spans="1:1" x14ac:dyDescent="0.3">
      <c r="A272" s="9" t="e">
        <f>INDEX(Артикулы!B:B,MATCH('Размещение товаров на витрине'!K272,Артикулы!A:A,0))</f>
        <v>#N/A</v>
      </c>
    </row>
    <row r="273" spans="1:1" x14ac:dyDescent="0.3">
      <c r="A273" s="9" t="e">
        <f>INDEX(Артикулы!B:B,MATCH('Размещение товаров на витрине'!K273,Артикулы!A:A,0))</f>
        <v>#N/A</v>
      </c>
    </row>
    <row r="274" spans="1:1" x14ac:dyDescent="0.3">
      <c r="A274" s="9" t="e">
        <f>INDEX(Артикулы!B:B,MATCH('Размещение товаров на витрине'!K274,Артикулы!A:A,0))</f>
        <v>#N/A</v>
      </c>
    </row>
    <row r="275" spans="1:1" x14ac:dyDescent="0.3">
      <c r="A275" s="9" t="e">
        <f>INDEX(Артикулы!B:B,MATCH('Размещение товаров на витрине'!K275,Артикулы!A:A,0))</f>
        <v>#N/A</v>
      </c>
    </row>
    <row r="276" spans="1:1" x14ac:dyDescent="0.3">
      <c r="A276" s="9" t="e">
        <f>INDEX(Артикулы!B:B,MATCH('Размещение товаров на витрине'!K276,Артикулы!A:A,0))</f>
        <v>#N/A</v>
      </c>
    </row>
    <row r="277" spans="1:1" x14ac:dyDescent="0.3">
      <c r="A277" s="9" t="e">
        <f>INDEX(Артикулы!B:B,MATCH('Размещение товаров на витрине'!K277,Артикулы!A:A,0))</f>
        <v>#N/A</v>
      </c>
    </row>
    <row r="278" spans="1:1" x14ac:dyDescent="0.3">
      <c r="A278" s="9" t="e">
        <f>INDEX(Артикулы!B:B,MATCH('Размещение товаров на витрине'!K278,Артикулы!A:A,0))</f>
        <v>#N/A</v>
      </c>
    </row>
    <row r="279" spans="1:1" x14ac:dyDescent="0.3">
      <c r="A279" s="9" t="e">
        <f>INDEX(Артикулы!B:B,MATCH('Размещение товаров на витрине'!K279,Артикулы!A:A,0))</f>
        <v>#N/A</v>
      </c>
    </row>
    <row r="280" spans="1:1" x14ac:dyDescent="0.3">
      <c r="A280" s="9" t="e">
        <f>INDEX(Артикулы!B:B,MATCH('Размещение товаров на витрине'!K280,Артикулы!A:A,0))</f>
        <v>#N/A</v>
      </c>
    </row>
    <row r="281" spans="1:1" x14ac:dyDescent="0.3">
      <c r="A281" s="9" t="e">
        <f>INDEX(Артикулы!B:B,MATCH('Размещение товаров на витрине'!K281,Артикулы!A:A,0))</f>
        <v>#N/A</v>
      </c>
    </row>
    <row r="282" spans="1:1" x14ac:dyDescent="0.3">
      <c r="A282" s="9" t="e">
        <f>INDEX(Артикулы!B:B,MATCH('Размещение товаров на витрине'!K282,Артикулы!A:A,0))</f>
        <v>#N/A</v>
      </c>
    </row>
    <row r="283" spans="1:1" x14ac:dyDescent="0.3">
      <c r="A283" s="9" t="e">
        <f>INDEX(Артикулы!B:B,MATCH('Размещение товаров на витрине'!K283,Артикулы!A:A,0))</f>
        <v>#N/A</v>
      </c>
    </row>
    <row r="284" spans="1:1" x14ac:dyDescent="0.3">
      <c r="A284" s="9" t="e">
        <f>INDEX(Артикулы!B:B,MATCH('Размещение товаров на витрине'!K284,Артикулы!A:A,0))</f>
        <v>#N/A</v>
      </c>
    </row>
    <row r="285" spans="1:1" x14ac:dyDescent="0.3">
      <c r="A285" s="9" t="e">
        <f>INDEX(Артикулы!B:B,MATCH('Размещение товаров на витрине'!K285,Артикулы!A:A,0))</f>
        <v>#N/A</v>
      </c>
    </row>
    <row r="286" spans="1:1" x14ac:dyDescent="0.3">
      <c r="A286" s="9" t="e">
        <f>INDEX(Артикулы!B:B,MATCH('Размещение товаров на витрине'!K286,Артикулы!A:A,0))</f>
        <v>#N/A</v>
      </c>
    </row>
    <row r="287" spans="1:1" x14ac:dyDescent="0.3">
      <c r="A287" s="9" t="e">
        <f>INDEX(Артикулы!B:B,MATCH('Размещение товаров на витрине'!K287,Артикулы!A:A,0))</f>
        <v>#N/A</v>
      </c>
    </row>
    <row r="288" spans="1:1" x14ac:dyDescent="0.3">
      <c r="A288" s="9" t="e">
        <f>INDEX(Артикулы!B:B,MATCH('Размещение товаров на витрине'!K288,Артикулы!A:A,0))</f>
        <v>#N/A</v>
      </c>
    </row>
    <row r="289" spans="1:1" x14ac:dyDescent="0.3">
      <c r="A289" s="9" t="e">
        <f>INDEX(Артикулы!B:B,MATCH('Размещение товаров на витрине'!K289,Артикулы!A:A,0))</f>
        <v>#N/A</v>
      </c>
    </row>
    <row r="290" spans="1:1" x14ac:dyDescent="0.3">
      <c r="A290" s="9" t="e">
        <f>INDEX(Артикулы!B:B,MATCH('Размещение товаров на витрине'!K290,Артикулы!A:A,0))</f>
        <v>#N/A</v>
      </c>
    </row>
    <row r="291" spans="1:1" x14ac:dyDescent="0.3">
      <c r="A291" s="9" t="e">
        <f>INDEX(Артикулы!B:B,MATCH('Размещение товаров на витрине'!K291,Артикулы!A:A,0))</f>
        <v>#N/A</v>
      </c>
    </row>
    <row r="292" spans="1:1" x14ac:dyDescent="0.3">
      <c r="A292" s="9" t="e">
        <f>INDEX(Артикулы!B:B,MATCH('Размещение товаров на витрине'!K292,Артикулы!A:A,0))</f>
        <v>#N/A</v>
      </c>
    </row>
    <row r="293" spans="1:1" x14ac:dyDescent="0.3">
      <c r="A293" s="9" t="e">
        <f>INDEX(Артикулы!B:B,MATCH('Размещение товаров на витрине'!K293,Артикулы!A:A,0))</f>
        <v>#N/A</v>
      </c>
    </row>
    <row r="294" spans="1:1" x14ac:dyDescent="0.3">
      <c r="A294" s="9" t="e">
        <f>INDEX(Артикулы!B:B,MATCH('Размещение товаров на витрине'!K294,Артикулы!A:A,0))</f>
        <v>#N/A</v>
      </c>
    </row>
    <row r="295" spans="1:1" x14ac:dyDescent="0.3">
      <c r="A295" s="9" t="e">
        <f>INDEX(Артикулы!B:B,MATCH('Размещение товаров на витрине'!K295,Артикулы!A:A,0))</f>
        <v>#N/A</v>
      </c>
    </row>
    <row r="296" spans="1:1" x14ac:dyDescent="0.3">
      <c r="A296" s="9" t="e">
        <f>INDEX(Артикулы!B:B,MATCH('Размещение товаров на витрине'!K296,Артикулы!A:A,0))</f>
        <v>#N/A</v>
      </c>
    </row>
    <row r="297" spans="1:1" x14ac:dyDescent="0.3">
      <c r="A297" s="9" t="e">
        <f>INDEX(Артикулы!B:B,MATCH('Размещение товаров на витрине'!K297,Артикулы!A:A,0))</f>
        <v>#N/A</v>
      </c>
    </row>
    <row r="298" spans="1:1" x14ac:dyDescent="0.3">
      <c r="A298" s="9" t="e">
        <f>INDEX(Артикулы!B:B,MATCH('Размещение товаров на витрине'!K298,Артикулы!A:A,0))</f>
        <v>#N/A</v>
      </c>
    </row>
    <row r="299" spans="1:1" x14ac:dyDescent="0.3">
      <c r="A299" s="9" t="e">
        <f>INDEX(Артикулы!B:B,MATCH('Размещение товаров на витрине'!K299,Артикулы!A:A,0))</f>
        <v>#N/A</v>
      </c>
    </row>
    <row r="300" spans="1:1" x14ac:dyDescent="0.3">
      <c r="A300" s="9" t="e">
        <f>INDEX(Артикулы!B:B,MATCH('Размещение товаров на витрине'!K300,Артикулы!A:A,0))</f>
        <v>#N/A</v>
      </c>
    </row>
    <row r="301" spans="1:1" x14ac:dyDescent="0.3">
      <c r="A301" s="9" t="e">
        <f>INDEX(Артикулы!B:B,MATCH('Размещение товаров на витрине'!K301,Артикулы!A:A,0))</f>
        <v>#N/A</v>
      </c>
    </row>
    <row r="302" spans="1:1" x14ac:dyDescent="0.3">
      <c r="A302" s="9" t="e">
        <f>INDEX(Артикулы!B:B,MATCH('Размещение товаров на витрине'!K302,Артикулы!A:A,0))</f>
        <v>#N/A</v>
      </c>
    </row>
    <row r="303" spans="1:1" x14ac:dyDescent="0.3">
      <c r="A303" s="9" t="e">
        <f>INDEX(Артикулы!B:B,MATCH('Размещение товаров на витрине'!K303,Артикулы!A:A,0))</f>
        <v>#N/A</v>
      </c>
    </row>
    <row r="304" spans="1:1" x14ac:dyDescent="0.3">
      <c r="A304" s="9" t="e">
        <f>INDEX(Артикулы!B:B,MATCH('Размещение товаров на витрине'!K304,Артикулы!A:A,0))</f>
        <v>#N/A</v>
      </c>
    </row>
    <row r="305" spans="1:1" x14ac:dyDescent="0.3">
      <c r="A305" s="9" t="e">
        <f>INDEX(Артикулы!B:B,MATCH('Размещение товаров на витрине'!K305,Артикулы!A:A,0))</f>
        <v>#N/A</v>
      </c>
    </row>
    <row r="306" spans="1:1" x14ac:dyDescent="0.3">
      <c r="A306" s="9" t="e">
        <f>INDEX(Артикулы!B:B,MATCH('Размещение товаров на витрине'!K306,Артикулы!A:A,0))</f>
        <v>#N/A</v>
      </c>
    </row>
    <row r="307" spans="1:1" x14ac:dyDescent="0.3">
      <c r="A307" s="9" t="e">
        <f>INDEX(Артикулы!B:B,MATCH('Размещение товаров на витрине'!K307,Артикулы!A:A,0))</f>
        <v>#N/A</v>
      </c>
    </row>
    <row r="308" spans="1:1" x14ac:dyDescent="0.3">
      <c r="A308" s="9" t="e">
        <f>INDEX(Артикулы!B:B,MATCH('Размещение товаров на витрине'!K308,Артикулы!A:A,0))</f>
        <v>#N/A</v>
      </c>
    </row>
    <row r="309" spans="1:1" x14ac:dyDescent="0.3">
      <c r="A309" s="9" t="e">
        <f>INDEX(Артикулы!B:B,MATCH('Размещение товаров на витрине'!K309,Артикулы!A:A,0))</f>
        <v>#N/A</v>
      </c>
    </row>
    <row r="310" spans="1:1" x14ac:dyDescent="0.3">
      <c r="A310" s="9" t="e">
        <f>INDEX(Артикулы!B:B,MATCH('Размещение товаров на витрине'!K310,Артикулы!A:A,0))</f>
        <v>#N/A</v>
      </c>
    </row>
    <row r="311" spans="1:1" x14ac:dyDescent="0.3">
      <c r="A311" s="9" t="e">
        <f>INDEX(Артикулы!B:B,MATCH('Размещение товаров на витрине'!K311,Артикулы!A:A,0))</f>
        <v>#N/A</v>
      </c>
    </row>
    <row r="312" spans="1:1" x14ac:dyDescent="0.3">
      <c r="A312" s="9" t="e">
        <f>INDEX(Артикулы!B:B,MATCH('Размещение товаров на витрине'!K312,Артикулы!A:A,0))</f>
        <v>#N/A</v>
      </c>
    </row>
    <row r="313" spans="1:1" x14ac:dyDescent="0.3">
      <c r="A313" s="9" t="e">
        <f>INDEX(Артикулы!B:B,MATCH('Размещение товаров на витрине'!K313,Артикулы!A:A,0))</f>
        <v>#N/A</v>
      </c>
    </row>
    <row r="314" spans="1:1" x14ac:dyDescent="0.3">
      <c r="A314" s="9" t="e">
        <f>INDEX(Артикулы!B:B,MATCH('Размещение товаров на витрине'!K314,Артикулы!A:A,0))</f>
        <v>#N/A</v>
      </c>
    </row>
    <row r="315" spans="1:1" x14ac:dyDescent="0.3">
      <c r="A315" s="9" t="e">
        <f>INDEX(Артикулы!B:B,MATCH('Размещение товаров на витрине'!K315,Артикулы!A:A,0))</f>
        <v>#N/A</v>
      </c>
    </row>
    <row r="316" spans="1:1" x14ac:dyDescent="0.3">
      <c r="A316" s="9" t="e">
        <f>INDEX(Артикулы!B:B,MATCH('Размещение товаров на витрине'!K316,Артикулы!A:A,0))</f>
        <v>#N/A</v>
      </c>
    </row>
    <row r="317" spans="1:1" x14ac:dyDescent="0.3">
      <c r="A317" s="9" t="e">
        <f>INDEX(Артикулы!B:B,MATCH('Размещение товаров на витрине'!K317,Артикулы!A:A,0))</f>
        <v>#N/A</v>
      </c>
    </row>
    <row r="318" spans="1:1" x14ac:dyDescent="0.3">
      <c r="A318" s="9" t="e">
        <f>INDEX(Артикулы!B:B,MATCH('Размещение товаров на витрине'!K318,Артикулы!A:A,0))</f>
        <v>#N/A</v>
      </c>
    </row>
    <row r="319" spans="1:1" x14ac:dyDescent="0.3">
      <c r="A319" s="9" t="e">
        <f>INDEX(Артикулы!B:B,MATCH('Размещение товаров на витрине'!K319,Артикулы!A:A,0))</f>
        <v>#N/A</v>
      </c>
    </row>
    <row r="320" spans="1:1" x14ac:dyDescent="0.3">
      <c r="A320" s="9" t="e">
        <f>INDEX(Артикулы!B:B,MATCH('Размещение товаров на витрине'!K320,Артикулы!A:A,0))</f>
        <v>#N/A</v>
      </c>
    </row>
    <row r="321" spans="1:1" x14ac:dyDescent="0.3">
      <c r="A321" s="9" t="e">
        <f>INDEX(Артикулы!B:B,MATCH('Размещение товаров на витрине'!K321,Артикулы!A:A,0))</f>
        <v>#N/A</v>
      </c>
    </row>
    <row r="322" spans="1:1" x14ac:dyDescent="0.3">
      <c r="A322" s="9" t="e">
        <f>INDEX(Артикулы!B:B,MATCH('Размещение товаров на витрине'!K322,Артикулы!A:A,0))</f>
        <v>#N/A</v>
      </c>
    </row>
    <row r="323" spans="1:1" x14ac:dyDescent="0.3">
      <c r="A323" s="9" t="e">
        <f>INDEX(Артикулы!B:B,MATCH('Размещение товаров на витрине'!K323,Артикулы!A:A,0))</f>
        <v>#N/A</v>
      </c>
    </row>
    <row r="324" spans="1:1" x14ac:dyDescent="0.3">
      <c r="A324" s="9" t="e">
        <f>INDEX(Артикулы!B:B,MATCH('Размещение товаров на витрине'!K324,Артикулы!A:A,0))</f>
        <v>#N/A</v>
      </c>
    </row>
    <row r="325" spans="1:1" x14ac:dyDescent="0.3">
      <c r="A325" s="9" t="e">
        <f>INDEX(Артикулы!B:B,MATCH('Размещение товаров на витрине'!K325,Артикулы!A:A,0))</f>
        <v>#N/A</v>
      </c>
    </row>
    <row r="326" spans="1:1" x14ac:dyDescent="0.3">
      <c r="A326" s="9" t="e">
        <f>INDEX(Артикулы!B:B,MATCH('Размещение товаров на витрине'!K326,Артикулы!A:A,0))</f>
        <v>#N/A</v>
      </c>
    </row>
    <row r="327" spans="1:1" x14ac:dyDescent="0.3">
      <c r="A327" s="9" t="e">
        <f>INDEX(Артикулы!B:B,MATCH('Размещение товаров на витрине'!K327,Артикулы!A:A,0))</f>
        <v>#N/A</v>
      </c>
    </row>
    <row r="328" spans="1:1" x14ac:dyDescent="0.3">
      <c r="A328" s="9" t="e">
        <f>INDEX(Артикулы!B:B,MATCH('Размещение товаров на витрине'!K328,Артикулы!A:A,0))</f>
        <v>#N/A</v>
      </c>
    </row>
    <row r="329" spans="1:1" x14ac:dyDescent="0.3">
      <c r="A329" s="9" t="e">
        <f>INDEX(Артикулы!B:B,MATCH('Размещение товаров на витрине'!K329,Артикулы!A:A,0))</f>
        <v>#N/A</v>
      </c>
    </row>
    <row r="330" spans="1:1" x14ac:dyDescent="0.3">
      <c r="A330" s="9" t="e">
        <f>INDEX(Артикулы!B:B,MATCH('Размещение товаров на витрине'!K330,Артикулы!A:A,0))</f>
        <v>#N/A</v>
      </c>
    </row>
    <row r="331" spans="1:1" x14ac:dyDescent="0.3">
      <c r="A331" s="9" t="e">
        <f>INDEX(Артикулы!B:B,MATCH('Размещение товаров на витрине'!K331,Артикулы!A:A,0))</f>
        <v>#N/A</v>
      </c>
    </row>
    <row r="332" spans="1:1" x14ac:dyDescent="0.3">
      <c r="A332" s="9" t="e">
        <f>INDEX(Артикулы!B:B,MATCH('Размещение товаров на витрине'!K332,Артикулы!A:A,0))</f>
        <v>#N/A</v>
      </c>
    </row>
    <row r="333" spans="1:1" x14ac:dyDescent="0.3">
      <c r="A333" s="9" t="e">
        <f>INDEX(Артикулы!B:B,MATCH('Размещение товаров на витрине'!K333,Артикулы!A:A,0))</f>
        <v>#N/A</v>
      </c>
    </row>
    <row r="334" spans="1:1" x14ac:dyDescent="0.3">
      <c r="A334" s="9" t="e">
        <f>INDEX(Артикулы!B:B,MATCH('Размещение товаров на витрине'!K334,Артикулы!A:A,0))</f>
        <v>#N/A</v>
      </c>
    </row>
    <row r="335" spans="1:1" x14ac:dyDescent="0.3">
      <c r="A335" s="9" t="e">
        <f>INDEX(Артикулы!B:B,MATCH('Размещение товаров на витрине'!K335,Артикулы!A:A,0))</f>
        <v>#N/A</v>
      </c>
    </row>
    <row r="336" spans="1:1" x14ac:dyDescent="0.3">
      <c r="A336" s="9" t="e">
        <f>INDEX(Артикулы!B:B,MATCH('Размещение товаров на витрине'!K336,Артикулы!A:A,0))</f>
        <v>#N/A</v>
      </c>
    </row>
    <row r="337" spans="1:1" x14ac:dyDescent="0.3">
      <c r="A337" s="9" t="e">
        <f>INDEX(Артикулы!B:B,MATCH('Размещение товаров на витрине'!K337,Артикулы!A:A,0))</f>
        <v>#N/A</v>
      </c>
    </row>
    <row r="338" spans="1:1" x14ac:dyDescent="0.3">
      <c r="A338" s="9" t="e">
        <f>INDEX(Артикулы!B:B,MATCH('Размещение товаров на витрине'!K338,Артикулы!A:A,0))</f>
        <v>#N/A</v>
      </c>
    </row>
    <row r="339" spans="1:1" x14ac:dyDescent="0.3">
      <c r="A339" s="9" t="e">
        <f>INDEX(Артикулы!B:B,MATCH('Размещение товаров на витрине'!K339,Артикулы!A:A,0))</f>
        <v>#N/A</v>
      </c>
    </row>
    <row r="340" spans="1:1" x14ac:dyDescent="0.3">
      <c r="A340" s="9" t="e">
        <f>INDEX(Артикулы!B:B,MATCH('Размещение товаров на витрине'!K340,Артикулы!A:A,0))</f>
        <v>#N/A</v>
      </c>
    </row>
    <row r="341" spans="1:1" x14ac:dyDescent="0.3">
      <c r="A341" s="9" t="e">
        <f>INDEX(Артикулы!B:B,MATCH('Размещение товаров на витрине'!K341,Артикулы!A:A,0))</f>
        <v>#N/A</v>
      </c>
    </row>
    <row r="342" spans="1:1" x14ac:dyDescent="0.3">
      <c r="A342" s="9" t="e">
        <f>INDEX(Артикулы!B:B,MATCH('Размещение товаров на витрине'!K342,Артикулы!A:A,0))</f>
        <v>#N/A</v>
      </c>
    </row>
    <row r="343" spans="1:1" x14ac:dyDescent="0.3">
      <c r="A343" s="9" t="e">
        <f>INDEX(Артикулы!B:B,MATCH('Размещение товаров на витрине'!K343,Артикулы!A:A,0))</f>
        <v>#N/A</v>
      </c>
    </row>
    <row r="344" spans="1:1" x14ac:dyDescent="0.3">
      <c r="A344" s="9" t="e">
        <f>INDEX(Артикулы!B:B,MATCH('Размещение товаров на витрине'!K344,Артикулы!A:A,0))</f>
        <v>#N/A</v>
      </c>
    </row>
    <row r="345" spans="1:1" x14ac:dyDescent="0.3">
      <c r="A345" s="9" t="e">
        <f>INDEX(Артикулы!B:B,MATCH('Размещение товаров на витрине'!K345,Артикулы!A:A,0))</f>
        <v>#N/A</v>
      </c>
    </row>
    <row r="346" spans="1:1" x14ac:dyDescent="0.3">
      <c r="A346" s="9" t="e">
        <f>INDEX(Артикулы!B:B,MATCH('Размещение товаров на витрине'!K346,Артикулы!A:A,0))</f>
        <v>#N/A</v>
      </c>
    </row>
    <row r="347" spans="1:1" x14ac:dyDescent="0.3">
      <c r="A347" s="9" t="e">
        <f>INDEX(Артикулы!B:B,MATCH('Размещение товаров на витрине'!K347,Артикулы!A:A,0))</f>
        <v>#N/A</v>
      </c>
    </row>
    <row r="348" spans="1:1" x14ac:dyDescent="0.3">
      <c r="A348" s="9" t="e">
        <f>INDEX(Артикулы!B:B,MATCH('Размещение товаров на витрине'!K348,Артикулы!A:A,0))</f>
        <v>#N/A</v>
      </c>
    </row>
    <row r="349" spans="1:1" x14ac:dyDescent="0.3">
      <c r="A349" s="9" t="e">
        <f>INDEX(Артикулы!B:B,MATCH('Размещение товаров на витрине'!K349,Артикулы!A:A,0))</f>
        <v>#N/A</v>
      </c>
    </row>
    <row r="350" spans="1:1" x14ac:dyDescent="0.3">
      <c r="A350" s="9" t="e">
        <f>INDEX(Артикулы!B:B,MATCH('Размещение товаров на витрине'!K350,Артикулы!A:A,0))</f>
        <v>#N/A</v>
      </c>
    </row>
    <row r="351" spans="1:1" x14ac:dyDescent="0.3">
      <c r="A351" s="9" t="e">
        <f>INDEX(Артикулы!B:B,MATCH('Размещение товаров на витрине'!K351,Артикулы!A:A,0))</f>
        <v>#N/A</v>
      </c>
    </row>
    <row r="352" spans="1:1" x14ac:dyDescent="0.3">
      <c r="A352" s="9" t="e">
        <f>INDEX(Артикулы!B:B,MATCH('Размещение товаров на витрине'!K352,Артикулы!A:A,0))</f>
        <v>#N/A</v>
      </c>
    </row>
    <row r="353" spans="1:1" x14ac:dyDescent="0.3">
      <c r="A353" s="9" t="e">
        <f>INDEX(Артикулы!B:B,MATCH('Размещение товаров на витрине'!K353,Артикулы!A:A,0))</f>
        <v>#N/A</v>
      </c>
    </row>
    <row r="354" spans="1:1" x14ac:dyDescent="0.3">
      <c r="A354" s="9" t="e">
        <f>INDEX(Артикулы!B:B,MATCH('Размещение товаров на витрине'!K354,Артикулы!A:A,0))</f>
        <v>#N/A</v>
      </c>
    </row>
    <row r="355" spans="1:1" x14ac:dyDescent="0.3">
      <c r="A355" s="9" t="e">
        <f>INDEX(Артикулы!B:B,MATCH('Размещение товаров на витрине'!K355,Артикулы!A:A,0))</f>
        <v>#N/A</v>
      </c>
    </row>
    <row r="356" spans="1:1" x14ac:dyDescent="0.3">
      <c r="A356" s="9" t="e">
        <f>INDEX(Артикулы!B:B,MATCH('Размещение товаров на витрине'!K356,Артикулы!A:A,0))</f>
        <v>#N/A</v>
      </c>
    </row>
    <row r="357" spans="1:1" x14ac:dyDescent="0.3">
      <c r="A357" s="9" t="e">
        <f>INDEX(Артикулы!B:B,MATCH('Размещение товаров на витрине'!K357,Артикулы!A:A,0))</f>
        <v>#N/A</v>
      </c>
    </row>
    <row r="358" spans="1:1" x14ac:dyDescent="0.3">
      <c r="A358" s="9" t="e">
        <f>INDEX(Артикулы!B:B,MATCH('Размещение товаров на витрине'!K358,Артикулы!A:A,0))</f>
        <v>#N/A</v>
      </c>
    </row>
    <row r="359" spans="1:1" x14ac:dyDescent="0.3">
      <c r="A359" s="9" t="e">
        <f>INDEX(Артикулы!B:B,MATCH('Размещение товаров на витрине'!K359,Артикулы!A:A,0))</f>
        <v>#N/A</v>
      </c>
    </row>
    <row r="360" spans="1:1" x14ac:dyDescent="0.3">
      <c r="A360" s="9" t="e">
        <f>INDEX(Артикулы!B:B,MATCH('Размещение товаров на витрине'!K360,Артикулы!A:A,0))</f>
        <v>#N/A</v>
      </c>
    </row>
    <row r="361" spans="1:1" x14ac:dyDescent="0.3">
      <c r="A361" s="9" t="e">
        <f>INDEX(Артикулы!B:B,MATCH('Размещение товаров на витрине'!K361,Артикулы!A:A,0))</f>
        <v>#N/A</v>
      </c>
    </row>
    <row r="362" spans="1:1" x14ac:dyDescent="0.3">
      <c r="A362" s="9" t="e">
        <f>INDEX(Артикулы!B:B,MATCH('Размещение товаров на витрине'!K362,Артикулы!A:A,0))</f>
        <v>#N/A</v>
      </c>
    </row>
    <row r="363" spans="1:1" x14ac:dyDescent="0.3">
      <c r="A363" s="9" t="e">
        <f>INDEX(Артикулы!B:B,MATCH('Размещение товаров на витрине'!K363,Артикулы!A:A,0))</f>
        <v>#N/A</v>
      </c>
    </row>
    <row r="364" spans="1:1" x14ac:dyDescent="0.3">
      <c r="A364" s="9" t="e">
        <f>INDEX(Артикулы!B:B,MATCH('Размещение товаров на витрине'!K364,Артикулы!A:A,0))</f>
        <v>#N/A</v>
      </c>
    </row>
    <row r="365" spans="1:1" x14ac:dyDescent="0.3">
      <c r="A365" s="9" t="e">
        <f>INDEX(Артикулы!B:B,MATCH('Размещение товаров на витрине'!K365,Артикулы!A:A,0))</f>
        <v>#N/A</v>
      </c>
    </row>
    <row r="366" spans="1:1" x14ac:dyDescent="0.3">
      <c r="A366" s="9" t="e">
        <f>INDEX(Артикулы!B:B,MATCH('Размещение товаров на витрине'!K366,Артикулы!A:A,0))</f>
        <v>#N/A</v>
      </c>
    </row>
    <row r="367" spans="1:1" x14ac:dyDescent="0.3">
      <c r="A367" s="9" t="e">
        <f>INDEX(Артикулы!B:B,MATCH('Размещение товаров на витрине'!K367,Артикулы!A:A,0))</f>
        <v>#N/A</v>
      </c>
    </row>
    <row r="368" spans="1:1" x14ac:dyDescent="0.3">
      <c r="A368" s="9" t="e">
        <f>INDEX(Артикулы!B:B,MATCH('Размещение товаров на витрине'!K368,Артикулы!A:A,0))</f>
        <v>#N/A</v>
      </c>
    </row>
    <row r="369" spans="1:1" x14ac:dyDescent="0.3">
      <c r="A369" s="9" t="e">
        <f>INDEX(Артикулы!B:B,MATCH('Размещение товаров на витрине'!K369,Артикулы!A:A,0))</f>
        <v>#N/A</v>
      </c>
    </row>
    <row r="370" spans="1:1" x14ac:dyDescent="0.3">
      <c r="A370" s="9" t="e">
        <f>INDEX(Артикулы!B:B,MATCH('Размещение товаров на витрине'!K370,Артикулы!A:A,0))</f>
        <v>#N/A</v>
      </c>
    </row>
    <row r="371" spans="1:1" x14ac:dyDescent="0.3">
      <c r="A371" s="9" t="e">
        <f>INDEX(Артикулы!B:B,MATCH('Размещение товаров на витрине'!K371,Артикулы!A:A,0))</f>
        <v>#N/A</v>
      </c>
    </row>
    <row r="372" spans="1:1" x14ac:dyDescent="0.3">
      <c r="A372" s="9" t="e">
        <f>INDEX(Артикулы!B:B,MATCH('Размещение товаров на витрине'!K372,Артикулы!A:A,0))</f>
        <v>#N/A</v>
      </c>
    </row>
    <row r="373" spans="1:1" x14ac:dyDescent="0.3">
      <c r="A373" s="9" t="e">
        <f>INDEX(Артикулы!B:B,MATCH('Размещение товаров на витрине'!K373,Артикулы!A:A,0))</f>
        <v>#N/A</v>
      </c>
    </row>
    <row r="374" spans="1:1" x14ac:dyDescent="0.3">
      <c r="A374" s="9" t="e">
        <f>INDEX(Артикулы!B:B,MATCH('Размещение товаров на витрине'!K374,Артикулы!A:A,0))</f>
        <v>#N/A</v>
      </c>
    </row>
    <row r="375" spans="1:1" x14ac:dyDescent="0.3">
      <c r="A375" s="9" t="e">
        <f>INDEX(Артикулы!B:B,MATCH('Размещение товаров на витрине'!K375,Артикулы!A:A,0))</f>
        <v>#N/A</v>
      </c>
    </row>
    <row r="376" spans="1:1" x14ac:dyDescent="0.3">
      <c r="A376" s="9" t="e">
        <f>INDEX(Артикулы!B:B,MATCH('Размещение товаров на витрине'!K376,Артикулы!A:A,0))</f>
        <v>#N/A</v>
      </c>
    </row>
    <row r="377" spans="1:1" x14ac:dyDescent="0.3">
      <c r="A377" s="9" t="e">
        <f>INDEX(Артикулы!B:B,MATCH('Размещение товаров на витрине'!K377,Артикулы!A:A,0))</f>
        <v>#N/A</v>
      </c>
    </row>
    <row r="378" spans="1:1" x14ac:dyDescent="0.3">
      <c r="A378" s="9" t="e">
        <f>INDEX(Артикулы!B:B,MATCH('Размещение товаров на витрине'!K378,Артикулы!A:A,0))</f>
        <v>#N/A</v>
      </c>
    </row>
    <row r="379" spans="1:1" x14ac:dyDescent="0.3">
      <c r="A379" s="9" t="e">
        <f>INDEX(Артикулы!B:B,MATCH('Размещение товаров на витрине'!K379,Артикулы!A:A,0))</f>
        <v>#N/A</v>
      </c>
    </row>
    <row r="380" spans="1:1" x14ac:dyDescent="0.3">
      <c r="A380" s="9" t="e">
        <f>INDEX(Артикулы!B:B,MATCH('Размещение товаров на витрине'!K380,Артикулы!A:A,0))</f>
        <v>#N/A</v>
      </c>
    </row>
    <row r="381" spans="1:1" x14ac:dyDescent="0.3">
      <c r="A381" s="9" t="e">
        <f>INDEX(Артикулы!B:B,MATCH('Размещение товаров на витрине'!K381,Артикулы!A:A,0))</f>
        <v>#N/A</v>
      </c>
    </row>
    <row r="382" spans="1:1" x14ac:dyDescent="0.3">
      <c r="A382" s="9" t="e">
        <f>INDEX(Артикулы!B:B,MATCH('Размещение товаров на витрине'!K382,Артикулы!A:A,0))</f>
        <v>#N/A</v>
      </c>
    </row>
    <row r="383" spans="1:1" x14ac:dyDescent="0.3">
      <c r="A383" s="9" t="e">
        <f>INDEX(Артикулы!B:B,MATCH('Размещение товаров на витрине'!K383,Артикулы!A:A,0))</f>
        <v>#N/A</v>
      </c>
    </row>
    <row r="384" spans="1:1" x14ac:dyDescent="0.3">
      <c r="A384" s="9" t="e">
        <f>INDEX(Артикулы!B:B,MATCH('Размещение товаров на витрине'!K384,Артикулы!A:A,0))</f>
        <v>#N/A</v>
      </c>
    </row>
    <row r="385" spans="1:1" x14ac:dyDescent="0.3">
      <c r="A385" s="9" t="e">
        <f>INDEX(Артикулы!B:B,MATCH('Размещение товаров на витрине'!K385,Артикулы!A:A,0))</f>
        <v>#N/A</v>
      </c>
    </row>
    <row r="386" spans="1:1" x14ac:dyDescent="0.3">
      <c r="A386" s="9" t="e">
        <f>INDEX(Артикулы!B:B,MATCH('Размещение товаров на витрине'!K386,Артикулы!A:A,0))</f>
        <v>#N/A</v>
      </c>
    </row>
    <row r="387" spans="1:1" x14ac:dyDescent="0.3">
      <c r="A387" s="9" t="e">
        <f>INDEX(Артикулы!B:B,MATCH('Размещение товаров на витрине'!K387,Артикулы!A:A,0))</f>
        <v>#N/A</v>
      </c>
    </row>
    <row r="388" spans="1:1" x14ac:dyDescent="0.3">
      <c r="A388" s="9" t="e">
        <f>INDEX(Артикулы!B:B,MATCH('Размещение товаров на витрине'!K388,Артикулы!A:A,0))</f>
        <v>#N/A</v>
      </c>
    </row>
    <row r="389" spans="1:1" x14ac:dyDescent="0.3">
      <c r="A389" s="9" t="e">
        <f>INDEX(Артикулы!B:B,MATCH('Размещение товаров на витрине'!K389,Артикулы!A:A,0))</f>
        <v>#N/A</v>
      </c>
    </row>
    <row r="390" spans="1:1" x14ac:dyDescent="0.3">
      <c r="A390" s="9" t="e">
        <f>INDEX(Артикулы!B:B,MATCH('Размещение товаров на витрине'!K390,Артикулы!A:A,0))</f>
        <v>#N/A</v>
      </c>
    </row>
    <row r="391" spans="1:1" x14ac:dyDescent="0.3">
      <c r="A391" s="9" t="e">
        <f>INDEX(Артикулы!B:B,MATCH('Размещение товаров на витрине'!K391,Артикулы!A:A,0))</f>
        <v>#N/A</v>
      </c>
    </row>
    <row r="392" spans="1:1" x14ac:dyDescent="0.3">
      <c r="A392" s="9" t="e">
        <f>INDEX(Артикулы!B:B,MATCH('Размещение товаров на витрине'!K392,Артикулы!A:A,0))</f>
        <v>#N/A</v>
      </c>
    </row>
    <row r="393" spans="1:1" x14ac:dyDescent="0.3">
      <c r="A393" s="9" t="e">
        <f>INDEX(Артикулы!B:B,MATCH('Размещение товаров на витрине'!K393,Артикулы!A:A,0))</f>
        <v>#N/A</v>
      </c>
    </row>
    <row r="394" spans="1:1" x14ac:dyDescent="0.3">
      <c r="A394" s="9" t="e">
        <f>INDEX(Артикулы!B:B,MATCH('Размещение товаров на витрине'!K394,Артикулы!A:A,0))</f>
        <v>#N/A</v>
      </c>
    </row>
    <row r="395" spans="1:1" x14ac:dyDescent="0.3">
      <c r="A395" s="9" t="e">
        <f>INDEX(Артикулы!B:B,MATCH('Размещение товаров на витрине'!K395,Артикулы!A:A,0))</f>
        <v>#N/A</v>
      </c>
    </row>
    <row r="396" spans="1:1" x14ac:dyDescent="0.3">
      <c r="A396" s="9" t="e">
        <f>INDEX(Артикулы!B:B,MATCH('Размещение товаров на витрине'!K396,Артикулы!A:A,0))</f>
        <v>#N/A</v>
      </c>
    </row>
    <row r="397" spans="1:1" x14ac:dyDescent="0.3">
      <c r="A397" s="9" t="e">
        <f>INDEX(Артикулы!B:B,MATCH('Размещение товаров на витрине'!K397,Артикулы!A:A,0))</f>
        <v>#N/A</v>
      </c>
    </row>
    <row r="398" spans="1:1" x14ac:dyDescent="0.3">
      <c r="A398" s="9" t="e">
        <f>INDEX(Артикулы!B:B,MATCH('Размещение товаров на витрине'!K398,Артикулы!A:A,0))</f>
        <v>#N/A</v>
      </c>
    </row>
    <row r="399" spans="1:1" x14ac:dyDescent="0.3">
      <c r="A399" s="9" t="e">
        <f>INDEX(Артикулы!B:B,MATCH('Размещение товаров на витрине'!K399,Артикулы!A:A,0))</f>
        <v>#N/A</v>
      </c>
    </row>
    <row r="400" spans="1:1" x14ac:dyDescent="0.3">
      <c r="A400" s="9" t="e">
        <f>INDEX(Артикулы!B:B,MATCH('Размещение товаров на витрине'!K400,Артикулы!A:A,0))</f>
        <v>#N/A</v>
      </c>
    </row>
    <row r="401" spans="1:1" x14ac:dyDescent="0.3">
      <c r="A401" s="9" t="e">
        <f>INDEX(Артикулы!B:B,MATCH('Размещение товаров на витрине'!K401,Артикулы!A:A,0))</f>
        <v>#N/A</v>
      </c>
    </row>
    <row r="402" spans="1:1" x14ac:dyDescent="0.3">
      <c r="A402" s="9" t="e">
        <f>INDEX(Артикулы!B:B,MATCH('Размещение товаров на витрине'!K402,Артикулы!A:A,0))</f>
        <v>#N/A</v>
      </c>
    </row>
    <row r="403" spans="1:1" x14ac:dyDescent="0.3">
      <c r="A403" s="9" t="e">
        <f>INDEX(Артикулы!B:B,MATCH('Размещение товаров на витрине'!K403,Артикулы!A:A,0))</f>
        <v>#N/A</v>
      </c>
    </row>
    <row r="404" spans="1:1" x14ac:dyDescent="0.3">
      <c r="A404" s="9" t="e">
        <f>INDEX(Артикулы!B:B,MATCH('Размещение товаров на витрине'!K404,Артикулы!A:A,0))</f>
        <v>#N/A</v>
      </c>
    </row>
    <row r="405" spans="1:1" x14ac:dyDescent="0.3">
      <c r="A405" s="9" t="e">
        <f>INDEX(Артикулы!B:B,MATCH('Размещение товаров на витрине'!K405,Артикулы!A:A,0))</f>
        <v>#N/A</v>
      </c>
    </row>
    <row r="406" spans="1:1" x14ac:dyDescent="0.3">
      <c r="A406" s="9" t="e">
        <f>INDEX(Артикулы!B:B,MATCH('Размещение товаров на витрине'!K406,Артикулы!A:A,0))</f>
        <v>#N/A</v>
      </c>
    </row>
    <row r="407" spans="1:1" x14ac:dyDescent="0.3">
      <c r="A407" s="9" t="e">
        <f>INDEX(Артикулы!B:B,MATCH('Размещение товаров на витрине'!K407,Артикулы!A:A,0))</f>
        <v>#N/A</v>
      </c>
    </row>
    <row r="408" spans="1:1" x14ac:dyDescent="0.3">
      <c r="A408" s="9" t="e">
        <f>INDEX(Артикулы!B:B,MATCH('Размещение товаров на витрине'!K408,Артикулы!A:A,0))</f>
        <v>#N/A</v>
      </c>
    </row>
    <row r="409" spans="1:1" x14ac:dyDescent="0.3">
      <c r="A409" s="9" t="e">
        <f>INDEX(Артикулы!B:B,MATCH('Размещение товаров на витрине'!K409,Артикулы!A:A,0))</f>
        <v>#N/A</v>
      </c>
    </row>
    <row r="410" spans="1:1" x14ac:dyDescent="0.3">
      <c r="A410" s="9" t="e">
        <f>INDEX(Артикулы!B:B,MATCH('Размещение товаров на витрине'!K410,Артикулы!A:A,0))</f>
        <v>#N/A</v>
      </c>
    </row>
    <row r="411" spans="1:1" x14ac:dyDescent="0.3">
      <c r="A411" s="9" t="e">
        <f>INDEX(Артикулы!B:B,MATCH('Размещение товаров на витрине'!K411,Артикулы!A:A,0))</f>
        <v>#N/A</v>
      </c>
    </row>
    <row r="412" spans="1:1" x14ac:dyDescent="0.3">
      <c r="A412" s="9" t="e">
        <f>INDEX(Артикулы!B:B,MATCH('Размещение товаров на витрине'!K412,Артикулы!A:A,0))</f>
        <v>#N/A</v>
      </c>
    </row>
    <row r="413" spans="1:1" x14ac:dyDescent="0.3">
      <c r="A413" s="9" t="e">
        <f>INDEX(Артикулы!B:B,MATCH('Размещение товаров на витрине'!K413,Артикулы!A:A,0))</f>
        <v>#N/A</v>
      </c>
    </row>
    <row r="414" spans="1:1" x14ac:dyDescent="0.3">
      <c r="A414" s="9" t="e">
        <f>INDEX(Артикулы!B:B,MATCH('Размещение товаров на витрине'!K414,Артикулы!A:A,0))</f>
        <v>#N/A</v>
      </c>
    </row>
    <row r="415" spans="1:1" x14ac:dyDescent="0.3">
      <c r="A415" s="9" t="e">
        <f>INDEX(Артикулы!B:B,MATCH('Размещение товаров на витрине'!K415,Артикулы!A:A,0))</f>
        <v>#N/A</v>
      </c>
    </row>
    <row r="416" spans="1:1" x14ac:dyDescent="0.3">
      <c r="A416" s="9" t="e">
        <f>INDEX(Артикулы!B:B,MATCH('Размещение товаров на витрине'!K416,Артикулы!A:A,0))</f>
        <v>#N/A</v>
      </c>
    </row>
    <row r="417" spans="1:1" x14ac:dyDescent="0.3">
      <c r="A417" s="9" t="e">
        <f>INDEX(Артикулы!B:B,MATCH('Размещение товаров на витрине'!K417,Артикулы!A:A,0))</f>
        <v>#N/A</v>
      </c>
    </row>
    <row r="418" spans="1:1" x14ac:dyDescent="0.3">
      <c r="A418" s="9" t="e">
        <f>INDEX(Артикулы!B:B,MATCH('Размещение товаров на витрине'!K418,Артикулы!A:A,0))</f>
        <v>#N/A</v>
      </c>
    </row>
    <row r="419" spans="1:1" x14ac:dyDescent="0.3">
      <c r="A419" s="9" t="e">
        <f>INDEX(Артикулы!B:B,MATCH('Размещение товаров на витрине'!K419,Артикулы!A:A,0))</f>
        <v>#N/A</v>
      </c>
    </row>
    <row r="420" spans="1:1" x14ac:dyDescent="0.3">
      <c r="A420" s="9" t="e">
        <f>INDEX(Артикулы!B:B,MATCH('Размещение товаров на витрине'!K420,Артикулы!A:A,0))</f>
        <v>#N/A</v>
      </c>
    </row>
    <row r="421" spans="1:1" x14ac:dyDescent="0.3">
      <c r="A421" s="9" t="e">
        <f>INDEX(Артикулы!B:B,MATCH('Размещение товаров на витрине'!K421,Артикулы!A:A,0))</f>
        <v>#N/A</v>
      </c>
    </row>
    <row r="422" spans="1:1" x14ac:dyDescent="0.3">
      <c r="A422" s="9" t="e">
        <f>INDEX(Артикулы!B:B,MATCH('Размещение товаров на витрине'!K422,Артикулы!A:A,0))</f>
        <v>#N/A</v>
      </c>
    </row>
    <row r="423" spans="1:1" x14ac:dyDescent="0.3">
      <c r="A423" s="9" t="e">
        <f>INDEX(Артикулы!B:B,MATCH('Размещение товаров на витрине'!K423,Артикулы!A:A,0))</f>
        <v>#N/A</v>
      </c>
    </row>
    <row r="424" spans="1:1" x14ac:dyDescent="0.3">
      <c r="A424" s="9" t="e">
        <f>INDEX(Артикулы!B:B,MATCH('Размещение товаров на витрине'!K424,Артикулы!A:A,0))</f>
        <v>#N/A</v>
      </c>
    </row>
    <row r="425" spans="1:1" x14ac:dyDescent="0.3">
      <c r="A425" s="9" t="e">
        <f>INDEX(Артикулы!B:B,MATCH('Размещение товаров на витрине'!K425,Артикулы!A:A,0))</f>
        <v>#N/A</v>
      </c>
    </row>
    <row r="426" spans="1:1" x14ac:dyDescent="0.3">
      <c r="A426" s="9" t="e">
        <f>INDEX(Артикулы!B:B,MATCH('Размещение товаров на витрине'!K426,Артикулы!A:A,0))</f>
        <v>#N/A</v>
      </c>
    </row>
    <row r="427" spans="1:1" x14ac:dyDescent="0.3">
      <c r="A427" s="9" t="e">
        <f>INDEX(Артикулы!B:B,MATCH('Размещение товаров на витрине'!K427,Артикулы!A:A,0))</f>
        <v>#N/A</v>
      </c>
    </row>
    <row r="428" spans="1:1" x14ac:dyDescent="0.3">
      <c r="A428" s="9" t="e">
        <f>INDEX(Артикулы!B:B,MATCH('Размещение товаров на витрине'!K428,Артикулы!A:A,0))</f>
        <v>#N/A</v>
      </c>
    </row>
    <row r="429" spans="1:1" x14ac:dyDescent="0.3">
      <c r="A429" s="9" t="e">
        <f>INDEX(Артикулы!B:B,MATCH('Размещение товаров на витрине'!K429,Артикулы!A:A,0))</f>
        <v>#N/A</v>
      </c>
    </row>
    <row r="430" spans="1:1" x14ac:dyDescent="0.3">
      <c r="A430" s="9" t="e">
        <f>INDEX(Артикулы!B:B,MATCH('Размещение товаров на витрине'!K430,Артикулы!A:A,0))</f>
        <v>#N/A</v>
      </c>
    </row>
    <row r="431" spans="1:1" x14ac:dyDescent="0.3">
      <c r="A431" s="9" t="e">
        <f>INDEX(Артикулы!B:B,MATCH('Размещение товаров на витрине'!K431,Артикулы!A:A,0))</f>
        <v>#N/A</v>
      </c>
    </row>
    <row r="432" spans="1:1" x14ac:dyDescent="0.3">
      <c r="A432" s="9" t="e">
        <f>INDEX(Артикулы!B:B,MATCH('Размещение товаров на витрине'!K432,Артикулы!A:A,0))</f>
        <v>#N/A</v>
      </c>
    </row>
    <row r="433" spans="1:1" x14ac:dyDescent="0.3">
      <c r="A433" s="9" t="e">
        <f>INDEX(Артикулы!B:B,MATCH('Размещение товаров на витрине'!K433,Артикулы!A:A,0))</f>
        <v>#N/A</v>
      </c>
    </row>
    <row r="434" spans="1:1" x14ac:dyDescent="0.3">
      <c r="A434" s="9" t="e">
        <f>INDEX(Артикулы!B:B,MATCH('Размещение товаров на витрине'!K434,Артикулы!A:A,0))</f>
        <v>#N/A</v>
      </c>
    </row>
    <row r="435" spans="1:1" x14ac:dyDescent="0.3">
      <c r="A435" s="9" t="e">
        <f>INDEX(Артикулы!B:B,MATCH('Размещение товаров на витрине'!K435,Артикулы!A:A,0))</f>
        <v>#N/A</v>
      </c>
    </row>
    <row r="436" spans="1:1" x14ac:dyDescent="0.3">
      <c r="A436" s="9" t="e">
        <f>INDEX(Артикулы!B:B,MATCH('Размещение товаров на витрине'!K436,Артикулы!A:A,0))</f>
        <v>#N/A</v>
      </c>
    </row>
    <row r="437" spans="1:1" x14ac:dyDescent="0.3">
      <c r="A437" s="9" t="e">
        <f>INDEX(Артикулы!B:B,MATCH('Размещение товаров на витрине'!K437,Артикулы!A:A,0))</f>
        <v>#N/A</v>
      </c>
    </row>
    <row r="438" spans="1:1" x14ac:dyDescent="0.3">
      <c r="A438" s="9" t="e">
        <f>INDEX(Артикулы!B:B,MATCH('Размещение товаров на витрине'!K438,Артикулы!A:A,0))</f>
        <v>#N/A</v>
      </c>
    </row>
    <row r="439" spans="1:1" x14ac:dyDescent="0.3">
      <c r="A439" s="9" t="e">
        <f>INDEX(Артикулы!B:B,MATCH('Размещение товаров на витрине'!K439,Артикулы!A:A,0))</f>
        <v>#N/A</v>
      </c>
    </row>
    <row r="440" spans="1:1" x14ac:dyDescent="0.3">
      <c r="A440" s="9" t="e">
        <f>INDEX(Артикулы!B:B,MATCH('Размещение товаров на витрине'!K440,Артикулы!A:A,0))</f>
        <v>#N/A</v>
      </c>
    </row>
    <row r="441" spans="1:1" x14ac:dyDescent="0.3">
      <c r="A441" s="9" t="e">
        <f>INDEX(Артикулы!B:B,MATCH('Размещение товаров на витрине'!K441,Артикулы!A:A,0))</f>
        <v>#N/A</v>
      </c>
    </row>
    <row r="442" spans="1:1" x14ac:dyDescent="0.3">
      <c r="A442" s="9" t="e">
        <f>INDEX(Артикулы!B:B,MATCH('Размещение товаров на витрине'!K442,Артикулы!A:A,0))</f>
        <v>#N/A</v>
      </c>
    </row>
    <row r="443" spans="1:1" x14ac:dyDescent="0.3">
      <c r="A443" s="9" t="e">
        <f>INDEX(Артикулы!B:B,MATCH('Размещение товаров на витрине'!K443,Артикулы!A:A,0))</f>
        <v>#N/A</v>
      </c>
    </row>
    <row r="444" spans="1:1" x14ac:dyDescent="0.3">
      <c r="A444" s="9" t="e">
        <f>INDEX(Артикулы!B:B,MATCH('Размещение товаров на витрине'!K444,Артикулы!A:A,0))</f>
        <v>#N/A</v>
      </c>
    </row>
    <row r="445" spans="1:1" x14ac:dyDescent="0.3">
      <c r="A445" s="9" t="e">
        <f>INDEX(Артикулы!B:B,MATCH('Размещение товаров на витрине'!K445,Артикулы!A:A,0))</f>
        <v>#N/A</v>
      </c>
    </row>
    <row r="446" spans="1:1" x14ac:dyDescent="0.3">
      <c r="A446" s="9" t="e">
        <f>INDEX(Артикулы!B:B,MATCH('Размещение товаров на витрине'!K446,Артикулы!A:A,0))</f>
        <v>#N/A</v>
      </c>
    </row>
    <row r="447" spans="1:1" x14ac:dyDescent="0.3">
      <c r="A447" s="9" t="e">
        <f>INDEX(Артикулы!B:B,MATCH('Размещение товаров на витрине'!K447,Артикулы!A:A,0))</f>
        <v>#N/A</v>
      </c>
    </row>
    <row r="448" spans="1:1" x14ac:dyDescent="0.3">
      <c r="A448" s="9" t="e">
        <f>INDEX(Артикулы!B:B,MATCH('Размещение товаров на витрине'!K448,Артикулы!A:A,0))</f>
        <v>#N/A</v>
      </c>
    </row>
    <row r="449" spans="1:1" x14ac:dyDescent="0.3">
      <c r="A449" s="9" t="e">
        <f>INDEX(Артикулы!B:B,MATCH('Размещение товаров на витрине'!K449,Артикулы!A:A,0))</f>
        <v>#N/A</v>
      </c>
    </row>
    <row r="450" spans="1:1" x14ac:dyDescent="0.3">
      <c r="A450" s="9" t="e">
        <f>INDEX(Артикулы!B:B,MATCH('Размещение товаров на витрине'!K450,Артикулы!A:A,0))</f>
        <v>#N/A</v>
      </c>
    </row>
    <row r="451" spans="1:1" x14ac:dyDescent="0.3">
      <c r="A451" s="9" t="e">
        <f>INDEX(Артикулы!B:B,MATCH('Размещение товаров на витрине'!K451,Артикулы!A:A,0))</f>
        <v>#N/A</v>
      </c>
    </row>
    <row r="452" spans="1:1" x14ac:dyDescent="0.3">
      <c r="A452" s="9" t="e">
        <f>INDEX(Артикулы!B:B,MATCH('Размещение товаров на витрине'!K452,Артикулы!A:A,0))</f>
        <v>#N/A</v>
      </c>
    </row>
    <row r="453" spans="1:1" x14ac:dyDescent="0.3">
      <c r="A453" s="9" t="e">
        <f>INDEX(Артикулы!B:B,MATCH('Размещение товаров на витрине'!K453,Артикулы!A:A,0))</f>
        <v>#N/A</v>
      </c>
    </row>
    <row r="454" spans="1:1" x14ac:dyDescent="0.3">
      <c r="A454" s="9" t="e">
        <f>INDEX(Артикулы!B:B,MATCH('Размещение товаров на витрине'!K454,Артикулы!A:A,0))</f>
        <v>#N/A</v>
      </c>
    </row>
    <row r="455" spans="1:1" x14ac:dyDescent="0.3">
      <c r="A455" s="9" t="e">
        <f>INDEX(Артикулы!B:B,MATCH('Размещение товаров на витрине'!K455,Артикулы!A:A,0))</f>
        <v>#N/A</v>
      </c>
    </row>
    <row r="456" spans="1:1" x14ac:dyDescent="0.3">
      <c r="A456" s="9" t="e">
        <f>INDEX(Артикулы!B:B,MATCH('Размещение товаров на витрине'!K456,Артикулы!A:A,0))</f>
        <v>#N/A</v>
      </c>
    </row>
    <row r="457" spans="1:1" x14ac:dyDescent="0.3">
      <c r="A457" s="9" t="e">
        <f>INDEX(Артикулы!B:B,MATCH('Размещение товаров на витрине'!K457,Артикулы!A:A,0))</f>
        <v>#N/A</v>
      </c>
    </row>
    <row r="458" spans="1:1" x14ac:dyDescent="0.3">
      <c r="A458" s="9" t="e">
        <f>INDEX(Артикулы!B:B,MATCH('Размещение товаров на витрине'!K458,Артикулы!A:A,0))</f>
        <v>#N/A</v>
      </c>
    </row>
    <row r="459" spans="1:1" x14ac:dyDescent="0.3">
      <c r="A459" s="9" t="e">
        <f>INDEX(Артикулы!B:B,MATCH('Размещение товаров на витрине'!K459,Артикулы!A:A,0))</f>
        <v>#N/A</v>
      </c>
    </row>
    <row r="460" spans="1:1" x14ac:dyDescent="0.3">
      <c r="A460" s="9" t="e">
        <f>INDEX(Артикулы!B:B,MATCH('Размещение товаров на витрине'!K460,Артикулы!A:A,0))</f>
        <v>#N/A</v>
      </c>
    </row>
    <row r="461" spans="1:1" x14ac:dyDescent="0.3">
      <c r="A461" s="9" t="e">
        <f>INDEX(Артикулы!B:B,MATCH('Размещение товаров на витрине'!K461,Артикулы!A:A,0))</f>
        <v>#N/A</v>
      </c>
    </row>
    <row r="462" spans="1:1" x14ac:dyDescent="0.3">
      <c r="A462" s="9" t="e">
        <f>INDEX(Артикулы!B:B,MATCH('Размещение товаров на витрине'!K462,Артикулы!A:A,0))</f>
        <v>#N/A</v>
      </c>
    </row>
    <row r="463" spans="1:1" x14ac:dyDescent="0.3">
      <c r="A463" s="9" t="e">
        <f>INDEX(Артикулы!B:B,MATCH('Размещение товаров на витрине'!K463,Артикулы!A:A,0))</f>
        <v>#N/A</v>
      </c>
    </row>
    <row r="464" spans="1:1" x14ac:dyDescent="0.3">
      <c r="A464" s="9" t="e">
        <f>INDEX(Артикулы!B:B,MATCH('Размещение товаров на витрине'!K464,Артикулы!A:A,0))</f>
        <v>#N/A</v>
      </c>
    </row>
    <row r="465" spans="1:1" x14ac:dyDescent="0.3">
      <c r="A465" s="9" t="e">
        <f>INDEX(Артикулы!B:B,MATCH('Размещение товаров на витрине'!K465,Артикулы!A:A,0))</f>
        <v>#N/A</v>
      </c>
    </row>
    <row r="466" spans="1:1" x14ac:dyDescent="0.3">
      <c r="A466" s="9" t="e">
        <f>INDEX(Артикулы!B:B,MATCH('Размещение товаров на витрине'!K466,Артикулы!A:A,0))</f>
        <v>#N/A</v>
      </c>
    </row>
    <row r="467" spans="1:1" x14ac:dyDescent="0.3">
      <c r="A467" s="9" t="e">
        <f>INDEX(Артикулы!B:B,MATCH('Размещение товаров на витрине'!K467,Артикулы!A:A,0))</f>
        <v>#N/A</v>
      </c>
    </row>
    <row r="468" spans="1:1" x14ac:dyDescent="0.3">
      <c r="A468" s="9" t="e">
        <f>INDEX(Артикулы!B:B,MATCH('Размещение товаров на витрине'!K468,Артикулы!A:A,0))</f>
        <v>#N/A</v>
      </c>
    </row>
    <row r="469" spans="1:1" x14ac:dyDescent="0.3">
      <c r="A469" s="9" t="e">
        <f>INDEX(Артикулы!B:B,MATCH('Размещение товаров на витрине'!K469,Артикулы!A:A,0))</f>
        <v>#N/A</v>
      </c>
    </row>
    <row r="470" spans="1:1" x14ac:dyDescent="0.3">
      <c r="A470" s="9" t="e">
        <f>INDEX(Артикулы!B:B,MATCH('Размещение товаров на витрине'!K470,Артикулы!A:A,0))</f>
        <v>#N/A</v>
      </c>
    </row>
    <row r="471" spans="1:1" x14ac:dyDescent="0.3">
      <c r="A471" s="9" t="e">
        <f>INDEX(Артикулы!B:B,MATCH('Размещение товаров на витрине'!K471,Артикулы!A:A,0))</f>
        <v>#N/A</v>
      </c>
    </row>
    <row r="472" spans="1:1" x14ac:dyDescent="0.3">
      <c r="A472" s="9" t="e">
        <f>INDEX(Артикулы!B:B,MATCH('Размещение товаров на витрине'!K472,Артикулы!A:A,0))</f>
        <v>#N/A</v>
      </c>
    </row>
    <row r="473" spans="1:1" x14ac:dyDescent="0.3">
      <c r="A473" s="9" t="e">
        <f>INDEX(Артикулы!B:B,MATCH('Размещение товаров на витрине'!K473,Артикулы!A:A,0))</f>
        <v>#N/A</v>
      </c>
    </row>
    <row r="474" spans="1:1" x14ac:dyDescent="0.3">
      <c r="A474" s="9" t="e">
        <f>INDEX(Артикулы!B:B,MATCH('Размещение товаров на витрине'!K474,Артикулы!A:A,0))</f>
        <v>#N/A</v>
      </c>
    </row>
    <row r="475" spans="1:1" x14ac:dyDescent="0.3">
      <c r="A475" s="9" t="e">
        <f>INDEX(Артикулы!B:B,MATCH('Размещение товаров на витрине'!K475,Артикулы!A:A,0))</f>
        <v>#N/A</v>
      </c>
    </row>
    <row r="476" spans="1:1" x14ac:dyDescent="0.3">
      <c r="A476" s="9" t="e">
        <f>INDEX(Артикулы!B:B,MATCH('Размещение товаров на витрине'!K476,Артикулы!A:A,0))</f>
        <v>#N/A</v>
      </c>
    </row>
    <row r="477" spans="1:1" x14ac:dyDescent="0.3">
      <c r="A477" s="9" t="e">
        <f>INDEX(Артикулы!B:B,MATCH('Размещение товаров на витрине'!K477,Артикулы!A:A,0))</f>
        <v>#N/A</v>
      </c>
    </row>
    <row r="478" spans="1:1" x14ac:dyDescent="0.3">
      <c r="A478" s="9" t="e">
        <f>INDEX(Артикулы!B:B,MATCH('Размещение товаров на витрине'!K478,Артикулы!A:A,0))</f>
        <v>#N/A</v>
      </c>
    </row>
    <row r="479" spans="1:1" x14ac:dyDescent="0.3">
      <c r="A479" s="9" t="e">
        <f>INDEX(Артикулы!B:B,MATCH('Размещение товаров на витрине'!K479,Артикулы!A:A,0))</f>
        <v>#N/A</v>
      </c>
    </row>
    <row r="480" spans="1:1" x14ac:dyDescent="0.3">
      <c r="A480" s="9" t="e">
        <f>INDEX(Артикулы!B:B,MATCH('Размещение товаров на витрине'!K480,Артикулы!A:A,0))</f>
        <v>#N/A</v>
      </c>
    </row>
    <row r="481" spans="1:1" x14ac:dyDescent="0.3">
      <c r="A481" s="9" t="e">
        <f>INDEX(Артикулы!B:B,MATCH('Размещение товаров на витрине'!K481,Артикулы!A:A,0))</f>
        <v>#N/A</v>
      </c>
    </row>
    <row r="482" spans="1:1" x14ac:dyDescent="0.3">
      <c r="A482" s="9" t="e">
        <f>INDEX(Артикулы!B:B,MATCH('Размещение товаров на витрине'!K482,Артикулы!A:A,0))</f>
        <v>#N/A</v>
      </c>
    </row>
    <row r="483" spans="1:1" x14ac:dyDescent="0.3">
      <c r="A483" s="9" t="e">
        <f>INDEX(Артикулы!B:B,MATCH('Размещение товаров на витрине'!K483,Артикулы!A:A,0))</f>
        <v>#N/A</v>
      </c>
    </row>
    <row r="484" spans="1:1" x14ac:dyDescent="0.3">
      <c r="A484" s="9" t="e">
        <f>INDEX(Артикулы!B:B,MATCH('Размещение товаров на витрине'!K484,Артикулы!A:A,0))</f>
        <v>#N/A</v>
      </c>
    </row>
    <row r="485" spans="1:1" x14ac:dyDescent="0.3">
      <c r="A485" s="9" t="e">
        <f>INDEX(Артикулы!B:B,MATCH('Размещение товаров на витрине'!K485,Артикулы!A:A,0))</f>
        <v>#N/A</v>
      </c>
    </row>
    <row r="486" spans="1:1" x14ac:dyDescent="0.3">
      <c r="A486" s="9" t="e">
        <f>INDEX(Артикулы!B:B,MATCH('Размещение товаров на витрине'!K486,Артикулы!A:A,0))</f>
        <v>#N/A</v>
      </c>
    </row>
    <row r="487" spans="1:1" x14ac:dyDescent="0.3">
      <c r="A487" s="9" t="e">
        <f>INDEX(Артикулы!B:B,MATCH('Размещение товаров на витрине'!K487,Артикулы!A:A,0))</f>
        <v>#N/A</v>
      </c>
    </row>
    <row r="488" spans="1:1" x14ac:dyDescent="0.3">
      <c r="A488" s="9" t="e">
        <f>INDEX(Артикулы!B:B,MATCH('Размещение товаров на витрине'!K488,Артикулы!A:A,0))</f>
        <v>#N/A</v>
      </c>
    </row>
    <row r="489" spans="1:1" x14ac:dyDescent="0.3">
      <c r="A489" s="9" t="e">
        <f>INDEX(Артикулы!B:B,MATCH('Размещение товаров на витрине'!K489,Артикулы!A:A,0))</f>
        <v>#N/A</v>
      </c>
    </row>
    <row r="490" spans="1:1" x14ac:dyDescent="0.3">
      <c r="A490" s="9" t="e">
        <f>INDEX(Артикулы!B:B,MATCH('Размещение товаров на витрине'!K490,Артикулы!A:A,0))</f>
        <v>#N/A</v>
      </c>
    </row>
    <row r="491" spans="1:1" x14ac:dyDescent="0.3">
      <c r="A491" s="9" t="e">
        <f>INDEX(Артикулы!B:B,MATCH('Размещение товаров на витрине'!K491,Артикулы!A:A,0))</f>
        <v>#N/A</v>
      </c>
    </row>
    <row r="492" spans="1:1" x14ac:dyDescent="0.3">
      <c r="A492" s="9" t="e">
        <f>INDEX(Артикулы!B:B,MATCH('Размещение товаров на витрине'!K492,Артикулы!A:A,0))</f>
        <v>#N/A</v>
      </c>
    </row>
    <row r="493" spans="1:1" x14ac:dyDescent="0.3">
      <c r="A493" s="9" t="e">
        <f>INDEX(Артикулы!B:B,MATCH('Размещение товаров на витрине'!K493,Артикулы!A:A,0))</f>
        <v>#N/A</v>
      </c>
    </row>
    <row r="494" spans="1:1" x14ac:dyDescent="0.3">
      <c r="A494" s="9" t="e">
        <f>INDEX(Артикулы!B:B,MATCH('Размещение товаров на витрине'!K494,Артикулы!A:A,0))</f>
        <v>#N/A</v>
      </c>
    </row>
    <row r="495" spans="1:1" x14ac:dyDescent="0.3">
      <c r="A495" s="9" t="e">
        <f>INDEX(Артикулы!B:B,MATCH('Размещение товаров на витрине'!K495,Артикулы!A:A,0))</f>
        <v>#N/A</v>
      </c>
    </row>
    <row r="496" spans="1:1" x14ac:dyDescent="0.3">
      <c r="A496" s="9" t="e">
        <f>INDEX(Артикулы!B:B,MATCH('Размещение товаров на витрине'!K496,Артикулы!A:A,0))</f>
        <v>#N/A</v>
      </c>
    </row>
    <row r="497" spans="1:1" x14ac:dyDescent="0.3">
      <c r="A497" s="9" t="e">
        <f>INDEX(Артикулы!B:B,MATCH('Размещение товаров на витрине'!K497,Артикулы!A:A,0))</f>
        <v>#N/A</v>
      </c>
    </row>
    <row r="498" spans="1:1" x14ac:dyDescent="0.3">
      <c r="A498" s="9" t="e">
        <f>INDEX(Артикулы!B:B,MATCH('Размещение товаров на витрине'!K498,Артикулы!A:A,0))</f>
        <v>#N/A</v>
      </c>
    </row>
    <row r="499" spans="1:1" x14ac:dyDescent="0.3">
      <c r="A499" s="9" t="e">
        <f>INDEX(Артикулы!B:B,MATCH('Размещение товаров на витрине'!K499,Артикулы!A:A,0))</f>
        <v>#N/A</v>
      </c>
    </row>
    <row r="500" spans="1:1" x14ac:dyDescent="0.3">
      <c r="A500" s="9" t="e">
        <f>INDEX(Артикулы!B:B,MATCH('Размещение товаров на витрине'!K500,Артикулы!A:A,0))</f>
        <v>#N/A</v>
      </c>
    </row>
    <row r="501" spans="1:1" x14ac:dyDescent="0.3">
      <c r="A501" s="9" t="e">
        <f>INDEX(Артикулы!B:B,MATCH('Размещение товаров на витрине'!K501,Артикулы!A:A,0))</f>
        <v>#N/A</v>
      </c>
    </row>
    <row r="502" spans="1:1" x14ac:dyDescent="0.3">
      <c r="A502" s="9" t="e">
        <f>INDEX(Артикулы!B:B,MATCH('Размещение товаров на витрине'!K502,Артикулы!A:A,0))</f>
        <v>#N/A</v>
      </c>
    </row>
    <row r="503" spans="1:1" x14ac:dyDescent="0.3">
      <c r="A503" s="9" t="e">
        <f>INDEX(Артикулы!B:B,MATCH('Размещение товаров на витрине'!K503,Артикулы!A:A,0))</f>
        <v>#N/A</v>
      </c>
    </row>
    <row r="504" spans="1:1" x14ac:dyDescent="0.3">
      <c r="A504" s="9" t="e">
        <f>INDEX(Артикулы!B:B,MATCH('Размещение товаров на витрине'!K504,Артикулы!A:A,0))</f>
        <v>#N/A</v>
      </c>
    </row>
    <row r="505" spans="1:1" x14ac:dyDescent="0.3">
      <c r="A505" s="9" t="e">
        <f>INDEX(Артикулы!B:B,MATCH('Размещение товаров на витрине'!K505,Артикулы!A:A,0))</f>
        <v>#N/A</v>
      </c>
    </row>
    <row r="506" spans="1:1" x14ac:dyDescent="0.3">
      <c r="A506" s="9" t="e">
        <f>INDEX(Артикулы!B:B,MATCH('Размещение товаров на витрине'!K506,Артикулы!A:A,0))</f>
        <v>#N/A</v>
      </c>
    </row>
    <row r="507" spans="1:1" x14ac:dyDescent="0.3">
      <c r="A507" s="9" t="e">
        <f>INDEX(Артикулы!B:B,MATCH('Размещение товаров на витрине'!K507,Артикулы!A:A,0))</f>
        <v>#N/A</v>
      </c>
    </row>
    <row r="508" spans="1:1" x14ac:dyDescent="0.3">
      <c r="A508" s="9" t="e">
        <f>INDEX(Артикулы!B:B,MATCH('Размещение товаров на витрине'!K508,Артикулы!A:A,0))</f>
        <v>#N/A</v>
      </c>
    </row>
    <row r="509" spans="1:1" x14ac:dyDescent="0.3">
      <c r="A509" s="9" t="e">
        <f>INDEX(Артикулы!B:B,MATCH('Размещение товаров на витрине'!K509,Артикулы!A:A,0))</f>
        <v>#N/A</v>
      </c>
    </row>
    <row r="510" spans="1:1" x14ac:dyDescent="0.3">
      <c r="A510" s="9" t="e">
        <f>INDEX(Артикулы!B:B,MATCH('Размещение товаров на витрине'!K510,Артикулы!A:A,0))</f>
        <v>#N/A</v>
      </c>
    </row>
    <row r="511" spans="1:1" x14ac:dyDescent="0.3">
      <c r="A511" s="9" t="e">
        <f>INDEX(Артикулы!B:B,MATCH('Размещение товаров на витрине'!K511,Артикулы!A:A,0))</f>
        <v>#N/A</v>
      </c>
    </row>
    <row r="512" spans="1:1" x14ac:dyDescent="0.3">
      <c r="A512" s="9" t="e">
        <f>INDEX(Артикулы!B:B,MATCH('Размещение товаров на витрине'!K512,Артикулы!A:A,0))</f>
        <v>#N/A</v>
      </c>
    </row>
    <row r="513" spans="1:1" x14ac:dyDescent="0.3">
      <c r="A513" s="9" t="e">
        <f>INDEX(Артикулы!B:B,MATCH('Размещение товаров на витрине'!K513,Артикулы!A:A,0))</f>
        <v>#N/A</v>
      </c>
    </row>
    <row r="514" spans="1:1" x14ac:dyDescent="0.3">
      <c r="A514" s="9" t="e">
        <f>INDEX(Артикулы!B:B,MATCH('Размещение товаров на витрине'!K514,Артикулы!A:A,0))</f>
        <v>#N/A</v>
      </c>
    </row>
    <row r="515" spans="1:1" x14ac:dyDescent="0.3">
      <c r="A515" s="9" t="e">
        <f>INDEX(Артикулы!B:B,MATCH('Размещение товаров на витрине'!K515,Артикулы!A:A,0))</f>
        <v>#N/A</v>
      </c>
    </row>
    <row r="516" spans="1:1" x14ac:dyDescent="0.3">
      <c r="A516" s="9" t="e">
        <f>INDEX(Артикулы!B:B,MATCH('Размещение товаров на витрине'!K516,Артикулы!A:A,0))</f>
        <v>#N/A</v>
      </c>
    </row>
    <row r="517" spans="1:1" x14ac:dyDescent="0.3">
      <c r="A517" s="9" t="e">
        <f>INDEX(Артикулы!B:B,MATCH('Размещение товаров на витрине'!K517,Артикулы!A:A,0))</f>
        <v>#N/A</v>
      </c>
    </row>
    <row r="518" spans="1:1" x14ac:dyDescent="0.3">
      <c r="A518" s="9" t="e">
        <f>INDEX(Артикулы!B:B,MATCH('Размещение товаров на витрине'!K518,Артикулы!A:A,0))</f>
        <v>#N/A</v>
      </c>
    </row>
    <row r="519" spans="1:1" x14ac:dyDescent="0.3">
      <c r="A519" s="9" t="e">
        <f>INDEX(Артикулы!B:B,MATCH('Размещение товаров на витрине'!K519,Артикулы!A:A,0))</f>
        <v>#N/A</v>
      </c>
    </row>
    <row r="520" spans="1:1" x14ac:dyDescent="0.3">
      <c r="A520" s="9" t="e">
        <f>INDEX(Артикулы!B:B,MATCH('Размещение товаров на витрине'!K520,Артикулы!A:A,0))</f>
        <v>#N/A</v>
      </c>
    </row>
    <row r="521" spans="1:1" x14ac:dyDescent="0.3">
      <c r="A521" s="9" t="e">
        <f>INDEX(Артикулы!B:B,MATCH('Размещение товаров на витрине'!K521,Артикулы!A:A,0))</f>
        <v>#N/A</v>
      </c>
    </row>
    <row r="522" spans="1:1" x14ac:dyDescent="0.3">
      <c r="A522" s="9" t="e">
        <f>INDEX(Артикулы!B:B,MATCH('Размещение товаров на витрине'!K522,Артикулы!A:A,0))</f>
        <v>#N/A</v>
      </c>
    </row>
    <row r="523" spans="1:1" x14ac:dyDescent="0.3">
      <c r="A523" s="9" t="e">
        <f>INDEX(Артикулы!B:B,MATCH('Размещение товаров на витрине'!K523,Артикулы!A:A,0))</f>
        <v>#N/A</v>
      </c>
    </row>
    <row r="524" spans="1:1" x14ac:dyDescent="0.3">
      <c r="A524" s="9" t="e">
        <f>INDEX(Артикулы!B:B,MATCH('Размещение товаров на витрине'!K524,Артикулы!A:A,0))</f>
        <v>#N/A</v>
      </c>
    </row>
    <row r="525" spans="1:1" x14ac:dyDescent="0.3">
      <c r="A525" s="9" t="e">
        <f>INDEX(Артикулы!B:B,MATCH('Размещение товаров на витрине'!K525,Артикулы!A:A,0))</f>
        <v>#N/A</v>
      </c>
    </row>
    <row r="526" spans="1:1" x14ac:dyDescent="0.3">
      <c r="A526" s="9" t="e">
        <f>INDEX(Артикулы!B:B,MATCH('Размещение товаров на витрине'!K526,Артикулы!A:A,0))</f>
        <v>#N/A</v>
      </c>
    </row>
    <row r="527" spans="1:1" x14ac:dyDescent="0.3">
      <c r="A527" s="9" t="e">
        <f>INDEX(Артикулы!B:B,MATCH('Размещение товаров на витрине'!K527,Артикулы!A:A,0))</f>
        <v>#N/A</v>
      </c>
    </row>
    <row r="528" spans="1:1" x14ac:dyDescent="0.3">
      <c r="A528" s="9" t="e">
        <f>INDEX(Артикулы!B:B,MATCH('Размещение товаров на витрине'!K528,Артикулы!A:A,0))</f>
        <v>#N/A</v>
      </c>
    </row>
    <row r="529" spans="1:1" x14ac:dyDescent="0.3">
      <c r="A529" s="9" t="e">
        <f>INDEX(Артикулы!B:B,MATCH('Размещение товаров на витрине'!K529,Артикулы!A:A,0))</f>
        <v>#N/A</v>
      </c>
    </row>
    <row r="530" spans="1:1" x14ac:dyDescent="0.3">
      <c r="A530" s="9" t="e">
        <f>INDEX(Артикулы!B:B,MATCH('Размещение товаров на витрине'!K530,Артикулы!A:A,0))</f>
        <v>#N/A</v>
      </c>
    </row>
    <row r="531" spans="1:1" x14ac:dyDescent="0.3">
      <c r="A531" s="9" t="e">
        <f>INDEX(Артикулы!B:B,MATCH('Размещение товаров на витрине'!K531,Артикулы!A:A,0))</f>
        <v>#N/A</v>
      </c>
    </row>
    <row r="532" spans="1:1" x14ac:dyDescent="0.3">
      <c r="A532" s="9" t="e">
        <f>INDEX(Артикулы!B:B,MATCH('Размещение товаров на витрине'!K532,Артикулы!A:A,0))</f>
        <v>#N/A</v>
      </c>
    </row>
    <row r="533" spans="1:1" x14ac:dyDescent="0.3">
      <c r="A533" s="9" t="e">
        <f>INDEX(Артикулы!B:B,MATCH('Размещение товаров на витрине'!K533,Артикулы!A:A,0))</f>
        <v>#N/A</v>
      </c>
    </row>
    <row r="534" spans="1:1" x14ac:dyDescent="0.3">
      <c r="A534" s="9" t="e">
        <f>INDEX(Артикулы!B:B,MATCH('Размещение товаров на витрине'!K534,Артикулы!A:A,0))</f>
        <v>#N/A</v>
      </c>
    </row>
    <row r="535" spans="1:1" x14ac:dyDescent="0.3">
      <c r="A535" s="9" t="e">
        <f>INDEX(Артикулы!B:B,MATCH('Размещение товаров на витрине'!K535,Артикулы!A:A,0))</f>
        <v>#N/A</v>
      </c>
    </row>
    <row r="536" spans="1:1" x14ac:dyDescent="0.3">
      <c r="A536" s="9" t="e">
        <f>INDEX(Артикулы!B:B,MATCH('Размещение товаров на витрине'!K536,Артикулы!A:A,0))</f>
        <v>#N/A</v>
      </c>
    </row>
    <row r="537" spans="1:1" x14ac:dyDescent="0.3">
      <c r="A537" s="9" t="e">
        <f>INDEX(Артикулы!B:B,MATCH('Размещение товаров на витрине'!K537,Артикулы!A:A,0))</f>
        <v>#N/A</v>
      </c>
    </row>
    <row r="538" spans="1:1" x14ac:dyDescent="0.3">
      <c r="A538" s="9" t="e">
        <f>INDEX(Артикулы!B:B,MATCH('Размещение товаров на витрине'!K538,Артикулы!A:A,0))</f>
        <v>#N/A</v>
      </c>
    </row>
    <row r="539" spans="1:1" x14ac:dyDescent="0.3">
      <c r="A539" s="9" t="e">
        <f>INDEX(Артикулы!B:B,MATCH('Размещение товаров на витрине'!K539,Артикулы!A:A,0))</f>
        <v>#N/A</v>
      </c>
    </row>
    <row r="540" spans="1:1" x14ac:dyDescent="0.3">
      <c r="A540" s="9" t="e">
        <f>INDEX(Артикулы!B:B,MATCH('Размещение товаров на витрине'!K540,Артикулы!A:A,0))</f>
        <v>#N/A</v>
      </c>
    </row>
    <row r="541" spans="1:1" x14ac:dyDescent="0.3">
      <c r="A541" s="9" t="e">
        <f>INDEX(Артикулы!B:B,MATCH('Размещение товаров на витрине'!K541,Артикулы!A:A,0))</f>
        <v>#N/A</v>
      </c>
    </row>
    <row r="542" spans="1:1" x14ac:dyDescent="0.3">
      <c r="A542" s="9" t="e">
        <f>INDEX(Артикулы!B:B,MATCH('Размещение товаров на витрине'!K542,Артикулы!A:A,0))</f>
        <v>#N/A</v>
      </c>
    </row>
    <row r="543" spans="1:1" x14ac:dyDescent="0.3">
      <c r="A543" s="9" t="e">
        <f>INDEX(Артикулы!B:B,MATCH('Размещение товаров на витрине'!K543,Артикулы!A:A,0))</f>
        <v>#N/A</v>
      </c>
    </row>
    <row r="544" spans="1:1" x14ac:dyDescent="0.3">
      <c r="A544" s="9" t="e">
        <f>INDEX(Артикулы!B:B,MATCH('Размещение товаров на витрине'!K544,Артикулы!A:A,0))</f>
        <v>#N/A</v>
      </c>
    </row>
    <row r="545" spans="1:1" x14ac:dyDescent="0.3">
      <c r="A545" s="9" t="e">
        <f>INDEX(Артикулы!B:B,MATCH('Размещение товаров на витрине'!K545,Артикулы!A:A,0))</f>
        <v>#N/A</v>
      </c>
    </row>
    <row r="546" spans="1:1" x14ac:dyDescent="0.3">
      <c r="A546" s="9" t="e">
        <f>INDEX(Артикулы!B:B,MATCH('Размещение товаров на витрине'!K546,Артикулы!A:A,0))</f>
        <v>#N/A</v>
      </c>
    </row>
    <row r="547" spans="1:1" x14ac:dyDescent="0.3">
      <c r="A547" s="9" t="e">
        <f>INDEX(Артикулы!B:B,MATCH('Размещение товаров на витрине'!K547,Артикулы!A:A,0))</f>
        <v>#N/A</v>
      </c>
    </row>
    <row r="548" spans="1:1" x14ac:dyDescent="0.3">
      <c r="A548" s="9" t="e">
        <f>INDEX(Артикулы!B:B,MATCH('Размещение товаров на витрине'!K548,Артикулы!A:A,0))</f>
        <v>#N/A</v>
      </c>
    </row>
    <row r="549" spans="1:1" x14ac:dyDescent="0.3">
      <c r="A549" s="9" t="e">
        <f>INDEX(Артикулы!B:B,MATCH('Размещение товаров на витрине'!K549,Артикулы!A:A,0))</f>
        <v>#N/A</v>
      </c>
    </row>
    <row r="550" spans="1:1" x14ac:dyDescent="0.3">
      <c r="A550" s="9" t="e">
        <f>INDEX(Артикулы!B:B,MATCH('Размещение товаров на витрине'!K550,Артикулы!A:A,0))</f>
        <v>#N/A</v>
      </c>
    </row>
    <row r="551" spans="1:1" x14ac:dyDescent="0.3">
      <c r="A551" s="9" t="e">
        <f>INDEX(Артикулы!B:B,MATCH('Размещение товаров на витрине'!K551,Артикулы!A:A,0))</f>
        <v>#N/A</v>
      </c>
    </row>
    <row r="552" spans="1:1" x14ac:dyDescent="0.3">
      <c r="A552" s="9" t="e">
        <f>INDEX(Артикулы!B:B,MATCH('Размещение товаров на витрине'!K552,Артикулы!A:A,0))</f>
        <v>#N/A</v>
      </c>
    </row>
    <row r="553" spans="1:1" x14ac:dyDescent="0.3">
      <c r="A553" s="9" t="e">
        <f>INDEX(Артикулы!B:B,MATCH('Размещение товаров на витрине'!K553,Артикулы!A:A,0))</f>
        <v>#N/A</v>
      </c>
    </row>
    <row r="554" spans="1:1" x14ac:dyDescent="0.3">
      <c r="A554" s="9" t="e">
        <f>INDEX(Артикулы!B:B,MATCH('Размещение товаров на витрине'!K554,Артикулы!A:A,0))</f>
        <v>#N/A</v>
      </c>
    </row>
    <row r="555" spans="1:1" x14ac:dyDescent="0.3">
      <c r="A555" s="9" t="e">
        <f>INDEX(Артикулы!B:B,MATCH('Размещение товаров на витрине'!K555,Артикулы!A:A,0))</f>
        <v>#N/A</v>
      </c>
    </row>
    <row r="556" spans="1:1" x14ac:dyDescent="0.3">
      <c r="A556" s="9" t="e">
        <f>INDEX(Артикулы!B:B,MATCH('Размещение товаров на витрине'!K556,Артикулы!A:A,0))</f>
        <v>#N/A</v>
      </c>
    </row>
    <row r="557" spans="1:1" x14ac:dyDescent="0.3">
      <c r="A557" s="9" t="e">
        <f>INDEX(Артикулы!B:B,MATCH('Размещение товаров на витрине'!K557,Артикулы!A:A,0))</f>
        <v>#N/A</v>
      </c>
    </row>
    <row r="558" spans="1:1" x14ac:dyDescent="0.3">
      <c r="A558" s="9" t="e">
        <f>INDEX(Артикулы!B:B,MATCH('Размещение товаров на витрине'!K558,Артикулы!A:A,0))</f>
        <v>#N/A</v>
      </c>
    </row>
    <row r="559" spans="1:1" x14ac:dyDescent="0.3">
      <c r="A559" s="9" t="e">
        <f>INDEX(Артикулы!B:B,MATCH('Размещение товаров на витрине'!K559,Артикулы!A:A,0))</f>
        <v>#N/A</v>
      </c>
    </row>
    <row r="560" spans="1:1" x14ac:dyDescent="0.3">
      <c r="A560" s="9" t="e">
        <f>INDEX(Артикулы!B:B,MATCH('Размещение товаров на витрине'!K560,Артикулы!A:A,0))</f>
        <v>#N/A</v>
      </c>
    </row>
    <row r="561" spans="1:1" x14ac:dyDescent="0.3">
      <c r="A561" s="9" t="e">
        <f>INDEX(Артикулы!B:B,MATCH('Размещение товаров на витрине'!K561,Артикулы!A:A,0))</f>
        <v>#N/A</v>
      </c>
    </row>
    <row r="562" spans="1:1" x14ac:dyDescent="0.3">
      <c r="A562" s="9" t="e">
        <f>INDEX(Артикулы!B:B,MATCH('Размещение товаров на витрине'!K562,Артикулы!A:A,0))</f>
        <v>#N/A</v>
      </c>
    </row>
    <row r="563" spans="1:1" x14ac:dyDescent="0.3">
      <c r="A563" s="9" t="e">
        <f>INDEX(Артикулы!B:B,MATCH('Размещение товаров на витрине'!K563,Артикулы!A:A,0))</f>
        <v>#N/A</v>
      </c>
    </row>
    <row r="564" spans="1:1" x14ac:dyDescent="0.3">
      <c r="A564" s="9" t="e">
        <f>INDEX(Артикулы!B:B,MATCH('Размещение товаров на витрине'!K564,Артикулы!A:A,0))</f>
        <v>#N/A</v>
      </c>
    </row>
    <row r="565" spans="1:1" x14ac:dyDescent="0.3">
      <c r="A565" s="9" t="e">
        <f>INDEX(Артикулы!B:B,MATCH('Размещение товаров на витрине'!K565,Артикулы!A:A,0))</f>
        <v>#N/A</v>
      </c>
    </row>
    <row r="566" spans="1:1" x14ac:dyDescent="0.3">
      <c r="A566" s="9" t="e">
        <f>INDEX(Артикулы!B:B,MATCH('Размещение товаров на витрине'!K566,Артикулы!A:A,0))</f>
        <v>#N/A</v>
      </c>
    </row>
    <row r="567" spans="1:1" x14ac:dyDescent="0.3">
      <c r="A567" s="9" t="e">
        <f>INDEX(Артикулы!B:B,MATCH('Размещение товаров на витрине'!K567,Артикулы!A:A,0))</f>
        <v>#N/A</v>
      </c>
    </row>
    <row r="568" spans="1:1" x14ac:dyDescent="0.3">
      <c r="A568" s="9" t="e">
        <f>INDEX(Артикулы!B:B,MATCH('Размещение товаров на витрине'!K568,Артикулы!A:A,0))</f>
        <v>#N/A</v>
      </c>
    </row>
    <row r="569" spans="1:1" x14ac:dyDescent="0.3">
      <c r="A569" s="9" t="e">
        <f>INDEX(Артикулы!B:B,MATCH('Размещение товаров на витрине'!K569,Артикулы!A:A,0))</f>
        <v>#N/A</v>
      </c>
    </row>
    <row r="570" spans="1:1" x14ac:dyDescent="0.3">
      <c r="A570" s="9" t="e">
        <f>INDEX(Артикулы!B:B,MATCH('Размещение товаров на витрине'!K570,Артикулы!A:A,0))</f>
        <v>#N/A</v>
      </c>
    </row>
    <row r="571" spans="1:1" x14ac:dyDescent="0.3">
      <c r="A571" s="9" t="e">
        <f>INDEX(Артикулы!B:B,MATCH('Размещение товаров на витрине'!K571,Артикулы!A:A,0))</f>
        <v>#N/A</v>
      </c>
    </row>
    <row r="572" spans="1:1" x14ac:dyDescent="0.3">
      <c r="A572" s="9" t="e">
        <f>INDEX(Артикулы!B:B,MATCH('Размещение товаров на витрине'!K572,Артикулы!A:A,0))</f>
        <v>#N/A</v>
      </c>
    </row>
    <row r="573" spans="1:1" x14ac:dyDescent="0.3">
      <c r="A573" s="9" t="e">
        <f>INDEX(Артикулы!B:B,MATCH('Размещение товаров на витрине'!K573,Артикулы!A:A,0))</f>
        <v>#N/A</v>
      </c>
    </row>
    <row r="574" spans="1:1" x14ac:dyDescent="0.3">
      <c r="A574" s="9" t="e">
        <f>INDEX(Артикулы!B:B,MATCH('Размещение товаров на витрине'!K574,Артикулы!A:A,0))</f>
        <v>#N/A</v>
      </c>
    </row>
    <row r="575" spans="1:1" x14ac:dyDescent="0.3">
      <c r="A575" s="9" t="e">
        <f>INDEX(Артикулы!B:B,MATCH('Размещение товаров на витрине'!K575,Артикулы!A:A,0))</f>
        <v>#N/A</v>
      </c>
    </row>
    <row r="576" spans="1:1" x14ac:dyDescent="0.3">
      <c r="A576" s="9" t="e">
        <f>INDEX(Артикулы!B:B,MATCH('Размещение товаров на витрине'!K576,Артикулы!A:A,0))</f>
        <v>#N/A</v>
      </c>
    </row>
    <row r="577" spans="1:1" x14ac:dyDescent="0.3">
      <c r="A577" s="9" t="e">
        <f>INDEX(Артикулы!B:B,MATCH('Размещение товаров на витрине'!K577,Артикулы!A:A,0))</f>
        <v>#N/A</v>
      </c>
    </row>
    <row r="578" spans="1:1" x14ac:dyDescent="0.3">
      <c r="A578" s="9" t="e">
        <f>INDEX(Артикулы!B:B,MATCH('Размещение товаров на витрине'!K578,Артикулы!A:A,0))</f>
        <v>#N/A</v>
      </c>
    </row>
    <row r="579" spans="1:1" x14ac:dyDescent="0.3">
      <c r="A579" s="9" t="e">
        <f>INDEX(Артикулы!B:B,MATCH('Размещение товаров на витрине'!K579,Артикулы!A:A,0))</f>
        <v>#N/A</v>
      </c>
    </row>
    <row r="580" spans="1:1" x14ac:dyDescent="0.3">
      <c r="A580" s="9" t="e">
        <f>INDEX(Артикулы!B:B,MATCH('Размещение товаров на витрине'!K580,Артикулы!A:A,0))</f>
        <v>#N/A</v>
      </c>
    </row>
    <row r="581" spans="1:1" x14ac:dyDescent="0.3">
      <c r="A581" s="9" t="e">
        <f>INDEX(Артикулы!B:B,MATCH('Размещение товаров на витрине'!K581,Артикулы!A:A,0))</f>
        <v>#N/A</v>
      </c>
    </row>
    <row r="582" spans="1:1" x14ac:dyDescent="0.3">
      <c r="A582" s="9" t="e">
        <f>INDEX(Артикулы!B:B,MATCH('Размещение товаров на витрине'!K582,Артикулы!A:A,0))</f>
        <v>#N/A</v>
      </c>
    </row>
    <row r="583" spans="1:1" x14ac:dyDescent="0.3">
      <c r="A583" s="9" t="e">
        <f>INDEX(Артикулы!B:B,MATCH('Размещение товаров на витрине'!K583,Артикулы!A:A,0))</f>
        <v>#N/A</v>
      </c>
    </row>
    <row r="584" spans="1:1" x14ac:dyDescent="0.3">
      <c r="A584" s="9" t="e">
        <f>INDEX(Артикулы!B:B,MATCH('Размещение товаров на витрине'!K584,Артикулы!A:A,0))</f>
        <v>#N/A</v>
      </c>
    </row>
    <row r="585" spans="1:1" x14ac:dyDescent="0.3">
      <c r="A585" s="9" t="e">
        <f>INDEX(Артикулы!B:B,MATCH('Размещение товаров на витрине'!K585,Артикулы!A:A,0))</f>
        <v>#N/A</v>
      </c>
    </row>
    <row r="586" spans="1:1" x14ac:dyDescent="0.3">
      <c r="A586" s="9" t="e">
        <f>INDEX(Артикулы!B:B,MATCH('Размещение товаров на витрине'!K586,Артикулы!A:A,0))</f>
        <v>#N/A</v>
      </c>
    </row>
    <row r="587" spans="1:1" x14ac:dyDescent="0.3">
      <c r="A587" s="9" t="e">
        <f>INDEX(Артикулы!B:B,MATCH('Размещение товаров на витрине'!K587,Артикулы!A:A,0))</f>
        <v>#N/A</v>
      </c>
    </row>
    <row r="588" spans="1:1" x14ac:dyDescent="0.3">
      <c r="A588" s="9" t="e">
        <f>INDEX(Артикулы!B:B,MATCH('Размещение товаров на витрине'!K588,Артикулы!A:A,0))</f>
        <v>#N/A</v>
      </c>
    </row>
    <row r="589" spans="1:1" x14ac:dyDescent="0.3">
      <c r="A589" s="9" t="e">
        <f>INDEX(Артикулы!B:B,MATCH('Размещение товаров на витрине'!K589,Артикулы!A:A,0))</f>
        <v>#N/A</v>
      </c>
    </row>
    <row r="590" spans="1:1" x14ac:dyDescent="0.3">
      <c r="A590" s="9" t="e">
        <f>INDEX(Артикулы!B:B,MATCH('Размещение товаров на витрине'!K590,Артикулы!A:A,0))</f>
        <v>#N/A</v>
      </c>
    </row>
    <row r="591" spans="1:1" x14ac:dyDescent="0.3">
      <c r="A591" s="9" t="e">
        <f>INDEX(Артикулы!B:B,MATCH('Размещение товаров на витрине'!K591,Артикулы!A:A,0))</f>
        <v>#N/A</v>
      </c>
    </row>
    <row r="592" spans="1:1" x14ac:dyDescent="0.3">
      <c r="A592" s="9" t="e">
        <f>INDEX(Артикулы!B:B,MATCH('Размещение товаров на витрине'!K592,Артикулы!A:A,0))</f>
        <v>#N/A</v>
      </c>
    </row>
    <row r="593" spans="1:1" x14ac:dyDescent="0.3">
      <c r="A593" s="9" t="e">
        <f>INDEX(Артикулы!B:B,MATCH('Размещение товаров на витрине'!K593,Артикулы!A:A,0))</f>
        <v>#N/A</v>
      </c>
    </row>
    <row r="594" spans="1:1" x14ac:dyDescent="0.3">
      <c r="A594" s="9" t="e">
        <f>INDEX(Артикулы!B:B,MATCH('Размещение товаров на витрине'!K594,Артикулы!A:A,0))</f>
        <v>#N/A</v>
      </c>
    </row>
    <row r="595" spans="1:1" x14ac:dyDescent="0.3">
      <c r="A595" s="9" t="e">
        <f>INDEX(Артикулы!B:B,MATCH('Размещение товаров на витрине'!K595,Артикулы!A:A,0))</f>
        <v>#N/A</v>
      </c>
    </row>
    <row r="596" spans="1:1" x14ac:dyDescent="0.3">
      <c r="A596" s="9" t="e">
        <f>INDEX(Артикулы!B:B,MATCH('Размещение товаров на витрине'!K596,Артикулы!A:A,0))</f>
        <v>#N/A</v>
      </c>
    </row>
    <row r="597" spans="1:1" x14ac:dyDescent="0.3">
      <c r="A597" s="9" t="e">
        <f>INDEX(Артикулы!B:B,MATCH('Размещение товаров на витрине'!K597,Артикулы!A:A,0))</f>
        <v>#N/A</v>
      </c>
    </row>
    <row r="598" spans="1:1" x14ac:dyDescent="0.3">
      <c r="A598" s="9" t="e">
        <f>INDEX(Артикулы!B:B,MATCH('Размещение товаров на витрине'!K598,Артикулы!A:A,0))</f>
        <v>#N/A</v>
      </c>
    </row>
    <row r="599" spans="1:1" x14ac:dyDescent="0.3">
      <c r="A599" s="9" t="e">
        <f>INDEX(Артикулы!B:B,MATCH('Размещение товаров на витрине'!K599,Артикулы!A:A,0))</f>
        <v>#N/A</v>
      </c>
    </row>
    <row r="600" spans="1:1" x14ac:dyDescent="0.3">
      <c r="A600" s="9" t="e">
        <f>INDEX(Артикулы!B:B,MATCH('Размещение товаров на витрине'!K600,Артикулы!A:A,0))</f>
        <v>#N/A</v>
      </c>
    </row>
    <row r="601" spans="1:1" x14ac:dyDescent="0.3">
      <c r="A601" s="9" t="e">
        <f>INDEX(Артикулы!B:B,MATCH('Размещение товаров на витрине'!K601,Артикулы!A:A,0))</f>
        <v>#N/A</v>
      </c>
    </row>
    <row r="602" spans="1:1" x14ac:dyDescent="0.3">
      <c r="A602" s="9" t="e">
        <f>INDEX(Артикулы!B:B,MATCH('Размещение товаров на витрине'!K602,Артикулы!A:A,0))</f>
        <v>#N/A</v>
      </c>
    </row>
    <row r="603" spans="1:1" x14ac:dyDescent="0.3">
      <c r="A603" s="9" t="e">
        <f>INDEX(Артикулы!B:B,MATCH('Размещение товаров на витрине'!K603,Артикулы!A:A,0))</f>
        <v>#N/A</v>
      </c>
    </row>
    <row r="604" spans="1:1" x14ac:dyDescent="0.3">
      <c r="A604" s="9" t="e">
        <f>INDEX(Артикулы!B:B,MATCH('Размещение товаров на витрине'!K604,Артикулы!A:A,0))</f>
        <v>#N/A</v>
      </c>
    </row>
    <row r="605" spans="1:1" x14ac:dyDescent="0.3">
      <c r="A605" s="9" t="e">
        <f>INDEX(Артикулы!B:B,MATCH('Размещение товаров на витрине'!K605,Артикулы!A:A,0))</f>
        <v>#N/A</v>
      </c>
    </row>
    <row r="606" spans="1:1" x14ac:dyDescent="0.3">
      <c r="A606" s="9" t="e">
        <f>INDEX(Артикулы!B:B,MATCH('Размещение товаров на витрине'!K606,Артикулы!A:A,0))</f>
        <v>#N/A</v>
      </c>
    </row>
    <row r="607" spans="1:1" x14ac:dyDescent="0.3">
      <c r="A607" s="9" t="e">
        <f>INDEX(Артикулы!B:B,MATCH('Размещение товаров на витрине'!K607,Артикулы!A:A,0))</f>
        <v>#N/A</v>
      </c>
    </row>
    <row r="608" spans="1:1" x14ac:dyDescent="0.3">
      <c r="A608" s="9" t="e">
        <f>INDEX(Артикулы!B:B,MATCH('Размещение товаров на витрине'!K608,Артикулы!A:A,0))</f>
        <v>#N/A</v>
      </c>
    </row>
    <row r="609" spans="1:1" x14ac:dyDescent="0.3">
      <c r="A609" s="9" t="e">
        <f>INDEX(Артикулы!B:B,MATCH('Размещение товаров на витрине'!K609,Артикулы!A:A,0))</f>
        <v>#N/A</v>
      </c>
    </row>
    <row r="610" spans="1:1" x14ac:dyDescent="0.3">
      <c r="A610" s="9" t="e">
        <f>INDEX(Артикулы!B:B,MATCH('Размещение товаров на витрине'!K610,Артикулы!A:A,0))</f>
        <v>#N/A</v>
      </c>
    </row>
    <row r="611" spans="1:1" x14ac:dyDescent="0.3">
      <c r="A611" s="9" t="e">
        <f>INDEX(Артикулы!B:B,MATCH('Размещение товаров на витрине'!K611,Артикулы!A:A,0))</f>
        <v>#N/A</v>
      </c>
    </row>
    <row r="612" spans="1:1" x14ac:dyDescent="0.3">
      <c r="A612" s="9" t="e">
        <f>INDEX(Артикулы!B:B,MATCH('Размещение товаров на витрине'!K612,Артикулы!A:A,0))</f>
        <v>#N/A</v>
      </c>
    </row>
    <row r="613" spans="1:1" x14ac:dyDescent="0.3">
      <c r="A613" s="9" t="e">
        <f>INDEX(Артикулы!B:B,MATCH('Размещение товаров на витрине'!K613,Артикулы!A:A,0))</f>
        <v>#N/A</v>
      </c>
    </row>
    <row r="614" spans="1:1" x14ac:dyDescent="0.3">
      <c r="A614" s="9" t="e">
        <f>INDEX(Артикулы!B:B,MATCH('Размещение товаров на витрине'!K614,Артикулы!A:A,0))</f>
        <v>#N/A</v>
      </c>
    </row>
    <row r="615" spans="1:1" x14ac:dyDescent="0.3">
      <c r="A615" s="9" t="e">
        <f>INDEX(Артикулы!B:B,MATCH('Размещение товаров на витрине'!K615,Артикулы!A:A,0))</f>
        <v>#N/A</v>
      </c>
    </row>
    <row r="616" spans="1:1" x14ac:dyDescent="0.3">
      <c r="A616" s="9" t="e">
        <f>INDEX(Артикулы!B:B,MATCH('Размещение товаров на витрине'!K616,Артикулы!A:A,0))</f>
        <v>#N/A</v>
      </c>
    </row>
    <row r="617" spans="1:1" x14ac:dyDescent="0.3">
      <c r="A617" s="9" t="e">
        <f>INDEX(Артикулы!B:B,MATCH('Размещение товаров на витрине'!K617,Артикулы!A:A,0))</f>
        <v>#N/A</v>
      </c>
    </row>
    <row r="618" spans="1:1" x14ac:dyDescent="0.3">
      <c r="A618" s="9" t="e">
        <f>INDEX(Артикулы!B:B,MATCH('Размещение товаров на витрине'!K618,Артикулы!A:A,0))</f>
        <v>#N/A</v>
      </c>
    </row>
    <row r="619" spans="1:1" x14ac:dyDescent="0.3">
      <c r="A619" s="9" t="e">
        <f>INDEX(Артикулы!B:B,MATCH('Размещение товаров на витрине'!K619,Артикулы!A:A,0))</f>
        <v>#N/A</v>
      </c>
    </row>
    <row r="620" spans="1:1" x14ac:dyDescent="0.3">
      <c r="A620" s="9" t="e">
        <f>INDEX(Артикулы!B:B,MATCH('Размещение товаров на витрине'!K620,Артикулы!A:A,0))</f>
        <v>#N/A</v>
      </c>
    </row>
    <row r="621" spans="1:1" x14ac:dyDescent="0.3">
      <c r="A621" s="9" t="e">
        <f>INDEX(Артикулы!B:B,MATCH('Размещение товаров на витрине'!K621,Артикулы!A:A,0))</f>
        <v>#N/A</v>
      </c>
    </row>
    <row r="622" spans="1:1" x14ac:dyDescent="0.3">
      <c r="A622" s="9" t="e">
        <f>INDEX(Артикулы!B:B,MATCH('Размещение товаров на витрине'!K622,Артикулы!A:A,0))</f>
        <v>#N/A</v>
      </c>
    </row>
    <row r="623" spans="1:1" x14ac:dyDescent="0.3">
      <c r="A623" s="9" t="e">
        <f>INDEX(Артикулы!B:B,MATCH('Размещение товаров на витрине'!K623,Артикулы!A:A,0))</f>
        <v>#N/A</v>
      </c>
    </row>
    <row r="624" spans="1:1" x14ac:dyDescent="0.3">
      <c r="A624" s="9" t="e">
        <f>INDEX(Артикулы!B:B,MATCH('Размещение товаров на витрине'!K624,Артикулы!A:A,0))</f>
        <v>#N/A</v>
      </c>
    </row>
    <row r="625" spans="1:1" x14ac:dyDescent="0.3">
      <c r="A625" s="9" t="e">
        <f>INDEX(Артикулы!B:B,MATCH('Размещение товаров на витрине'!K625,Артикулы!A:A,0))</f>
        <v>#N/A</v>
      </c>
    </row>
    <row r="626" spans="1:1" x14ac:dyDescent="0.3">
      <c r="A626" s="9" t="e">
        <f>INDEX(Артикулы!B:B,MATCH('Размещение товаров на витрине'!K626,Артикулы!A:A,0))</f>
        <v>#N/A</v>
      </c>
    </row>
    <row r="627" spans="1:1" x14ac:dyDescent="0.3">
      <c r="A627" s="9" t="e">
        <f>INDEX(Артикулы!B:B,MATCH('Размещение товаров на витрине'!K627,Артикулы!A:A,0))</f>
        <v>#N/A</v>
      </c>
    </row>
    <row r="628" spans="1:1" x14ac:dyDescent="0.3">
      <c r="A628" s="9" t="e">
        <f>INDEX(Артикулы!B:B,MATCH('Размещение товаров на витрине'!K628,Артикулы!A:A,0))</f>
        <v>#N/A</v>
      </c>
    </row>
    <row r="629" spans="1:1" x14ac:dyDescent="0.3">
      <c r="A629" s="9" t="e">
        <f>INDEX(Артикулы!B:B,MATCH('Размещение товаров на витрине'!K629,Артикулы!A:A,0))</f>
        <v>#N/A</v>
      </c>
    </row>
    <row r="630" spans="1:1" x14ac:dyDescent="0.3">
      <c r="A630" s="9" t="e">
        <f>INDEX(Артикулы!B:B,MATCH('Размещение товаров на витрине'!K630,Артикулы!A:A,0))</f>
        <v>#N/A</v>
      </c>
    </row>
    <row r="631" spans="1:1" x14ac:dyDescent="0.3">
      <c r="A631" s="9" t="e">
        <f>INDEX(Артикулы!B:B,MATCH('Размещение товаров на витрине'!K631,Артикулы!A:A,0))</f>
        <v>#N/A</v>
      </c>
    </row>
    <row r="632" spans="1:1" x14ac:dyDescent="0.3">
      <c r="A632" s="9" t="e">
        <f>INDEX(Артикулы!B:B,MATCH('Размещение товаров на витрине'!K632,Артикулы!A:A,0))</f>
        <v>#N/A</v>
      </c>
    </row>
    <row r="633" spans="1:1" x14ac:dyDescent="0.3">
      <c r="A633" s="9" t="e">
        <f>INDEX(Артикулы!B:B,MATCH('Размещение товаров на витрине'!K633,Артикулы!A:A,0))</f>
        <v>#N/A</v>
      </c>
    </row>
    <row r="634" spans="1:1" x14ac:dyDescent="0.3">
      <c r="A634" s="9" t="e">
        <f>INDEX(Артикулы!B:B,MATCH('Размещение товаров на витрине'!K634,Артикулы!A:A,0))</f>
        <v>#N/A</v>
      </c>
    </row>
    <row r="635" spans="1:1" x14ac:dyDescent="0.3">
      <c r="A635" s="9" t="e">
        <f>INDEX(Артикулы!B:B,MATCH('Размещение товаров на витрине'!K635,Артикулы!A:A,0))</f>
        <v>#N/A</v>
      </c>
    </row>
    <row r="636" spans="1:1" x14ac:dyDescent="0.3">
      <c r="A636" s="9" t="e">
        <f>INDEX(Артикулы!B:B,MATCH('Размещение товаров на витрине'!K636,Артикулы!A:A,0))</f>
        <v>#N/A</v>
      </c>
    </row>
    <row r="637" spans="1:1" x14ac:dyDescent="0.3">
      <c r="A637" s="9" t="e">
        <f>INDEX(Артикулы!B:B,MATCH('Размещение товаров на витрине'!K637,Артикулы!A:A,0))</f>
        <v>#N/A</v>
      </c>
    </row>
    <row r="638" spans="1:1" x14ac:dyDescent="0.3">
      <c r="A638" s="9" t="e">
        <f>INDEX(Артикулы!B:B,MATCH('Размещение товаров на витрине'!K638,Артикулы!A:A,0))</f>
        <v>#N/A</v>
      </c>
    </row>
    <row r="639" spans="1:1" x14ac:dyDescent="0.3">
      <c r="A639" s="9" t="e">
        <f>INDEX(Артикулы!B:B,MATCH('Размещение товаров на витрине'!K639,Артикулы!A:A,0))</f>
        <v>#N/A</v>
      </c>
    </row>
    <row r="640" spans="1:1" x14ac:dyDescent="0.3">
      <c r="A640" s="9" t="e">
        <f>INDEX(Артикулы!B:B,MATCH('Размещение товаров на витрине'!K640,Артикулы!A:A,0))</f>
        <v>#N/A</v>
      </c>
    </row>
    <row r="641" spans="1:1" x14ac:dyDescent="0.3">
      <c r="A641" s="9" t="e">
        <f>INDEX(Артикулы!B:B,MATCH('Размещение товаров на витрине'!K641,Артикулы!A:A,0))</f>
        <v>#N/A</v>
      </c>
    </row>
    <row r="642" spans="1:1" x14ac:dyDescent="0.3">
      <c r="A642" s="9" t="e">
        <f>INDEX(Артикулы!B:B,MATCH('Размещение товаров на витрине'!K642,Артикулы!A:A,0))</f>
        <v>#N/A</v>
      </c>
    </row>
    <row r="643" spans="1:1" x14ac:dyDescent="0.3">
      <c r="A643" s="9" t="e">
        <f>INDEX(Артикулы!B:B,MATCH('Размещение товаров на витрине'!K643,Артикулы!A:A,0))</f>
        <v>#N/A</v>
      </c>
    </row>
    <row r="644" spans="1:1" x14ac:dyDescent="0.3">
      <c r="A644" s="9" t="e">
        <f>INDEX(Артикулы!B:B,MATCH('Размещение товаров на витрине'!K644,Артикулы!A:A,0))</f>
        <v>#N/A</v>
      </c>
    </row>
    <row r="645" spans="1:1" x14ac:dyDescent="0.3">
      <c r="A645" s="9" t="e">
        <f>INDEX(Артикулы!B:B,MATCH('Размещение товаров на витрине'!K645,Артикулы!A:A,0))</f>
        <v>#N/A</v>
      </c>
    </row>
    <row r="646" spans="1:1" x14ac:dyDescent="0.3">
      <c r="A646" s="9" t="e">
        <f>INDEX(Артикулы!B:B,MATCH('Размещение товаров на витрине'!K646,Артикулы!A:A,0))</f>
        <v>#N/A</v>
      </c>
    </row>
    <row r="647" spans="1:1" x14ac:dyDescent="0.3">
      <c r="A647" s="9" t="e">
        <f>INDEX(Артикулы!B:B,MATCH('Размещение товаров на витрине'!K647,Артикулы!A:A,0))</f>
        <v>#N/A</v>
      </c>
    </row>
    <row r="648" spans="1:1" x14ac:dyDescent="0.3">
      <c r="A648" s="9" t="e">
        <f>INDEX(Артикулы!B:B,MATCH('Размещение товаров на витрине'!K648,Артикулы!A:A,0))</f>
        <v>#N/A</v>
      </c>
    </row>
    <row r="649" spans="1:1" x14ac:dyDescent="0.3">
      <c r="A649" s="9" t="e">
        <f>INDEX(Артикулы!B:B,MATCH('Размещение товаров на витрине'!K649,Артикулы!A:A,0))</f>
        <v>#N/A</v>
      </c>
    </row>
    <row r="650" spans="1:1" x14ac:dyDescent="0.3">
      <c r="A650" s="9" t="e">
        <f>INDEX(Артикулы!B:B,MATCH('Размещение товаров на витрине'!K650,Артикулы!A:A,0))</f>
        <v>#N/A</v>
      </c>
    </row>
    <row r="651" spans="1:1" x14ac:dyDescent="0.3">
      <c r="A651" s="9" t="e">
        <f>INDEX(Артикулы!B:B,MATCH('Размещение товаров на витрине'!K651,Артикулы!A:A,0))</f>
        <v>#N/A</v>
      </c>
    </row>
    <row r="652" spans="1:1" x14ac:dyDescent="0.3">
      <c r="A652" s="9" t="e">
        <f>INDEX(Артикулы!B:B,MATCH('Размещение товаров на витрине'!K652,Артикулы!A:A,0))</f>
        <v>#N/A</v>
      </c>
    </row>
    <row r="653" spans="1:1" x14ac:dyDescent="0.3">
      <c r="A653" s="9" t="e">
        <f>INDEX(Артикулы!B:B,MATCH('Размещение товаров на витрине'!K653,Артикулы!A:A,0))</f>
        <v>#N/A</v>
      </c>
    </row>
    <row r="654" spans="1:1" x14ac:dyDescent="0.3">
      <c r="A654" s="9" t="e">
        <f>INDEX(Артикулы!B:B,MATCH('Размещение товаров на витрине'!K654,Артикулы!A:A,0))</f>
        <v>#N/A</v>
      </c>
    </row>
    <row r="655" spans="1:1" x14ac:dyDescent="0.3">
      <c r="A655" s="9" t="e">
        <f>INDEX(Артикулы!B:B,MATCH('Размещение товаров на витрине'!K655,Артикулы!A:A,0))</f>
        <v>#N/A</v>
      </c>
    </row>
    <row r="656" spans="1:1" x14ac:dyDescent="0.3">
      <c r="A656" s="9" t="e">
        <f>INDEX(Артикулы!B:B,MATCH('Размещение товаров на витрине'!K656,Артикулы!A:A,0))</f>
        <v>#N/A</v>
      </c>
    </row>
    <row r="657" spans="1:1" x14ac:dyDescent="0.3">
      <c r="A657" s="9" t="e">
        <f>INDEX(Артикулы!B:B,MATCH('Размещение товаров на витрине'!K657,Артикулы!A:A,0))</f>
        <v>#N/A</v>
      </c>
    </row>
    <row r="658" spans="1:1" x14ac:dyDescent="0.3">
      <c r="A658" s="9" t="e">
        <f>INDEX(Артикулы!B:B,MATCH('Размещение товаров на витрине'!K658,Артикулы!A:A,0))</f>
        <v>#N/A</v>
      </c>
    </row>
    <row r="659" spans="1:1" x14ac:dyDescent="0.3">
      <c r="A659" s="9" t="e">
        <f>INDEX(Артикулы!B:B,MATCH('Размещение товаров на витрине'!K659,Артикулы!A:A,0))</f>
        <v>#N/A</v>
      </c>
    </row>
    <row r="660" spans="1:1" x14ac:dyDescent="0.3">
      <c r="A660" s="9" t="e">
        <f>INDEX(Артикулы!B:B,MATCH('Размещение товаров на витрине'!K660,Артикулы!A:A,0))</f>
        <v>#N/A</v>
      </c>
    </row>
    <row r="661" spans="1:1" x14ac:dyDescent="0.3">
      <c r="A661" s="9" t="e">
        <f>INDEX(Артикулы!B:B,MATCH('Размещение товаров на витрине'!K661,Артикулы!A:A,0))</f>
        <v>#N/A</v>
      </c>
    </row>
    <row r="662" spans="1:1" x14ac:dyDescent="0.3">
      <c r="A662" s="9" t="e">
        <f>INDEX(Артикулы!B:B,MATCH('Размещение товаров на витрине'!K662,Артикулы!A:A,0))</f>
        <v>#N/A</v>
      </c>
    </row>
    <row r="663" spans="1:1" x14ac:dyDescent="0.3">
      <c r="A663" s="9" t="e">
        <f>INDEX(Артикулы!B:B,MATCH('Размещение товаров на витрине'!K663,Артикулы!A:A,0))</f>
        <v>#N/A</v>
      </c>
    </row>
    <row r="664" spans="1:1" x14ac:dyDescent="0.3">
      <c r="A664" s="9" t="e">
        <f>INDEX(Артикулы!B:B,MATCH('Размещение товаров на витрине'!K664,Артикулы!A:A,0))</f>
        <v>#N/A</v>
      </c>
    </row>
    <row r="665" spans="1:1" x14ac:dyDescent="0.3">
      <c r="A665" s="9" t="e">
        <f>INDEX(Артикулы!B:B,MATCH('Размещение товаров на витрине'!K665,Артикулы!A:A,0))</f>
        <v>#N/A</v>
      </c>
    </row>
    <row r="666" spans="1:1" x14ac:dyDescent="0.3">
      <c r="A666" s="9" t="e">
        <f>INDEX(Артикулы!B:B,MATCH('Размещение товаров на витрине'!K666,Артикулы!A:A,0))</f>
        <v>#N/A</v>
      </c>
    </row>
    <row r="667" spans="1:1" x14ac:dyDescent="0.3">
      <c r="A667" s="9" t="e">
        <f>INDEX(Артикулы!B:B,MATCH('Размещение товаров на витрине'!K667,Артикулы!A:A,0))</f>
        <v>#N/A</v>
      </c>
    </row>
    <row r="668" spans="1:1" x14ac:dyDescent="0.3">
      <c r="A668" s="9" t="e">
        <f>INDEX(Артикулы!B:B,MATCH('Размещение товаров на витрине'!K668,Артикулы!A:A,0))</f>
        <v>#N/A</v>
      </c>
    </row>
    <row r="669" spans="1:1" x14ac:dyDescent="0.3">
      <c r="A669" s="9" t="e">
        <f>INDEX(Артикулы!B:B,MATCH('Размещение товаров на витрине'!K669,Артикулы!A:A,0))</f>
        <v>#N/A</v>
      </c>
    </row>
    <row r="670" spans="1:1" x14ac:dyDescent="0.3">
      <c r="A670" s="9" t="e">
        <f>INDEX(Артикулы!B:B,MATCH('Размещение товаров на витрине'!K670,Артикулы!A:A,0))</f>
        <v>#N/A</v>
      </c>
    </row>
    <row r="671" spans="1:1" x14ac:dyDescent="0.3">
      <c r="A671" s="9" t="e">
        <f>INDEX(Артикулы!B:B,MATCH('Размещение товаров на витрине'!K671,Артикулы!A:A,0))</f>
        <v>#N/A</v>
      </c>
    </row>
    <row r="672" spans="1:1" x14ac:dyDescent="0.3">
      <c r="A672" s="9" t="e">
        <f>INDEX(Артикулы!B:B,MATCH('Размещение товаров на витрине'!K672,Артикулы!A:A,0))</f>
        <v>#N/A</v>
      </c>
    </row>
    <row r="673" spans="1:1" x14ac:dyDescent="0.3">
      <c r="A673" s="9" t="e">
        <f>INDEX(Артикулы!B:B,MATCH('Размещение товаров на витрине'!K673,Артикулы!A:A,0))</f>
        <v>#N/A</v>
      </c>
    </row>
    <row r="674" spans="1:1" x14ac:dyDescent="0.3">
      <c r="A674" s="9" t="e">
        <f>INDEX(Артикулы!B:B,MATCH('Размещение товаров на витрине'!K674,Артикулы!A:A,0))</f>
        <v>#N/A</v>
      </c>
    </row>
    <row r="675" spans="1:1" x14ac:dyDescent="0.3">
      <c r="A675" s="9" t="e">
        <f>INDEX(Артикулы!B:B,MATCH('Размещение товаров на витрине'!K675,Артикулы!A:A,0))</f>
        <v>#N/A</v>
      </c>
    </row>
    <row r="676" spans="1:1" x14ac:dyDescent="0.3">
      <c r="A676" s="9" t="e">
        <f>INDEX(Артикулы!B:B,MATCH('Размещение товаров на витрине'!K676,Артикулы!A:A,0))</f>
        <v>#N/A</v>
      </c>
    </row>
    <row r="677" spans="1:1" x14ac:dyDescent="0.3">
      <c r="A677" s="9" t="e">
        <f>INDEX(Артикулы!B:B,MATCH('Размещение товаров на витрине'!K677,Артикулы!A:A,0))</f>
        <v>#N/A</v>
      </c>
    </row>
    <row r="678" spans="1:1" x14ac:dyDescent="0.3">
      <c r="A678" s="9" t="e">
        <f>INDEX(Артикулы!B:B,MATCH('Размещение товаров на витрине'!K678,Артикулы!A:A,0))</f>
        <v>#N/A</v>
      </c>
    </row>
    <row r="679" spans="1:1" x14ac:dyDescent="0.3">
      <c r="A679" s="9" t="e">
        <f>INDEX(Артикулы!B:B,MATCH('Размещение товаров на витрине'!K679,Артикулы!A:A,0))</f>
        <v>#N/A</v>
      </c>
    </row>
    <row r="680" spans="1:1" x14ac:dyDescent="0.3">
      <c r="A680" s="9" t="e">
        <f>INDEX(Артикулы!B:B,MATCH('Размещение товаров на витрине'!K680,Артикулы!A:A,0))</f>
        <v>#N/A</v>
      </c>
    </row>
    <row r="681" spans="1:1" x14ac:dyDescent="0.3">
      <c r="A681" s="9" t="e">
        <f>INDEX(Артикулы!B:B,MATCH('Размещение товаров на витрине'!K681,Артикулы!A:A,0))</f>
        <v>#N/A</v>
      </c>
    </row>
    <row r="682" spans="1:1" x14ac:dyDescent="0.3">
      <c r="A682" s="9" t="e">
        <f>INDEX(Артикулы!B:B,MATCH('Размещение товаров на витрине'!K682,Артикулы!A:A,0))</f>
        <v>#N/A</v>
      </c>
    </row>
    <row r="683" spans="1:1" x14ac:dyDescent="0.3">
      <c r="A683" s="9" t="e">
        <f>INDEX(Артикулы!B:B,MATCH('Размещение товаров на витрине'!K683,Артикулы!A:A,0))</f>
        <v>#N/A</v>
      </c>
    </row>
    <row r="684" spans="1:1" x14ac:dyDescent="0.3">
      <c r="A684" s="9" t="e">
        <f>INDEX(Артикулы!B:B,MATCH('Размещение товаров на витрине'!K684,Артикулы!A:A,0))</f>
        <v>#N/A</v>
      </c>
    </row>
    <row r="685" spans="1:1" x14ac:dyDescent="0.3">
      <c r="A685" s="9" t="e">
        <f>INDEX(Артикулы!B:B,MATCH('Размещение товаров на витрине'!K685,Артикулы!A:A,0))</f>
        <v>#N/A</v>
      </c>
    </row>
    <row r="686" spans="1:1" x14ac:dyDescent="0.3">
      <c r="A686" s="9" t="e">
        <f>INDEX(Артикулы!B:B,MATCH('Размещение товаров на витрине'!K686,Артикулы!A:A,0))</f>
        <v>#N/A</v>
      </c>
    </row>
    <row r="687" spans="1:1" x14ac:dyDescent="0.3">
      <c r="A687" s="9" t="e">
        <f>INDEX(Артикулы!B:B,MATCH('Размещение товаров на витрине'!K687,Артикулы!A:A,0))</f>
        <v>#N/A</v>
      </c>
    </row>
    <row r="688" spans="1:1" x14ac:dyDescent="0.3">
      <c r="A688" s="9" t="e">
        <f>INDEX(Артикулы!B:B,MATCH('Размещение товаров на витрине'!K688,Артикулы!A:A,0))</f>
        <v>#N/A</v>
      </c>
    </row>
    <row r="689" spans="1:1" x14ac:dyDescent="0.3">
      <c r="A689" s="9" t="e">
        <f>INDEX(Артикулы!B:B,MATCH('Размещение товаров на витрине'!K689,Артикулы!A:A,0))</f>
        <v>#N/A</v>
      </c>
    </row>
    <row r="690" spans="1:1" x14ac:dyDescent="0.3">
      <c r="A690" s="9" t="e">
        <f>INDEX(Артикулы!B:B,MATCH('Размещение товаров на витрине'!K690,Артикулы!A:A,0))</f>
        <v>#N/A</v>
      </c>
    </row>
    <row r="691" spans="1:1" x14ac:dyDescent="0.3">
      <c r="A691" s="9" t="e">
        <f>INDEX(Артикулы!B:B,MATCH('Размещение товаров на витрине'!K691,Артикулы!A:A,0))</f>
        <v>#N/A</v>
      </c>
    </row>
    <row r="692" spans="1:1" x14ac:dyDescent="0.3">
      <c r="A692" s="9" t="e">
        <f>INDEX(Артикулы!B:B,MATCH('Размещение товаров на витрине'!K692,Артикулы!A:A,0))</f>
        <v>#N/A</v>
      </c>
    </row>
    <row r="693" spans="1:1" x14ac:dyDescent="0.3">
      <c r="A693" s="9" t="e">
        <f>INDEX(Артикулы!B:B,MATCH('Размещение товаров на витрине'!K693,Артикулы!A:A,0))</f>
        <v>#N/A</v>
      </c>
    </row>
    <row r="694" spans="1:1" x14ac:dyDescent="0.3">
      <c r="A694" s="9" t="e">
        <f>INDEX(Артикулы!B:B,MATCH('Размещение товаров на витрине'!K694,Артикулы!A:A,0))</f>
        <v>#N/A</v>
      </c>
    </row>
    <row r="695" spans="1:1" x14ac:dyDescent="0.3">
      <c r="A695" s="9" t="e">
        <f>INDEX(Артикулы!B:B,MATCH('Размещение товаров на витрине'!K695,Артикулы!A:A,0))</f>
        <v>#N/A</v>
      </c>
    </row>
    <row r="696" spans="1:1" x14ac:dyDescent="0.3">
      <c r="A696" s="9" t="e">
        <f>INDEX(Артикулы!B:B,MATCH('Размещение товаров на витрине'!K696,Артикулы!A:A,0))</f>
        <v>#N/A</v>
      </c>
    </row>
    <row r="697" spans="1:1" x14ac:dyDescent="0.3">
      <c r="A697" s="9" t="e">
        <f>INDEX(Артикулы!B:B,MATCH('Размещение товаров на витрине'!K697,Артикулы!A:A,0))</f>
        <v>#N/A</v>
      </c>
    </row>
    <row r="698" spans="1:1" x14ac:dyDescent="0.3">
      <c r="A698" s="9" t="e">
        <f>INDEX(Артикулы!B:B,MATCH('Размещение товаров на витрине'!K698,Артикулы!A:A,0))</f>
        <v>#N/A</v>
      </c>
    </row>
    <row r="699" spans="1:1" x14ac:dyDescent="0.3">
      <c r="A699" s="9" t="e">
        <f>INDEX(Артикулы!B:B,MATCH('Размещение товаров на витрине'!K699,Артикулы!A:A,0))</f>
        <v>#N/A</v>
      </c>
    </row>
    <row r="700" spans="1:1" x14ac:dyDescent="0.3">
      <c r="A700" s="9" t="e">
        <f>INDEX(Артикулы!B:B,MATCH('Размещение товаров на витрине'!K700,Артикулы!A:A,0))</f>
        <v>#N/A</v>
      </c>
    </row>
    <row r="701" spans="1:1" x14ac:dyDescent="0.3">
      <c r="A701" s="9" t="e">
        <f>INDEX(Артикулы!B:B,MATCH('Размещение товаров на витрине'!K701,Артикулы!A:A,0))</f>
        <v>#N/A</v>
      </c>
    </row>
  </sheetData>
  <mergeCells count="41">
    <mergeCell ref="B2:L2"/>
    <mergeCell ref="M2:R2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Q4:AR4"/>
    <mergeCell ref="AS4:AT4"/>
    <mergeCell ref="AU4:AU5"/>
    <mergeCell ref="AG4:AG5"/>
    <mergeCell ref="AH4:AH5"/>
    <mergeCell ref="AI4:AI5"/>
    <mergeCell ref="AJ4:AK4"/>
    <mergeCell ref="AL4:AP4"/>
  </mergeCells>
  <hyperlinks>
    <hyperlink ref="M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94"/>
  <sheetViews>
    <sheetView topLeftCell="A85" workbookViewId="0">
      <selection activeCell="A94" sqref="A94"/>
    </sheetView>
  </sheetViews>
  <sheetFormatPr defaultRowHeight="14.4" x14ac:dyDescent="0.3"/>
  <cols>
    <col min="1" max="1" width="9.109375" style="11"/>
    <col min="2" max="4" width="11" customWidth="1"/>
    <col min="5" max="6" width="17.5546875" customWidth="1"/>
    <col min="7" max="8" width="21.44140625" customWidth="1"/>
    <col min="9" max="9" width="17.5546875" customWidth="1"/>
    <col min="10" max="10" width="21.44140625" customWidth="1"/>
    <col min="11" max="11" width="33.109375" customWidth="1"/>
    <col min="12" max="21" width="11" customWidth="1"/>
    <col min="22" max="22" width="29.33203125" customWidth="1"/>
    <col min="23" max="24" width="11" customWidth="1"/>
    <col min="25" max="27" width="17.5546875" customWidth="1"/>
    <col min="28" max="28" width="21.44140625" customWidth="1"/>
    <col min="29" max="29" width="17.5546875" customWidth="1"/>
    <col min="30" max="30" width="11" customWidth="1"/>
  </cols>
  <sheetData>
    <row r="1" spans="1:30" x14ac:dyDescent="0.3">
      <c r="B1" s="73" t="s">
        <v>151</v>
      </c>
      <c r="C1" s="73"/>
      <c r="D1" s="73"/>
      <c r="E1" s="73"/>
      <c r="F1" s="73"/>
      <c r="G1" s="73"/>
      <c r="H1" s="73"/>
      <c r="I1" s="74" t="s">
        <v>157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5" t="s">
        <v>158</v>
      </c>
      <c r="W1" s="75"/>
      <c r="X1" s="75"/>
      <c r="Y1" s="75"/>
      <c r="Z1" s="75"/>
      <c r="AA1" s="75"/>
      <c r="AB1" s="75"/>
      <c r="AC1" s="75"/>
      <c r="AD1" s="75"/>
    </row>
    <row r="2" spans="1:30" ht="75" customHeight="1" x14ac:dyDescent="0.3">
      <c r="A2" s="11" t="s">
        <v>119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11</v>
      </c>
      <c r="K2" s="10" t="s">
        <v>12</v>
      </c>
      <c r="L2" s="10" t="s">
        <v>159</v>
      </c>
      <c r="M2" s="10" t="s">
        <v>160</v>
      </c>
      <c r="N2" s="10" t="s">
        <v>161</v>
      </c>
      <c r="O2" s="10" t="s">
        <v>162</v>
      </c>
      <c r="P2" s="10" t="s">
        <v>163</v>
      </c>
      <c r="Q2" s="10" t="s">
        <v>164</v>
      </c>
      <c r="R2" s="10" t="s">
        <v>165</v>
      </c>
      <c r="S2" s="10" t="s">
        <v>166</v>
      </c>
      <c r="T2" s="10" t="s">
        <v>167</v>
      </c>
      <c r="U2" s="10" t="s">
        <v>168</v>
      </c>
      <c r="V2" s="10" t="s">
        <v>169</v>
      </c>
      <c r="W2" s="10" t="s">
        <v>170</v>
      </c>
      <c r="X2" s="10" t="s">
        <v>171</v>
      </c>
      <c r="Y2" s="10" t="s">
        <v>233</v>
      </c>
      <c r="Z2" s="10" t="s">
        <v>234</v>
      </c>
      <c r="AA2" s="10" t="s">
        <v>235</v>
      </c>
      <c r="AB2" s="10" t="s">
        <v>172</v>
      </c>
      <c r="AC2" s="10" t="s">
        <v>173</v>
      </c>
      <c r="AD2" s="10" t="s">
        <v>174</v>
      </c>
    </row>
    <row r="3" spans="1:30" ht="24.9" customHeight="1" x14ac:dyDescent="0.3">
      <c r="A3" s="11" t="e">
        <f>INDEX(Артикулы!B:B,MATCH('Складская обработка'!J3,Артикулы!A:A,0))</f>
        <v>#N/A</v>
      </c>
    </row>
    <row r="4" spans="1:30" ht="24.9" customHeight="1" x14ac:dyDescent="0.3">
      <c r="A4" s="11" t="e">
        <f>INDEX(Артикулы!B:B,MATCH('Складская обработка'!J4,Артикулы!A:A,0))</f>
        <v>#N/A</v>
      </c>
    </row>
    <row r="5" spans="1:30" ht="24.9" customHeight="1" x14ac:dyDescent="0.3">
      <c r="A5" s="11" t="e">
        <f>INDEX(Артикулы!B:B,MATCH('Складская обработка'!J5,Артикулы!A:A,0))</f>
        <v>#N/A</v>
      </c>
    </row>
    <row r="6" spans="1:30" ht="24.9" customHeight="1" x14ac:dyDescent="0.3">
      <c r="A6" s="11" t="e">
        <f>INDEX(Артикулы!B:B,MATCH('Складская обработка'!J6,Артикулы!A:A,0))</f>
        <v>#N/A</v>
      </c>
    </row>
    <row r="7" spans="1:30" ht="24.9" customHeight="1" x14ac:dyDescent="0.3">
      <c r="A7" s="11" t="e">
        <f>INDEX(Артикулы!B:B,MATCH('Складская обработка'!J7,Артикулы!A:A,0))</f>
        <v>#N/A</v>
      </c>
    </row>
    <row r="8" spans="1:30" ht="24.9" customHeight="1" x14ac:dyDescent="0.3">
      <c r="A8" s="11" t="e">
        <f>INDEX(Артикулы!B:B,MATCH('Складская обработка'!J8,Артикулы!A:A,0))</f>
        <v>#N/A</v>
      </c>
    </row>
    <row r="9" spans="1:30" ht="24.9" customHeight="1" x14ac:dyDescent="0.3">
      <c r="A9" s="11" t="e">
        <f>INDEX(Артикулы!B:B,MATCH('Складская обработка'!J9,Артикулы!A:A,0))</f>
        <v>#N/A</v>
      </c>
    </row>
    <row r="10" spans="1:30" ht="24.9" customHeight="1" x14ac:dyDescent="0.3">
      <c r="A10" s="11" t="e">
        <f>INDEX(Артикулы!B:B,MATCH('Складская обработка'!J10,Артикулы!A:A,0))</f>
        <v>#N/A</v>
      </c>
    </row>
    <row r="11" spans="1:30" ht="24.9" customHeight="1" x14ac:dyDescent="0.3">
      <c r="A11" s="11" t="e">
        <f>INDEX(Артикулы!B:B,MATCH('Складская обработка'!J11,Артикулы!A:A,0))</f>
        <v>#N/A</v>
      </c>
    </row>
    <row r="12" spans="1:30" ht="24.9" customHeight="1" x14ac:dyDescent="0.3">
      <c r="A12" s="11" t="e">
        <f>INDEX(Артикулы!B:B,MATCH('Складская обработка'!J12,Артикулы!A:A,0))</f>
        <v>#N/A</v>
      </c>
    </row>
    <row r="13" spans="1:30" ht="24.9" customHeight="1" x14ac:dyDescent="0.3">
      <c r="A13" s="11" t="e">
        <f>INDEX(Артикулы!B:B,MATCH('Складская обработка'!J13,Артикулы!A:A,0))</f>
        <v>#N/A</v>
      </c>
    </row>
    <row r="14" spans="1:30" ht="24.9" customHeight="1" x14ac:dyDescent="0.3">
      <c r="A14" s="11" t="e">
        <f>INDEX(Артикулы!B:B,MATCH('Складская обработка'!J14,Артикулы!A:A,0))</f>
        <v>#N/A</v>
      </c>
    </row>
    <row r="15" spans="1:30" ht="24.9" customHeight="1" x14ac:dyDescent="0.3">
      <c r="A15" s="11" t="e">
        <f>INDEX(Артикулы!B:B,MATCH('Складская обработка'!J15,Артикулы!A:A,0))</f>
        <v>#N/A</v>
      </c>
    </row>
    <row r="16" spans="1:30" ht="24.9" customHeight="1" x14ac:dyDescent="0.3">
      <c r="A16" s="11" t="e">
        <f>INDEX(Артикулы!B:B,MATCH('Складская обработка'!J16,Артикулы!A:A,0))</f>
        <v>#N/A</v>
      </c>
    </row>
    <row r="17" spans="1:1" ht="24.9" customHeight="1" x14ac:dyDescent="0.3">
      <c r="A17" s="11" t="e">
        <f>INDEX(Артикулы!B:B,MATCH('Складская обработка'!J17,Артикулы!A:A,0))</f>
        <v>#N/A</v>
      </c>
    </row>
    <row r="18" spans="1:1" ht="24.9" customHeight="1" x14ac:dyDescent="0.3">
      <c r="A18" s="11" t="e">
        <f>INDEX(Артикулы!B:B,MATCH('Складская обработка'!J18,Артикулы!A:A,0))</f>
        <v>#N/A</v>
      </c>
    </row>
    <row r="19" spans="1:1" ht="24.9" customHeight="1" x14ac:dyDescent="0.3">
      <c r="A19" s="11" t="e">
        <f>INDEX(Артикулы!B:B,MATCH('Складская обработка'!J19,Артикулы!A:A,0))</f>
        <v>#N/A</v>
      </c>
    </row>
    <row r="20" spans="1:1" ht="24.9" customHeight="1" x14ac:dyDescent="0.3">
      <c r="A20" s="11" t="e">
        <f>INDEX(Артикулы!B:B,MATCH('Складская обработка'!J20,Артикулы!A:A,0))</f>
        <v>#N/A</v>
      </c>
    </row>
    <row r="21" spans="1:1" ht="24.9" customHeight="1" x14ac:dyDescent="0.3">
      <c r="A21" s="11" t="e">
        <f>INDEX(Артикулы!B:B,MATCH('Складская обработка'!J21,Артикулы!A:A,0))</f>
        <v>#N/A</v>
      </c>
    </row>
    <row r="22" spans="1:1" ht="24.9" customHeight="1" x14ac:dyDescent="0.3">
      <c r="A22" s="11" t="e">
        <f>INDEX(Артикулы!B:B,MATCH('Складская обработка'!J22,Артикулы!A:A,0))</f>
        <v>#N/A</v>
      </c>
    </row>
    <row r="23" spans="1:1" ht="24.9" customHeight="1" x14ac:dyDescent="0.3">
      <c r="A23" s="11" t="e">
        <f>INDEX(Артикулы!B:B,MATCH('Складская обработка'!J23,Артикулы!A:A,0))</f>
        <v>#N/A</v>
      </c>
    </row>
    <row r="24" spans="1:1" ht="24.9" customHeight="1" x14ac:dyDescent="0.3">
      <c r="A24" s="11" t="e">
        <f>INDEX(Артикулы!B:B,MATCH('Складская обработка'!J24,Артикулы!A:A,0))</f>
        <v>#N/A</v>
      </c>
    </row>
    <row r="25" spans="1:1" ht="24.9" customHeight="1" x14ac:dyDescent="0.3">
      <c r="A25" s="11" t="e">
        <f>INDEX(Артикулы!B:B,MATCH('Складская обработка'!J25,Артикулы!A:A,0))</f>
        <v>#N/A</v>
      </c>
    </row>
    <row r="26" spans="1:1" ht="24.9" customHeight="1" x14ac:dyDescent="0.3">
      <c r="A26" s="11" t="e">
        <f>INDEX(Артикулы!B:B,MATCH('Складская обработка'!J26,Артикулы!A:A,0))</f>
        <v>#N/A</v>
      </c>
    </row>
    <row r="27" spans="1:1" ht="24.9" customHeight="1" x14ac:dyDescent="0.3">
      <c r="A27" s="11" t="e">
        <f>INDEX(Артикулы!B:B,MATCH('Складская обработка'!J27,Артикулы!A:A,0))</f>
        <v>#N/A</v>
      </c>
    </row>
    <row r="28" spans="1:1" ht="24.9" customHeight="1" x14ac:dyDescent="0.3">
      <c r="A28" s="11" t="e">
        <f>INDEX(Артикулы!B:B,MATCH('Складская обработка'!J28,Артикулы!A:A,0))</f>
        <v>#N/A</v>
      </c>
    </row>
    <row r="29" spans="1:1" ht="24.9" customHeight="1" x14ac:dyDescent="0.3">
      <c r="A29" s="11" t="e">
        <f>INDEX(Артикулы!B:B,MATCH('Складская обработка'!J29,Артикулы!A:A,0))</f>
        <v>#N/A</v>
      </c>
    </row>
    <row r="30" spans="1:1" ht="24.9" customHeight="1" x14ac:dyDescent="0.3">
      <c r="A30" s="11" t="e">
        <f>INDEX(Артикулы!B:B,MATCH('Складская обработка'!J30,Артикулы!A:A,0))</f>
        <v>#N/A</v>
      </c>
    </row>
    <row r="31" spans="1:1" ht="24.9" customHeight="1" x14ac:dyDescent="0.3">
      <c r="A31" s="11" t="e">
        <f>INDEX(Артикулы!B:B,MATCH('Складская обработка'!J31,Артикулы!A:A,0))</f>
        <v>#N/A</v>
      </c>
    </row>
    <row r="32" spans="1:1" ht="24.9" customHeight="1" x14ac:dyDescent="0.3">
      <c r="A32" s="11" t="e">
        <f>INDEX(Артикулы!B:B,MATCH('Складская обработка'!J32,Артикулы!A:A,0))</f>
        <v>#N/A</v>
      </c>
    </row>
    <row r="33" spans="1:1" ht="24.9" customHeight="1" x14ac:dyDescent="0.3">
      <c r="A33" s="11" t="e">
        <f>INDEX(Артикулы!B:B,MATCH('Складская обработка'!J33,Артикулы!A:A,0))</f>
        <v>#N/A</v>
      </c>
    </row>
    <row r="34" spans="1:1" ht="24.9" customHeight="1" x14ac:dyDescent="0.3">
      <c r="A34" s="11" t="e">
        <f>INDEX(Артикулы!B:B,MATCH('Складская обработка'!J34,Артикулы!A:A,0))</f>
        <v>#N/A</v>
      </c>
    </row>
    <row r="35" spans="1:1" ht="24.9" customHeight="1" x14ac:dyDescent="0.3">
      <c r="A35" s="11" t="e">
        <f>INDEX(Артикулы!B:B,MATCH('Складская обработка'!J35,Артикулы!A:A,0))</f>
        <v>#N/A</v>
      </c>
    </row>
    <row r="36" spans="1:1" ht="24.9" customHeight="1" x14ac:dyDescent="0.3">
      <c r="A36" s="11" t="e">
        <f>INDEX(Артикулы!B:B,MATCH('Складская обработка'!J36,Артикулы!A:A,0))</f>
        <v>#N/A</v>
      </c>
    </row>
    <row r="37" spans="1:1" ht="24.9" customHeight="1" x14ac:dyDescent="0.3">
      <c r="A37" s="11" t="e">
        <f>INDEX(Артикулы!B:B,MATCH('Складская обработка'!J37,Артикулы!A:A,0))</f>
        <v>#N/A</v>
      </c>
    </row>
    <row r="38" spans="1:1" ht="24.9" customHeight="1" x14ac:dyDescent="0.3">
      <c r="A38" s="11" t="e">
        <f>INDEX(Артикулы!B:B,MATCH('Складская обработка'!J38,Артикулы!A:A,0))</f>
        <v>#N/A</v>
      </c>
    </row>
    <row r="39" spans="1:1" ht="24.9" customHeight="1" x14ac:dyDescent="0.3">
      <c r="A39" s="11" t="e">
        <f>INDEX(Артикулы!B:B,MATCH('Складская обработка'!J39,Артикулы!A:A,0))</f>
        <v>#N/A</v>
      </c>
    </row>
    <row r="40" spans="1:1" ht="24.9" customHeight="1" x14ac:dyDescent="0.3">
      <c r="A40" s="11" t="e">
        <f>INDEX(Артикулы!B:B,MATCH('Складская обработка'!J40,Артикулы!A:A,0))</f>
        <v>#N/A</v>
      </c>
    </row>
    <row r="41" spans="1:1" ht="24.9" customHeight="1" x14ac:dyDescent="0.3">
      <c r="A41" s="11" t="e">
        <f>INDEX(Артикулы!B:B,MATCH('Складская обработка'!J41,Артикулы!A:A,0))</f>
        <v>#N/A</v>
      </c>
    </row>
    <row r="42" spans="1:1" ht="24.9" customHeight="1" x14ac:dyDescent="0.3">
      <c r="A42" s="11" t="e">
        <f>INDEX(Артикулы!B:B,MATCH('Складская обработка'!J42,Артикулы!A:A,0))</f>
        <v>#N/A</v>
      </c>
    </row>
    <row r="43" spans="1:1" ht="24.9" customHeight="1" x14ac:dyDescent="0.3">
      <c r="A43" s="11" t="e">
        <f>INDEX(Артикулы!B:B,MATCH('Складская обработка'!J43,Артикулы!A:A,0))</f>
        <v>#N/A</v>
      </c>
    </row>
    <row r="44" spans="1:1" ht="24.9" customHeight="1" x14ac:dyDescent="0.3">
      <c r="A44" s="11" t="e">
        <f>INDEX(Артикулы!B:B,MATCH('Складская обработка'!J44,Артикулы!A:A,0))</f>
        <v>#N/A</v>
      </c>
    </row>
    <row r="45" spans="1:1" ht="24.9" customHeight="1" x14ac:dyDescent="0.3">
      <c r="A45" s="11" t="e">
        <f>INDEX(Артикулы!B:B,MATCH('Складская обработка'!J45,Артикулы!A:A,0))</f>
        <v>#N/A</v>
      </c>
    </row>
    <row r="46" spans="1:1" ht="24.9" customHeight="1" x14ac:dyDescent="0.3">
      <c r="A46" s="11" t="e">
        <f>INDEX(Артикулы!B:B,MATCH('Складская обработка'!J46,Артикулы!A:A,0))</f>
        <v>#N/A</v>
      </c>
    </row>
    <row r="47" spans="1:1" ht="24.9" customHeight="1" x14ac:dyDescent="0.3">
      <c r="A47" s="11" t="e">
        <f>INDEX(Артикулы!B:B,MATCH('Складская обработка'!J47,Артикулы!A:A,0))</f>
        <v>#N/A</v>
      </c>
    </row>
    <row r="48" spans="1:1" ht="24.9" customHeight="1" x14ac:dyDescent="0.3">
      <c r="A48" s="11" t="e">
        <f>INDEX(Артикулы!B:B,MATCH('Складская обработка'!J48,Артикулы!A:A,0))</f>
        <v>#N/A</v>
      </c>
    </row>
    <row r="49" spans="1:1" ht="24.9" customHeight="1" x14ac:dyDescent="0.3">
      <c r="A49" s="11" t="e">
        <f>INDEX(Артикулы!B:B,MATCH('Складская обработка'!J49,Артикулы!A:A,0))</f>
        <v>#N/A</v>
      </c>
    </row>
    <row r="50" spans="1:1" ht="24.9" customHeight="1" x14ac:dyDescent="0.3">
      <c r="A50" s="11" t="e">
        <f>INDEX(Артикулы!B:B,MATCH('Складская обработка'!J50,Артикулы!A:A,0))</f>
        <v>#N/A</v>
      </c>
    </row>
    <row r="51" spans="1:1" ht="24.9" customHeight="1" x14ac:dyDescent="0.3">
      <c r="A51" s="11" t="e">
        <f>INDEX(Артикулы!B:B,MATCH('Складская обработка'!J51,Артикулы!A:A,0))</f>
        <v>#N/A</v>
      </c>
    </row>
    <row r="52" spans="1:1" ht="24.9" customHeight="1" x14ac:dyDescent="0.3">
      <c r="A52" s="11" t="e">
        <f>INDEX(Артикулы!B:B,MATCH('Складская обработка'!J52,Артикулы!A:A,0))</f>
        <v>#N/A</v>
      </c>
    </row>
    <row r="53" spans="1:1" ht="24.9" customHeight="1" x14ac:dyDescent="0.3">
      <c r="A53" s="11" t="e">
        <f>INDEX(Артикулы!B:B,MATCH('Складская обработка'!J53,Артикулы!A:A,0))</f>
        <v>#N/A</v>
      </c>
    </row>
    <row r="54" spans="1:1" ht="24.9" customHeight="1" x14ac:dyDescent="0.3">
      <c r="A54" s="11" t="e">
        <f>INDEX(Артикулы!B:B,MATCH('Складская обработка'!J54,Артикулы!A:A,0))</f>
        <v>#N/A</v>
      </c>
    </row>
    <row r="55" spans="1:1" ht="24.9" customHeight="1" x14ac:dyDescent="0.3">
      <c r="A55" s="11" t="e">
        <f>INDEX(Артикулы!B:B,MATCH('Складская обработка'!J55,Артикулы!A:A,0))</f>
        <v>#N/A</v>
      </c>
    </row>
    <row r="56" spans="1:1" ht="24.9" customHeight="1" x14ac:dyDescent="0.3">
      <c r="A56" s="11" t="e">
        <f>INDEX(Артикулы!B:B,MATCH('Складская обработка'!J56,Артикулы!A:A,0))</f>
        <v>#N/A</v>
      </c>
    </row>
    <row r="57" spans="1:1" ht="24.9" customHeight="1" x14ac:dyDescent="0.3">
      <c r="A57" s="11" t="e">
        <f>INDEX(Артикулы!B:B,MATCH('Складская обработка'!J57,Артикулы!A:A,0))</f>
        <v>#N/A</v>
      </c>
    </row>
    <row r="58" spans="1:1" ht="24.9" customHeight="1" x14ac:dyDescent="0.3">
      <c r="A58" s="11" t="e">
        <f>INDEX(Артикулы!B:B,MATCH('Складская обработка'!J58,Артикулы!A:A,0))</f>
        <v>#N/A</v>
      </c>
    </row>
    <row r="59" spans="1:1" ht="24.9" customHeight="1" x14ac:dyDescent="0.3">
      <c r="A59" s="11" t="e">
        <f>INDEX(Артикулы!B:B,MATCH('Складская обработка'!J59,Артикулы!A:A,0))</f>
        <v>#N/A</v>
      </c>
    </row>
    <row r="60" spans="1:1" ht="24.9" customHeight="1" x14ac:dyDescent="0.3">
      <c r="A60" s="11" t="e">
        <f>INDEX(Артикулы!B:B,MATCH('Складская обработка'!J60,Артикулы!A:A,0))</f>
        <v>#N/A</v>
      </c>
    </row>
    <row r="61" spans="1:1" ht="24.9" customHeight="1" x14ac:dyDescent="0.3">
      <c r="A61" s="11" t="e">
        <f>INDEX(Артикулы!B:B,MATCH('Складская обработка'!J61,Артикулы!A:A,0))</f>
        <v>#N/A</v>
      </c>
    </row>
    <row r="62" spans="1:1" ht="24.9" customHeight="1" x14ac:dyDescent="0.3">
      <c r="A62" s="11" t="e">
        <f>INDEX(Артикулы!B:B,MATCH('Складская обработка'!J62,Артикулы!A:A,0))</f>
        <v>#N/A</v>
      </c>
    </row>
    <row r="63" spans="1:1" ht="24.9" customHeight="1" x14ac:dyDescent="0.3">
      <c r="A63" s="11" t="e">
        <f>INDEX(Артикулы!B:B,MATCH('Складская обработка'!J63,Артикулы!A:A,0))</f>
        <v>#N/A</v>
      </c>
    </row>
    <row r="64" spans="1:1" ht="24.9" customHeight="1" x14ac:dyDescent="0.3">
      <c r="A64" s="11" t="e">
        <f>INDEX(Артикулы!B:B,MATCH('Складская обработка'!J64,Артикулы!A:A,0))</f>
        <v>#N/A</v>
      </c>
    </row>
    <row r="65" spans="1:1" ht="24.9" customHeight="1" x14ac:dyDescent="0.3">
      <c r="A65" s="11" t="e">
        <f>INDEX(Артикулы!B:B,MATCH('Складская обработка'!J65,Артикулы!A:A,0))</f>
        <v>#N/A</v>
      </c>
    </row>
    <row r="66" spans="1:1" ht="24.9" customHeight="1" x14ac:dyDescent="0.3">
      <c r="A66" s="11" t="e">
        <f>INDEX(Артикулы!B:B,MATCH('Складская обработка'!J66,Артикулы!A:A,0))</f>
        <v>#N/A</v>
      </c>
    </row>
    <row r="67" spans="1:1" ht="24.9" customHeight="1" x14ac:dyDescent="0.3">
      <c r="A67" s="11" t="e">
        <f>INDEX(Артикулы!B:B,MATCH('Складская обработка'!J67,Артикулы!A:A,0))</f>
        <v>#N/A</v>
      </c>
    </row>
    <row r="68" spans="1:1" ht="24.9" customHeight="1" x14ac:dyDescent="0.3">
      <c r="A68" s="11" t="e">
        <f>INDEX(Артикулы!B:B,MATCH('Складская обработка'!J68,Артикулы!A:A,0))</f>
        <v>#N/A</v>
      </c>
    </row>
    <row r="69" spans="1:1" ht="24.9" customHeight="1" x14ac:dyDescent="0.3">
      <c r="A69" s="11" t="e">
        <f>INDEX(Артикулы!B:B,MATCH('Складская обработка'!J69,Артикулы!A:A,0))</f>
        <v>#N/A</v>
      </c>
    </row>
    <row r="70" spans="1:1" ht="24.9" customHeight="1" x14ac:dyDescent="0.3">
      <c r="A70" s="11" t="e">
        <f>INDEX(Артикулы!B:B,MATCH('Складская обработка'!J70,Артикулы!A:A,0))</f>
        <v>#N/A</v>
      </c>
    </row>
    <row r="71" spans="1:1" ht="24.9" customHeight="1" x14ac:dyDescent="0.3">
      <c r="A71" s="11" t="e">
        <f>INDEX(Артикулы!B:B,MATCH('Складская обработка'!J71,Артикулы!A:A,0))</f>
        <v>#N/A</v>
      </c>
    </row>
    <row r="72" spans="1:1" ht="24.9" customHeight="1" x14ac:dyDescent="0.3">
      <c r="A72" s="11" t="e">
        <f>INDEX(Артикулы!B:B,MATCH('Складская обработка'!J72,Артикулы!A:A,0))</f>
        <v>#N/A</v>
      </c>
    </row>
    <row r="73" spans="1:1" ht="24.9" customHeight="1" x14ac:dyDescent="0.3">
      <c r="A73" s="11" t="e">
        <f>INDEX(Артикулы!B:B,MATCH('Складская обработка'!J73,Артикулы!A:A,0))</f>
        <v>#N/A</v>
      </c>
    </row>
    <row r="74" spans="1:1" ht="24.9" customHeight="1" x14ac:dyDescent="0.3">
      <c r="A74" s="11" t="e">
        <f>INDEX(Артикулы!B:B,MATCH('Складская обработка'!J74,Артикулы!A:A,0))</f>
        <v>#N/A</v>
      </c>
    </row>
    <row r="75" spans="1:1" ht="24.9" customHeight="1" x14ac:dyDescent="0.3">
      <c r="A75" s="11" t="e">
        <f>INDEX(Артикулы!B:B,MATCH('Складская обработка'!J75,Артикулы!A:A,0))</f>
        <v>#N/A</v>
      </c>
    </row>
    <row r="76" spans="1:1" ht="24.9" customHeight="1" x14ac:dyDescent="0.3">
      <c r="A76" s="11" t="e">
        <f>INDEX(Артикулы!B:B,MATCH('Складская обработка'!J76,Артикулы!A:A,0))</f>
        <v>#N/A</v>
      </c>
    </row>
    <row r="77" spans="1:1" ht="24.9" customHeight="1" x14ac:dyDescent="0.3">
      <c r="A77" s="11" t="e">
        <f>INDEX(Артикулы!B:B,MATCH('Складская обработка'!J77,Артикулы!A:A,0))</f>
        <v>#N/A</v>
      </c>
    </row>
    <row r="78" spans="1:1" ht="24.9" customHeight="1" x14ac:dyDescent="0.3">
      <c r="A78" s="11" t="e">
        <f>INDEX(Артикулы!B:B,MATCH('Складская обработка'!J78,Артикулы!A:A,0))</f>
        <v>#N/A</v>
      </c>
    </row>
    <row r="79" spans="1:1" ht="24.9" customHeight="1" x14ac:dyDescent="0.3">
      <c r="A79" s="11" t="e">
        <f>INDEX(Артикулы!B:B,MATCH('Складская обработка'!J79,Артикулы!A:A,0))</f>
        <v>#N/A</v>
      </c>
    </row>
    <row r="80" spans="1:1" ht="24.9" customHeight="1" x14ac:dyDescent="0.3">
      <c r="A80" s="11" t="e">
        <f>INDEX(Артикулы!B:B,MATCH('Складская обработка'!J80,Артикулы!A:A,0))</f>
        <v>#N/A</v>
      </c>
    </row>
    <row r="81" spans="1:1" ht="24.9" customHeight="1" x14ac:dyDescent="0.3">
      <c r="A81" s="11" t="e">
        <f>INDEX(Артикулы!B:B,MATCH('Складская обработка'!J81,Артикулы!A:A,0))</f>
        <v>#N/A</v>
      </c>
    </row>
    <row r="82" spans="1:1" ht="24.9" customHeight="1" x14ac:dyDescent="0.3">
      <c r="A82" s="11" t="e">
        <f>INDEX(Артикулы!B:B,MATCH('Складская обработка'!J82,Артикулы!A:A,0))</f>
        <v>#N/A</v>
      </c>
    </row>
    <row r="83" spans="1:1" ht="24.9" customHeight="1" x14ac:dyDescent="0.3">
      <c r="A83" s="11" t="e">
        <f>INDEX(Артикулы!B:B,MATCH('Складская обработка'!J83,Артикулы!A:A,0))</f>
        <v>#N/A</v>
      </c>
    </row>
    <row r="84" spans="1:1" ht="24.9" customHeight="1" x14ac:dyDescent="0.3">
      <c r="A84" s="11" t="e">
        <f>INDEX(Артикулы!B:B,MATCH('Складская обработка'!J84,Артикулы!A:A,0))</f>
        <v>#N/A</v>
      </c>
    </row>
    <row r="85" spans="1:1" ht="24.9" customHeight="1" x14ac:dyDescent="0.3">
      <c r="A85" s="11" t="e">
        <f>INDEX(Артикулы!B:B,MATCH('Складская обработка'!J85,Артикулы!A:A,0))</f>
        <v>#N/A</v>
      </c>
    </row>
    <row r="86" spans="1:1" ht="24.9" customHeight="1" x14ac:dyDescent="0.3">
      <c r="A86" s="11" t="e">
        <f>INDEX(Артикулы!B:B,MATCH('Складская обработка'!J86,Артикулы!A:A,0))</f>
        <v>#N/A</v>
      </c>
    </row>
    <row r="87" spans="1:1" ht="24.9" customHeight="1" x14ac:dyDescent="0.3">
      <c r="A87" s="11" t="e">
        <f>INDEX(Артикулы!B:B,MATCH('Складская обработка'!J87,Артикулы!A:A,0))</f>
        <v>#N/A</v>
      </c>
    </row>
    <row r="88" spans="1:1" ht="24.9" customHeight="1" x14ac:dyDescent="0.3">
      <c r="A88" s="11" t="e">
        <f>INDEX(Артикулы!B:B,MATCH('Складская обработка'!J88,Артикулы!A:A,0))</f>
        <v>#N/A</v>
      </c>
    </row>
    <row r="89" spans="1:1" x14ac:dyDescent="0.3">
      <c r="A89" s="11" t="e">
        <f>INDEX(Артикулы!B:B,MATCH('Складская обработка'!J89,Артикулы!A:A,0))</f>
        <v>#N/A</v>
      </c>
    </row>
    <row r="90" spans="1:1" x14ac:dyDescent="0.3">
      <c r="A90" s="11" t="e">
        <f>INDEX(Артикулы!B:B,MATCH('Складская обработка'!J90,Артикулы!A:A,0))</f>
        <v>#N/A</v>
      </c>
    </row>
    <row r="91" spans="1:1" x14ac:dyDescent="0.3">
      <c r="A91" s="11" t="e">
        <f>INDEX(Артикулы!B:B,MATCH('Складская обработка'!J91,Артикулы!A:A,0))</f>
        <v>#N/A</v>
      </c>
    </row>
    <row r="92" spans="1:1" x14ac:dyDescent="0.3">
      <c r="A92" s="11" t="e">
        <f>INDEX(Артикулы!B:B,MATCH('Складская обработка'!J92,Артикулы!A:A,0))</f>
        <v>#N/A</v>
      </c>
    </row>
    <row r="93" spans="1:1" x14ac:dyDescent="0.3">
      <c r="A93" s="11" t="e">
        <f>INDEX(Артикулы!B:B,MATCH('Складская обработка'!J93,Артикулы!A:A,0))</f>
        <v>#N/A</v>
      </c>
    </row>
    <row r="94" spans="1:1" x14ac:dyDescent="0.3">
      <c r="A94" s="11" t="e">
        <f>INDEX(Артикулы!B:B,MATCH('Складская обработка'!J94,Артикулы!A:A,0))</f>
        <v>#N/A</v>
      </c>
    </row>
  </sheetData>
  <mergeCells count="3">
    <mergeCell ref="B1:H1"/>
    <mergeCell ref="I1:U1"/>
    <mergeCell ref="V1:A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104"/>
  <sheetViews>
    <sheetView workbookViewId="0">
      <pane ySplit="2" topLeftCell="A94" activePane="bottomLeft" state="frozen"/>
      <selection pane="bottomLeft" activeCell="A104" sqref="A104"/>
    </sheetView>
  </sheetViews>
  <sheetFormatPr defaultColWidth="9.109375" defaultRowHeight="14.4" x14ac:dyDescent="0.3"/>
  <cols>
    <col min="1" max="1" width="10.33203125" style="9" bestFit="1" customWidth="1"/>
    <col min="2" max="4" width="11" style="2" customWidth="1"/>
    <col min="5" max="6" width="17.5546875" style="2" customWidth="1"/>
    <col min="7" max="8" width="21.44140625" style="2" customWidth="1"/>
    <col min="9" max="9" width="17.5546875" style="2" customWidth="1"/>
    <col min="10" max="10" width="21.44140625" style="2" customWidth="1"/>
    <col min="11" max="11" width="33.109375" style="2" customWidth="1"/>
    <col min="12" max="14" width="11" style="2" customWidth="1"/>
    <col min="15" max="15" width="29.33203125" style="2" customWidth="1"/>
    <col min="16" max="18" width="11" style="2" customWidth="1"/>
    <col min="19" max="19" width="21.44140625" style="2" customWidth="1"/>
    <col min="20" max="20" width="17.5546875" style="2" customWidth="1"/>
    <col min="21" max="21" width="11" style="2" customWidth="1"/>
    <col min="22" max="16384" width="9.109375" style="2"/>
  </cols>
  <sheetData>
    <row r="1" spans="1:21" x14ac:dyDescent="0.3">
      <c r="B1" s="76" t="s">
        <v>151</v>
      </c>
      <c r="C1" s="76"/>
      <c r="D1" s="76"/>
      <c r="E1" s="76"/>
      <c r="F1" s="76"/>
      <c r="G1" s="76"/>
      <c r="H1" s="76"/>
      <c r="I1" s="77" t="s">
        <v>158</v>
      </c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21" ht="75" customHeight="1" x14ac:dyDescent="0.3">
      <c r="A2" s="9" t="s">
        <v>119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11</v>
      </c>
      <c r="K2" s="3" t="s">
        <v>12</v>
      </c>
      <c r="L2" s="3" t="s">
        <v>159</v>
      </c>
      <c r="M2" s="3" t="s">
        <v>237</v>
      </c>
      <c r="N2" s="3" t="s">
        <v>160</v>
      </c>
      <c r="O2" s="3" t="s">
        <v>169</v>
      </c>
      <c r="P2" s="3" t="s">
        <v>238</v>
      </c>
      <c r="Q2" s="3" t="s">
        <v>239</v>
      </c>
      <c r="R2" s="3" t="s">
        <v>171</v>
      </c>
      <c r="S2" s="3" t="s">
        <v>172</v>
      </c>
      <c r="T2" s="3" t="s">
        <v>173</v>
      </c>
      <c r="U2" s="3" t="s">
        <v>174</v>
      </c>
    </row>
    <row r="3" spans="1:21" ht="24.9" customHeight="1" x14ac:dyDescent="0.3">
      <c r="A3" s="9" t="e">
        <f>INDEX(Артикулы!B:B,MATCH('Программа лояльности и отзывы'!J3,Артикулы!A:A,0))</f>
        <v>#N/A</v>
      </c>
    </row>
    <row r="4" spans="1:21" ht="24.9" customHeight="1" x14ac:dyDescent="0.3">
      <c r="A4" s="9" t="e">
        <f>INDEX(Артикулы!B:B,MATCH('Программа лояльности и отзывы'!J4,Артикулы!A:A,0))</f>
        <v>#N/A</v>
      </c>
    </row>
    <row r="5" spans="1:21" ht="24.9" customHeight="1" x14ac:dyDescent="0.3">
      <c r="A5" s="9" t="e">
        <f>INDEX(Артикулы!B:B,MATCH('Программа лояльности и отзывы'!J5,Артикулы!A:A,0))</f>
        <v>#N/A</v>
      </c>
    </row>
    <row r="6" spans="1:21" ht="24.9" customHeight="1" x14ac:dyDescent="0.3">
      <c r="A6" s="9" t="e">
        <f>INDEX(Артикулы!B:B,MATCH('Программа лояльности и отзывы'!J6,Артикулы!A:A,0))</f>
        <v>#N/A</v>
      </c>
    </row>
    <row r="7" spans="1:21" ht="24.9" customHeight="1" x14ac:dyDescent="0.3">
      <c r="A7" s="9" t="e">
        <f>INDEX(Артикулы!B:B,MATCH('Программа лояльности и отзывы'!J7,Артикулы!A:A,0))</f>
        <v>#N/A</v>
      </c>
    </row>
    <row r="8" spans="1:21" ht="24.9" customHeight="1" x14ac:dyDescent="0.3">
      <c r="A8" s="9" t="e">
        <f>INDEX(Артикулы!B:B,MATCH('Программа лояльности и отзывы'!J8,Артикулы!A:A,0))</f>
        <v>#N/A</v>
      </c>
    </row>
    <row r="9" spans="1:21" ht="24.9" customHeight="1" x14ac:dyDescent="0.3">
      <c r="A9" s="9" t="e">
        <f>INDEX(Артикулы!B:B,MATCH('Программа лояльности и отзывы'!J9,Артикулы!A:A,0))</f>
        <v>#N/A</v>
      </c>
    </row>
    <row r="10" spans="1:21" ht="24.9" customHeight="1" x14ac:dyDescent="0.3">
      <c r="A10" s="9" t="e">
        <f>INDEX(Артикулы!B:B,MATCH('Программа лояльности и отзывы'!J10,Артикулы!A:A,0))</f>
        <v>#N/A</v>
      </c>
    </row>
    <row r="11" spans="1:21" ht="24.9" customHeight="1" x14ac:dyDescent="0.3">
      <c r="A11" s="9" t="e">
        <f>INDEX(Артикулы!B:B,MATCH('Программа лояльности и отзывы'!J11,Артикулы!A:A,0))</f>
        <v>#N/A</v>
      </c>
    </row>
    <row r="12" spans="1:21" ht="24.9" customHeight="1" x14ac:dyDescent="0.3">
      <c r="A12" s="9" t="e">
        <f>INDEX(Артикулы!B:B,MATCH('Программа лояльности и отзывы'!J12,Артикулы!A:A,0))</f>
        <v>#N/A</v>
      </c>
    </row>
    <row r="13" spans="1:21" ht="24.9" customHeight="1" x14ac:dyDescent="0.3">
      <c r="A13" s="9" t="e">
        <f>INDEX(Артикулы!B:B,MATCH('Программа лояльности и отзывы'!J13,Артикулы!A:A,0))</f>
        <v>#N/A</v>
      </c>
    </row>
    <row r="14" spans="1:21" ht="24.9" customHeight="1" x14ac:dyDescent="0.3">
      <c r="A14" s="9" t="e">
        <f>INDEX(Артикулы!B:B,MATCH('Программа лояльности и отзывы'!J14,Артикулы!A:A,0))</f>
        <v>#N/A</v>
      </c>
    </row>
    <row r="15" spans="1:21" ht="24.9" customHeight="1" x14ac:dyDescent="0.3">
      <c r="A15" s="9" t="e">
        <f>INDEX(Артикулы!B:B,MATCH('Программа лояльности и отзывы'!J15,Артикулы!A:A,0))</f>
        <v>#N/A</v>
      </c>
    </row>
    <row r="16" spans="1:21" ht="24.9" customHeight="1" x14ac:dyDescent="0.3">
      <c r="A16" s="9" t="e">
        <f>INDEX(Артикулы!B:B,MATCH('Программа лояльности и отзывы'!J16,Артикулы!A:A,0))</f>
        <v>#N/A</v>
      </c>
    </row>
    <row r="17" spans="1:1" ht="24.9" customHeight="1" x14ac:dyDescent="0.3">
      <c r="A17" s="9" t="e">
        <f>INDEX(Артикулы!B:B,MATCH('Программа лояльности и отзывы'!J17,Артикулы!A:A,0))</f>
        <v>#N/A</v>
      </c>
    </row>
    <row r="18" spans="1:1" ht="24.9" customHeight="1" x14ac:dyDescent="0.3">
      <c r="A18" s="9" t="e">
        <f>INDEX(Артикулы!B:B,MATCH('Программа лояльности и отзывы'!J18,Артикулы!A:A,0))</f>
        <v>#N/A</v>
      </c>
    </row>
    <row r="19" spans="1:1" ht="24.9" customHeight="1" x14ac:dyDescent="0.3">
      <c r="A19" s="9" t="e">
        <f>INDEX(Артикулы!B:B,MATCH('Программа лояльности и отзывы'!J19,Артикулы!A:A,0))</f>
        <v>#N/A</v>
      </c>
    </row>
    <row r="20" spans="1:1" ht="24.9" customHeight="1" x14ac:dyDescent="0.3">
      <c r="A20" s="9" t="e">
        <f>INDEX(Артикулы!B:B,MATCH('Программа лояльности и отзывы'!J20,Артикулы!A:A,0))</f>
        <v>#N/A</v>
      </c>
    </row>
    <row r="21" spans="1:1" ht="24.9" customHeight="1" x14ac:dyDescent="0.3">
      <c r="A21" s="9" t="e">
        <f>INDEX(Артикулы!B:B,MATCH('Программа лояльности и отзывы'!J21,Артикулы!A:A,0))</f>
        <v>#N/A</v>
      </c>
    </row>
    <row r="22" spans="1:1" ht="24.9" customHeight="1" x14ac:dyDescent="0.3">
      <c r="A22" s="9" t="e">
        <f>INDEX(Артикулы!B:B,MATCH('Программа лояльности и отзывы'!J22,Артикулы!A:A,0))</f>
        <v>#N/A</v>
      </c>
    </row>
    <row r="23" spans="1:1" ht="24.9" customHeight="1" x14ac:dyDescent="0.3">
      <c r="A23" s="9" t="e">
        <f>INDEX(Артикулы!B:B,MATCH('Программа лояльности и отзывы'!J23,Артикулы!A:A,0))</f>
        <v>#N/A</v>
      </c>
    </row>
    <row r="24" spans="1:1" ht="24.9" customHeight="1" x14ac:dyDescent="0.3">
      <c r="A24" s="9" t="e">
        <f>INDEX(Артикулы!B:B,MATCH('Программа лояльности и отзывы'!J24,Артикулы!A:A,0))</f>
        <v>#N/A</v>
      </c>
    </row>
    <row r="25" spans="1:1" ht="24.9" customHeight="1" x14ac:dyDescent="0.3">
      <c r="A25" s="9" t="e">
        <f>INDEX(Артикулы!B:B,MATCH('Программа лояльности и отзывы'!J25,Артикулы!A:A,0))</f>
        <v>#N/A</v>
      </c>
    </row>
    <row r="26" spans="1:1" ht="24.9" customHeight="1" x14ac:dyDescent="0.3">
      <c r="A26" s="9" t="e">
        <f>INDEX(Артикулы!B:B,MATCH('Программа лояльности и отзывы'!J26,Артикулы!A:A,0))</f>
        <v>#N/A</v>
      </c>
    </row>
    <row r="27" spans="1:1" ht="24.9" customHeight="1" x14ac:dyDescent="0.3">
      <c r="A27" s="9" t="e">
        <f>INDEX(Артикулы!B:B,MATCH('Программа лояльности и отзывы'!J27,Артикулы!A:A,0))</f>
        <v>#N/A</v>
      </c>
    </row>
    <row r="28" spans="1:1" ht="24.9" customHeight="1" x14ac:dyDescent="0.3">
      <c r="A28" s="9" t="e">
        <f>INDEX(Артикулы!B:B,MATCH('Программа лояльности и отзывы'!J28,Артикулы!A:A,0))</f>
        <v>#N/A</v>
      </c>
    </row>
    <row r="29" spans="1:1" ht="24.9" customHeight="1" x14ac:dyDescent="0.3">
      <c r="A29" s="9" t="e">
        <f>INDEX(Артикулы!B:B,MATCH('Программа лояльности и отзывы'!J29,Артикулы!A:A,0))</f>
        <v>#N/A</v>
      </c>
    </row>
    <row r="30" spans="1:1" ht="24.9" customHeight="1" x14ac:dyDescent="0.3">
      <c r="A30" s="9" t="e">
        <f>INDEX(Артикулы!B:B,MATCH('Программа лояльности и отзывы'!J30,Артикулы!A:A,0))</f>
        <v>#N/A</v>
      </c>
    </row>
    <row r="31" spans="1:1" ht="24.9" customHeight="1" x14ac:dyDescent="0.3">
      <c r="A31" s="9" t="e">
        <f>INDEX(Артикулы!B:B,MATCH('Программа лояльности и отзывы'!J31,Артикулы!A:A,0))</f>
        <v>#N/A</v>
      </c>
    </row>
    <row r="32" spans="1:1" ht="24.9" customHeight="1" x14ac:dyDescent="0.3">
      <c r="A32" s="9" t="e">
        <f>INDEX(Артикулы!B:B,MATCH('Программа лояльности и отзывы'!J32,Артикулы!A:A,0))</f>
        <v>#N/A</v>
      </c>
    </row>
    <row r="33" spans="1:1" ht="24.9" customHeight="1" x14ac:dyDescent="0.3">
      <c r="A33" s="9" t="e">
        <f>INDEX(Артикулы!B:B,MATCH('Программа лояльности и отзывы'!J33,Артикулы!A:A,0))</f>
        <v>#N/A</v>
      </c>
    </row>
    <row r="34" spans="1:1" ht="24.9" customHeight="1" x14ac:dyDescent="0.3">
      <c r="A34" s="9" t="e">
        <f>INDEX(Артикулы!B:B,MATCH('Программа лояльности и отзывы'!J34,Артикулы!A:A,0))</f>
        <v>#N/A</v>
      </c>
    </row>
    <row r="35" spans="1:1" ht="24.9" customHeight="1" x14ac:dyDescent="0.3">
      <c r="A35" s="9" t="e">
        <f>INDEX(Артикулы!B:B,MATCH('Программа лояльности и отзывы'!J35,Артикулы!A:A,0))</f>
        <v>#N/A</v>
      </c>
    </row>
    <row r="36" spans="1:1" ht="24.9" customHeight="1" x14ac:dyDescent="0.3">
      <c r="A36" s="9" t="e">
        <f>INDEX(Артикулы!B:B,MATCH('Программа лояльности и отзывы'!J36,Артикулы!A:A,0))</f>
        <v>#N/A</v>
      </c>
    </row>
    <row r="37" spans="1:1" ht="24.9" customHeight="1" x14ac:dyDescent="0.3">
      <c r="A37" s="9" t="e">
        <f>INDEX(Артикулы!B:B,MATCH('Программа лояльности и отзывы'!J37,Артикулы!A:A,0))</f>
        <v>#N/A</v>
      </c>
    </row>
    <row r="38" spans="1:1" ht="24.9" customHeight="1" x14ac:dyDescent="0.3">
      <c r="A38" s="9" t="e">
        <f>INDEX(Артикулы!B:B,MATCH('Программа лояльности и отзывы'!J38,Артикулы!A:A,0))</f>
        <v>#N/A</v>
      </c>
    </row>
    <row r="39" spans="1:1" ht="24.9" customHeight="1" x14ac:dyDescent="0.3">
      <c r="A39" s="9" t="e">
        <f>INDEX(Артикулы!B:B,MATCH('Программа лояльности и отзывы'!J39,Артикулы!A:A,0))</f>
        <v>#N/A</v>
      </c>
    </row>
    <row r="40" spans="1:1" ht="24.9" customHeight="1" x14ac:dyDescent="0.3">
      <c r="A40" s="9" t="e">
        <f>INDEX(Артикулы!B:B,MATCH('Программа лояльности и отзывы'!J40,Артикулы!A:A,0))</f>
        <v>#N/A</v>
      </c>
    </row>
    <row r="41" spans="1:1" ht="24.9" customHeight="1" x14ac:dyDescent="0.3">
      <c r="A41" s="9" t="e">
        <f>INDEX(Артикулы!B:B,MATCH('Программа лояльности и отзывы'!J41,Артикулы!A:A,0))</f>
        <v>#N/A</v>
      </c>
    </row>
    <row r="42" spans="1:1" ht="24.9" customHeight="1" x14ac:dyDescent="0.3">
      <c r="A42" s="9" t="e">
        <f>INDEX(Артикулы!B:B,MATCH('Программа лояльности и отзывы'!J42,Артикулы!A:A,0))</f>
        <v>#N/A</v>
      </c>
    </row>
    <row r="43" spans="1:1" ht="24.9" customHeight="1" x14ac:dyDescent="0.3">
      <c r="A43" s="9" t="e">
        <f>INDEX(Артикулы!B:B,MATCH('Программа лояльности и отзывы'!J43,Артикулы!A:A,0))</f>
        <v>#N/A</v>
      </c>
    </row>
    <row r="44" spans="1:1" ht="24.9" customHeight="1" x14ac:dyDescent="0.3">
      <c r="A44" s="9" t="e">
        <f>INDEX(Артикулы!B:B,MATCH('Программа лояльности и отзывы'!J44,Артикулы!A:A,0))</f>
        <v>#N/A</v>
      </c>
    </row>
    <row r="45" spans="1:1" ht="24.9" customHeight="1" x14ac:dyDescent="0.3">
      <c r="A45" s="9" t="e">
        <f>INDEX(Артикулы!B:B,MATCH('Программа лояльности и отзывы'!J45,Артикулы!A:A,0))</f>
        <v>#N/A</v>
      </c>
    </row>
    <row r="46" spans="1:1" ht="24.9" customHeight="1" x14ac:dyDescent="0.3">
      <c r="A46" s="9" t="e">
        <f>INDEX(Артикулы!B:B,MATCH('Программа лояльности и отзывы'!J46,Артикулы!A:A,0))</f>
        <v>#N/A</v>
      </c>
    </row>
    <row r="47" spans="1:1" ht="24.9" customHeight="1" x14ac:dyDescent="0.3">
      <c r="A47" s="9" t="e">
        <f>INDEX(Артикулы!B:B,MATCH('Программа лояльности и отзывы'!J47,Артикулы!A:A,0))</f>
        <v>#N/A</v>
      </c>
    </row>
    <row r="48" spans="1:1" ht="24.9" customHeight="1" x14ac:dyDescent="0.3">
      <c r="A48" s="9" t="e">
        <f>INDEX(Артикулы!B:B,MATCH('Программа лояльности и отзывы'!J48,Артикулы!A:A,0))</f>
        <v>#N/A</v>
      </c>
    </row>
    <row r="49" spans="1:1" ht="24.9" customHeight="1" x14ac:dyDescent="0.3">
      <c r="A49" s="9" t="e">
        <f>INDEX(Артикулы!B:B,MATCH('Программа лояльности и отзывы'!J49,Артикулы!A:A,0))</f>
        <v>#N/A</v>
      </c>
    </row>
    <row r="50" spans="1:1" ht="24.9" customHeight="1" x14ac:dyDescent="0.3">
      <c r="A50" s="9" t="e">
        <f>INDEX(Артикулы!B:B,MATCH('Программа лояльности и отзывы'!J50,Артикулы!A:A,0))</f>
        <v>#N/A</v>
      </c>
    </row>
    <row r="51" spans="1:1" ht="24.9" customHeight="1" x14ac:dyDescent="0.3">
      <c r="A51" s="9" t="e">
        <f>INDEX(Артикулы!B:B,MATCH('Программа лояльности и отзывы'!J51,Артикулы!A:A,0))</f>
        <v>#N/A</v>
      </c>
    </row>
    <row r="52" spans="1:1" ht="24.9" customHeight="1" x14ac:dyDescent="0.3">
      <c r="A52" s="9" t="e">
        <f>INDEX(Артикулы!B:B,MATCH('Программа лояльности и отзывы'!J52,Артикулы!A:A,0))</f>
        <v>#N/A</v>
      </c>
    </row>
    <row r="53" spans="1:1" ht="24.9" customHeight="1" x14ac:dyDescent="0.3">
      <c r="A53" s="9" t="e">
        <f>INDEX(Артикулы!B:B,MATCH('Программа лояльности и отзывы'!J53,Артикулы!A:A,0))</f>
        <v>#N/A</v>
      </c>
    </row>
    <row r="54" spans="1:1" ht="24.9" customHeight="1" x14ac:dyDescent="0.3">
      <c r="A54" s="9" t="e">
        <f>INDEX(Артикулы!B:B,MATCH('Программа лояльности и отзывы'!J54,Артикулы!A:A,0))</f>
        <v>#N/A</v>
      </c>
    </row>
    <row r="55" spans="1:1" ht="24.9" customHeight="1" x14ac:dyDescent="0.3">
      <c r="A55" s="9" t="e">
        <f>INDEX(Артикулы!B:B,MATCH('Программа лояльности и отзывы'!J55,Артикулы!A:A,0))</f>
        <v>#N/A</v>
      </c>
    </row>
    <row r="56" spans="1:1" ht="24.9" customHeight="1" x14ac:dyDescent="0.3">
      <c r="A56" s="9" t="e">
        <f>INDEX(Артикулы!B:B,MATCH('Программа лояльности и отзывы'!J56,Артикулы!A:A,0))</f>
        <v>#N/A</v>
      </c>
    </row>
    <row r="57" spans="1:1" ht="24.9" customHeight="1" x14ac:dyDescent="0.3">
      <c r="A57" s="9" t="e">
        <f>INDEX(Артикулы!B:B,MATCH('Программа лояльности и отзывы'!J57,Артикулы!A:A,0))</f>
        <v>#N/A</v>
      </c>
    </row>
    <row r="58" spans="1:1" ht="24.9" customHeight="1" x14ac:dyDescent="0.3">
      <c r="A58" s="9" t="e">
        <f>INDEX(Артикулы!B:B,MATCH('Программа лояльности и отзывы'!J58,Артикулы!A:A,0))</f>
        <v>#N/A</v>
      </c>
    </row>
    <row r="59" spans="1:1" ht="24.9" customHeight="1" x14ac:dyDescent="0.3">
      <c r="A59" s="9" t="e">
        <f>INDEX(Артикулы!B:B,MATCH('Программа лояльности и отзывы'!J59,Артикулы!A:A,0))</f>
        <v>#N/A</v>
      </c>
    </row>
    <row r="60" spans="1:1" ht="24.9" customHeight="1" x14ac:dyDescent="0.3">
      <c r="A60" s="9" t="e">
        <f>INDEX(Артикулы!B:B,MATCH('Программа лояльности и отзывы'!J60,Артикулы!A:A,0))</f>
        <v>#N/A</v>
      </c>
    </row>
    <row r="61" spans="1:1" ht="24.9" customHeight="1" x14ac:dyDescent="0.3">
      <c r="A61" s="9" t="e">
        <f>INDEX(Артикулы!B:B,MATCH('Программа лояльности и отзывы'!J61,Артикулы!A:A,0))</f>
        <v>#N/A</v>
      </c>
    </row>
    <row r="62" spans="1:1" ht="24.9" customHeight="1" x14ac:dyDescent="0.3">
      <c r="A62" s="9" t="e">
        <f>INDEX(Артикулы!B:B,MATCH('Программа лояльности и отзывы'!J62,Артикулы!A:A,0))</f>
        <v>#N/A</v>
      </c>
    </row>
    <row r="63" spans="1:1" ht="24.9" customHeight="1" x14ac:dyDescent="0.3">
      <c r="A63" s="9" t="e">
        <f>INDEX(Артикулы!B:B,MATCH('Программа лояльности и отзывы'!J63,Артикулы!A:A,0))</f>
        <v>#N/A</v>
      </c>
    </row>
    <row r="64" spans="1:1" ht="24.9" customHeight="1" x14ac:dyDescent="0.3">
      <c r="A64" s="9" t="e">
        <f>INDEX(Артикулы!B:B,MATCH('Программа лояльности и отзывы'!J64,Артикулы!A:A,0))</f>
        <v>#N/A</v>
      </c>
    </row>
    <row r="65" spans="1:1" ht="24.9" customHeight="1" x14ac:dyDescent="0.3">
      <c r="A65" s="9" t="e">
        <f>INDEX(Артикулы!B:B,MATCH('Программа лояльности и отзывы'!J65,Артикулы!A:A,0))</f>
        <v>#N/A</v>
      </c>
    </row>
    <row r="66" spans="1:1" ht="24.9" customHeight="1" x14ac:dyDescent="0.3">
      <c r="A66" s="9" t="e">
        <f>INDEX(Артикулы!B:B,MATCH('Программа лояльности и отзывы'!J66,Артикулы!A:A,0))</f>
        <v>#N/A</v>
      </c>
    </row>
    <row r="67" spans="1:1" ht="24.9" customHeight="1" x14ac:dyDescent="0.3">
      <c r="A67" s="9" t="e">
        <f>INDEX(Артикулы!B:B,MATCH('Программа лояльности и отзывы'!J67,Артикулы!A:A,0))</f>
        <v>#N/A</v>
      </c>
    </row>
    <row r="68" spans="1:1" ht="24.9" customHeight="1" x14ac:dyDescent="0.3">
      <c r="A68" s="9" t="e">
        <f>INDEX(Артикулы!B:B,MATCH('Программа лояльности и отзывы'!J68,Артикулы!A:A,0))</f>
        <v>#N/A</v>
      </c>
    </row>
    <row r="69" spans="1:1" ht="24.9" customHeight="1" x14ac:dyDescent="0.3">
      <c r="A69" s="9" t="e">
        <f>INDEX(Артикулы!B:B,MATCH('Программа лояльности и отзывы'!J69,Артикулы!A:A,0))</f>
        <v>#N/A</v>
      </c>
    </row>
    <row r="70" spans="1:1" ht="24.9" customHeight="1" x14ac:dyDescent="0.3">
      <c r="A70" s="9" t="e">
        <f>INDEX(Артикулы!B:B,MATCH('Программа лояльности и отзывы'!J70,Артикулы!A:A,0))</f>
        <v>#N/A</v>
      </c>
    </row>
    <row r="71" spans="1:1" ht="24.9" customHeight="1" x14ac:dyDescent="0.3">
      <c r="A71" s="9" t="e">
        <f>INDEX(Артикулы!B:B,MATCH('Программа лояльности и отзывы'!J71,Артикулы!A:A,0))</f>
        <v>#N/A</v>
      </c>
    </row>
    <row r="72" spans="1:1" ht="24.9" customHeight="1" x14ac:dyDescent="0.3">
      <c r="A72" s="9" t="e">
        <f>INDEX(Артикулы!B:B,MATCH('Программа лояльности и отзывы'!J72,Артикулы!A:A,0))</f>
        <v>#N/A</v>
      </c>
    </row>
    <row r="73" spans="1:1" ht="24.9" customHeight="1" x14ac:dyDescent="0.3">
      <c r="A73" s="9" t="e">
        <f>INDEX(Артикулы!B:B,MATCH('Программа лояльности и отзывы'!J73,Артикулы!A:A,0))</f>
        <v>#N/A</v>
      </c>
    </row>
    <row r="74" spans="1:1" ht="24.9" customHeight="1" x14ac:dyDescent="0.3">
      <c r="A74" s="9" t="e">
        <f>INDEX(Артикулы!B:B,MATCH('Программа лояльности и отзывы'!J74,Артикулы!A:A,0))</f>
        <v>#N/A</v>
      </c>
    </row>
    <row r="75" spans="1:1" ht="24.9" customHeight="1" x14ac:dyDescent="0.3">
      <c r="A75" s="9" t="e">
        <f>INDEX(Артикулы!B:B,MATCH('Программа лояльности и отзывы'!J75,Артикулы!A:A,0))</f>
        <v>#N/A</v>
      </c>
    </row>
    <row r="76" spans="1:1" ht="24.9" customHeight="1" x14ac:dyDescent="0.3">
      <c r="A76" s="9" t="e">
        <f>INDEX(Артикулы!B:B,MATCH('Программа лояльности и отзывы'!J76,Артикулы!A:A,0))</f>
        <v>#N/A</v>
      </c>
    </row>
    <row r="77" spans="1:1" ht="24.9" customHeight="1" x14ac:dyDescent="0.3">
      <c r="A77" s="9" t="e">
        <f>INDEX(Артикулы!B:B,MATCH('Программа лояльности и отзывы'!J77,Артикулы!A:A,0))</f>
        <v>#N/A</v>
      </c>
    </row>
    <row r="78" spans="1:1" x14ac:dyDescent="0.3">
      <c r="A78" s="9" t="e">
        <f>INDEX(Артикулы!B:B,MATCH('Программа лояльности и отзывы'!J78,Артикулы!A:A,0))</f>
        <v>#N/A</v>
      </c>
    </row>
    <row r="79" spans="1:1" x14ac:dyDescent="0.3">
      <c r="A79" s="9" t="e">
        <f>INDEX(Артикулы!B:B,MATCH('Программа лояльности и отзывы'!J79,Артикулы!A:A,0))</f>
        <v>#N/A</v>
      </c>
    </row>
    <row r="80" spans="1:1" x14ac:dyDescent="0.3">
      <c r="A80" s="9" t="e">
        <f>INDEX(Артикулы!B:B,MATCH('Программа лояльности и отзывы'!J80,Артикулы!A:A,0))</f>
        <v>#N/A</v>
      </c>
    </row>
    <row r="81" spans="1:1" x14ac:dyDescent="0.3">
      <c r="A81" s="9" t="e">
        <f>INDEX(Артикулы!B:B,MATCH('Программа лояльности и отзывы'!J81,Артикулы!A:A,0))</f>
        <v>#N/A</v>
      </c>
    </row>
    <row r="82" spans="1:1" x14ac:dyDescent="0.3">
      <c r="A82" s="9" t="e">
        <f>INDEX(Артикулы!B:B,MATCH('Программа лояльности и отзывы'!J82,Артикулы!A:A,0))</f>
        <v>#N/A</v>
      </c>
    </row>
    <row r="83" spans="1:1" x14ac:dyDescent="0.3">
      <c r="A83" s="9" t="e">
        <f>INDEX(Артикулы!B:B,MATCH('Программа лояльности и отзывы'!J83,Артикулы!A:A,0))</f>
        <v>#N/A</v>
      </c>
    </row>
    <row r="84" spans="1:1" x14ac:dyDescent="0.3">
      <c r="A84" s="9" t="e">
        <f>INDEX(Артикулы!B:B,MATCH('Программа лояльности и отзывы'!J84,Артикулы!A:A,0))</f>
        <v>#N/A</v>
      </c>
    </row>
    <row r="85" spans="1:1" x14ac:dyDescent="0.3">
      <c r="A85" s="9" t="e">
        <f>INDEX(Артикулы!B:B,MATCH('Программа лояльности и отзывы'!J85,Артикулы!A:A,0))</f>
        <v>#N/A</v>
      </c>
    </row>
    <row r="86" spans="1:1" x14ac:dyDescent="0.3">
      <c r="A86" s="9" t="e">
        <f>INDEX(Артикулы!B:B,MATCH('Программа лояльности и отзывы'!J86,Артикулы!A:A,0))</f>
        <v>#N/A</v>
      </c>
    </row>
    <row r="87" spans="1:1" x14ac:dyDescent="0.3">
      <c r="A87" s="9" t="e">
        <f>INDEX(Артикулы!B:B,MATCH('Программа лояльности и отзывы'!J87,Артикулы!A:A,0))</f>
        <v>#N/A</v>
      </c>
    </row>
    <row r="88" spans="1:1" x14ac:dyDescent="0.3">
      <c r="A88" s="9" t="e">
        <f>INDEX(Артикулы!B:B,MATCH('Программа лояльности и отзывы'!J88,Артикулы!A:A,0))</f>
        <v>#N/A</v>
      </c>
    </row>
    <row r="89" spans="1:1" x14ac:dyDescent="0.3">
      <c r="A89" s="9" t="e">
        <f>INDEX(Артикулы!B:B,MATCH('Программа лояльности и отзывы'!J89,Артикулы!A:A,0))</f>
        <v>#N/A</v>
      </c>
    </row>
    <row r="90" spans="1:1" x14ac:dyDescent="0.3">
      <c r="A90" s="9" t="e">
        <f>INDEX(Артикулы!B:B,MATCH('Программа лояльности и отзывы'!J90,Артикулы!A:A,0))</f>
        <v>#N/A</v>
      </c>
    </row>
    <row r="91" spans="1:1" x14ac:dyDescent="0.3">
      <c r="A91" s="9" t="e">
        <f>INDEX(Артикулы!B:B,MATCH('Программа лояльности и отзывы'!J91,Артикулы!A:A,0))</f>
        <v>#N/A</v>
      </c>
    </row>
    <row r="92" spans="1:1" x14ac:dyDescent="0.3">
      <c r="A92" s="9" t="e">
        <f>INDEX(Артикулы!B:B,MATCH('Программа лояльности и отзывы'!J92,Артикулы!A:A,0))</f>
        <v>#N/A</v>
      </c>
    </row>
    <row r="93" spans="1:1" x14ac:dyDescent="0.3">
      <c r="A93" s="9" t="e">
        <f>INDEX(Артикулы!B:B,MATCH('Программа лояльности и отзывы'!J93,Артикулы!A:A,0))</f>
        <v>#N/A</v>
      </c>
    </row>
    <row r="94" spans="1:1" x14ac:dyDescent="0.3">
      <c r="A94" s="9" t="e">
        <f>INDEX(Артикулы!B:B,MATCH('Программа лояльности и отзывы'!J94,Артикулы!A:A,0))</f>
        <v>#N/A</v>
      </c>
    </row>
    <row r="95" spans="1:1" x14ac:dyDescent="0.3">
      <c r="A95" s="9" t="e">
        <f>INDEX(Артикулы!B:B,MATCH('Программа лояльности и отзывы'!J95,Артикулы!A:A,0))</f>
        <v>#N/A</v>
      </c>
    </row>
    <row r="96" spans="1:1" x14ac:dyDescent="0.3">
      <c r="A96" s="9" t="e">
        <f>INDEX(Артикулы!B:B,MATCH('Программа лояльности и отзывы'!J96,Артикулы!A:A,0))</f>
        <v>#N/A</v>
      </c>
    </row>
    <row r="97" spans="1:1" x14ac:dyDescent="0.3">
      <c r="A97" s="9" t="e">
        <f>INDEX(Артикулы!B:B,MATCH('Программа лояльности и отзывы'!J97,Артикулы!A:A,0))</f>
        <v>#N/A</v>
      </c>
    </row>
    <row r="98" spans="1:1" x14ac:dyDescent="0.3">
      <c r="A98" s="9" t="e">
        <f>INDEX(Артикулы!B:B,MATCH('Программа лояльности и отзывы'!J98,Артикулы!A:A,0))</f>
        <v>#N/A</v>
      </c>
    </row>
    <row r="99" spans="1:1" x14ac:dyDescent="0.3">
      <c r="A99" s="9" t="e">
        <f>INDEX(Артикулы!B:B,MATCH('Программа лояльности и отзывы'!J99,Артикулы!A:A,0))</f>
        <v>#N/A</v>
      </c>
    </row>
    <row r="100" spans="1:1" x14ac:dyDescent="0.3">
      <c r="A100" s="9" t="e">
        <f>INDEX(Артикулы!B:B,MATCH('Программа лояльности и отзывы'!J100,Артикулы!A:A,0))</f>
        <v>#N/A</v>
      </c>
    </row>
    <row r="101" spans="1:1" x14ac:dyDescent="0.3">
      <c r="A101" s="9" t="e">
        <f>INDEX(Артикулы!B:B,MATCH('Программа лояльности и отзывы'!J101,Артикулы!A:A,0))</f>
        <v>#N/A</v>
      </c>
    </row>
    <row r="102" spans="1:1" x14ac:dyDescent="0.3">
      <c r="A102" s="9" t="e">
        <f>INDEX(Артикулы!B:B,MATCH('Программа лояльности и отзывы'!J102,Артикулы!A:A,0))</f>
        <v>#N/A</v>
      </c>
    </row>
    <row r="103" spans="1:1" x14ac:dyDescent="0.3">
      <c r="A103" s="9" t="e">
        <f>INDEX(Артикулы!B:B,MATCH('Программа лояльности и отзывы'!J103,Артикулы!A:A,0))</f>
        <v>#N/A</v>
      </c>
    </row>
    <row r="104" spans="1:1" x14ac:dyDescent="0.3">
      <c r="A104" s="9" t="e">
        <f>INDEX(Артикулы!B:B,MATCH('Программа лояльности и отзывы'!J104,Артикулы!A:A,0))</f>
        <v>#N/A</v>
      </c>
    </row>
  </sheetData>
  <autoFilter ref="B2:U2"/>
  <mergeCells count="2">
    <mergeCell ref="B1:H1"/>
    <mergeCell ref="I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40"/>
  <sheetViews>
    <sheetView workbookViewId="0">
      <pane ySplit="2" topLeftCell="A26" activePane="bottomLeft" state="frozen"/>
      <selection pane="bottomLeft" activeCell="A32" sqref="A32"/>
    </sheetView>
  </sheetViews>
  <sheetFormatPr defaultColWidth="9.109375" defaultRowHeight="14.4" x14ac:dyDescent="0.3"/>
  <cols>
    <col min="1" max="1" width="9.109375" style="9"/>
    <col min="2" max="4" width="11" style="2" customWidth="1"/>
    <col min="5" max="6" width="17.5546875" style="2" customWidth="1"/>
    <col min="7" max="8" width="21.44140625" style="2" customWidth="1"/>
    <col min="9" max="9" width="17.5546875" style="2" customWidth="1"/>
    <col min="10" max="10" width="21.44140625" style="2" customWidth="1"/>
    <col min="11" max="11" width="33.109375" style="2" customWidth="1"/>
    <col min="12" max="12" width="21.44140625" style="2" customWidth="1"/>
    <col min="13" max="14" width="11" style="2" customWidth="1"/>
    <col min="15" max="15" width="29.33203125" style="2" customWidth="1"/>
    <col min="16" max="19" width="11" style="2" customWidth="1"/>
    <col min="20" max="20" width="17.5546875" style="2" customWidth="1"/>
    <col min="21" max="21" width="21.44140625" style="2" customWidth="1"/>
    <col min="22" max="16384" width="9.109375" style="2"/>
  </cols>
  <sheetData>
    <row r="1" spans="1:21" x14ac:dyDescent="0.3">
      <c r="B1" s="76" t="s">
        <v>151</v>
      </c>
      <c r="C1" s="76"/>
      <c r="D1" s="76"/>
      <c r="E1" s="76"/>
      <c r="F1" s="76"/>
      <c r="G1" s="76"/>
      <c r="H1" s="76"/>
      <c r="I1" s="77" t="s">
        <v>158</v>
      </c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21" ht="75" customHeight="1" x14ac:dyDescent="0.3">
      <c r="A2" s="9" t="s">
        <v>119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11</v>
      </c>
      <c r="K2" s="3" t="s">
        <v>12</v>
      </c>
      <c r="L2" s="3" t="s">
        <v>242</v>
      </c>
      <c r="M2" s="3" t="s">
        <v>159</v>
      </c>
      <c r="N2" s="3" t="s">
        <v>160</v>
      </c>
      <c r="O2" s="3" t="s">
        <v>169</v>
      </c>
      <c r="P2" s="3" t="s">
        <v>243</v>
      </c>
      <c r="Q2" s="3" t="s">
        <v>244</v>
      </c>
      <c r="R2" s="3" t="s">
        <v>245</v>
      </c>
      <c r="S2" s="3" t="s">
        <v>246</v>
      </c>
      <c r="T2" s="3" t="s">
        <v>173</v>
      </c>
      <c r="U2" s="3" t="s">
        <v>247</v>
      </c>
    </row>
    <row r="3" spans="1:21" ht="24.9" customHeight="1" x14ac:dyDescent="0.3">
      <c r="A3" s="9" t="e">
        <f>INDEX(Артикулы!B:B,MATCH('Буст продаж'!J3,Артикулы!A:A,0))</f>
        <v>#N/A</v>
      </c>
    </row>
    <row r="4" spans="1:21" ht="24.9" customHeight="1" x14ac:dyDescent="0.3">
      <c r="A4" s="9" t="e">
        <f>INDEX(Артикулы!B:B,MATCH('Буст продаж'!J4,Артикулы!A:A,0))</f>
        <v>#N/A</v>
      </c>
    </row>
    <row r="5" spans="1:21" ht="24.9" customHeight="1" x14ac:dyDescent="0.3">
      <c r="A5" s="9" t="e">
        <f>INDEX(Артикулы!B:B,MATCH('Буст продаж'!J5,Артикулы!A:A,0))</f>
        <v>#N/A</v>
      </c>
    </row>
    <row r="6" spans="1:21" ht="24.9" customHeight="1" x14ac:dyDescent="0.3">
      <c r="A6" s="9" t="e">
        <f>INDEX(Артикулы!B:B,MATCH('Буст продаж'!J6,Артикулы!A:A,0))</f>
        <v>#N/A</v>
      </c>
    </row>
    <row r="7" spans="1:21" ht="24.9" customHeight="1" x14ac:dyDescent="0.3">
      <c r="A7" s="9" t="e">
        <f>INDEX(Артикулы!B:B,MATCH('Буст продаж'!J7,Артикулы!A:A,0))</f>
        <v>#N/A</v>
      </c>
    </row>
    <row r="8" spans="1:21" ht="24.9" customHeight="1" x14ac:dyDescent="0.3">
      <c r="A8" s="9" t="e">
        <f>INDEX(Артикулы!B:B,MATCH('Буст продаж'!J8,Артикулы!A:A,0))</f>
        <v>#N/A</v>
      </c>
    </row>
    <row r="9" spans="1:21" ht="24.9" customHeight="1" x14ac:dyDescent="0.3">
      <c r="A9" s="9" t="e">
        <f>INDEX(Артикулы!B:B,MATCH('Буст продаж'!J9,Артикулы!A:A,0))</f>
        <v>#N/A</v>
      </c>
    </row>
    <row r="10" spans="1:21" ht="24.9" customHeight="1" x14ac:dyDescent="0.3">
      <c r="A10" s="9" t="e">
        <f>INDEX(Артикулы!B:B,MATCH('Буст продаж'!J10,Артикулы!A:A,0))</f>
        <v>#N/A</v>
      </c>
    </row>
    <row r="11" spans="1:21" ht="24.9" customHeight="1" x14ac:dyDescent="0.3">
      <c r="A11" s="9" t="e">
        <f>INDEX(Артикулы!B:B,MATCH('Буст продаж'!J11,Артикулы!A:A,0))</f>
        <v>#N/A</v>
      </c>
    </row>
    <row r="12" spans="1:21" ht="24.9" customHeight="1" x14ac:dyDescent="0.3">
      <c r="A12" s="9" t="e">
        <f>INDEX(Артикулы!B:B,MATCH('Буст продаж'!J12,Артикулы!A:A,0))</f>
        <v>#N/A</v>
      </c>
    </row>
    <row r="13" spans="1:21" ht="24.9" customHeight="1" x14ac:dyDescent="0.3">
      <c r="A13" s="9" t="e">
        <f>INDEX(Артикулы!B:B,MATCH('Буст продаж'!J13,Артикулы!A:A,0))</f>
        <v>#N/A</v>
      </c>
    </row>
    <row r="14" spans="1:21" ht="24.9" customHeight="1" x14ac:dyDescent="0.3">
      <c r="A14" s="9" t="e">
        <f>INDEX(Артикулы!B:B,MATCH('Буст продаж'!J14,Артикулы!A:A,0))</f>
        <v>#N/A</v>
      </c>
    </row>
    <row r="15" spans="1:21" ht="24.9" customHeight="1" x14ac:dyDescent="0.3">
      <c r="A15" s="9" t="e">
        <f>INDEX(Артикулы!B:B,MATCH('Буст продаж'!J15,Артикулы!A:A,0))</f>
        <v>#N/A</v>
      </c>
    </row>
    <row r="16" spans="1:21" ht="24.9" customHeight="1" x14ac:dyDescent="0.3">
      <c r="A16" s="9" t="e">
        <f>INDEX(Артикулы!B:B,MATCH('Буст продаж'!J16,Артикулы!A:A,0))</f>
        <v>#N/A</v>
      </c>
    </row>
    <row r="17" spans="1:1" ht="24.9" customHeight="1" x14ac:dyDescent="0.3">
      <c r="A17" s="9" t="e">
        <f>INDEX(Артикулы!B:B,MATCH('Буст продаж'!J17,Артикулы!A:A,0))</f>
        <v>#N/A</v>
      </c>
    </row>
    <row r="18" spans="1:1" ht="24.9" customHeight="1" x14ac:dyDescent="0.3">
      <c r="A18" s="9" t="e">
        <f>INDEX(Артикулы!B:B,MATCH('Буст продаж'!J18,Артикулы!A:A,0))</f>
        <v>#N/A</v>
      </c>
    </row>
    <row r="19" spans="1:1" ht="24.9" customHeight="1" x14ac:dyDescent="0.3">
      <c r="A19" s="9" t="e">
        <f>INDEX(Артикулы!B:B,MATCH('Буст продаж'!J19,Артикулы!A:A,0))</f>
        <v>#N/A</v>
      </c>
    </row>
    <row r="20" spans="1:1" ht="24.9" customHeight="1" x14ac:dyDescent="0.3">
      <c r="A20" s="9" t="e">
        <f>INDEX(Артикулы!B:B,MATCH('Буст продаж'!J20,Артикулы!A:A,0))</f>
        <v>#N/A</v>
      </c>
    </row>
    <row r="21" spans="1:1" ht="24.9" customHeight="1" x14ac:dyDescent="0.3">
      <c r="A21" s="9" t="e">
        <f>INDEX(Артикулы!B:B,MATCH('Буст продаж'!J21,Артикулы!A:A,0))</f>
        <v>#N/A</v>
      </c>
    </row>
    <row r="22" spans="1:1" ht="24.9" customHeight="1" x14ac:dyDescent="0.3">
      <c r="A22" s="9" t="e">
        <f>INDEX(Артикулы!B:B,MATCH('Буст продаж'!J22,Артикулы!A:A,0))</f>
        <v>#N/A</v>
      </c>
    </row>
    <row r="23" spans="1:1" ht="24.9" customHeight="1" x14ac:dyDescent="0.3">
      <c r="A23" s="9" t="e">
        <f>INDEX(Артикулы!B:B,MATCH('Буст продаж'!J23,Артикулы!A:A,0))</f>
        <v>#N/A</v>
      </c>
    </row>
    <row r="24" spans="1:1" ht="24.9" customHeight="1" x14ac:dyDescent="0.3">
      <c r="A24" s="9" t="e">
        <f>INDEX(Артикулы!B:B,MATCH('Буст продаж'!J24,Артикулы!A:A,0))</f>
        <v>#N/A</v>
      </c>
    </row>
    <row r="25" spans="1:1" ht="24.9" customHeight="1" x14ac:dyDescent="0.3">
      <c r="A25" s="9" t="e">
        <f>INDEX(Артикулы!B:B,MATCH('Буст продаж'!J25,Артикулы!A:A,0))</f>
        <v>#N/A</v>
      </c>
    </row>
    <row r="26" spans="1:1" ht="24.9" customHeight="1" x14ac:dyDescent="0.3">
      <c r="A26" s="9" t="e">
        <f>INDEX(Артикулы!B:B,MATCH('Буст продаж'!J26,Артикулы!A:A,0))</f>
        <v>#N/A</v>
      </c>
    </row>
    <row r="27" spans="1:1" ht="24.9" customHeight="1" x14ac:dyDescent="0.3">
      <c r="A27" s="9" t="e">
        <f>INDEX(Артикулы!B:B,MATCH('Буст продаж'!J27,Артикулы!A:A,0))</f>
        <v>#N/A</v>
      </c>
    </row>
    <row r="28" spans="1:1" ht="24.9" customHeight="1" x14ac:dyDescent="0.3">
      <c r="A28" s="9" t="e">
        <f>INDEX(Артикулы!B:B,MATCH('Буст продаж'!J28,Артикулы!A:A,0))</f>
        <v>#N/A</v>
      </c>
    </row>
    <row r="29" spans="1:1" ht="24.9" customHeight="1" x14ac:dyDescent="0.3">
      <c r="A29" s="9" t="e">
        <f>INDEX(Артикулы!B:B,MATCH('Буст продаж'!J29,Артикулы!A:A,0))</f>
        <v>#N/A</v>
      </c>
    </row>
    <row r="30" spans="1:1" ht="24.9" customHeight="1" x14ac:dyDescent="0.3">
      <c r="A30" s="9" t="e">
        <f>INDEX(Артикулы!B:B,MATCH('Буст продаж'!J30,Артикулы!A:A,0))</f>
        <v>#N/A</v>
      </c>
    </row>
    <row r="31" spans="1:1" ht="24.9" customHeight="1" x14ac:dyDescent="0.3">
      <c r="A31" s="9" t="e">
        <f>INDEX(Артикулы!B:B,MATCH('Буст продаж'!J31,Артикулы!A:A,0))</f>
        <v>#N/A</v>
      </c>
    </row>
    <row r="32" spans="1:1" ht="24.9" customHeight="1" x14ac:dyDescent="0.3">
      <c r="A32" s="9" t="e">
        <f>INDEX(Артикулы!B:B,MATCH('Буст продаж'!J32,Артикулы!A:A,0))</f>
        <v>#N/A</v>
      </c>
    </row>
    <row r="33" ht="24.9" customHeight="1" x14ac:dyDescent="0.3"/>
    <row r="34" ht="24.9" customHeight="1" x14ac:dyDescent="0.3"/>
    <row r="35" ht="24.9" customHeight="1" x14ac:dyDescent="0.3"/>
    <row r="36" ht="24.9" customHeight="1" x14ac:dyDescent="0.3"/>
    <row r="37" ht="24.9" customHeight="1" x14ac:dyDescent="0.3"/>
    <row r="38" ht="24.9" customHeight="1" x14ac:dyDescent="0.3"/>
    <row r="39" ht="24.9" customHeight="1" x14ac:dyDescent="0.3"/>
    <row r="40" ht="24.9" customHeight="1" x14ac:dyDescent="0.3"/>
  </sheetData>
  <autoFilter ref="B2:U2"/>
  <mergeCells count="2">
    <mergeCell ref="B1:H1"/>
    <mergeCell ref="I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Отчёт</vt:lpstr>
      <vt:lpstr>себес</vt:lpstr>
      <vt:lpstr>Артикулы</vt:lpstr>
      <vt:lpstr>Остатки по складам</vt:lpstr>
      <vt:lpstr>фин отчет по заказам</vt:lpstr>
      <vt:lpstr>Размещение товаров на витрине</vt:lpstr>
      <vt:lpstr>Складская обработка</vt:lpstr>
      <vt:lpstr>Программа лояльности и отзывы</vt:lpstr>
      <vt:lpstr>Буст продаж</vt:lpstr>
      <vt:lpstr>Доставка покупателю</vt:lpstr>
      <vt:lpstr>Экспресс-доставка покупателю</vt:lpstr>
      <vt:lpstr>Приём платежа</vt:lpstr>
      <vt:lpstr>Перевод платежа</vt:lpstr>
      <vt:lpstr>Обработка заказа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2025-05-14T09:52:06Z</dcterms:modified>
</cp:coreProperties>
</file>