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716" windowHeight="1128" tabRatio="840"/>
  </bookViews>
  <sheets>
    <sheet name="Тех отчет" sheetId="2" r:id="rId1"/>
    <sheet name="% выкупа" sheetId="22" r:id="rId2"/>
    <sheet name="Детализация отчётов" sheetId="1" r:id="rId3"/>
    <sheet name="Продажи" sheetId="3" r:id="rId4"/>
    <sheet name="реклама" sheetId="7" r:id="rId5"/>
    <sheet name="Сумма по хранению" sheetId="28" r:id="rId6"/>
    <sheet name="Хранение" sheetId="27" r:id="rId7"/>
    <sheet name="Остатки по складам" sheetId="12" r:id="rId8"/>
    <sheet name="Индекс локалицации" sheetId="13" r:id="rId9"/>
    <sheet name="Рейтинг по отзывам" sheetId="17" r:id="rId10"/>
    <sheet name="рейтинг WB" sheetId="24" r:id="rId11"/>
    <sheet name="Себестоимость" sheetId="25" r:id="rId12"/>
  </sheets>
  <definedNames>
    <definedName name="_xlnm._FilterDatabase" localSheetId="2" hidden="1">'Детализация отчётов'!#REF!</definedName>
    <definedName name="_xlnm._FilterDatabase" localSheetId="8" hidden="1">'Индекс локалицации'!#REF!</definedName>
    <definedName name="_xlnm._FilterDatabase" localSheetId="10" hidden="1">'рейтинг WB'!#REF!</definedName>
    <definedName name="_xlnm._FilterDatabase" localSheetId="9" hidden="1">'Рейтинг по отзывам'!$A$1:$D$614</definedName>
  </definedNames>
  <calcPr calcId="162913"/>
</workbook>
</file>

<file path=xl/calcChain.xml><?xml version="1.0" encoding="utf-8"?>
<calcChain xmlns="http://schemas.openxmlformats.org/spreadsheetml/2006/main">
  <c r="C596" i="2" l="1"/>
  <c r="D596" i="2"/>
  <c r="E596" i="2"/>
  <c r="F596" i="2"/>
  <c r="G596" i="2"/>
  <c r="H596" i="2"/>
  <c r="I596" i="2"/>
  <c r="V596" i="2" s="1"/>
  <c r="J596" i="2"/>
  <c r="K596" i="2"/>
  <c r="L596" i="2" s="1"/>
  <c r="M596" i="2"/>
  <c r="N596" i="2"/>
  <c r="O596" i="2"/>
  <c r="P596" i="2"/>
  <c r="Q596" i="2"/>
  <c r="R596" i="2"/>
  <c r="S596" i="2"/>
  <c r="T596" i="2"/>
  <c r="W596" i="2"/>
  <c r="Y596" i="2"/>
  <c r="Z596" i="2"/>
  <c r="C597" i="2"/>
  <c r="D597" i="2"/>
  <c r="E597" i="2"/>
  <c r="F597" i="2"/>
  <c r="N597" i="2" s="1"/>
  <c r="G597" i="2"/>
  <c r="H597" i="2"/>
  <c r="I597" i="2"/>
  <c r="V597" i="2" s="1"/>
  <c r="J597" i="2"/>
  <c r="K597" i="2"/>
  <c r="L597" i="2" s="1"/>
  <c r="M597" i="2"/>
  <c r="O597" i="2"/>
  <c r="P597" i="2"/>
  <c r="Q597" i="2"/>
  <c r="R597" i="2"/>
  <c r="S597" i="2"/>
  <c r="T597" i="2"/>
  <c r="W597" i="2"/>
  <c r="Y597" i="2"/>
  <c r="Z597" i="2"/>
  <c r="C598" i="2"/>
  <c r="D598" i="2"/>
  <c r="E598" i="2"/>
  <c r="F598" i="2"/>
  <c r="N598" i="2" s="1"/>
  <c r="G598" i="2"/>
  <c r="W598" i="2" s="1"/>
  <c r="H598" i="2"/>
  <c r="I598" i="2"/>
  <c r="V598" i="2" s="1"/>
  <c r="J598" i="2"/>
  <c r="K598" i="2"/>
  <c r="L598" i="2" s="1"/>
  <c r="M598" i="2"/>
  <c r="O598" i="2"/>
  <c r="P598" i="2"/>
  <c r="Q598" i="2"/>
  <c r="R598" i="2"/>
  <c r="S598" i="2"/>
  <c r="T598" i="2"/>
  <c r="Y598" i="2"/>
  <c r="Z598" i="2"/>
  <c r="C599" i="2"/>
  <c r="D599" i="2"/>
  <c r="E599" i="2"/>
  <c r="F599" i="2"/>
  <c r="N599" i="2" s="1"/>
  <c r="G599" i="2"/>
  <c r="W599" i="2" s="1"/>
  <c r="H599" i="2"/>
  <c r="I599" i="2"/>
  <c r="V599" i="2" s="1"/>
  <c r="J599" i="2"/>
  <c r="K599" i="2"/>
  <c r="L599" i="2" s="1"/>
  <c r="M599" i="2"/>
  <c r="O599" i="2"/>
  <c r="P599" i="2"/>
  <c r="Q599" i="2"/>
  <c r="R599" i="2"/>
  <c r="S599" i="2"/>
  <c r="T599" i="2"/>
  <c r="Y599" i="2"/>
  <c r="Z599" i="2"/>
  <c r="C600" i="2"/>
  <c r="D600" i="2"/>
  <c r="E600" i="2"/>
  <c r="F600" i="2"/>
  <c r="N600" i="2" s="1"/>
  <c r="G600" i="2"/>
  <c r="W600" i="2" s="1"/>
  <c r="H600" i="2"/>
  <c r="I600" i="2"/>
  <c r="J600" i="2"/>
  <c r="K600" i="2"/>
  <c r="L600" i="2" s="1"/>
  <c r="M600" i="2"/>
  <c r="O600" i="2"/>
  <c r="P600" i="2"/>
  <c r="Q600" i="2"/>
  <c r="R600" i="2"/>
  <c r="S600" i="2"/>
  <c r="T600" i="2"/>
  <c r="Y600" i="2"/>
  <c r="Z600" i="2"/>
  <c r="C601" i="2"/>
  <c r="D601" i="2"/>
  <c r="E601" i="2"/>
  <c r="F601" i="2"/>
  <c r="N601" i="2" s="1"/>
  <c r="G601" i="2"/>
  <c r="W601" i="2" s="1"/>
  <c r="H601" i="2"/>
  <c r="I601" i="2"/>
  <c r="V601" i="2" s="1"/>
  <c r="J601" i="2"/>
  <c r="K601" i="2"/>
  <c r="L601" i="2" s="1"/>
  <c r="M601" i="2"/>
  <c r="O601" i="2"/>
  <c r="P601" i="2"/>
  <c r="Q601" i="2"/>
  <c r="R601" i="2"/>
  <c r="S601" i="2"/>
  <c r="T601" i="2"/>
  <c r="Y601" i="2"/>
  <c r="Z601" i="2"/>
  <c r="C602" i="2"/>
  <c r="D602" i="2"/>
  <c r="E602" i="2"/>
  <c r="F602" i="2"/>
  <c r="N602" i="2" s="1"/>
  <c r="G602" i="2"/>
  <c r="W602" i="2" s="1"/>
  <c r="H602" i="2"/>
  <c r="I602" i="2"/>
  <c r="V602" i="2" s="1"/>
  <c r="J602" i="2"/>
  <c r="K602" i="2"/>
  <c r="L602" i="2" s="1"/>
  <c r="M602" i="2"/>
  <c r="O602" i="2"/>
  <c r="P602" i="2"/>
  <c r="Q602" i="2"/>
  <c r="R602" i="2"/>
  <c r="S602" i="2"/>
  <c r="T602" i="2"/>
  <c r="Y602" i="2"/>
  <c r="Z602" i="2"/>
  <c r="C603" i="2"/>
  <c r="D603" i="2"/>
  <c r="E603" i="2"/>
  <c r="F603" i="2"/>
  <c r="N603" i="2" s="1"/>
  <c r="G603" i="2"/>
  <c r="W603" i="2" s="1"/>
  <c r="H603" i="2"/>
  <c r="I603" i="2"/>
  <c r="J603" i="2"/>
  <c r="K603" i="2"/>
  <c r="L603" i="2" s="1"/>
  <c r="M603" i="2"/>
  <c r="O603" i="2"/>
  <c r="P603" i="2"/>
  <c r="Q603" i="2"/>
  <c r="R603" i="2"/>
  <c r="S603" i="2"/>
  <c r="V603" i="2" s="1"/>
  <c r="T603" i="2"/>
  <c r="Y603" i="2"/>
  <c r="Z603" i="2"/>
  <c r="C604" i="2"/>
  <c r="D604" i="2"/>
  <c r="E604" i="2"/>
  <c r="F604" i="2"/>
  <c r="N604" i="2" s="1"/>
  <c r="G604" i="2"/>
  <c r="W604" i="2" s="1"/>
  <c r="H604" i="2"/>
  <c r="I604" i="2"/>
  <c r="J604" i="2"/>
  <c r="K604" i="2"/>
  <c r="L604" i="2" s="1"/>
  <c r="M604" i="2"/>
  <c r="O604" i="2"/>
  <c r="P604" i="2"/>
  <c r="Q604" i="2"/>
  <c r="R604" i="2"/>
  <c r="S604" i="2"/>
  <c r="T604" i="2"/>
  <c r="Y604" i="2"/>
  <c r="Z604" i="2"/>
  <c r="X603" i="2" l="1"/>
  <c r="U603" i="2"/>
  <c r="X596" i="2"/>
  <c r="U596" i="2"/>
  <c r="X597" i="2"/>
  <c r="U597" i="2"/>
  <c r="X599" i="2"/>
  <c r="U599" i="2"/>
  <c r="U602" i="2"/>
  <c r="X602" i="2"/>
  <c r="V604" i="2"/>
  <c r="U598" i="2"/>
  <c r="X598" i="2"/>
  <c r="U601" i="2"/>
  <c r="X601" i="2"/>
  <c r="V600" i="2"/>
  <c r="C591" i="2"/>
  <c r="D591" i="2"/>
  <c r="E591" i="2"/>
  <c r="F591" i="2"/>
  <c r="N591" i="2" s="1"/>
  <c r="G591" i="2"/>
  <c r="W591" i="2" s="1"/>
  <c r="H591" i="2"/>
  <c r="I591" i="2"/>
  <c r="V591" i="2" s="1"/>
  <c r="J591" i="2"/>
  <c r="K591" i="2"/>
  <c r="L591" i="2" s="1"/>
  <c r="M591" i="2"/>
  <c r="O591" i="2"/>
  <c r="P591" i="2"/>
  <c r="Q591" i="2"/>
  <c r="R591" i="2"/>
  <c r="S591" i="2"/>
  <c r="T591" i="2"/>
  <c r="Y591" i="2"/>
  <c r="Z591" i="2"/>
  <c r="C592" i="2"/>
  <c r="D592" i="2"/>
  <c r="E592" i="2"/>
  <c r="F592" i="2"/>
  <c r="N592" i="2" s="1"/>
  <c r="G592" i="2"/>
  <c r="H592" i="2"/>
  <c r="I592" i="2"/>
  <c r="V592" i="2" s="1"/>
  <c r="J592" i="2"/>
  <c r="K592" i="2"/>
  <c r="L592" i="2" s="1"/>
  <c r="M592" i="2"/>
  <c r="O592" i="2"/>
  <c r="P592" i="2"/>
  <c r="Q592" i="2"/>
  <c r="R592" i="2"/>
  <c r="S592" i="2"/>
  <c r="T592" i="2"/>
  <c r="W592" i="2"/>
  <c r="Y592" i="2"/>
  <c r="Z592" i="2"/>
  <c r="C593" i="2"/>
  <c r="D593" i="2"/>
  <c r="E593" i="2"/>
  <c r="F593" i="2"/>
  <c r="N593" i="2" s="1"/>
  <c r="G593" i="2"/>
  <c r="H593" i="2"/>
  <c r="I593" i="2"/>
  <c r="V593" i="2" s="1"/>
  <c r="J593" i="2"/>
  <c r="K593" i="2"/>
  <c r="L593" i="2" s="1"/>
  <c r="M593" i="2"/>
  <c r="O593" i="2"/>
  <c r="P593" i="2"/>
  <c r="Q593" i="2"/>
  <c r="R593" i="2"/>
  <c r="S593" i="2"/>
  <c r="T593" i="2"/>
  <c r="W593" i="2"/>
  <c r="Y593" i="2"/>
  <c r="Z593" i="2"/>
  <c r="C594" i="2"/>
  <c r="D594" i="2"/>
  <c r="E594" i="2"/>
  <c r="F594" i="2"/>
  <c r="N594" i="2" s="1"/>
  <c r="G594" i="2"/>
  <c r="W594" i="2" s="1"/>
  <c r="H594" i="2"/>
  <c r="I594" i="2"/>
  <c r="V594" i="2" s="1"/>
  <c r="J594" i="2"/>
  <c r="K594" i="2"/>
  <c r="L594" i="2" s="1"/>
  <c r="M594" i="2"/>
  <c r="O594" i="2"/>
  <c r="P594" i="2"/>
  <c r="Q594" i="2"/>
  <c r="R594" i="2"/>
  <c r="S594" i="2"/>
  <c r="T594" i="2"/>
  <c r="Y594" i="2"/>
  <c r="Z594" i="2"/>
  <c r="C595" i="2"/>
  <c r="D595" i="2"/>
  <c r="E595" i="2"/>
  <c r="F595" i="2"/>
  <c r="N595" i="2" s="1"/>
  <c r="G595" i="2"/>
  <c r="W595" i="2" s="1"/>
  <c r="H595" i="2"/>
  <c r="I595" i="2"/>
  <c r="J595" i="2"/>
  <c r="K595" i="2"/>
  <c r="L595" i="2" s="1"/>
  <c r="M595" i="2"/>
  <c r="O595" i="2"/>
  <c r="P595" i="2"/>
  <c r="Q595" i="2"/>
  <c r="R595" i="2"/>
  <c r="S595" i="2"/>
  <c r="T595" i="2"/>
  <c r="Y595" i="2"/>
  <c r="Z595" i="2"/>
  <c r="X604" i="2" l="1"/>
  <c r="U604" i="2"/>
  <c r="U600" i="2"/>
  <c r="X600" i="2"/>
  <c r="X591" i="2"/>
  <c r="U591" i="2"/>
  <c r="X593" i="2"/>
  <c r="U593" i="2"/>
  <c r="U594" i="2"/>
  <c r="X594" i="2"/>
  <c r="V595" i="2"/>
  <c r="U592" i="2"/>
  <c r="X592" i="2"/>
  <c r="C582" i="2"/>
  <c r="D582" i="2"/>
  <c r="E582" i="2"/>
  <c r="F582" i="2"/>
  <c r="W582" i="2" s="1"/>
  <c r="G582" i="2"/>
  <c r="H582" i="2"/>
  <c r="I582" i="2"/>
  <c r="J582" i="2"/>
  <c r="K582" i="2"/>
  <c r="L582" i="2" s="1"/>
  <c r="M582" i="2"/>
  <c r="N582" i="2"/>
  <c r="O582" i="2"/>
  <c r="P582" i="2"/>
  <c r="Q582" i="2"/>
  <c r="R582" i="2"/>
  <c r="S582" i="2"/>
  <c r="V582" i="2" s="1"/>
  <c r="T582" i="2"/>
  <c r="Y582" i="2"/>
  <c r="Z582" i="2"/>
  <c r="C583" i="2"/>
  <c r="D583" i="2"/>
  <c r="E583" i="2"/>
  <c r="F583" i="2"/>
  <c r="W583" i="2" s="1"/>
  <c r="G583" i="2"/>
  <c r="H583" i="2"/>
  <c r="I583" i="2"/>
  <c r="J583" i="2"/>
  <c r="K583" i="2"/>
  <c r="L583" i="2" s="1"/>
  <c r="M583" i="2"/>
  <c r="N583" i="2"/>
  <c r="O583" i="2"/>
  <c r="P583" i="2"/>
  <c r="Q583" i="2"/>
  <c r="R583" i="2"/>
  <c r="S583" i="2"/>
  <c r="T583" i="2"/>
  <c r="Y583" i="2"/>
  <c r="Z583" i="2"/>
  <c r="C584" i="2"/>
  <c r="D584" i="2"/>
  <c r="E584" i="2"/>
  <c r="F584" i="2"/>
  <c r="W584" i="2" s="1"/>
  <c r="G584" i="2"/>
  <c r="H584" i="2"/>
  <c r="I584" i="2"/>
  <c r="J584" i="2"/>
  <c r="K584" i="2"/>
  <c r="L584" i="2" s="1"/>
  <c r="M584" i="2"/>
  <c r="N584" i="2"/>
  <c r="O584" i="2"/>
  <c r="P584" i="2"/>
  <c r="Q584" i="2"/>
  <c r="R584" i="2"/>
  <c r="S584" i="2"/>
  <c r="V584" i="2" s="1"/>
  <c r="T584" i="2"/>
  <c r="Y584" i="2"/>
  <c r="Z584" i="2"/>
  <c r="C585" i="2"/>
  <c r="D585" i="2"/>
  <c r="E585" i="2"/>
  <c r="F585" i="2"/>
  <c r="W585" i="2" s="1"/>
  <c r="G585" i="2"/>
  <c r="H585" i="2"/>
  <c r="I585" i="2"/>
  <c r="J585" i="2"/>
  <c r="K585" i="2"/>
  <c r="L585" i="2" s="1"/>
  <c r="M585" i="2"/>
  <c r="N585" i="2"/>
  <c r="O585" i="2"/>
  <c r="P585" i="2"/>
  <c r="Q585" i="2"/>
  <c r="R585" i="2"/>
  <c r="S585" i="2"/>
  <c r="T585" i="2"/>
  <c r="Y585" i="2"/>
  <c r="Z585" i="2"/>
  <c r="C586" i="2"/>
  <c r="D586" i="2"/>
  <c r="E586" i="2"/>
  <c r="F586" i="2"/>
  <c r="W586" i="2" s="1"/>
  <c r="G586" i="2"/>
  <c r="H586" i="2"/>
  <c r="I586" i="2"/>
  <c r="J586" i="2"/>
  <c r="K586" i="2"/>
  <c r="L586" i="2" s="1"/>
  <c r="M586" i="2"/>
  <c r="N586" i="2"/>
  <c r="O586" i="2"/>
  <c r="P586" i="2"/>
  <c r="Q586" i="2"/>
  <c r="R586" i="2"/>
  <c r="S586" i="2"/>
  <c r="T586" i="2"/>
  <c r="Y586" i="2"/>
  <c r="Z586" i="2"/>
  <c r="C587" i="2"/>
  <c r="D587" i="2"/>
  <c r="E587" i="2"/>
  <c r="F587" i="2"/>
  <c r="N587" i="2" s="1"/>
  <c r="G587" i="2"/>
  <c r="H587" i="2"/>
  <c r="I587" i="2"/>
  <c r="J587" i="2"/>
  <c r="K587" i="2"/>
  <c r="L587" i="2" s="1"/>
  <c r="M587" i="2"/>
  <c r="O587" i="2"/>
  <c r="P587" i="2"/>
  <c r="Q587" i="2"/>
  <c r="R587" i="2"/>
  <c r="S587" i="2"/>
  <c r="T587" i="2"/>
  <c r="Y587" i="2"/>
  <c r="Z587" i="2"/>
  <c r="C588" i="2"/>
  <c r="D588" i="2"/>
  <c r="E588" i="2"/>
  <c r="F588" i="2"/>
  <c r="N588" i="2" s="1"/>
  <c r="G588" i="2"/>
  <c r="H588" i="2"/>
  <c r="I588" i="2"/>
  <c r="J588" i="2"/>
  <c r="K588" i="2"/>
  <c r="L588" i="2" s="1"/>
  <c r="M588" i="2"/>
  <c r="O588" i="2"/>
  <c r="P588" i="2"/>
  <c r="Q588" i="2"/>
  <c r="R588" i="2"/>
  <c r="S588" i="2"/>
  <c r="T588" i="2"/>
  <c r="Y588" i="2"/>
  <c r="Z588" i="2"/>
  <c r="C589" i="2"/>
  <c r="D589" i="2"/>
  <c r="E589" i="2"/>
  <c r="F589" i="2"/>
  <c r="N589" i="2" s="1"/>
  <c r="G589" i="2"/>
  <c r="H589" i="2"/>
  <c r="I589" i="2"/>
  <c r="J589" i="2"/>
  <c r="K589" i="2"/>
  <c r="L589" i="2" s="1"/>
  <c r="M589" i="2"/>
  <c r="O589" i="2"/>
  <c r="P589" i="2"/>
  <c r="Q589" i="2"/>
  <c r="R589" i="2"/>
  <c r="S589" i="2"/>
  <c r="T589" i="2"/>
  <c r="Y589" i="2"/>
  <c r="Z589" i="2"/>
  <c r="C590" i="2"/>
  <c r="D590" i="2"/>
  <c r="E590" i="2"/>
  <c r="F590" i="2"/>
  <c r="N590" i="2" s="1"/>
  <c r="G590" i="2"/>
  <c r="H590" i="2"/>
  <c r="I590" i="2"/>
  <c r="J590" i="2"/>
  <c r="K590" i="2"/>
  <c r="L590" i="2" s="1"/>
  <c r="M590" i="2"/>
  <c r="O590" i="2"/>
  <c r="P590" i="2"/>
  <c r="Q590" i="2"/>
  <c r="R590" i="2"/>
  <c r="S590" i="2"/>
  <c r="T590" i="2"/>
  <c r="Y590" i="2"/>
  <c r="Z590" i="2"/>
  <c r="X595" i="2" l="1"/>
  <c r="U595" i="2"/>
  <c r="U584" i="2"/>
  <c r="X584" i="2"/>
  <c r="V590" i="2"/>
  <c r="V583" i="2"/>
  <c r="U582" i="2"/>
  <c r="X582" i="2"/>
  <c r="V586" i="2"/>
  <c r="V585" i="2"/>
  <c r="W590" i="2"/>
  <c r="W589" i="2"/>
  <c r="V589" i="2" s="1"/>
  <c r="W588" i="2"/>
  <c r="V588" i="2" s="1"/>
  <c r="W587" i="2"/>
  <c r="V587" i="2" s="1"/>
  <c r="C581" i="2"/>
  <c r="D581" i="2"/>
  <c r="E581" i="2"/>
  <c r="F581" i="2"/>
  <c r="G581" i="2"/>
  <c r="W581" i="2" s="1"/>
  <c r="H581" i="2"/>
  <c r="I581" i="2"/>
  <c r="J581" i="2"/>
  <c r="K581" i="2"/>
  <c r="M581" i="2"/>
  <c r="O581" i="2"/>
  <c r="P581" i="2"/>
  <c r="Q581" i="2"/>
  <c r="R581" i="2"/>
  <c r="S581" i="2"/>
  <c r="T581" i="2"/>
  <c r="Y581" i="2"/>
  <c r="Z581" i="2"/>
  <c r="U587" i="2" l="1"/>
  <c r="X587" i="2"/>
  <c r="U589" i="2"/>
  <c r="X589" i="2"/>
  <c r="U588" i="2"/>
  <c r="X588" i="2"/>
  <c r="U590" i="2"/>
  <c r="X590" i="2"/>
  <c r="U583" i="2"/>
  <c r="X583" i="2"/>
  <c r="U585" i="2"/>
  <c r="X585" i="2"/>
  <c r="U586" i="2"/>
  <c r="X586" i="2"/>
  <c r="N581" i="2"/>
  <c r="V581" i="2"/>
  <c r="L581" i="2"/>
  <c r="U581" i="2"/>
  <c r="X581" i="2"/>
  <c r="C557" i="2"/>
  <c r="D557" i="2"/>
  <c r="E557" i="2"/>
  <c r="F557" i="2"/>
  <c r="L557" i="2" s="1"/>
  <c r="G557" i="2"/>
  <c r="H557" i="2"/>
  <c r="I557" i="2"/>
  <c r="V557" i="2" s="1"/>
  <c r="J557" i="2"/>
  <c r="K557" i="2"/>
  <c r="M557" i="2"/>
  <c r="O557" i="2"/>
  <c r="P557" i="2"/>
  <c r="Q557" i="2"/>
  <c r="R557" i="2"/>
  <c r="S557" i="2"/>
  <c r="T557" i="2"/>
  <c r="W557" i="2"/>
  <c r="Y557" i="2"/>
  <c r="Z557" i="2"/>
  <c r="C558" i="2"/>
  <c r="D558" i="2"/>
  <c r="E558" i="2"/>
  <c r="F558" i="2"/>
  <c r="L558" i="2" s="1"/>
  <c r="G558" i="2"/>
  <c r="W558" i="2" s="1"/>
  <c r="H558" i="2"/>
  <c r="I558" i="2"/>
  <c r="J558" i="2"/>
  <c r="K558" i="2"/>
  <c r="M558" i="2"/>
  <c r="O558" i="2"/>
  <c r="P558" i="2"/>
  <c r="Q558" i="2"/>
  <c r="R558" i="2"/>
  <c r="S558" i="2"/>
  <c r="T558" i="2"/>
  <c r="Y558" i="2"/>
  <c r="Z558" i="2"/>
  <c r="C559" i="2"/>
  <c r="D559" i="2"/>
  <c r="E559" i="2"/>
  <c r="F559" i="2"/>
  <c r="L559" i="2" s="1"/>
  <c r="G559" i="2"/>
  <c r="W559" i="2" s="1"/>
  <c r="H559" i="2"/>
  <c r="I559" i="2"/>
  <c r="V559" i="2" s="1"/>
  <c r="J559" i="2"/>
  <c r="K559" i="2"/>
  <c r="M559" i="2"/>
  <c r="O559" i="2"/>
  <c r="P559" i="2"/>
  <c r="Q559" i="2"/>
  <c r="R559" i="2"/>
  <c r="S559" i="2"/>
  <c r="T559" i="2"/>
  <c r="Y559" i="2"/>
  <c r="Z559" i="2"/>
  <c r="C560" i="2"/>
  <c r="D560" i="2"/>
  <c r="E560" i="2"/>
  <c r="F560" i="2"/>
  <c r="N560" i="2" s="1"/>
  <c r="G560" i="2"/>
  <c r="H560" i="2"/>
  <c r="I560" i="2"/>
  <c r="V560" i="2" s="1"/>
  <c r="J560" i="2"/>
  <c r="K560" i="2"/>
  <c r="L560" i="2" s="1"/>
  <c r="M560" i="2"/>
  <c r="O560" i="2"/>
  <c r="P560" i="2"/>
  <c r="Q560" i="2"/>
  <c r="R560" i="2"/>
  <c r="S560" i="2"/>
  <c r="T560" i="2"/>
  <c r="W560" i="2"/>
  <c r="Y560" i="2"/>
  <c r="Z560" i="2"/>
  <c r="C561" i="2"/>
  <c r="D561" i="2"/>
  <c r="E561" i="2"/>
  <c r="F561" i="2"/>
  <c r="N561" i="2" s="1"/>
  <c r="G561" i="2"/>
  <c r="W561" i="2" s="1"/>
  <c r="H561" i="2"/>
  <c r="I561" i="2"/>
  <c r="J561" i="2"/>
  <c r="K561" i="2"/>
  <c r="L561" i="2" s="1"/>
  <c r="M561" i="2"/>
  <c r="O561" i="2"/>
  <c r="P561" i="2"/>
  <c r="Q561" i="2"/>
  <c r="R561" i="2"/>
  <c r="S561" i="2"/>
  <c r="T561" i="2"/>
  <c r="Y561" i="2"/>
  <c r="Z561" i="2"/>
  <c r="C562" i="2"/>
  <c r="D562" i="2"/>
  <c r="E562" i="2"/>
  <c r="F562" i="2"/>
  <c r="N562" i="2" s="1"/>
  <c r="G562" i="2"/>
  <c r="W562" i="2" s="1"/>
  <c r="H562" i="2"/>
  <c r="I562" i="2"/>
  <c r="V562" i="2" s="1"/>
  <c r="J562" i="2"/>
  <c r="K562" i="2"/>
  <c r="L562" i="2" s="1"/>
  <c r="M562" i="2"/>
  <c r="O562" i="2"/>
  <c r="P562" i="2"/>
  <c r="Q562" i="2"/>
  <c r="R562" i="2"/>
  <c r="S562" i="2"/>
  <c r="T562" i="2"/>
  <c r="Y562" i="2"/>
  <c r="Z562" i="2"/>
  <c r="C563" i="2"/>
  <c r="D563" i="2"/>
  <c r="E563" i="2"/>
  <c r="F563" i="2"/>
  <c r="N563" i="2" s="1"/>
  <c r="G563" i="2"/>
  <c r="H563" i="2"/>
  <c r="I563" i="2"/>
  <c r="V563" i="2" s="1"/>
  <c r="J563" i="2"/>
  <c r="K563" i="2"/>
  <c r="L563" i="2" s="1"/>
  <c r="M563" i="2"/>
  <c r="O563" i="2"/>
  <c r="P563" i="2"/>
  <c r="Q563" i="2"/>
  <c r="R563" i="2"/>
  <c r="S563" i="2"/>
  <c r="T563" i="2"/>
  <c r="W563" i="2"/>
  <c r="Y563" i="2"/>
  <c r="Z563" i="2"/>
  <c r="C564" i="2"/>
  <c r="D564" i="2"/>
  <c r="E564" i="2"/>
  <c r="F564" i="2"/>
  <c r="N564" i="2" s="1"/>
  <c r="G564" i="2"/>
  <c r="W564" i="2" s="1"/>
  <c r="H564" i="2"/>
  <c r="I564" i="2"/>
  <c r="V564" i="2" s="1"/>
  <c r="J564" i="2"/>
  <c r="K564" i="2"/>
  <c r="L564" i="2" s="1"/>
  <c r="M564" i="2"/>
  <c r="O564" i="2"/>
  <c r="P564" i="2"/>
  <c r="Q564" i="2"/>
  <c r="R564" i="2"/>
  <c r="S564" i="2"/>
  <c r="T564" i="2"/>
  <c r="Y564" i="2"/>
  <c r="Z564" i="2"/>
  <c r="C565" i="2"/>
  <c r="D565" i="2"/>
  <c r="E565" i="2"/>
  <c r="F565" i="2"/>
  <c r="N565" i="2" s="1"/>
  <c r="G565" i="2"/>
  <c r="W565" i="2" s="1"/>
  <c r="H565" i="2"/>
  <c r="I565" i="2"/>
  <c r="J565" i="2"/>
  <c r="K565" i="2"/>
  <c r="L565" i="2" s="1"/>
  <c r="M565" i="2"/>
  <c r="O565" i="2"/>
  <c r="P565" i="2"/>
  <c r="Q565" i="2"/>
  <c r="R565" i="2"/>
  <c r="S565" i="2"/>
  <c r="T565" i="2"/>
  <c r="Y565" i="2"/>
  <c r="Z565" i="2"/>
  <c r="C566" i="2"/>
  <c r="D566" i="2"/>
  <c r="E566" i="2"/>
  <c r="F566" i="2"/>
  <c r="N566" i="2" s="1"/>
  <c r="G566" i="2"/>
  <c r="W566" i="2" s="1"/>
  <c r="H566" i="2"/>
  <c r="I566" i="2"/>
  <c r="V566" i="2" s="1"/>
  <c r="J566" i="2"/>
  <c r="K566" i="2"/>
  <c r="L566" i="2" s="1"/>
  <c r="M566" i="2"/>
  <c r="O566" i="2"/>
  <c r="P566" i="2"/>
  <c r="Q566" i="2"/>
  <c r="R566" i="2"/>
  <c r="S566" i="2"/>
  <c r="T566" i="2"/>
  <c r="Y566" i="2"/>
  <c r="Z566" i="2"/>
  <c r="C567" i="2"/>
  <c r="D567" i="2"/>
  <c r="E567" i="2"/>
  <c r="F567" i="2"/>
  <c r="N567" i="2" s="1"/>
  <c r="G567" i="2"/>
  <c r="W567" i="2" s="1"/>
  <c r="H567" i="2"/>
  <c r="I567" i="2"/>
  <c r="V567" i="2" s="1"/>
  <c r="J567" i="2"/>
  <c r="K567" i="2"/>
  <c r="L567" i="2" s="1"/>
  <c r="M567" i="2"/>
  <c r="O567" i="2"/>
  <c r="P567" i="2"/>
  <c r="Q567" i="2"/>
  <c r="R567" i="2"/>
  <c r="S567" i="2"/>
  <c r="T567" i="2"/>
  <c r="Y567" i="2"/>
  <c r="Z567" i="2"/>
  <c r="C568" i="2"/>
  <c r="D568" i="2"/>
  <c r="E568" i="2"/>
  <c r="F568" i="2"/>
  <c r="G568" i="2"/>
  <c r="H568" i="2"/>
  <c r="I568" i="2"/>
  <c r="V568" i="2" s="1"/>
  <c r="J568" i="2"/>
  <c r="K568" i="2"/>
  <c r="L568" i="2" s="1"/>
  <c r="M568" i="2"/>
  <c r="N568" i="2"/>
  <c r="O568" i="2"/>
  <c r="P568" i="2"/>
  <c r="Q568" i="2"/>
  <c r="R568" i="2"/>
  <c r="S568" i="2"/>
  <c r="T568" i="2"/>
  <c r="W568" i="2"/>
  <c r="Y568" i="2"/>
  <c r="Z568" i="2"/>
  <c r="C569" i="2"/>
  <c r="D569" i="2"/>
  <c r="E569" i="2"/>
  <c r="F569" i="2"/>
  <c r="N569" i="2" s="1"/>
  <c r="G569" i="2"/>
  <c r="W569" i="2" s="1"/>
  <c r="H569" i="2"/>
  <c r="I569" i="2"/>
  <c r="V569" i="2" s="1"/>
  <c r="J569" i="2"/>
  <c r="K569" i="2"/>
  <c r="L569" i="2" s="1"/>
  <c r="M569" i="2"/>
  <c r="O569" i="2"/>
  <c r="P569" i="2"/>
  <c r="Q569" i="2"/>
  <c r="R569" i="2"/>
  <c r="S569" i="2"/>
  <c r="T569" i="2"/>
  <c r="Y569" i="2"/>
  <c r="Z569" i="2"/>
  <c r="C570" i="2"/>
  <c r="D570" i="2"/>
  <c r="E570" i="2"/>
  <c r="F570" i="2"/>
  <c r="N570" i="2" s="1"/>
  <c r="G570" i="2"/>
  <c r="W570" i="2" s="1"/>
  <c r="H570" i="2"/>
  <c r="I570" i="2"/>
  <c r="V570" i="2" s="1"/>
  <c r="J570" i="2"/>
  <c r="K570" i="2"/>
  <c r="L570" i="2" s="1"/>
  <c r="M570" i="2"/>
  <c r="O570" i="2"/>
  <c r="P570" i="2"/>
  <c r="Q570" i="2"/>
  <c r="R570" i="2"/>
  <c r="S570" i="2"/>
  <c r="T570" i="2"/>
  <c r="Y570" i="2"/>
  <c r="Z570" i="2"/>
  <c r="C571" i="2"/>
  <c r="D571" i="2"/>
  <c r="E571" i="2"/>
  <c r="F571" i="2"/>
  <c r="N571" i="2" s="1"/>
  <c r="G571" i="2"/>
  <c r="H571" i="2"/>
  <c r="I571" i="2"/>
  <c r="V571" i="2" s="1"/>
  <c r="J571" i="2"/>
  <c r="K571" i="2"/>
  <c r="L571" i="2" s="1"/>
  <c r="M571" i="2"/>
  <c r="O571" i="2"/>
  <c r="P571" i="2"/>
  <c r="Q571" i="2"/>
  <c r="R571" i="2"/>
  <c r="S571" i="2"/>
  <c r="T571" i="2"/>
  <c r="W571" i="2"/>
  <c r="Y571" i="2"/>
  <c r="Z571" i="2"/>
  <c r="C572" i="2"/>
  <c r="D572" i="2"/>
  <c r="E572" i="2"/>
  <c r="F572" i="2"/>
  <c r="N572" i="2" s="1"/>
  <c r="G572" i="2"/>
  <c r="W572" i="2" s="1"/>
  <c r="H572" i="2"/>
  <c r="I572" i="2"/>
  <c r="V572" i="2" s="1"/>
  <c r="J572" i="2"/>
  <c r="K572" i="2"/>
  <c r="L572" i="2" s="1"/>
  <c r="M572" i="2"/>
  <c r="O572" i="2"/>
  <c r="P572" i="2"/>
  <c r="Q572" i="2"/>
  <c r="R572" i="2"/>
  <c r="S572" i="2"/>
  <c r="T572" i="2"/>
  <c r="Y572" i="2"/>
  <c r="Z572" i="2"/>
  <c r="C573" i="2"/>
  <c r="D573" i="2"/>
  <c r="E573" i="2"/>
  <c r="F573" i="2"/>
  <c r="N573" i="2" s="1"/>
  <c r="G573" i="2"/>
  <c r="W573" i="2" s="1"/>
  <c r="H573" i="2"/>
  <c r="I573" i="2"/>
  <c r="J573" i="2"/>
  <c r="K573" i="2"/>
  <c r="L573" i="2" s="1"/>
  <c r="M573" i="2"/>
  <c r="O573" i="2"/>
  <c r="P573" i="2"/>
  <c r="Q573" i="2"/>
  <c r="R573" i="2"/>
  <c r="S573" i="2"/>
  <c r="V573" i="2" s="1"/>
  <c r="T573" i="2"/>
  <c r="Y573" i="2"/>
  <c r="Z573" i="2"/>
  <c r="C574" i="2"/>
  <c r="D574" i="2"/>
  <c r="E574" i="2"/>
  <c r="F574" i="2"/>
  <c r="N574" i="2" s="1"/>
  <c r="G574" i="2"/>
  <c r="H574" i="2"/>
  <c r="I574" i="2"/>
  <c r="J574" i="2"/>
  <c r="K574" i="2"/>
  <c r="L574" i="2" s="1"/>
  <c r="M574" i="2"/>
  <c r="O574" i="2"/>
  <c r="P574" i="2"/>
  <c r="Q574" i="2"/>
  <c r="R574" i="2"/>
  <c r="S574" i="2"/>
  <c r="V574" i="2" s="1"/>
  <c r="T574" i="2"/>
  <c r="W574" i="2"/>
  <c r="Y574" i="2"/>
  <c r="Z574" i="2"/>
  <c r="C575" i="2"/>
  <c r="D575" i="2"/>
  <c r="E575" i="2"/>
  <c r="F575" i="2"/>
  <c r="N575" i="2" s="1"/>
  <c r="G575" i="2"/>
  <c r="W575" i="2" s="1"/>
  <c r="H575" i="2"/>
  <c r="I575" i="2"/>
  <c r="J575" i="2"/>
  <c r="K575" i="2"/>
  <c r="L575" i="2" s="1"/>
  <c r="M575" i="2"/>
  <c r="O575" i="2"/>
  <c r="P575" i="2"/>
  <c r="Q575" i="2"/>
  <c r="R575" i="2"/>
  <c r="S575" i="2"/>
  <c r="T575" i="2"/>
  <c r="Y575" i="2"/>
  <c r="Z575" i="2"/>
  <c r="C576" i="2"/>
  <c r="D576" i="2"/>
  <c r="E576" i="2"/>
  <c r="F576" i="2"/>
  <c r="N576" i="2" s="1"/>
  <c r="G576" i="2"/>
  <c r="W576" i="2" s="1"/>
  <c r="H576" i="2"/>
  <c r="I576" i="2"/>
  <c r="J576" i="2"/>
  <c r="K576" i="2"/>
  <c r="L576" i="2" s="1"/>
  <c r="M576" i="2"/>
  <c r="O576" i="2"/>
  <c r="P576" i="2"/>
  <c r="Q576" i="2"/>
  <c r="R576" i="2"/>
  <c r="S576" i="2"/>
  <c r="V576" i="2" s="1"/>
  <c r="T576" i="2"/>
  <c r="Y576" i="2"/>
  <c r="Z576" i="2"/>
  <c r="C577" i="2"/>
  <c r="D577" i="2"/>
  <c r="E577" i="2"/>
  <c r="F577" i="2"/>
  <c r="N577" i="2" s="1"/>
  <c r="G577" i="2"/>
  <c r="W577" i="2" s="1"/>
  <c r="H577" i="2"/>
  <c r="I577" i="2"/>
  <c r="J577" i="2"/>
  <c r="K577" i="2"/>
  <c r="L577" i="2" s="1"/>
  <c r="M577" i="2"/>
  <c r="O577" i="2"/>
  <c r="P577" i="2"/>
  <c r="Q577" i="2"/>
  <c r="R577" i="2"/>
  <c r="S577" i="2"/>
  <c r="V577" i="2" s="1"/>
  <c r="T577" i="2"/>
  <c r="Y577" i="2"/>
  <c r="Z577" i="2"/>
  <c r="C578" i="2"/>
  <c r="D578" i="2"/>
  <c r="E578" i="2"/>
  <c r="F578" i="2"/>
  <c r="N578" i="2" s="1"/>
  <c r="G578" i="2"/>
  <c r="W578" i="2" s="1"/>
  <c r="H578" i="2"/>
  <c r="I578" i="2"/>
  <c r="J578" i="2"/>
  <c r="K578" i="2"/>
  <c r="L578" i="2" s="1"/>
  <c r="M578" i="2"/>
  <c r="O578" i="2"/>
  <c r="P578" i="2"/>
  <c r="Q578" i="2"/>
  <c r="R578" i="2"/>
  <c r="S578" i="2"/>
  <c r="V578" i="2" s="1"/>
  <c r="T578" i="2"/>
  <c r="Y578" i="2"/>
  <c r="Z578" i="2"/>
  <c r="C579" i="2"/>
  <c r="D579" i="2"/>
  <c r="E579" i="2"/>
  <c r="F579" i="2"/>
  <c r="N579" i="2" s="1"/>
  <c r="G579" i="2"/>
  <c r="H579" i="2"/>
  <c r="I579" i="2"/>
  <c r="J579" i="2"/>
  <c r="K579" i="2"/>
  <c r="L579" i="2" s="1"/>
  <c r="M579" i="2"/>
  <c r="O579" i="2"/>
  <c r="P579" i="2"/>
  <c r="Q579" i="2"/>
  <c r="R579" i="2"/>
  <c r="S579" i="2"/>
  <c r="V579" i="2" s="1"/>
  <c r="T579" i="2"/>
  <c r="W579" i="2"/>
  <c r="Y579" i="2"/>
  <c r="Z579" i="2"/>
  <c r="C580" i="2"/>
  <c r="D580" i="2"/>
  <c r="E580" i="2"/>
  <c r="F580" i="2"/>
  <c r="N580" i="2" s="1"/>
  <c r="G580" i="2"/>
  <c r="W580" i="2" s="1"/>
  <c r="H580" i="2"/>
  <c r="I580" i="2"/>
  <c r="J580" i="2"/>
  <c r="K580" i="2"/>
  <c r="L580" i="2" s="1"/>
  <c r="M580" i="2"/>
  <c r="O580" i="2"/>
  <c r="P580" i="2"/>
  <c r="Q580" i="2"/>
  <c r="R580" i="2"/>
  <c r="S580" i="2"/>
  <c r="V580" i="2" s="1"/>
  <c r="T580" i="2"/>
  <c r="Y580" i="2"/>
  <c r="Z580" i="2"/>
  <c r="X578" i="2" l="1"/>
  <c r="U578" i="2"/>
  <c r="U571" i="2"/>
  <c r="X571" i="2"/>
  <c r="U567" i="2"/>
  <c r="X567" i="2"/>
  <c r="U580" i="2"/>
  <c r="X580" i="2"/>
  <c r="X563" i="2"/>
  <c r="U563" i="2"/>
  <c r="X569" i="2"/>
  <c r="U569" i="2"/>
  <c r="X562" i="2"/>
  <c r="U562" i="2"/>
  <c r="U568" i="2"/>
  <c r="X568" i="2"/>
  <c r="U574" i="2"/>
  <c r="X574" i="2"/>
  <c r="X577" i="2"/>
  <c r="U577" i="2"/>
  <c r="X560" i="2"/>
  <c r="U560" i="2"/>
  <c r="X576" i="2"/>
  <c r="U576" i="2"/>
  <c r="X566" i="2"/>
  <c r="U566" i="2"/>
  <c r="X572" i="2"/>
  <c r="U572" i="2"/>
  <c r="U579" i="2"/>
  <c r="X579" i="2"/>
  <c r="V565" i="2"/>
  <c r="V558" i="2"/>
  <c r="U564" i="2"/>
  <c r="X564" i="2"/>
  <c r="U557" i="2"/>
  <c r="X557" i="2"/>
  <c r="U570" i="2"/>
  <c r="X570" i="2"/>
  <c r="X573" i="2"/>
  <c r="U573" i="2"/>
  <c r="X559" i="2"/>
  <c r="U559" i="2"/>
  <c r="V575" i="2"/>
  <c r="V561" i="2"/>
  <c r="N558" i="2"/>
  <c r="N559" i="2"/>
  <c r="N557" i="2"/>
  <c r="C549" i="2"/>
  <c r="D549" i="2"/>
  <c r="E549" i="2"/>
  <c r="F549" i="2"/>
  <c r="W549" i="2" s="1"/>
  <c r="G549" i="2"/>
  <c r="H549" i="2"/>
  <c r="I549" i="2"/>
  <c r="J549" i="2"/>
  <c r="K549" i="2"/>
  <c r="L549" i="2" s="1"/>
  <c r="M549" i="2"/>
  <c r="N549" i="2" s="1"/>
  <c r="O549" i="2"/>
  <c r="P549" i="2"/>
  <c r="Q549" i="2"/>
  <c r="R549" i="2"/>
  <c r="S549" i="2"/>
  <c r="V549" i="2" s="1"/>
  <c r="T549" i="2"/>
  <c r="Y549" i="2"/>
  <c r="Z549" i="2"/>
  <c r="C550" i="2"/>
  <c r="D550" i="2"/>
  <c r="E550" i="2"/>
  <c r="F550" i="2"/>
  <c r="W550" i="2" s="1"/>
  <c r="G550" i="2"/>
  <c r="H550" i="2"/>
  <c r="I550" i="2"/>
  <c r="J550" i="2"/>
  <c r="K550" i="2"/>
  <c r="L550" i="2" s="1"/>
  <c r="M550" i="2"/>
  <c r="N550" i="2" s="1"/>
  <c r="O550" i="2"/>
  <c r="P550" i="2"/>
  <c r="Q550" i="2"/>
  <c r="R550" i="2"/>
  <c r="S550" i="2"/>
  <c r="T550" i="2"/>
  <c r="Y550" i="2"/>
  <c r="Z550" i="2"/>
  <c r="C551" i="2"/>
  <c r="D551" i="2"/>
  <c r="E551" i="2"/>
  <c r="F551" i="2"/>
  <c r="W551" i="2" s="1"/>
  <c r="G551" i="2"/>
  <c r="H551" i="2"/>
  <c r="I551" i="2"/>
  <c r="J551" i="2"/>
  <c r="K551" i="2"/>
  <c r="L551" i="2" s="1"/>
  <c r="M551" i="2"/>
  <c r="N551" i="2" s="1"/>
  <c r="O551" i="2"/>
  <c r="P551" i="2"/>
  <c r="Q551" i="2"/>
  <c r="R551" i="2"/>
  <c r="S551" i="2"/>
  <c r="T551" i="2"/>
  <c r="Y551" i="2"/>
  <c r="Z551" i="2"/>
  <c r="C552" i="2"/>
  <c r="D552" i="2"/>
  <c r="E552" i="2"/>
  <c r="F552" i="2"/>
  <c r="W552" i="2" s="1"/>
  <c r="G552" i="2"/>
  <c r="H552" i="2"/>
  <c r="I552" i="2"/>
  <c r="J552" i="2"/>
  <c r="K552" i="2"/>
  <c r="L552" i="2" s="1"/>
  <c r="M552" i="2"/>
  <c r="N552" i="2"/>
  <c r="O552" i="2"/>
  <c r="P552" i="2"/>
  <c r="Q552" i="2"/>
  <c r="R552" i="2"/>
  <c r="S552" i="2"/>
  <c r="V552" i="2" s="1"/>
  <c r="T552" i="2"/>
  <c r="Y552" i="2"/>
  <c r="Z552" i="2"/>
  <c r="C553" i="2"/>
  <c r="D553" i="2"/>
  <c r="E553" i="2"/>
  <c r="F553" i="2"/>
  <c r="W553" i="2" s="1"/>
  <c r="G553" i="2"/>
  <c r="H553" i="2"/>
  <c r="I553" i="2"/>
  <c r="J553" i="2"/>
  <c r="K553" i="2"/>
  <c r="L553" i="2" s="1"/>
  <c r="M553" i="2"/>
  <c r="N553" i="2"/>
  <c r="O553" i="2"/>
  <c r="P553" i="2"/>
  <c r="Q553" i="2"/>
  <c r="R553" i="2"/>
  <c r="S553" i="2"/>
  <c r="T553" i="2"/>
  <c r="Y553" i="2"/>
  <c r="Z553" i="2"/>
  <c r="C554" i="2"/>
  <c r="D554" i="2"/>
  <c r="E554" i="2"/>
  <c r="F554" i="2"/>
  <c r="N554" i="2" s="1"/>
  <c r="G554" i="2"/>
  <c r="H554" i="2"/>
  <c r="I554" i="2"/>
  <c r="J554" i="2"/>
  <c r="K554" i="2"/>
  <c r="L554" i="2" s="1"/>
  <c r="M554" i="2"/>
  <c r="O554" i="2"/>
  <c r="P554" i="2"/>
  <c r="Q554" i="2"/>
  <c r="R554" i="2"/>
  <c r="S554" i="2"/>
  <c r="T554" i="2"/>
  <c r="Y554" i="2"/>
  <c r="Z554" i="2"/>
  <c r="C555" i="2"/>
  <c r="D555" i="2"/>
  <c r="E555" i="2"/>
  <c r="F555" i="2"/>
  <c r="N555" i="2" s="1"/>
  <c r="G555" i="2"/>
  <c r="H555" i="2"/>
  <c r="I555" i="2"/>
  <c r="J555" i="2"/>
  <c r="K555" i="2"/>
  <c r="L555" i="2" s="1"/>
  <c r="M555" i="2"/>
  <c r="O555" i="2"/>
  <c r="P555" i="2"/>
  <c r="Q555" i="2"/>
  <c r="R555" i="2"/>
  <c r="S555" i="2"/>
  <c r="T555" i="2"/>
  <c r="Y555" i="2"/>
  <c r="Z555" i="2"/>
  <c r="C556" i="2"/>
  <c r="D556" i="2"/>
  <c r="E556" i="2"/>
  <c r="F556" i="2"/>
  <c r="N556" i="2" s="1"/>
  <c r="G556" i="2"/>
  <c r="H556" i="2"/>
  <c r="I556" i="2"/>
  <c r="J556" i="2"/>
  <c r="K556" i="2"/>
  <c r="L556" i="2" s="1"/>
  <c r="M556" i="2"/>
  <c r="O556" i="2"/>
  <c r="P556" i="2"/>
  <c r="Q556" i="2"/>
  <c r="R556" i="2"/>
  <c r="S556" i="2"/>
  <c r="T556" i="2"/>
  <c r="Y556" i="2"/>
  <c r="Z556" i="2"/>
  <c r="U561" i="2" l="1"/>
  <c r="X561" i="2"/>
  <c r="X565" i="2"/>
  <c r="U565" i="2"/>
  <c r="U575" i="2"/>
  <c r="X575" i="2"/>
  <c r="U558" i="2"/>
  <c r="X558" i="2"/>
  <c r="U549" i="2"/>
  <c r="X549" i="2"/>
  <c r="U552" i="2"/>
  <c r="X552" i="2"/>
  <c r="V554" i="2"/>
  <c r="V551" i="2"/>
  <c r="V553" i="2"/>
  <c r="V550" i="2"/>
  <c r="W556" i="2"/>
  <c r="V556" i="2" s="1"/>
  <c r="W555" i="2"/>
  <c r="V555" i="2" s="1"/>
  <c r="W554" i="2"/>
  <c r="C546" i="2"/>
  <c r="D546" i="2"/>
  <c r="E546" i="2"/>
  <c r="F546" i="2"/>
  <c r="W546" i="2" s="1"/>
  <c r="G546" i="2"/>
  <c r="H546" i="2"/>
  <c r="I546" i="2"/>
  <c r="J546" i="2"/>
  <c r="K546" i="2"/>
  <c r="L546" i="2" s="1"/>
  <c r="M546" i="2"/>
  <c r="N546" i="2"/>
  <c r="O546" i="2"/>
  <c r="P546" i="2"/>
  <c r="Q546" i="2"/>
  <c r="R546" i="2"/>
  <c r="S546" i="2"/>
  <c r="V546" i="2" s="1"/>
  <c r="T546" i="2"/>
  <c r="Y546" i="2"/>
  <c r="Z546" i="2"/>
  <c r="C547" i="2"/>
  <c r="D547" i="2"/>
  <c r="E547" i="2"/>
  <c r="F547" i="2"/>
  <c r="N547" i="2" s="1"/>
  <c r="G547" i="2"/>
  <c r="H547" i="2"/>
  <c r="I547" i="2"/>
  <c r="J547" i="2"/>
  <c r="K547" i="2"/>
  <c r="L547" i="2" s="1"/>
  <c r="M547" i="2"/>
  <c r="O547" i="2"/>
  <c r="P547" i="2"/>
  <c r="Q547" i="2"/>
  <c r="R547" i="2"/>
  <c r="S547" i="2"/>
  <c r="T547" i="2"/>
  <c r="Y547" i="2"/>
  <c r="Z547" i="2"/>
  <c r="C548" i="2"/>
  <c r="D548" i="2"/>
  <c r="E548" i="2"/>
  <c r="F548" i="2"/>
  <c r="N548" i="2" s="1"/>
  <c r="G548" i="2"/>
  <c r="H548" i="2"/>
  <c r="I548" i="2"/>
  <c r="J548" i="2"/>
  <c r="K548" i="2"/>
  <c r="L548" i="2" s="1"/>
  <c r="M548" i="2"/>
  <c r="O548" i="2"/>
  <c r="P548" i="2"/>
  <c r="Q548" i="2"/>
  <c r="R548" i="2"/>
  <c r="S548" i="2"/>
  <c r="T548" i="2"/>
  <c r="Y548" i="2"/>
  <c r="Z548" i="2"/>
  <c r="U555" i="2" l="1"/>
  <c r="X555" i="2"/>
  <c r="U556" i="2"/>
  <c r="X556" i="2"/>
  <c r="U554" i="2"/>
  <c r="X554" i="2"/>
  <c r="U551" i="2"/>
  <c r="X551" i="2"/>
  <c r="U550" i="2"/>
  <c r="X550" i="2"/>
  <c r="U553" i="2"/>
  <c r="X553" i="2"/>
  <c r="U546" i="2"/>
  <c r="X546" i="2"/>
  <c r="W548" i="2"/>
  <c r="V548" i="2" s="1"/>
  <c r="W547" i="2"/>
  <c r="V547" i="2" s="1"/>
  <c r="C543" i="2"/>
  <c r="D543" i="2"/>
  <c r="E543" i="2"/>
  <c r="F543" i="2"/>
  <c r="W543" i="2" s="1"/>
  <c r="G543" i="2"/>
  <c r="H543" i="2"/>
  <c r="I543" i="2"/>
  <c r="J543" i="2"/>
  <c r="K543" i="2"/>
  <c r="L543" i="2" s="1"/>
  <c r="M543" i="2"/>
  <c r="N543" i="2" s="1"/>
  <c r="O543" i="2"/>
  <c r="P543" i="2"/>
  <c r="Q543" i="2"/>
  <c r="R543" i="2"/>
  <c r="S543" i="2"/>
  <c r="T543" i="2"/>
  <c r="Y543" i="2"/>
  <c r="Z543" i="2"/>
  <c r="C544" i="2"/>
  <c r="D544" i="2"/>
  <c r="E544" i="2"/>
  <c r="F544" i="2"/>
  <c r="W544" i="2" s="1"/>
  <c r="G544" i="2"/>
  <c r="H544" i="2"/>
  <c r="I544" i="2"/>
  <c r="J544" i="2"/>
  <c r="K544" i="2"/>
  <c r="L544" i="2" s="1"/>
  <c r="M544" i="2"/>
  <c r="N544" i="2"/>
  <c r="O544" i="2"/>
  <c r="P544" i="2"/>
  <c r="Q544" i="2"/>
  <c r="R544" i="2"/>
  <c r="S544" i="2"/>
  <c r="V544" i="2" s="1"/>
  <c r="T544" i="2"/>
  <c r="Y544" i="2"/>
  <c r="Z544" i="2"/>
  <c r="C545" i="2"/>
  <c r="D545" i="2"/>
  <c r="E545" i="2"/>
  <c r="F545" i="2"/>
  <c r="N545" i="2" s="1"/>
  <c r="G545" i="2"/>
  <c r="H545" i="2"/>
  <c r="I545" i="2"/>
  <c r="J545" i="2"/>
  <c r="K545" i="2"/>
  <c r="L545" i="2" s="1"/>
  <c r="M545" i="2"/>
  <c r="O545" i="2"/>
  <c r="P545" i="2"/>
  <c r="Q545" i="2"/>
  <c r="R545" i="2"/>
  <c r="S545" i="2"/>
  <c r="T545" i="2"/>
  <c r="Y545" i="2"/>
  <c r="Z545" i="2"/>
  <c r="U547" i="2" l="1"/>
  <c r="X547" i="2"/>
  <c r="U548" i="2"/>
  <c r="X548" i="2"/>
  <c r="U544" i="2"/>
  <c r="X544" i="2"/>
  <c r="V543" i="2"/>
  <c r="V545" i="2"/>
  <c r="W545" i="2"/>
  <c r="V3" i="2"/>
  <c r="S3" i="2"/>
  <c r="N3" i="2"/>
  <c r="J3" i="2"/>
  <c r="K3" i="2"/>
  <c r="I3" i="2"/>
  <c r="D3" i="2"/>
  <c r="E3" i="2"/>
  <c r="F3" i="2"/>
  <c r="C3" i="2"/>
  <c r="U545" i="2" l="1"/>
  <c r="X545" i="2"/>
  <c r="U543" i="2"/>
  <c r="X543" i="2"/>
  <c r="C539" i="2"/>
  <c r="D539" i="2"/>
  <c r="E539" i="2"/>
  <c r="F539" i="2"/>
  <c r="W539" i="2" s="1"/>
  <c r="G539" i="2"/>
  <c r="H539" i="2"/>
  <c r="I539" i="2"/>
  <c r="J539" i="2"/>
  <c r="K539" i="2"/>
  <c r="L539" i="2" s="1"/>
  <c r="M539" i="2"/>
  <c r="N539" i="2" s="1"/>
  <c r="O539" i="2"/>
  <c r="P539" i="2"/>
  <c r="Q539" i="2"/>
  <c r="R539" i="2"/>
  <c r="S539" i="2"/>
  <c r="V539" i="2" s="1"/>
  <c r="T539" i="2"/>
  <c r="Y539" i="2"/>
  <c r="Z539" i="2"/>
  <c r="C540" i="2"/>
  <c r="D540" i="2"/>
  <c r="E540" i="2"/>
  <c r="F540" i="2"/>
  <c r="G540" i="2"/>
  <c r="H540" i="2"/>
  <c r="I540" i="2"/>
  <c r="J540" i="2"/>
  <c r="K540" i="2"/>
  <c r="L540" i="2" s="1"/>
  <c r="M540" i="2"/>
  <c r="N540" i="2" s="1"/>
  <c r="O540" i="2"/>
  <c r="P540" i="2"/>
  <c r="Q540" i="2"/>
  <c r="R540" i="2"/>
  <c r="S540" i="2"/>
  <c r="V540" i="2" s="1"/>
  <c r="T540" i="2"/>
  <c r="W540" i="2"/>
  <c r="Y540" i="2"/>
  <c r="Z540" i="2"/>
  <c r="C541" i="2"/>
  <c r="D541" i="2"/>
  <c r="E541" i="2"/>
  <c r="F541" i="2"/>
  <c r="W541" i="2" s="1"/>
  <c r="G541" i="2"/>
  <c r="H541" i="2"/>
  <c r="I541" i="2"/>
  <c r="J541" i="2"/>
  <c r="K541" i="2"/>
  <c r="L541" i="2" s="1"/>
  <c r="M541" i="2"/>
  <c r="N541" i="2"/>
  <c r="O541" i="2"/>
  <c r="P541" i="2"/>
  <c r="Q541" i="2"/>
  <c r="R541" i="2"/>
  <c r="S541" i="2"/>
  <c r="V541" i="2" s="1"/>
  <c r="T541" i="2"/>
  <c r="Y541" i="2"/>
  <c r="Z541" i="2"/>
  <c r="C542" i="2"/>
  <c r="D542" i="2"/>
  <c r="E542" i="2"/>
  <c r="F542" i="2"/>
  <c r="N542" i="2" s="1"/>
  <c r="G542" i="2"/>
  <c r="H542" i="2"/>
  <c r="I542" i="2"/>
  <c r="J542" i="2"/>
  <c r="K542" i="2"/>
  <c r="L542" i="2" s="1"/>
  <c r="M542" i="2"/>
  <c r="O542" i="2"/>
  <c r="P542" i="2"/>
  <c r="Q542" i="2"/>
  <c r="R542" i="2"/>
  <c r="S542" i="2"/>
  <c r="T542" i="2"/>
  <c r="Y542" i="2"/>
  <c r="Z542" i="2"/>
  <c r="U539" i="2" l="1"/>
  <c r="X539" i="2"/>
  <c r="U541" i="2"/>
  <c r="X541" i="2"/>
  <c r="U540" i="2"/>
  <c r="X540" i="2"/>
  <c r="W542" i="2"/>
  <c r="V542" i="2" s="1"/>
  <c r="C536" i="2"/>
  <c r="D536" i="2"/>
  <c r="E536" i="2"/>
  <c r="F536" i="2"/>
  <c r="W536" i="2" s="1"/>
  <c r="G536" i="2"/>
  <c r="H536" i="2"/>
  <c r="I536" i="2"/>
  <c r="J536" i="2"/>
  <c r="K536" i="2"/>
  <c r="L536" i="2" s="1"/>
  <c r="M536" i="2"/>
  <c r="N536" i="2"/>
  <c r="O536" i="2"/>
  <c r="P536" i="2"/>
  <c r="Q536" i="2"/>
  <c r="R536" i="2"/>
  <c r="S536" i="2"/>
  <c r="V536" i="2" s="1"/>
  <c r="T536" i="2"/>
  <c r="Y536" i="2"/>
  <c r="Z536" i="2"/>
  <c r="C537" i="2"/>
  <c r="D537" i="2"/>
  <c r="E537" i="2"/>
  <c r="F537" i="2"/>
  <c r="N537" i="2" s="1"/>
  <c r="G537" i="2"/>
  <c r="H537" i="2"/>
  <c r="I537" i="2"/>
  <c r="J537" i="2"/>
  <c r="K537" i="2"/>
  <c r="L537" i="2" s="1"/>
  <c r="M537" i="2"/>
  <c r="O537" i="2"/>
  <c r="P537" i="2"/>
  <c r="Q537" i="2"/>
  <c r="R537" i="2"/>
  <c r="S537" i="2"/>
  <c r="T537" i="2"/>
  <c r="Y537" i="2"/>
  <c r="Z537" i="2"/>
  <c r="C538" i="2"/>
  <c r="D538" i="2"/>
  <c r="E538" i="2"/>
  <c r="F538" i="2"/>
  <c r="N538" i="2" s="1"/>
  <c r="G538" i="2"/>
  <c r="H538" i="2"/>
  <c r="I538" i="2"/>
  <c r="J538" i="2"/>
  <c r="K538" i="2"/>
  <c r="L538" i="2" s="1"/>
  <c r="M538" i="2"/>
  <c r="O538" i="2"/>
  <c r="P538" i="2"/>
  <c r="Q538" i="2"/>
  <c r="R538" i="2"/>
  <c r="S538" i="2"/>
  <c r="T538" i="2"/>
  <c r="Y538" i="2"/>
  <c r="Z538" i="2"/>
  <c r="U542" i="2" l="1"/>
  <c r="X542" i="2"/>
  <c r="U536" i="2"/>
  <c r="X536" i="2"/>
  <c r="W538" i="2"/>
  <c r="V538" i="2" s="1"/>
  <c r="W537" i="2"/>
  <c r="V537" i="2" s="1"/>
  <c r="C532" i="2"/>
  <c r="D532" i="2"/>
  <c r="E532" i="2"/>
  <c r="F532" i="2"/>
  <c r="W532" i="2" s="1"/>
  <c r="G532" i="2"/>
  <c r="H532" i="2"/>
  <c r="I532" i="2"/>
  <c r="J532" i="2"/>
  <c r="K532" i="2"/>
  <c r="L532" i="2" s="1"/>
  <c r="M532" i="2"/>
  <c r="N532" i="2"/>
  <c r="O532" i="2"/>
  <c r="P532" i="2"/>
  <c r="Q532" i="2"/>
  <c r="R532" i="2"/>
  <c r="S532" i="2"/>
  <c r="V532" i="2" s="1"/>
  <c r="T532" i="2"/>
  <c r="Y532" i="2"/>
  <c r="Z532" i="2"/>
  <c r="C533" i="2"/>
  <c r="D533" i="2"/>
  <c r="E533" i="2"/>
  <c r="F533" i="2"/>
  <c r="W533" i="2" s="1"/>
  <c r="G533" i="2"/>
  <c r="H533" i="2"/>
  <c r="I533" i="2"/>
  <c r="J533" i="2"/>
  <c r="K533" i="2"/>
  <c r="L533" i="2" s="1"/>
  <c r="M533" i="2"/>
  <c r="N533" i="2"/>
  <c r="O533" i="2"/>
  <c r="P533" i="2"/>
  <c r="Q533" i="2"/>
  <c r="R533" i="2"/>
  <c r="S533" i="2"/>
  <c r="T533" i="2"/>
  <c r="Y533" i="2"/>
  <c r="Z533" i="2"/>
  <c r="C534" i="2"/>
  <c r="D534" i="2"/>
  <c r="E534" i="2"/>
  <c r="F534" i="2"/>
  <c r="N534" i="2" s="1"/>
  <c r="G534" i="2"/>
  <c r="H534" i="2"/>
  <c r="I534" i="2"/>
  <c r="J534" i="2"/>
  <c r="K534" i="2"/>
  <c r="L534" i="2" s="1"/>
  <c r="M534" i="2"/>
  <c r="O534" i="2"/>
  <c r="P534" i="2"/>
  <c r="Q534" i="2"/>
  <c r="R534" i="2"/>
  <c r="S534" i="2"/>
  <c r="T534" i="2"/>
  <c r="Y534" i="2"/>
  <c r="Z534" i="2"/>
  <c r="C535" i="2"/>
  <c r="D535" i="2"/>
  <c r="E535" i="2"/>
  <c r="F535" i="2"/>
  <c r="N535" i="2" s="1"/>
  <c r="G535" i="2"/>
  <c r="H535" i="2"/>
  <c r="I535" i="2"/>
  <c r="J535" i="2"/>
  <c r="K535" i="2"/>
  <c r="L535" i="2" s="1"/>
  <c r="M535" i="2"/>
  <c r="O535" i="2"/>
  <c r="P535" i="2"/>
  <c r="Q535" i="2"/>
  <c r="R535" i="2"/>
  <c r="S535" i="2"/>
  <c r="T535" i="2"/>
  <c r="Y535" i="2"/>
  <c r="Z535" i="2"/>
  <c r="U537" i="2" l="1"/>
  <c r="X537" i="2"/>
  <c r="X538" i="2"/>
  <c r="U538" i="2"/>
  <c r="U532" i="2"/>
  <c r="X532" i="2"/>
  <c r="V533" i="2"/>
  <c r="W534" i="2"/>
  <c r="V534" i="2" s="1"/>
  <c r="W535" i="2"/>
  <c r="V535" i="2" s="1"/>
  <c r="C530" i="2"/>
  <c r="D530" i="2"/>
  <c r="E530" i="2"/>
  <c r="F530" i="2"/>
  <c r="N530" i="2" s="1"/>
  <c r="G530" i="2"/>
  <c r="H530" i="2"/>
  <c r="I530" i="2"/>
  <c r="V530" i="2" s="1"/>
  <c r="J530" i="2"/>
  <c r="K530" i="2"/>
  <c r="L530" i="2" s="1"/>
  <c r="M530" i="2"/>
  <c r="O530" i="2"/>
  <c r="P530" i="2"/>
  <c r="Q530" i="2"/>
  <c r="R530" i="2"/>
  <c r="S530" i="2"/>
  <c r="T530" i="2"/>
  <c r="W530" i="2"/>
  <c r="Y530" i="2"/>
  <c r="Z530" i="2"/>
  <c r="C531" i="2"/>
  <c r="D531" i="2"/>
  <c r="E531" i="2"/>
  <c r="F531" i="2"/>
  <c r="N531" i="2" s="1"/>
  <c r="G531" i="2"/>
  <c r="W531" i="2" s="1"/>
  <c r="H531" i="2"/>
  <c r="I531" i="2"/>
  <c r="J531" i="2"/>
  <c r="K531" i="2"/>
  <c r="L531" i="2" s="1"/>
  <c r="M531" i="2"/>
  <c r="O531" i="2"/>
  <c r="P531" i="2"/>
  <c r="Q531" i="2"/>
  <c r="R531" i="2"/>
  <c r="S531" i="2"/>
  <c r="T531" i="2"/>
  <c r="Y531" i="2"/>
  <c r="Z531" i="2"/>
  <c r="U535" i="2" l="1"/>
  <c r="X535" i="2"/>
  <c r="U534" i="2"/>
  <c r="X534" i="2"/>
  <c r="U533" i="2"/>
  <c r="X533" i="2"/>
  <c r="U530" i="2"/>
  <c r="X530" i="2"/>
  <c r="V531" i="2"/>
  <c r="C518" i="2"/>
  <c r="D518" i="2"/>
  <c r="E518" i="2"/>
  <c r="F518" i="2"/>
  <c r="G518" i="2"/>
  <c r="H518" i="2"/>
  <c r="I518" i="2"/>
  <c r="J518" i="2"/>
  <c r="K518" i="2"/>
  <c r="L518" i="2" s="1"/>
  <c r="M518" i="2"/>
  <c r="N518" i="2" s="1"/>
  <c r="O518" i="2"/>
  <c r="P518" i="2"/>
  <c r="Q518" i="2"/>
  <c r="R518" i="2"/>
  <c r="S518" i="2"/>
  <c r="V518" i="2" s="1"/>
  <c r="T518" i="2"/>
  <c r="W518" i="2"/>
  <c r="Y518" i="2"/>
  <c r="Z518" i="2"/>
  <c r="C519" i="2"/>
  <c r="D519" i="2"/>
  <c r="E519" i="2"/>
  <c r="F519" i="2"/>
  <c r="W519" i="2" s="1"/>
  <c r="G519" i="2"/>
  <c r="H519" i="2"/>
  <c r="I519" i="2"/>
  <c r="J519" i="2"/>
  <c r="K519" i="2"/>
  <c r="L519" i="2" s="1"/>
  <c r="M519" i="2"/>
  <c r="N519" i="2" s="1"/>
  <c r="O519" i="2"/>
  <c r="P519" i="2"/>
  <c r="Q519" i="2"/>
  <c r="R519" i="2"/>
  <c r="S519" i="2"/>
  <c r="T519" i="2"/>
  <c r="Y519" i="2"/>
  <c r="Z519" i="2"/>
  <c r="C520" i="2"/>
  <c r="D520" i="2"/>
  <c r="E520" i="2"/>
  <c r="F520" i="2"/>
  <c r="W520" i="2" s="1"/>
  <c r="G520" i="2"/>
  <c r="H520" i="2"/>
  <c r="I520" i="2"/>
  <c r="J520" i="2"/>
  <c r="K520" i="2"/>
  <c r="L520" i="2" s="1"/>
  <c r="M520" i="2"/>
  <c r="N520" i="2" s="1"/>
  <c r="O520" i="2"/>
  <c r="P520" i="2"/>
  <c r="Q520" i="2"/>
  <c r="R520" i="2"/>
  <c r="S520" i="2"/>
  <c r="V520" i="2" s="1"/>
  <c r="T520" i="2"/>
  <c r="Y520" i="2"/>
  <c r="Z520" i="2"/>
  <c r="C521" i="2"/>
  <c r="D521" i="2"/>
  <c r="E521" i="2"/>
  <c r="F521" i="2"/>
  <c r="W521" i="2" s="1"/>
  <c r="G521" i="2"/>
  <c r="H521" i="2"/>
  <c r="I521" i="2"/>
  <c r="J521" i="2"/>
  <c r="K521" i="2"/>
  <c r="L521" i="2" s="1"/>
  <c r="M521" i="2"/>
  <c r="N521" i="2" s="1"/>
  <c r="O521" i="2"/>
  <c r="P521" i="2"/>
  <c r="Q521" i="2"/>
  <c r="R521" i="2"/>
  <c r="S521" i="2"/>
  <c r="V521" i="2" s="1"/>
  <c r="T521" i="2"/>
  <c r="Y521" i="2"/>
  <c r="Z521" i="2"/>
  <c r="C522" i="2"/>
  <c r="D522" i="2"/>
  <c r="E522" i="2"/>
  <c r="F522" i="2"/>
  <c r="W522" i="2" s="1"/>
  <c r="G522" i="2"/>
  <c r="H522" i="2"/>
  <c r="I522" i="2"/>
  <c r="J522" i="2"/>
  <c r="K522" i="2"/>
  <c r="L522" i="2" s="1"/>
  <c r="M522" i="2"/>
  <c r="N522" i="2" s="1"/>
  <c r="O522" i="2"/>
  <c r="P522" i="2"/>
  <c r="Q522" i="2"/>
  <c r="R522" i="2"/>
  <c r="S522" i="2"/>
  <c r="V522" i="2" s="1"/>
  <c r="T522" i="2"/>
  <c r="Y522" i="2"/>
  <c r="Z522" i="2"/>
  <c r="C523" i="2"/>
  <c r="D523" i="2"/>
  <c r="E523" i="2"/>
  <c r="F523" i="2"/>
  <c r="W523" i="2" s="1"/>
  <c r="G523" i="2"/>
  <c r="H523" i="2"/>
  <c r="I523" i="2"/>
  <c r="J523" i="2"/>
  <c r="K523" i="2"/>
  <c r="L523" i="2" s="1"/>
  <c r="M523" i="2"/>
  <c r="N523" i="2" s="1"/>
  <c r="O523" i="2"/>
  <c r="P523" i="2"/>
  <c r="Q523" i="2"/>
  <c r="R523" i="2"/>
  <c r="S523" i="2"/>
  <c r="T523" i="2"/>
  <c r="Y523" i="2"/>
  <c r="Z523" i="2"/>
  <c r="C524" i="2"/>
  <c r="D524" i="2"/>
  <c r="E524" i="2"/>
  <c r="F524" i="2"/>
  <c r="W524" i="2" s="1"/>
  <c r="G524" i="2"/>
  <c r="H524" i="2"/>
  <c r="I524" i="2"/>
  <c r="J524" i="2"/>
  <c r="K524" i="2"/>
  <c r="L524" i="2" s="1"/>
  <c r="M524" i="2"/>
  <c r="N524" i="2" s="1"/>
  <c r="O524" i="2"/>
  <c r="P524" i="2"/>
  <c r="Q524" i="2"/>
  <c r="R524" i="2"/>
  <c r="S524" i="2"/>
  <c r="V524" i="2" s="1"/>
  <c r="T524" i="2"/>
  <c r="Y524" i="2"/>
  <c r="Z524" i="2"/>
  <c r="C525" i="2"/>
  <c r="D525" i="2"/>
  <c r="E525" i="2"/>
  <c r="F525" i="2"/>
  <c r="W525" i="2" s="1"/>
  <c r="G525" i="2"/>
  <c r="H525" i="2"/>
  <c r="I525" i="2"/>
  <c r="J525" i="2"/>
  <c r="K525" i="2"/>
  <c r="L525" i="2" s="1"/>
  <c r="M525" i="2"/>
  <c r="N525" i="2" s="1"/>
  <c r="O525" i="2"/>
  <c r="P525" i="2"/>
  <c r="Q525" i="2"/>
  <c r="R525" i="2"/>
  <c r="S525" i="2"/>
  <c r="V525" i="2" s="1"/>
  <c r="T525" i="2"/>
  <c r="Y525" i="2"/>
  <c r="Z525" i="2"/>
  <c r="C526" i="2"/>
  <c r="D526" i="2"/>
  <c r="E526" i="2"/>
  <c r="F526" i="2"/>
  <c r="W526" i="2" s="1"/>
  <c r="G526" i="2"/>
  <c r="H526" i="2"/>
  <c r="I526" i="2"/>
  <c r="J526" i="2"/>
  <c r="K526" i="2"/>
  <c r="L526" i="2" s="1"/>
  <c r="M526" i="2"/>
  <c r="N526" i="2" s="1"/>
  <c r="O526" i="2"/>
  <c r="P526" i="2"/>
  <c r="Q526" i="2"/>
  <c r="R526" i="2"/>
  <c r="S526" i="2"/>
  <c r="V526" i="2" s="1"/>
  <c r="T526" i="2"/>
  <c r="Y526" i="2"/>
  <c r="Z526" i="2"/>
  <c r="C527" i="2"/>
  <c r="D527" i="2"/>
  <c r="E527" i="2"/>
  <c r="F527" i="2"/>
  <c r="W527" i="2" s="1"/>
  <c r="G527" i="2"/>
  <c r="H527" i="2"/>
  <c r="I527" i="2"/>
  <c r="J527" i="2"/>
  <c r="K527" i="2"/>
  <c r="L527" i="2" s="1"/>
  <c r="M527" i="2"/>
  <c r="N527" i="2"/>
  <c r="O527" i="2"/>
  <c r="P527" i="2"/>
  <c r="Q527" i="2"/>
  <c r="R527" i="2"/>
  <c r="S527" i="2"/>
  <c r="T527" i="2"/>
  <c r="Y527" i="2"/>
  <c r="Z527" i="2"/>
  <c r="C528" i="2"/>
  <c r="D528" i="2"/>
  <c r="E528" i="2"/>
  <c r="F528" i="2"/>
  <c r="N528" i="2" s="1"/>
  <c r="G528" i="2"/>
  <c r="H528" i="2"/>
  <c r="I528" i="2"/>
  <c r="J528" i="2"/>
  <c r="K528" i="2"/>
  <c r="L528" i="2" s="1"/>
  <c r="M528" i="2"/>
  <c r="O528" i="2"/>
  <c r="P528" i="2"/>
  <c r="Q528" i="2"/>
  <c r="R528" i="2"/>
  <c r="S528" i="2"/>
  <c r="T528" i="2"/>
  <c r="Y528" i="2"/>
  <c r="Z528" i="2"/>
  <c r="C529" i="2"/>
  <c r="D529" i="2"/>
  <c r="E529" i="2"/>
  <c r="F529" i="2"/>
  <c r="N529" i="2" s="1"/>
  <c r="G529" i="2"/>
  <c r="H529" i="2"/>
  <c r="I529" i="2"/>
  <c r="J529" i="2"/>
  <c r="K529" i="2"/>
  <c r="L529" i="2" s="1"/>
  <c r="M529" i="2"/>
  <c r="O529" i="2"/>
  <c r="P529" i="2"/>
  <c r="Q529" i="2"/>
  <c r="R529" i="2"/>
  <c r="S529" i="2"/>
  <c r="T529" i="2"/>
  <c r="Y529" i="2"/>
  <c r="Z529" i="2"/>
  <c r="U531" i="2" l="1"/>
  <c r="X531" i="2"/>
  <c r="U518" i="2"/>
  <c r="X518" i="2"/>
  <c r="U526" i="2"/>
  <c r="X526" i="2"/>
  <c r="U521" i="2"/>
  <c r="X521" i="2"/>
  <c r="U520" i="2"/>
  <c r="X520" i="2"/>
  <c r="U525" i="2"/>
  <c r="X525" i="2"/>
  <c r="V527" i="2"/>
  <c r="U522" i="2"/>
  <c r="X522" i="2"/>
  <c r="U524" i="2"/>
  <c r="X524" i="2"/>
  <c r="V523" i="2"/>
  <c r="V519" i="2"/>
  <c r="W529" i="2"/>
  <c r="V529" i="2" s="1"/>
  <c r="W528" i="2"/>
  <c r="V528" i="2" s="1"/>
  <c r="C513" i="2"/>
  <c r="D513" i="2"/>
  <c r="E513" i="2"/>
  <c r="F513" i="2"/>
  <c r="G513" i="2"/>
  <c r="H513" i="2"/>
  <c r="I513" i="2"/>
  <c r="J513" i="2"/>
  <c r="K513" i="2"/>
  <c r="L513" i="2"/>
  <c r="M513" i="2"/>
  <c r="N513" i="2" s="1"/>
  <c r="O513" i="2"/>
  <c r="P513" i="2"/>
  <c r="Q513" i="2"/>
  <c r="R513" i="2"/>
  <c r="S513" i="2"/>
  <c r="V513" i="2" s="1"/>
  <c r="T513" i="2"/>
  <c r="W513" i="2"/>
  <c r="Y513" i="2"/>
  <c r="Z513" i="2"/>
  <c r="C514" i="2"/>
  <c r="D514" i="2"/>
  <c r="E514" i="2"/>
  <c r="F514" i="2"/>
  <c r="G514" i="2"/>
  <c r="H514" i="2"/>
  <c r="I514" i="2"/>
  <c r="J514" i="2"/>
  <c r="K514" i="2"/>
  <c r="L514" i="2"/>
  <c r="M514" i="2"/>
  <c r="N514" i="2" s="1"/>
  <c r="O514" i="2"/>
  <c r="P514" i="2"/>
  <c r="Q514" i="2"/>
  <c r="R514" i="2"/>
  <c r="S514" i="2"/>
  <c r="V514" i="2" s="1"/>
  <c r="T514" i="2"/>
  <c r="W514" i="2"/>
  <c r="Y514" i="2"/>
  <c r="Z514" i="2"/>
  <c r="C515" i="2"/>
  <c r="D515" i="2"/>
  <c r="E515" i="2"/>
  <c r="F515" i="2"/>
  <c r="G515" i="2"/>
  <c r="H515" i="2"/>
  <c r="I515" i="2"/>
  <c r="J515" i="2"/>
  <c r="K515" i="2"/>
  <c r="L515" i="2"/>
  <c r="M515" i="2"/>
  <c r="N515" i="2" s="1"/>
  <c r="O515" i="2"/>
  <c r="P515" i="2"/>
  <c r="Q515" i="2"/>
  <c r="R515" i="2"/>
  <c r="S515" i="2"/>
  <c r="V515" i="2" s="1"/>
  <c r="T515" i="2"/>
  <c r="W515" i="2"/>
  <c r="Y515" i="2"/>
  <c r="Z515" i="2"/>
  <c r="C516" i="2"/>
  <c r="D516" i="2"/>
  <c r="E516" i="2"/>
  <c r="F516" i="2"/>
  <c r="G516" i="2"/>
  <c r="H516" i="2"/>
  <c r="I516" i="2"/>
  <c r="J516" i="2"/>
  <c r="K516" i="2"/>
  <c r="L516" i="2" s="1"/>
  <c r="M516" i="2"/>
  <c r="N516" i="2" s="1"/>
  <c r="O516" i="2"/>
  <c r="P516" i="2"/>
  <c r="Q516" i="2"/>
  <c r="R516" i="2"/>
  <c r="S516" i="2"/>
  <c r="V516" i="2" s="1"/>
  <c r="T516" i="2"/>
  <c r="W516" i="2"/>
  <c r="Y516" i="2"/>
  <c r="Z516" i="2"/>
  <c r="C517" i="2"/>
  <c r="D517" i="2"/>
  <c r="E517" i="2"/>
  <c r="F517" i="2"/>
  <c r="G517" i="2"/>
  <c r="W517" i="2" s="1"/>
  <c r="H517" i="2"/>
  <c r="I517" i="2"/>
  <c r="J517" i="2"/>
  <c r="K517" i="2"/>
  <c r="L517" i="2" s="1"/>
  <c r="M517" i="2"/>
  <c r="N517" i="2" s="1"/>
  <c r="O517" i="2"/>
  <c r="P517" i="2"/>
  <c r="Q517" i="2"/>
  <c r="R517" i="2"/>
  <c r="S517" i="2"/>
  <c r="V517" i="2" s="1"/>
  <c r="T517" i="2"/>
  <c r="Y517" i="2"/>
  <c r="Z517" i="2"/>
  <c r="U528" i="2" l="1"/>
  <c r="X528" i="2"/>
  <c r="U529" i="2"/>
  <c r="X529" i="2"/>
  <c r="U527" i="2"/>
  <c r="X527" i="2"/>
  <c r="U519" i="2"/>
  <c r="X519" i="2"/>
  <c r="U523" i="2"/>
  <c r="X523" i="2"/>
  <c r="U513" i="2"/>
  <c r="X513" i="2"/>
  <c r="X517" i="2"/>
  <c r="U517" i="2"/>
  <c r="U514" i="2"/>
  <c r="X514" i="2"/>
  <c r="U515" i="2"/>
  <c r="X515" i="2"/>
  <c r="U516" i="2"/>
  <c r="X516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4" i="2"/>
  <c r="C507" i="2" l="1"/>
  <c r="D507" i="2"/>
  <c r="E507" i="2"/>
  <c r="F507" i="2"/>
  <c r="W507" i="2" s="1"/>
  <c r="H507" i="2"/>
  <c r="I507" i="2"/>
  <c r="J507" i="2"/>
  <c r="L507" i="2"/>
  <c r="M507" i="2"/>
  <c r="N507" i="2"/>
  <c r="O507" i="2"/>
  <c r="P507" i="2"/>
  <c r="Q507" i="2"/>
  <c r="R507" i="2"/>
  <c r="S507" i="2"/>
  <c r="V507" i="2" s="1"/>
  <c r="Y507" i="2"/>
  <c r="Z507" i="2"/>
  <c r="C508" i="2"/>
  <c r="D508" i="2"/>
  <c r="E508" i="2"/>
  <c r="F508" i="2"/>
  <c r="W508" i="2" s="1"/>
  <c r="H508" i="2"/>
  <c r="I508" i="2"/>
  <c r="J508" i="2"/>
  <c r="L508" i="2"/>
  <c r="M508" i="2"/>
  <c r="N508" i="2"/>
  <c r="O508" i="2"/>
  <c r="P508" i="2"/>
  <c r="Q508" i="2"/>
  <c r="R508" i="2"/>
  <c r="S508" i="2"/>
  <c r="Y508" i="2"/>
  <c r="Z508" i="2"/>
  <c r="C509" i="2"/>
  <c r="D509" i="2"/>
  <c r="E509" i="2"/>
  <c r="F509" i="2"/>
  <c r="W509" i="2" s="1"/>
  <c r="H509" i="2"/>
  <c r="I509" i="2"/>
  <c r="J509" i="2"/>
  <c r="L509" i="2"/>
  <c r="M509" i="2"/>
  <c r="N509" i="2"/>
  <c r="O509" i="2"/>
  <c r="P509" i="2"/>
  <c r="Q509" i="2"/>
  <c r="R509" i="2"/>
  <c r="S509" i="2"/>
  <c r="Y509" i="2"/>
  <c r="Z509" i="2"/>
  <c r="C510" i="2"/>
  <c r="D510" i="2"/>
  <c r="E510" i="2"/>
  <c r="F510" i="2"/>
  <c r="N510" i="2" s="1"/>
  <c r="H510" i="2"/>
  <c r="I510" i="2"/>
  <c r="J510" i="2"/>
  <c r="L510" i="2"/>
  <c r="M510" i="2"/>
  <c r="O510" i="2"/>
  <c r="P510" i="2"/>
  <c r="Q510" i="2"/>
  <c r="R510" i="2"/>
  <c r="S510" i="2"/>
  <c r="Y510" i="2"/>
  <c r="Z510" i="2"/>
  <c r="C511" i="2"/>
  <c r="D511" i="2"/>
  <c r="E511" i="2"/>
  <c r="F511" i="2"/>
  <c r="N511" i="2" s="1"/>
  <c r="H511" i="2"/>
  <c r="I511" i="2"/>
  <c r="J511" i="2"/>
  <c r="L511" i="2"/>
  <c r="M511" i="2"/>
  <c r="O511" i="2"/>
  <c r="P511" i="2"/>
  <c r="Q511" i="2"/>
  <c r="R511" i="2"/>
  <c r="S511" i="2"/>
  <c r="Y511" i="2"/>
  <c r="Z511" i="2"/>
  <c r="C512" i="2"/>
  <c r="D512" i="2"/>
  <c r="E512" i="2"/>
  <c r="F512" i="2"/>
  <c r="N512" i="2" s="1"/>
  <c r="H512" i="2"/>
  <c r="I512" i="2"/>
  <c r="J512" i="2"/>
  <c r="L512" i="2"/>
  <c r="M512" i="2"/>
  <c r="O512" i="2"/>
  <c r="P512" i="2"/>
  <c r="Q512" i="2"/>
  <c r="R512" i="2"/>
  <c r="S512" i="2"/>
  <c r="Y512" i="2"/>
  <c r="Z512" i="2"/>
  <c r="V509" i="2" l="1"/>
  <c r="U509" i="2" s="1"/>
  <c r="V508" i="2"/>
  <c r="X507" i="2"/>
  <c r="U507" i="2"/>
  <c r="V511" i="2"/>
  <c r="W511" i="2"/>
  <c r="W510" i="2"/>
  <c r="V510" i="2" s="1"/>
  <c r="W512" i="2"/>
  <c r="V512" i="2" s="1"/>
  <c r="C505" i="2"/>
  <c r="D505" i="2"/>
  <c r="E505" i="2"/>
  <c r="F505" i="2"/>
  <c r="N505" i="2" s="1"/>
  <c r="W505" i="2"/>
  <c r="H505" i="2"/>
  <c r="I505" i="2"/>
  <c r="J505" i="2"/>
  <c r="L505" i="2"/>
  <c r="M505" i="2"/>
  <c r="O505" i="2"/>
  <c r="P505" i="2"/>
  <c r="Q505" i="2"/>
  <c r="R505" i="2"/>
  <c r="S505" i="2"/>
  <c r="Y505" i="2"/>
  <c r="Z505" i="2"/>
  <c r="C506" i="2"/>
  <c r="D506" i="2"/>
  <c r="E506" i="2"/>
  <c r="F506" i="2"/>
  <c r="N506" i="2" s="1"/>
  <c r="W506" i="2"/>
  <c r="H506" i="2"/>
  <c r="I506" i="2"/>
  <c r="J506" i="2"/>
  <c r="L506" i="2"/>
  <c r="M506" i="2"/>
  <c r="O506" i="2"/>
  <c r="P506" i="2"/>
  <c r="Q506" i="2"/>
  <c r="R506" i="2"/>
  <c r="S506" i="2"/>
  <c r="Y506" i="2"/>
  <c r="Z506" i="2"/>
  <c r="X509" i="2" l="1"/>
  <c r="V505" i="2"/>
  <c r="X505" i="2" s="1"/>
  <c r="U510" i="2"/>
  <c r="X510" i="2"/>
  <c r="U511" i="2"/>
  <c r="X511" i="2"/>
  <c r="U508" i="2"/>
  <c r="X508" i="2"/>
  <c r="U512" i="2"/>
  <c r="X512" i="2"/>
  <c r="V506" i="2"/>
  <c r="C503" i="2"/>
  <c r="D503" i="2"/>
  <c r="E503" i="2"/>
  <c r="F503" i="2"/>
  <c r="H503" i="2"/>
  <c r="I503" i="2"/>
  <c r="J503" i="2"/>
  <c r="M503" i="2"/>
  <c r="O503" i="2"/>
  <c r="P503" i="2"/>
  <c r="Q503" i="2"/>
  <c r="R503" i="2"/>
  <c r="S503" i="2"/>
  <c r="Y503" i="2"/>
  <c r="Z503" i="2"/>
  <c r="C504" i="2"/>
  <c r="D504" i="2"/>
  <c r="E504" i="2"/>
  <c r="F504" i="2"/>
  <c r="H504" i="2"/>
  <c r="I504" i="2"/>
  <c r="J504" i="2"/>
  <c r="M504" i="2"/>
  <c r="O504" i="2"/>
  <c r="P504" i="2"/>
  <c r="Q504" i="2"/>
  <c r="R504" i="2"/>
  <c r="S504" i="2"/>
  <c r="Y504" i="2"/>
  <c r="Z504" i="2"/>
  <c r="U505" i="2" l="1"/>
  <c r="U506" i="2"/>
  <c r="X506" i="2"/>
  <c r="W504" i="2"/>
  <c r="V504" i="2" s="1"/>
  <c r="W503" i="2"/>
  <c r="V503" i="2" s="1"/>
  <c r="L504" i="2"/>
  <c r="N503" i="2"/>
  <c r="N504" i="2"/>
  <c r="L503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4" i="2"/>
  <c r="C502" i="2"/>
  <c r="D502" i="2"/>
  <c r="E502" i="2"/>
  <c r="F502" i="2"/>
  <c r="W502" i="2" s="1"/>
  <c r="V502" i="2" s="1"/>
  <c r="H502" i="2"/>
  <c r="I502" i="2"/>
  <c r="J502" i="2"/>
  <c r="L502" i="2"/>
  <c r="M502" i="2"/>
  <c r="O502" i="2"/>
  <c r="P502" i="2"/>
  <c r="Q502" i="2"/>
  <c r="R502" i="2"/>
  <c r="Y502" i="2"/>
  <c r="Z502" i="2"/>
  <c r="U504" i="2" l="1"/>
  <c r="X504" i="2"/>
  <c r="U503" i="2"/>
  <c r="X503" i="2"/>
  <c r="X502" i="2"/>
  <c r="U502" i="2"/>
  <c r="N502" i="2"/>
  <c r="C491" i="2"/>
  <c r="D491" i="2"/>
  <c r="E491" i="2"/>
  <c r="F491" i="2"/>
  <c r="H491" i="2"/>
  <c r="I491" i="2"/>
  <c r="J491" i="2"/>
  <c r="L491" i="2"/>
  <c r="M491" i="2"/>
  <c r="N491" i="2" s="1"/>
  <c r="O491" i="2"/>
  <c r="P491" i="2"/>
  <c r="Q491" i="2"/>
  <c r="R491" i="2"/>
  <c r="W491" i="2"/>
  <c r="V491" i="2" s="1"/>
  <c r="Y491" i="2"/>
  <c r="Z491" i="2"/>
  <c r="C492" i="2"/>
  <c r="D492" i="2"/>
  <c r="E492" i="2"/>
  <c r="F492" i="2"/>
  <c r="H492" i="2"/>
  <c r="I492" i="2"/>
  <c r="J492" i="2"/>
  <c r="L492" i="2"/>
  <c r="M492" i="2"/>
  <c r="N492" i="2" s="1"/>
  <c r="O492" i="2"/>
  <c r="P492" i="2"/>
  <c r="Q492" i="2"/>
  <c r="R492" i="2"/>
  <c r="V492" i="2"/>
  <c r="W492" i="2"/>
  <c r="Y492" i="2"/>
  <c r="Z492" i="2"/>
  <c r="C493" i="2"/>
  <c r="D493" i="2"/>
  <c r="E493" i="2"/>
  <c r="F493" i="2"/>
  <c r="H493" i="2"/>
  <c r="I493" i="2"/>
  <c r="J493" i="2"/>
  <c r="L493" i="2"/>
  <c r="M493" i="2"/>
  <c r="N493" i="2" s="1"/>
  <c r="O493" i="2"/>
  <c r="P493" i="2"/>
  <c r="Q493" i="2"/>
  <c r="R493" i="2"/>
  <c r="V493" i="2"/>
  <c r="W493" i="2"/>
  <c r="Y493" i="2"/>
  <c r="Z493" i="2"/>
  <c r="C494" i="2"/>
  <c r="D494" i="2"/>
  <c r="E494" i="2"/>
  <c r="F494" i="2"/>
  <c r="H494" i="2"/>
  <c r="I494" i="2"/>
  <c r="J494" i="2"/>
  <c r="L494" i="2"/>
  <c r="M494" i="2"/>
  <c r="N494" i="2" s="1"/>
  <c r="O494" i="2"/>
  <c r="P494" i="2"/>
  <c r="Q494" i="2"/>
  <c r="R494" i="2"/>
  <c r="W494" i="2"/>
  <c r="V494" i="2" s="1"/>
  <c r="Y494" i="2"/>
  <c r="Z494" i="2"/>
  <c r="C495" i="2"/>
  <c r="D495" i="2"/>
  <c r="E495" i="2"/>
  <c r="F495" i="2"/>
  <c r="H495" i="2"/>
  <c r="I495" i="2"/>
  <c r="J495" i="2"/>
  <c r="L495" i="2"/>
  <c r="M495" i="2"/>
  <c r="N495" i="2"/>
  <c r="O495" i="2"/>
  <c r="P495" i="2"/>
  <c r="Q495" i="2"/>
  <c r="R495" i="2"/>
  <c r="V495" i="2"/>
  <c r="W495" i="2"/>
  <c r="Y495" i="2"/>
  <c r="Z495" i="2"/>
  <c r="C496" i="2"/>
  <c r="D496" i="2"/>
  <c r="E496" i="2"/>
  <c r="F496" i="2"/>
  <c r="H496" i="2"/>
  <c r="I496" i="2"/>
  <c r="J496" i="2"/>
  <c r="L496" i="2"/>
  <c r="M496" i="2"/>
  <c r="N496" i="2"/>
  <c r="O496" i="2"/>
  <c r="P496" i="2"/>
  <c r="Q496" i="2"/>
  <c r="R496" i="2"/>
  <c r="V496" i="2"/>
  <c r="W496" i="2"/>
  <c r="Y496" i="2"/>
  <c r="Z496" i="2"/>
  <c r="C497" i="2"/>
  <c r="D497" i="2"/>
  <c r="E497" i="2"/>
  <c r="F497" i="2"/>
  <c r="H497" i="2"/>
  <c r="I497" i="2"/>
  <c r="J497" i="2"/>
  <c r="L497" i="2"/>
  <c r="M497" i="2"/>
  <c r="N497" i="2"/>
  <c r="O497" i="2"/>
  <c r="P497" i="2"/>
  <c r="Q497" i="2"/>
  <c r="R497" i="2"/>
  <c r="W497" i="2"/>
  <c r="V497" i="2" s="1"/>
  <c r="Y497" i="2"/>
  <c r="Z497" i="2"/>
  <c r="C498" i="2"/>
  <c r="D498" i="2"/>
  <c r="E498" i="2"/>
  <c r="F498" i="2"/>
  <c r="W498" i="2"/>
  <c r="V498" i="2" s="1"/>
  <c r="H498" i="2"/>
  <c r="I498" i="2"/>
  <c r="J498" i="2"/>
  <c r="L498" i="2"/>
  <c r="M498" i="2"/>
  <c r="N498" i="2"/>
  <c r="O498" i="2"/>
  <c r="P498" i="2"/>
  <c r="Q498" i="2"/>
  <c r="R498" i="2"/>
  <c r="Y498" i="2"/>
  <c r="Z498" i="2"/>
  <c r="C499" i="2"/>
  <c r="D499" i="2"/>
  <c r="E499" i="2"/>
  <c r="F499" i="2"/>
  <c r="N499" i="2" s="1"/>
  <c r="W499" i="2"/>
  <c r="H499" i="2"/>
  <c r="I499" i="2"/>
  <c r="J499" i="2"/>
  <c r="L499" i="2"/>
  <c r="M499" i="2"/>
  <c r="O499" i="2"/>
  <c r="P499" i="2"/>
  <c r="Q499" i="2"/>
  <c r="R499" i="2"/>
  <c r="Y499" i="2"/>
  <c r="Z499" i="2"/>
  <c r="C500" i="2"/>
  <c r="D500" i="2"/>
  <c r="E500" i="2"/>
  <c r="F500" i="2"/>
  <c r="N500" i="2" s="1"/>
  <c r="W500" i="2"/>
  <c r="V500" i="2" s="1"/>
  <c r="H500" i="2"/>
  <c r="I500" i="2"/>
  <c r="J500" i="2"/>
  <c r="L500" i="2"/>
  <c r="M500" i="2"/>
  <c r="O500" i="2"/>
  <c r="P500" i="2"/>
  <c r="Q500" i="2"/>
  <c r="R500" i="2"/>
  <c r="Y500" i="2"/>
  <c r="Z500" i="2"/>
  <c r="C501" i="2"/>
  <c r="D501" i="2"/>
  <c r="E501" i="2"/>
  <c r="F501" i="2"/>
  <c r="N501" i="2" s="1"/>
  <c r="W501" i="2"/>
  <c r="H501" i="2"/>
  <c r="I501" i="2"/>
  <c r="J501" i="2"/>
  <c r="L501" i="2"/>
  <c r="M501" i="2"/>
  <c r="O501" i="2"/>
  <c r="P501" i="2"/>
  <c r="Q501" i="2"/>
  <c r="R501" i="2"/>
  <c r="V501" i="2"/>
  <c r="Y501" i="2"/>
  <c r="Z501" i="2"/>
  <c r="U498" i="2" l="1"/>
  <c r="X498" i="2"/>
  <c r="U491" i="2"/>
  <c r="X491" i="2"/>
  <c r="U501" i="2"/>
  <c r="X501" i="2"/>
  <c r="U494" i="2"/>
  <c r="X494" i="2"/>
  <c r="U493" i="2"/>
  <c r="X493" i="2"/>
  <c r="U495" i="2"/>
  <c r="X495" i="2"/>
  <c r="U497" i="2"/>
  <c r="X497" i="2"/>
  <c r="U496" i="2"/>
  <c r="X496" i="2"/>
  <c r="U500" i="2"/>
  <c r="X500" i="2"/>
  <c r="V499" i="2"/>
  <c r="U492" i="2"/>
  <c r="X492" i="2"/>
  <c r="C489" i="2"/>
  <c r="D489" i="2"/>
  <c r="E489" i="2"/>
  <c r="F489" i="2"/>
  <c r="L489" i="2" s="1"/>
  <c r="H489" i="2"/>
  <c r="I489" i="2"/>
  <c r="J489" i="2"/>
  <c r="M489" i="2"/>
  <c r="O489" i="2"/>
  <c r="P489" i="2"/>
  <c r="Q489" i="2"/>
  <c r="R489" i="2"/>
  <c r="W489" i="2"/>
  <c r="Y489" i="2"/>
  <c r="Z489" i="2"/>
  <c r="C490" i="2"/>
  <c r="D490" i="2"/>
  <c r="E490" i="2"/>
  <c r="F490" i="2"/>
  <c r="N490" i="2" s="1"/>
  <c r="W490" i="2"/>
  <c r="H490" i="2"/>
  <c r="I490" i="2"/>
  <c r="J490" i="2"/>
  <c r="L490" i="2"/>
  <c r="M490" i="2"/>
  <c r="O490" i="2"/>
  <c r="P490" i="2"/>
  <c r="Q490" i="2"/>
  <c r="R490" i="2"/>
  <c r="Y490" i="2"/>
  <c r="Z490" i="2"/>
  <c r="V489" i="2" l="1"/>
  <c r="U499" i="2"/>
  <c r="X499" i="2"/>
  <c r="X489" i="2"/>
  <c r="U489" i="2"/>
  <c r="V490" i="2"/>
  <c r="N489" i="2"/>
  <c r="C487" i="2"/>
  <c r="D487" i="2"/>
  <c r="E487" i="2"/>
  <c r="F487" i="2"/>
  <c r="N487" i="2" s="1"/>
  <c r="H487" i="2"/>
  <c r="I487" i="2"/>
  <c r="J487" i="2"/>
  <c r="L487" i="2"/>
  <c r="M487" i="2"/>
  <c r="O487" i="2"/>
  <c r="P487" i="2"/>
  <c r="Q487" i="2"/>
  <c r="R487" i="2"/>
  <c r="Y487" i="2"/>
  <c r="Z487" i="2"/>
  <c r="C488" i="2"/>
  <c r="D488" i="2"/>
  <c r="E488" i="2"/>
  <c r="F488" i="2"/>
  <c r="N488" i="2" s="1"/>
  <c r="W488" i="2"/>
  <c r="H488" i="2"/>
  <c r="I488" i="2"/>
  <c r="J488" i="2"/>
  <c r="L488" i="2"/>
  <c r="M488" i="2"/>
  <c r="O488" i="2"/>
  <c r="P488" i="2"/>
  <c r="Q488" i="2"/>
  <c r="R488" i="2"/>
  <c r="Y488" i="2"/>
  <c r="Z488" i="2"/>
  <c r="X490" i="2" l="1"/>
  <c r="U490" i="2"/>
  <c r="V488" i="2"/>
  <c r="W487" i="2"/>
  <c r="V487" i="2"/>
  <c r="C486" i="2"/>
  <c r="D486" i="2"/>
  <c r="E486" i="2"/>
  <c r="F486" i="2"/>
  <c r="L486" i="2" s="1"/>
  <c r="W486" i="2"/>
  <c r="H486" i="2"/>
  <c r="I486" i="2"/>
  <c r="J486" i="2"/>
  <c r="M486" i="2"/>
  <c r="O486" i="2"/>
  <c r="P486" i="2"/>
  <c r="Q486" i="2"/>
  <c r="R486" i="2"/>
  <c r="V486" i="2"/>
  <c r="Y486" i="2"/>
  <c r="Z486" i="2"/>
  <c r="U487" i="2" l="1"/>
  <c r="X487" i="2"/>
  <c r="U488" i="2"/>
  <c r="X488" i="2"/>
  <c r="X486" i="2"/>
  <c r="U486" i="2"/>
  <c r="N486" i="2"/>
  <c r="C485" i="2"/>
  <c r="D485" i="2"/>
  <c r="E485" i="2"/>
  <c r="F485" i="2"/>
  <c r="N485" i="2" s="1"/>
  <c r="H485" i="2"/>
  <c r="I485" i="2"/>
  <c r="J485" i="2"/>
  <c r="L485" i="2"/>
  <c r="M485" i="2"/>
  <c r="O485" i="2"/>
  <c r="P485" i="2"/>
  <c r="Q485" i="2"/>
  <c r="R485" i="2"/>
  <c r="Y485" i="2"/>
  <c r="Z485" i="2"/>
  <c r="W485" i="2" l="1"/>
  <c r="V485" i="2" s="1"/>
  <c r="C481" i="2"/>
  <c r="D481" i="2"/>
  <c r="E481" i="2"/>
  <c r="F481" i="2"/>
  <c r="H481" i="2"/>
  <c r="I481" i="2"/>
  <c r="V481" i="2" s="1"/>
  <c r="J481" i="2"/>
  <c r="L481" i="2"/>
  <c r="M481" i="2"/>
  <c r="N481" i="2"/>
  <c r="O481" i="2"/>
  <c r="P481" i="2"/>
  <c r="Q481" i="2"/>
  <c r="R481" i="2"/>
  <c r="W481" i="2"/>
  <c r="Y481" i="2"/>
  <c r="Z481" i="2"/>
  <c r="C482" i="2"/>
  <c r="D482" i="2"/>
  <c r="E482" i="2"/>
  <c r="F482" i="2"/>
  <c r="H482" i="2"/>
  <c r="I482" i="2"/>
  <c r="V482" i="2" s="1"/>
  <c r="J482" i="2"/>
  <c r="L482" i="2"/>
  <c r="M482" i="2"/>
  <c r="N482" i="2"/>
  <c r="O482" i="2"/>
  <c r="P482" i="2"/>
  <c r="Q482" i="2"/>
  <c r="R482" i="2"/>
  <c r="W482" i="2"/>
  <c r="Y482" i="2"/>
  <c r="Z482" i="2"/>
  <c r="C483" i="2"/>
  <c r="D483" i="2"/>
  <c r="E483" i="2"/>
  <c r="F483" i="2"/>
  <c r="H483" i="2"/>
  <c r="I483" i="2"/>
  <c r="J483" i="2"/>
  <c r="L483" i="2"/>
  <c r="M483" i="2"/>
  <c r="N483" i="2"/>
  <c r="O483" i="2"/>
  <c r="P483" i="2"/>
  <c r="Q483" i="2"/>
  <c r="R483" i="2"/>
  <c r="W483" i="2"/>
  <c r="Y483" i="2"/>
  <c r="Z483" i="2"/>
  <c r="C484" i="2"/>
  <c r="D484" i="2"/>
  <c r="E484" i="2"/>
  <c r="F484" i="2"/>
  <c r="H484" i="2"/>
  <c r="I484" i="2"/>
  <c r="J484" i="2"/>
  <c r="L484" i="2"/>
  <c r="M484" i="2"/>
  <c r="N484" i="2"/>
  <c r="O484" i="2"/>
  <c r="P484" i="2"/>
  <c r="Q484" i="2"/>
  <c r="R484" i="2"/>
  <c r="W484" i="2"/>
  <c r="V484" i="2" s="1"/>
  <c r="Y484" i="2"/>
  <c r="Z484" i="2"/>
  <c r="V483" i="2" l="1"/>
  <c r="U483" i="2" s="1"/>
  <c r="X485" i="2"/>
  <c r="U485" i="2"/>
  <c r="U481" i="2"/>
  <c r="X481" i="2"/>
  <c r="U482" i="2"/>
  <c r="X482" i="2"/>
  <c r="U484" i="2"/>
  <c r="X484" i="2"/>
  <c r="X48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R4" i="2"/>
  <c r="O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" i="2"/>
  <c r="J4" i="2" l="1"/>
  <c r="C479" i="2"/>
  <c r="D479" i="2"/>
  <c r="E479" i="2"/>
  <c r="F479" i="2"/>
  <c r="H479" i="2"/>
  <c r="I479" i="2"/>
  <c r="J479" i="2"/>
  <c r="L479" i="2"/>
  <c r="M479" i="2"/>
  <c r="N479" i="2" s="1"/>
  <c r="P479" i="2"/>
  <c r="V479" i="2"/>
  <c r="W479" i="2"/>
  <c r="Y479" i="2"/>
  <c r="Z479" i="2"/>
  <c r="C480" i="2"/>
  <c r="D480" i="2"/>
  <c r="E480" i="2"/>
  <c r="F480" i="2"/>
  <c r="W480" i="2"/>
  <c r="H480" i="2"/>
  <c r="I480" i="2"/>
  <c r="J480" i="2"/>
  <c r="L480" i="2"/>
  <c r="M480" i="2"/>
  <c r="N480" i="2" s="1"/>
  <c r="P480" i="2"/>
  <c r="Y480" i="2"/>
  <c r="Z480" i="2"/>
  <c r="U479" i="2" l="1"/>
  <c r="X479" i="2"/>
  <c r="V480" i="2"/>
  <c r="C470" i="2"/>
  <c r="D470" i="2"/>
  <c r="E470" i="2"/>
  <c r="F470" i="2"/>
  <c r="H470" i="2"/>
  <c r="I470" i="2"/>
  <c r="J470" i="2"/>
  <c r="L470" i="2"/>
  <c r="M470" i="2"/>
  <c r="N470" i="2"/>
  <c r="P470" i="2"/>
  <c r="V470" i="2"/>
  <c r="W470" i="2"/>
  <c r="Y470" i="2"/>
  <c r="Z470" i="2"/>
  <c r="C471" i="2"/>
  <c r="D471" i="2"/>
  <c r="E471" i="2"/>
  <c r="F471" i="2"/>
  <c r="H471" i="2"/>
  <c r="I471" i="2"/>
  <c r="J471" i="2"/>
  <c r="L471" i="2"/>
  <c r="M471" i="2"/>
  <c r="N471" i="2"/>
  <c r="P471" i="2"/>
  <c r="V471" i="2"/>
  <c r="W471" i="2"/>
  <c r="Y471" i="2"/>
  <c r="Z471" i="2"/>
  <c r="C472" i="2"/>
  <c r="D472" i="2"/>
  <c r="E472" i="2"/>
  <c r="F472" i="2"/>
  <c r="H472" i="2"/>
  <c r="I472" i="2"/>
  <c r="J472" i="2"/>
  <c r="L472" i="2"/>
  <c r="M472" i="2"/>
  <c r="N472" i="2"/>
  <c r="P472" i="2"/>
  <c r="V472" i="2"/>
  <c r="W472" i="2"/>
  <c r="Y472" i="2"/>
  <c r="Z472" i="2"/>
  <c r="C473" i="2"/>
  <c r="D473" i="2"/>
  <c r="E473" i="2"/>
  <c r="F473" i="2"/>
  <c r="H473" i="2"/>
  <c r="I473" i="2"/>
  <c r="J473" i="2"/>
  <c r="L473" i="2"/>
  <c r="M473" i="2"/>
  <c r="N473" i="2"/>
  <c r="P473" i="2"/>
  <c r="V473" i="2"/>
  <c r="W473" i="2"/>
  <c r="Y473" i="2"/>
  <c r="Z473" i="2"/>
  <c r="C474" i="2"/>
  <c r="D474" i="2"/>
  <c r="E474" i="2"/>
  <c r="F474" i="2"/>
  <c r="H474" i="2"/>
  <c r="I474" i="2"/>
  <c r="J474" i="2"/>
  <c r="L474" i="2"/>
  <c r="M474" i="2"/>
  <c r="N474" i="2"/>
  <c r="P474" i="2"/>
  <c r="V474" i="2"/>
  <c r="W474" i="2"/>
  <c r="Y474" i="2"/>
  <c r="Z474" i="2"/>
  <c r="C475" i="2"/>
  <c r="D475" i="2"/>
  <c r="E475" i="2"/>
  <c r="F475" i="2"/>
  <c r="N475" i="2" s="1"/>
  <c r="W475" i="2"/>
  <c r="H475" i="2"/>
  <c r="I475" i="2"/>
  <c r="J475" i="2"/>
  <c r="L475" i="2"/>
  <c r="M475" i="2"/>
  <c r="P475" i="2"/>
  <c r="Y475" i="2"/>
  <c r="Z475" i="2"/>
  <c r="C476" i="2"/>
  <c r="D476" i="2"/>
  <c r="E476" i="2"/>
  <c r="F476" i="2"/>
  <c r="N476" i="2" s="1"/>
  <c r="W476" i="2"/>
  <c r="V476" i="2" s="1"/>
  <c r="H476" i="2"/>
  <c r="I476" i="2"/>
  <c r="J476" i="2"/>
  <c r="L476" i="2"/>
  <c r="M476" i="2"/>
  <c r="P476" i="2"/>
  <c r="Y476" i="2"/>
  <c r="Z476" i="2"/>
  <c r="C477" i="2"/>
  <c r="D477" i="2"/>
  <c r="E477" i="2"/>
  <c r="F477" i="2"/>
  <c r="N477" i="2" s="1"/>
  <c r="W477" i="2"/>
  <c r="H477" i="2"/>
  <c r="I477" i="2"/>
  <c r="J477" i="2"/>
  <c r="L477" i="2"/>
  <c r="M477" i="2"/>
  <c r="P477" i="2"/>
  <c r="Y477" i="2"/>
  <c r="Z477" i="2"/>
  <c r="C478" i="2"/>
  <c r="D478" i="2"/>
  <c r="E478" i="2"/>
  <c r="F478" i="2"/>
  <c r="N478" i="2" s="1"/>
  <c r="W478" i="2"/>
  <c r="H478" i="2"/>
  <c r="I478" i="2"/>
  <c r="J478" i="2"/>
  <c r="L478" i="2"/>
  <c r="M478" i="2"/>
  <c r="P478" i="2"/>
  <c r="Y478" i="2"/>
  <c r="Z478" i="2"/>
  <c r="U480" i="2" l="1"/>
  <c r="X480" i="2"/>
  <c r="V477" i="2"/>
  <c r="U476" i="2"/>
  <c r="X476" i="2"/>
  <c r="U471" i="2"/>
  <c r="X471" i="2"/>
  <c r="U472" i="2"/>
  <c r="X472" i="2"/>
  <c r="V475" i="2"/>
  <c r="U474" i="2"/>
  <c r="X474" i="2"/>
  <c r="U473" i="2"/>
  <c r="X473" i="2"/>
  <c r="U470" i="2"/>
  <c r="X470" i="2"/>
  <c r="V478" i="2"/>
  <c r="C465" i="2"/>
  <c r="D465" i="2"/>
  <c r="E465" i="2"/>
  <c r="F465" i="2"/>
  <c r="H465" i="2"/>
  <c r="I465" i="2"/>
  <c r="J465" i="2"/>
  <c r="L465" i="2"/>
  <c r="M465" i="2"/>
  <c r="N465" i="2" s="1"/>
  <c r="P465" i="2"/>
  <c r="W465" i="2"/>
  <c r="V465" i="2" s="1"/>
  <c r="Y465" i="2"/>
  <c r="Z465" i="2"/>
  <c r="C466" i="2"/>
  <c r="D466" i="2"/>
  <c r="E466" i="2"/>
  <c r="F466" i="2"/>
  <c r="H466" i="2"/>
  <c r="I466" i="2"/>
  <c r="J466" i="2"/>
  <c r="L466" i="2"/>
  <c r="M466" i="2"/>
  <c r="N466" i="2" s="1"/>
  <c r="P466" i="2"/>
  <c r="W466" i="2"/>
  <c r="V466" i="2" s="1"/>
  <c r="Y466" i="2"/>
  <c r="Z466" i="2"/>
  <c r="C467" i="2"/>
  <c r="D467" i="2"/>
  <c r="E467" i="2"/>
  <c r="F467" i="2"/>
  <c r="H467" i="2"/>
  <c r="I467" i="2"/>
  <c r="J467" i="2"/>
  <c r="L467" i="2"/>
  <c r="M467" i="2"/>
  <c r="N467" i="2" s="1"/>
  <c r="P467" i="2"/>
  <c r="W467" i="2"/>
  <c r="V467" i="2" s="1"/>
  <c r="Y467" i="2"/>
  <c r="Z467" i="2"/>
  <c r="C468" i="2"/>
  <c r="D468" i="2"/>
  <c r="E468" i="2"/>
  <c r="F468" i="2"/>
  <c r="H468" i="2"/>
  <c r="I468" i="2"/>
  <c r="J468" i="2"/>
  <c r="L468" i="2"/>
  <c r="M468" i="2"/>
  <c r="N468" i="2" s="1"/>
  <c r="P468" i="2"/>
  <c r="W468" i="2"/>
  <c r="V468" i="2" s="1"/>
  <c r="Y468" i="2"/>
  <c r="Z468" i="2"/>
  <c r="C469" i="2"/>
  <c r="D469" i="2"/>
  <c r="E469" i="2"/>
  <c r="F469" i="2"/>
  <c r="H469" i="2"/>
  <c r="I469" i="2"/>
  <c r="J469" i="2"/>
  <c r="L469" i="2"/>
  <c r="M469" i="2"/>
  <c r="N469" i="2" s="1"/>
  <c r="P469" i="2"/>
  <c r="V469" i="2"/>
  <c r="W469" i="2"/>
  <c r="Y469" i="2"/>
  <c r="Z469" i="2"/>
  <c r="U475" i="2" l="1"/>
  <c r="X475" i="2"/>
  <c r="U478" i="2"/>
  <c r="X478" i="2"/>
  <c r="U477" i="2"/>
  <c r="X477" i="2"/>
  <c r="U465" i="2"/>
  <c r="X465" i="2"/>
  <c r="U468" i="2"/>
  <c r="X468" i="2"/>
  <c r="U469" i="2"/>
  <c r="X469" i="2"/>
  <c r="U467" i="2"/>
  <c r="X467" i="2"/>
  <c r="U466" i="2"/>
  <c r="X466" i="2"/>
  <c r="C463" i="2"/>
  <c r="D463" i="2"/>
  <c r="E463" i="2"/>
  <c r="F463" i="2"/>
  <c r="W463" i="2"/>
  <c r="H463" i="2"/>
  <c r="I463" i="2"/>
  <c r="J463" i="2"/>
  <c r="L463" i="2"/>
  <c r="M463" i="2"/>
  <c r="N463" i="2" s="1"/>
  <c r="P463" i="2"/>
  <c r="Y463" i="2"/>
  <c r="Z463" i="2"/>
  <c r="C464" i="2"/>
  <c r="D464" i="2"/>
  <c r="E464" i="2"/>
  <c r="F464" i="2"/>
  <c r="W464" i="2"/>
  <c r="H464" i="2"/>
  <c r="I464" i="2"/>
  <c r="J464" i="2"/>
  <c r="L464" i="2"/>
  <c r="M464" i="2"/>
  <c r="N464" i="2" s="1"/>
  <c r="P464" i="2"/>
  <c r="Y464" i="2"/>
  <c r="Z464" i="2"/>
  <c r="V463" i="2" l="1"/>
  <c r="V46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" i="2"/>
  <c r="U464" i="2" l="1"/>
  <c r="X464" i="2"/>
  <c r="U463" i="2"/>
  <c r="X463" i="2"/>
  <c r="C462" i="2"/>
  <c r="D462" i="2"/>
  <c r="E462" i="2"/>
  <c r="F462" i="2"/>
  <c r="W462" i="2" s="1"/>
  <c r="V462" i="2" s="1"/>
  <c r="H462" i="2"/>
  <c r="I462" i="2"/>
  <c r="J462" i="2"/>
  <c r="L462" i="2"/>
  <c r="M462" i="2"/>
  <c r="N462" i="2" s="1"/>
  <c r="P462" i="2"/>
  <c r="Y462" i="2"/>
  <c r="X462" i="2" l="1"/>
  <c r="U462" i="2"/>
  <c r="C450" i="2"/>
  <c r="D450" i="2"/>
  <c r="E450" i="2"/>
  <c r="F450" i="2"/>
  <c r="W450" i="2" s="1"/>
  <c r="V450" i="2" s="1"/>
  <c r="H450" i="2"/>
  <c r="I450" i="2"/>
  <c r="J450" i="2"/>
  <c r="M450" i="2"/>
  <c r="P450" i="2"/>
  <c r="Y450" i="2"/>
  <c r="C451" i="2"/>
  <c r="D451" i="2"/>
  <c r="E451" i="2"/>
  <c r="F451" i="2"/>
  <c r="H451" i="2"/>
  <c r="I451" i="2"/>
  <c r="J451" i="2"/>
  <c r="M451" i="2"/>
  <c r="P451" i="2"/>
  <c r="Y451" i="2"/>
  <c r="C452" i="2"/>
  <c r="D452" i="2"/>
  <c r="E452" i="2"/>
  <c r="F452" i="2"/>
  <c r="H452" i="2"/>
  <c r="I452" i="2"/>
  <c r="J452" i="2"/>
  <c r="M452" i="2"/>
  <c r="P452" i="2"/>
  <c r="Y452" i="2"/>
  <c r="C453" i="2"/>
  <c r="D453" i="2"/>
  <c r="E453" i="2"/>
  <c r="F453" i="2"/>
  <c r="H453" i="2"/>
  <c r="I453" i="2"/>
  <c r="J453" i="2"/>
  <c r="L453" i="2"/>
  <c r="M453" i="2"/>
  <c r="N453" i="2"/>
  <c r="P453" i="2"/>
  <c r="Y453" i="2"/>
  <c r="C454" i="2"/>
  <c r="D454" i="2"/>
  <c r="E454" i="2"/>
  <c r="F454" i="2"/>
  <c r="W454" i="2"/>
  <c r="V454" i="2" s="1"/>
  <c r="H454" i="2"/>
  <c r="I454" i="2"/>
  <c r="J454" i="2"/>
  <c r="M454" i="2"/>
  <c r="P454" i="2"/>
  <c r="Y454" i="2"/>
  <c r="C455" i="2"/>
  <c r="D455" i="2"/>
  <c r="E455" i="2"/>
  <c r="F455" i="2"/>
  <c r="H455" i="2"/>
  <c r="I455" i="2"/>
  <c r="J455" i="2"/>
  <c r="M455" i="2"/>
  <c r="P455" i="2"/>
  <c r="Y455" i="2"/>
  <c r="C456" i="2"/>
  <c r="D456" i="2"/>
  <c r="E456" i="2"/>
  <c r="F456" i="2"/>
  <c r="H456" i="2"/>
  <c r="I456" i="2"/>
  <c r="J456" i="2"/>
  <c r="M456" i="2"/>
  <c r="P456" i="2"/>
  <c r="Y456" i="2"/>
  <c r="C457" i="2"/>
  <c r="D457" i="2"/>
  <c r="E457" i="2"/>
  <c r="F457" i="2"/>
  <c r="H457" i="2"/>
  <c r="I457" i="2"/>
  <c r="J457" i="2"/>
  <c r="M457" i="2"/>
  <c r="P457" i="2"/>
  <c r="Y457" i="2"/>
  <c r="C458" i="2"/>
  <c r="D458" i="2"/>
  <c r="E458" i="2"/>
  <c r="F458" i="2"/>
  <c r="L458" i="2" s="1"/>
  <c r="H458" i="2"/>
  <c r="I458" i="2"/>
  <c r="J458" i="2"/>
  <c r="M458" i="2"/>
  <c r="P458" i="2"/>
  <c r="Y458" i="2"/>
  <c r="C459" i="2"/>
  <c r="D459" i="2"/>
  <c r="E459" i="2"/>
  <c r="F459" i="2"/>
  <c r="H459" i="2"/>
  <c r="I459" i="2"/>
  <c r="J459" i="2"/>
  <c r="M459" i="2"/>
  <c r="P459" i="2"/>
  <c r="Y459" i="2"/>
  <c r="C460" i="2"/>
  <c r="D460" i="2"/>
  <c r="E460" i="2"/>
  <c r="F460" i="2"/>
  <c r="W460" i="2"/>
  <c r="V460" i="2" s="1"/>
  <c r="H460" i="2"/>
  <c r="I460" i="2"/>
  <c r="J460" i="2"/>
  <c r="M460" i="2"/>
  <c r="P460" i="2"/>
  <c r="Y460" i="2"/>
  <c r="C461" i="2"/>
  <c r="D461" i="2"/>
  <c r="E461" i="2"/>
  <c r="F461" i="2"/>
  <c r="H461" i="2"/>
  <c r="I461" i="2"/>
  <c r="J461" i="2"/>
  <c r="L461" i="2"/>
  <c r="M461" i="2"/>
  <c r="P461" i="2"/>
  <c r="Y461" i="2"/>
  <c r="L451" i="2" l="1"/>
  <c r="L450" i="2"/>
  <c r="W452" i="2"/>
  <c r="N457" i="2"/>
  <c r="N455" i="2"/>
  <c r="N451" i="2"/>
  <c r="L454" i="2"/>
  <c r="L456" i="2"/>
  <c r="N450" i="2"/>
  <c r="L459" i="2"/>
  <c r="W458" i="2"/>
  <c r="V458" i="2" s="1"/>
  <c r="N452" i="2"/>
  <c r="L452" i="2"/>
  <c r="N460" i="2"/>
  <c r="L460" i="2"/>
  <c r="W457" i="2"/>
  <c r="N454" i="2"/>
  <c r="X460" i="2"/>
  <c r="N458" i="2"/>
  <c r="L457" i="2"/>
  <c r="W456" i="2"/>
  <c r="V456" i="2" s="1"/>
  <c r="W453" i="2"/>
  <c r="N461" i="2"/>
  <c r="N456" i="2"/>
  <c r="U454" i="2"/>
  <c r="U450" i="2"/>
  <c r="X450" i="2"/>
  <c r="N459" i="2"/>
  <c r="W461" i="2"/>
  <c r="V461" i="2" s="1"/>
  <c r="W455" i="2"/>
  <c r="V455" i="2" s="1"/>
  <c r="L455" i="2"/>
  <c r="W459" i="2"/>
  <c r="V459" i="2" s="1"/>
  <c r="W451" i="2"/>
  <c r="V451" i="2" s="1"/>
  <c r="C447" i="2"/>
  <c r="D447" i="2"/>
  <c r="E447" i="2"/>
  <c r="F447" i="2"/>
  <c r="L447" i="2" s="1"/>
  <c r="W447" i="2"/>
  <c r="V447" i="2" s="1"/>
  <c r="H447" i="2"/>
  <c r="I447" i="2"/>
  <c r="J447" i="2"/>
  <c r="M447" i="2"/>
  <c r="P447" i="2"/>
  <c r="Y447" i="2"/>
  <c r="C448" i="2"/>
  <c r="D448" i="2"/>
  <c r="E448" i="2"/>
  <c r="F448" i="2"/>
  <c r="N448" i="2" s="1"/>
  <c r="W448" i="2"/>
  <c r="V448" i="2" s="1"/>
  <c r="H448" i="2"/>
  <c r="I448" i="2"/>
  <c r="J448" i="2"/>
  <c r="M448" i="2"/>
  <c r="P448" i="2"/>
  <c r="Y448" i="2"/>
  <c r="C449" i="2"/>
  <c r="D449" i="2"/>
  <c r="E449" i="2"/>
  <c r="F449" i="2"/>
  <c r="N449" i="2" s="1"/>
  <c r="W449" i="2"/>
  <c r="V449" i="2" s="1"/>
  <c r="H449" i="2"/>
  <c r="I449" i="2"/>
  <c r="J449" i="2"/>
  <c r="L449" i="2"/>
  <c r="M449" i="2"/>
  <c r="P449" i="2"/>
  <c r="Y449" i="2"/>
  <c r="V457" i="2" l="1"/>
  <c r="U457" i="2" s="1"/>
  <c r="V453" i="2"/>
  <c r="X453" i="2" s="1"/>
  <c r="V452" i="2"/>
  <c r="X452" i="2" s="1"/>
  <c r="U460" i="2"/>
  <c r="U447" i="2"/>
  <c r="X449" i="2"/>
  <c r="L448" i="2"/>
  <c r="X448" i="2"/>
  <c r="X454" i="2"/>
  <c r="U458" i="2"/>
  <c r="X458" i="2"/>
  <c r="X457" i="2"/>
  <c r="U451" i="2"/>
  <c r="X451" i="2"/>
  <c r="X461" i="2"/>
  <c r="U461" i="2"/>
  <c r="U459" i="2"/>
  <c r="X459" i="2"/>
  <c r="X455" i="2"/>
  <c r="U455" i="2"/>
  <c r="U456" i="2"/>
  <c r="X456" i="2"/>
  <c r="X447" i="2"/>
  <c r="N447" i="2"/>
  <c r="C446" i="2"/>
  <c r="D446" i="2"/>
  <c r="E446" i="2"/>
  <c r="F446" i="2"/>
  <c r="L446" i="2" s="1"/>
  <c r="H446" i="2"/>
  <c r="I446" i="2"/>
  <c r="J446" i="2"/>
  <c r="M446" i="2"/>
  <c r="P446" i="2"/>
  <c r="Y446" i="2"/>
  <c r="U453" i="2" l="1"/>
  <c r="U452" i="2"/>
  <c r="U449" i="2"/>
  <c r="N446" i="2"/>
  <c r="U448" i="2"/>
  <c r="W446" i="2"/>
  <c r="V446" i="2" s="1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D4" i="2"/>
  <c r="C4" i="2"/>
  <c r="C2" i="2"/>
  <c r="U446" i="2" l="1"/>
  <c r="X446" i="2"/>
  <c r="E443" i="2"/>
  <c r="F443" i="2"/>
  <c r="W443" i="2" s="1"/>
  <c r="V443" i="2" s="1"/>
  <c r="H443" i="2"/>
  <c r="I443" i="2"/>
  <c r="J443" i="2"/>
  <c r="M443" i="2"/>
  <c r="P443" i="2"/>
  <c r="Y443" i="2"/>
  <c r="E444" i="2"/>
  <c r="F444" i="2"/>
  <c r="N444" i="2" s="1"/>
  <c r="H444" i="2"/>
  <c r="I444" i="2"/>
  <c r="J444" i="2"/>
  <c r="M444" i="2"/>
  <c r="P444" i="2"/>
  <c r="Y444" i="2"/>
  <c r="E445" i="2"/>
  <c r="F445" i="2"/>
  <c r="N445" i="2" s="1"/>
  <c r="W445" i="2"/>
  <c r="V445" i="2" s="1"/>
  <c r="H445" i="2"/>
  <c r="I445" i="2"/>
  <c r="J445" i="2"/>
  <c r="M445" i="2"/>
  <c r="P445" i="2"/>
  <c r="Y445" i="2"/>
  <c r="L444" i="2" l="1"/>
  <c r="L445" i="2"/>
  <c r="N443" i="2"/>
  <c r="L443" i="2"/>
  <c r="W444" i="2"/>
  <c r="V444" i="2" s="1"/>
  <c r="U444" i="2" l="1"/>
  <c r="X444" i="2"/>
  <c r="U445" i="2"/>
  <c r="X445" i="2"/>
  <c r="U443" i="2"/>
  <c r="X443" i="2"/>
  <c r="E437" i="2" l="1"/>
  <c r="F437" i="2"/>
  <c r="W437" i="2" s="1"/>
  <c r="V437" i="2" s="1"/>
  <c r="H437" i="2"/>
  <c r="I437" i="2"/>
  <c r="J437" i="2"/>
  <c r="M437" i="2"/>
  <c r="P437" i="2"/>
  <c r="Y437" i="2"/>
  <c r="E438" i="2"/>
  <c r="F438" i="2"/>
  <c r="W438" i="2" s="1"/>
  <c r="V438" i="2" s="1"/>
  <c r="H438" i="2"/>
  <c r="I438" i="2"/>
  <c r="J438" i="2"/>
  <c r="M438" i="2"/>
  <c r="P438" i="2"/>
  <c r="Y438" i="2"/>
  <c r="E439" i="2"/>
  <c r="F439" i="2"/>
  <c r="H439" i="2"/>
  <c r="I439" i="2"/>
  <c r="J439" i="2"/>
  <c r="L439" i="2"/>
  <c r="M439" i="2"/>
  <c r="N439" i="2" s="1"/>
  <c r="P439" i="2"/>
  <c r="Y439" i="2"/>
  <c r="E440" i="2"/>
  <c r="F440" i="2"/>
  <c r="H440" i="2"/>
  <c r="I440" i="2"/>
  <c r="J440" i="2"/>
  <c r="M440" i="2"/>
  <c r="P440" i="2"/>
  <c r="Y440" i="2"/>
  <c r="E441" i="2"/>
  <c r="F441" i="2"/>
  <c r="N441" i="2" s="1"/>
  <c r="H441" i="2"/>
  <c r="I441" i="2"/>
  <c r="J441" i="2"/>
  <c r="M441" i="2"/>
  <c r="P441" i="2"/>
  <c r="Y441" i="2"/>
  <c r="E442" i="2"/>
  <c r="F442" i="2"/>
  <c r="H442" i="2"/>
  <c r="I442" i="2"/>
  <c r="J442" i="2"/>
  <c r="M442" i="2"/>
  <c r="P442" i="2"/>
  <c r="Y442" i="2"/>
  <c r="N437" i="2" l="1"/>
  <c r="L442" i="2"/>
  <c r="X437" i="2"/>
  <c r="W442" i="2"/>
  <c r="V442" i="2" s="1"/>
  <c r="N442" i="2"/>
  <c r="W441" i="2"/>
  <c r="V441" i="2" s="1"/>
  <c r="N438" i="2"/>
  <c r="L438" i="2"/>
  <c r="W440" i="2"/>
  <c r="V440" i="2" s="1"/>
  <c r="L441" i="2"/>
  <c r="W439" i="2"/>
  <c r="V439" i="2" s="1"/>
  <c r="L437" i="2"/>
  <c r="U437" i="2"/>
  <c r="U438" i="2"/>
  <c r="X438" i="2"/>
  <c r="L440" i="2"/>
  <c r="N440" i="2"/>
  <c r="E428" i="2"/>
  <c r="F428" i="2"/>
  <c r="W428" i="2" s="1"/>
  <c r="V428" i="2" s="1"/>
  <c r="H428" i="2"/>
  <c r="I428" i="2"/>
  <c r="J428" i="2"/>
  <c r="L428" i="2"/>
  <c r="M428" i="2"/>
  <c r="P428" i="2"/>
  <c r="Y428" i="2"/>
  <c r="E429" i="2"/>
  <c r="F429" i="2"/>
  <c r="W429" i="2" s="1"/>
  <c r="V429" i="2" s="1"/>
  <c r="H429" i="2"/>
  <c r="I429" i="2"/>
  <c r="J429" i="2"/>
  <c r="M429" i="2"/>
  <c r="P429" i="2"/>
  <c r="Y429" i="2"/>
  <c r="E430" i="2"/>
  <c r="F430" i="2"/>
  <c r="H430" i="2"/>
  <c r="I430" i="2"/>
  <c r="J430" i="2"/>
  <c r="M430" i="2"/>
  <c r="P430" i="2"/>
  <c r="Y430" i="2"/>
  <c r="E431" i="2"/>
  <c r="F431" i="2"/>
  <c r="W431" i="2" s="1"/>
  <c r="V431" i="2" s="1"/>
  <c r="H431" i="2"/>
  <c r="I431" i="2"/>
  <c r="J431" i="2"/>
  <c r="M431" i="2"/>
  <c r="P431" i="2"/>
  <c r="Y431" i="2"/>
  <c r="E432" i="2"/>
  <c r="F432" i="2"/>
  <c r="H432" i="2"/>
  <c r="I432" i="2"/>
  <c r="J432" i="2"/>
  <c r="M432" i="2"/>
  <c r="P432" i="2"/>
  <c r="Y432" i="2"/>
  <c r="E433" i="2"/>
  <c r="F433" i="2"/>
  <c r="W433" i="2"/>
  <c r="V433" i="2" s="1"/>
  <c r="H433" i="2"/>
  <c r="I433" i="2"/>
  <c r="J433" i="2"/>
  <c r="M433" i="2"/>
  <c r="P433" i="2"/>
  <c r="Y433" i="2"/>
  <c r="E434" i="2"/>
  <c r="F434" i="2"/>
  <c r="W434" i="2"/>
  <c r="V434" i="2" s="1"/>
  <c r="H434" i="2"/>
  <c r="I434" i="2"/>
  <c r="J434" i="2"/>
  <c r="M434" i="2"/>
  <c r="P434" i="2"/>
  <c r="Y434" i="2"/>
  <c r="E435" i="2"/>
  <c r="F435" i="2"/>
  <c r="H435" i="2"/>
  <c r="I435" i="2"/>
  <c r="J435" i="2"/>
  <c r="M435" i="2"/>
  <c r="P435" i="2"/>
  <c r="Y435" i="2"/>
  <c r="E436" i="2"/>
  <c r="F436" i="2"/>
  <c r="H436" i="2"/>
  <c r="I436" i="2"/>
  <c r="J436" i="2"/>
  <c r="L436" i="2"/>
  <c r="M436" i="2"/>
  <c r="P436" i="2"/>
  <c r="Y436" i="2"/>
  <c r="X442" i="2" l="1"/>
  <c r="U442" i="2"/>
  <c r="N429" i="2"/>
  <c r="W435" i="2"/>
  <c r="V435" i="2" s="1"/>
  <c r="X435" i="2" s="1"/>
  <c r="W432" i="2"/>
  <c r="V432" i="2" s="1"/>
  <c r="N436" i="2"/>
  <c r="L435" i="2"/>
  <c r="L433" i="2"/>
  <c r="U441" i="2"/>
  <c r="X441" i="2"/>
  <c r="N430" i="2"/>
  <c r="U433" i="2"/>
  <c r="N431" i="2"/>
  <c r="N435" i="2"/>
  <c r="L434" i="2"/>
  <c r="L431" i="2"/>
  <c r="X431" i="2"/>
  <c r="L429" i="2"/>
  <c r="N428" i="2"/>
  <c r="W436" i="2"/>
  <c r="V436" i="2" s="1"/>
  <c r="N433" i="2"/>
  <c r="X429" i="2"/>
  <c r="U439" i="2"/>
  <c r="X439" i="2"/>
  <c r="X440" i="2"/>
  <c r="U440" i="2"/>
  <c r="X434" i="2"/>
  <c r="U434" i="2"/>
  <c r="X433" i="2"/>
  <c r="U428" i="2"/>
  <c r="X428" i="2"/>
  <c r="U431" i="2"/>
  <c r="L430" i="2"/>
  <c r="N434" i="2"/>
  <c r="L432" i="2"/>
  <c r="N432" i="2"/>
  <c r="W430" i="2"/>
  <c r="V430" i="2" s="1"/>
  <c r="E419" i="2"/>
  <c r="F419" i="2"/>
  <c r="N419" i="2" s="1"/>
  <c r="H419" i="2"/>
  <c r="I419" i="2"/>
  <c r="J419" i="2"/>
  <c r="M419" i="2"/>
  <c r="P419" i="2"/>
  <c r="Y419" i="2"/>
  <c r="E420" i="2"/>
  <c r="F420" i="2"/>
  <c r="N420" i="2" s="1"/>
  <c r="W420" i="2"/>
  <c r="V420" i="2" s="1"/>
  <c r="H420" i="2"/>
  <c r="I420" i="2"/>
  <c r="J420" i="2"/>
  <c r="M420" i="2"/>
  <c r="P420" i="2"/>
  <c r="Y420" i="2"/>
  <c r="E421" i="2"/>
  <c r="F421" i="2"/>
  <c r="H421" i="2"/>
  <c r="I421" i="2"/>
  <c r="J421" i="2"/>
  <c r="M421" i="2"/>
  <c r="P421" i="2"/>
  <c r="Y421" i="2"/>
  <c r="E422" i="2"/>
  <c r="F422" i="2"/>
  <c r="W422" i="2" s="1"/>
  <c r="V422" i="2" s="1"/>
  <c r="H422" i="2"/>
  <c r="I422" i="2"/>
  <c r="J422" i="2"/>
  <c r="M422" i="2"/>
  <c r="P422" i="2"/>
  <c r="Y422" i="2"/>
  <c r="E423" i="2"/>
  <c r="F423" i="2"/>
  <c r="W423" i="2" s="1"/>
  <c r="V423" i="2" s="1"/>
  <c r="H423" i="2"/>
  <c r="I423" i="2"/>
  <c r="J423" i="2"/>
  <c r="M423" i="2"/>
  <c r="P423" i="2"/>
  <c r="Y423" i="2"/>
  <c r="E424" i="2"/>
  <c r="F424" i="2"/>
  <c r="H424" i="2"/>
  <c r="I424" i="2"/>
  <c r="J424" i="2"/>
  <c r="M424" i="2"/>
  <c r="P424" i="2"/>
  <c r="Y424" i="2"/>
  <c r="E425" i="2"/>
  <c r="F425" i="2"/>
  <c r="L425" i="2" s="1"/>
  <c r="H425" i="2"/>
  <c r="I425" i="2"/>
  <c r="J425" i="2"/>
  <c r="M425" i="2"/>
  <c r="P425" i="2"/>
  <c r="Y425" i="2"/>
  <c r="E426" i="2"/>
  <c r="F426" i="2"/>
  <c r="L426" i="2" s="1"/>
  <c r="H426" i="2"/>
  <c r="I426" i="2"/>
  <c r="J426" i="2"/>
  <c r="M426" i="2"/>
  <c r="P426" i="2"/>
  <c r="Y426" i="2"/>
  <c r="E427" i="2"/>
  <c r="F427" i="2"/>
  <c r="H427" i="2"/>
  <c r="I427" i="2"/>
  <c r="J427" i="2"/>
  <c r="M427" i="2"/>
  <c r="P427" i="2"/>
  <c r="Y427" i="2"/>
  <c r="W421" i="2" l="1"/>
  <c r="V421" i="2" s="1"/>
  <c r="U435" i="2"/>
  <c r="U429" i="2"/>
  <c r="L422" i="2"/>
  <c r="L419" i="2"/>
  <c r="L424" i="2"/>
  <c r="W425" i="2"/>
  <c r="V425" i="2" s="1"/>
  <c r="X422" i="2"/>
  <c r="N426" i="2"/>
  <c r="N421" i="2"/>
  <c r="N425" i="2"/>
  <c r="N424" i="2"/>
  <c r="L421" i="2"/>
  <c r="L420" i="2"/>
  <c r="U423" i="2"/>
  <c r="U421" i="2"/>
  <c r="W419" i="2"/>
  <c r="V419" i="2" s="1"/>
  <c r="N423" i="2"/>
  <c r="L427" i="2"/>
  <c r="N422" i="2"/>
  <c r="U420" i="2"/>
  <c r="U436" i="2"/>
  <c r="X436" i="2"/>
  <c r="U430" i="2"/>
  <c r="X430" i="2"/>
  <c r="X432" i="2"/>
  <c r="U432" i="2"/>
  <c r="W424" i="2"/>
  <c r="V424" i="2" s="1"/>
  <c r="W426" i="2"/>
  <c r="V426" i="2" s="1"/>
  <c r="L423" i="2"/>
  <c r="W427" i="2"/>
  <c r="V427" i="2" s="1"/>
  <c r="N427" i="2"/>
  <c r="U422" i="2" l="1"/>
  <c r="X421" i="2"/>
  <c r="X423" i="2"/>
  <c r="U419" i="2"/>
  <c r="X419" i="2"/>
  <c r="X420" i="2"/>
  <c r="U426" i="2"/>
  <c r="X426" i="2"/>
  <c r="X424" i="2"/>
  <c r="U424" i="2"/>
  <c r="U425" i="2"/>
  <c r="X425" i="2"/>
  <c r="U427" i="2"/>
  <c r="X427" i="2"/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W411" i="2"/>
  <c r="V411" i="2" s="1"/>
  <c r="E412" i="2"/>
  <c r="F412" i="2"/>
  <c r="E413" i="2"/>
  <c r="F413" i="2"/>
  <c r="N413" i="2" s="1"/>
  <c r="E414" i="2"/>
  <c r="F414" i="2"/>
  <c r="E415" i="2"/>
  <c r="F415" i="2"/>
  <c r="E416" i="2"/>
  <c r="F416" i="2"/>
  <c r="E417" i="2"/>
  <c r="F417" i="2"/>
  <c r="E418" i="2"/>
  <c r="F418" i="2"/>
  <c r="Y4" i="2"/>
  <c r="P4" i="2"/>
  <c r="F4" i="2"/>
  <c r="E4" i="2"/>
  <c r="E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N417" i="2"/>
  <c r="I417" i="2"/>
  <c r="I418" i="2"/>
  <c r="W413" i="2" l="1"/>
  <c r="V413" i="2" s="1"/>
  <c r="N408" i="2"/>
  <c r="W409" i="2"/>
  <c r="V409" i="2" s="1"/>
  <c r="W410" i="2"/>
  <c r="V410" i="2" s="1"/>
  <c r="N415" i="2"/>
  <c r="N407" i="2"/>
  <c r="L415" i="2"/>
  <c r="L407" i="2"/>
  <c r="L410" i="2"/>
  <c r="W412" i="2"/>
  <c r="W404" i="2"/>
  <c r="V404" i="2" s="1"/>
  <c r="N406" i="2"/>
  <c r="W403" i="2"/>
  <c r="V403" i="2" s="1"/>
  <c r="U411" i="2"/>
  <c r="L413" i="2"/>
  <c r="N412" i="2"/>
  <c r="N404" i="2"/>
  <c r="W408" i="2"/>
  <c r="L404" i="2"/>
  <c r="W416" i="2"/>
  <c r="U403" i="2"/>
  <c r="L418" i="2"/>
  <c r="W414" i="2"/>
  <c r="N411" i="2"/>
  <c r="L406" i="2"/>
  <c r="N405" i="2"/>
  <c r="L417" i="2"/>
  <c r="L405" i="2"/>
  <c r="N409" i="2"/>
  <c r="W418" i="2"/>
  <c r="V418" i="2" s="1"/>
  <c r="L414" i="2"/>
  <c r="L409" i="2"/>
  <c r="W406" i="2"/>
  <c r="N403" i="2"/>
  <c r="W405" i="2"/>
  <c r="L403" i="2"/>
  <c r="L412" i="2"/>
  <c r="X409" i="2"/>
  <c r="W417" i="2"/>
  <c r="V417" i="2" s="1"/>
  <c r="U410" i="2"/>
  <c r="N416" i="2"/>
  <c r="L411" i="2"/>
  <c r="N418" i="2"/>
  <c r="W415" i="2"/>
  <c r="V415" i="2" s="1"/>
  <c r="N410" i="2"/>
  <c r="W407" i="2"/>
  <c r="N414" i="2"/>
  <c r="L416" i="2"/>
  <c r="L408" i="2"/>
  <c r="X413" i="2"/>
  <c r="W385" i="2"/>
  <c r="V385" i="2" s="1"/>
  <c r="I401" i="2"/>
  <c r="I402" i="2"/>
  <c r="I396" i="2"/>
  <c r="L396" i="2"/>
  <c r="I397" i="2"/>
  <c r="I398" i="2"/>
  <c r="I399" i="2"/>
  <c r="L399" i="2"/>
  <c r="I400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W394" i="2"/>
  <c r="V394" i="2" s="1"/>
  <c r="I394" i="2"/>
  <c r="I395" i="2"/>
  <c r="V407" i="2" l="1"/>
  <c r="U407" i="2" s="1"/>
  <c r="V414" i="2"/>
  <c r="U414" i="2" s="1"/>
  <c r="V416" i="2"/>
  <c r="X416" i="2" s="1"/>
  <c r="V405" i="2"/>
  <c r="X405" i="2" s="1"/>
  <c r="V408" i="2"/>
  <c r="U408" i="2" s="1"/>
  <c r="V412" i="2"/>
  <c r="X412" i="2" s="1"/>
  <c r="V406" i="2"/>
  <c r="X406" i="2" s="1"/>
  <c r="U404" i="2"/>
  <c r="X404" i="2"/>
  <c r="U413" i="2"/>
  <c r="U418" i="2"/>
  <c r="X418" i="2"/>
  <c r="X411" i="2"/>
  <c r="X403" i="2"/>
  <c r="U409" i="2"/>
  <c r="X414" i="2"/>
  <c r="X417" i="2"/>
  <c r="U417" i="2"/>
  <c r="U415" i="2"/>
  <c r="X415" i="2"/>
  <c r="U405" i="2"/>
  <c r="X407" i="2"/>
  <c r="X408" i="2"/>
  <c r="X410" i="2"/>
  <c r="W393" i="2"/>
  <c r="V393" i="2" s="1"/>
  <c r="L398" i="2"/>
  <c r="L401" i="2"/>
  <c r="L397" i="2"/>
  <c r="L402" i="2"/>
  <c r="L387" i="2"/>
  <c r="L383" i="2"/>
  <c r="L380" i="2"/>
  <c r="L379" i="2"/>
  <c r="L400" i="2"/>
  <c r="W387" i="2"/>
  <c r="V387" i="2" s="1"/>
  <c r="W401" i="2"/>
  <c r="V401" i="2" s="1"/>
  <c r="L390" i="2"/>
  <c r="L389" i="2"/>
  <c r="L388" i="2"/>
  <c r="L386" i="2"/>
  <c r="L382" i="2"/>
  <c r="L381" i="2"/>
  <c r="L385" i="2"/>
  <c r="W381" i="2"/>
  <c r="V381" i="2" s="1"/>
  <c r="N380" i="2"/>
  <c r="W380" i="2"/>
  <c r="V380" i="2" s="1"/>
  <c r="W379" i="2"/>
  <c r="V379" i="2" s="1"/>
  <c r="W399" i="2"/>
  <c r="V399" i="2" s="1"/>
  <c r="W398" i="2"/>
  <c r="V398" i="2" s="1"/>
  <c r="L384" i="2"/>
  <c r="W396" i="2"/>
  <c r="V396" i="2" s="1"/>
  <c r="W402" i="2"/>
  <c r="V402" i="2" s="1"/>
  <c r="L392" i="2"/>
  <c r="N401" i="2"/>
  <c r="L394" i="2"/>
  <c r="L391" i="2"/>
  <c r="W390" i="2"/>
  <c r="V390" i="2" s="1"/>
  <c r="W389" i="2"/>
  <c r="V389" i="2" s="1"/>
  <c r="N388" i="2"/>
  <c r="W388" i="2"/>
  <c r="V388" i="2" s="1"/>
  <c r="N379" i="2"/>
  <c r="N402" i="2"/>
  <c r="W382" i="2"/>
  <c r="V382" i="2" s="1"/>
  <c r="W391" i="2"/>
  <c r="V391" i="2" s="1"/>
  <c r="N384" i="2"/>
  <c r="W384" i="2"/>
  <c r="V384" i="2" s="1"/>
  <c r="W383" i="2"/>
  <c r="V383" i="2" s="1"/>
  <c r="W395" i="2"/>
  <c r="V395" i="2" s="1"/>
  <c r="W386" i="2"/>
  <c r="V386" i="2" s="1"/>
  <c r="L393" i="2"/>
  <c r="N392" i="2"/>
  <c r="W392" i="2"/>
  <c r="V392" i="2" s="1"/>
  <c r="N397" i="2"/>
  <c r="W397" i="2"/>
  <c r="V397" i="2" s="1"/>
  <c r="N396" i="2"/>
  <c r="W400" i="2"/>
  <c r="V400" i="2" s="1"/>
  <c r="N385" i="2"/>
  <c r="L395" i="2"/>
  <c r="N390" i="2"/>
  <c r="N386" i="2"/>
  <c r="N382" i="2"/>
  <c r="N399" i="2"/>
  <c r="N394" i="2"/>
  <c r="N395" i="2"/>
  <c r="N391" i="2"/>
  <c r="N387" i="2"/>
  <c r="N383" i="2"/>
  <c r="N400" i="2"/>
  <c r="N381" i="2"/>
  <c r="N393" i="2"/>
  <c r="N389" i="2"/>
  <c r="N398" i="2"/>
  <c r="U406" i="2" l="1"/>
  <c r="U416" i="2"/>
  <c r="U412" i="2"/>
  <c r="X393" i="2"/>
  <c r="U396" i="2"/>
  <c r="U399" i="2"/>
  <c r="X401" i="2"/>
  <c r="U394" i="2"/>
  <c r="U398" i="2"/>
  <c r="U397" i="2"/>
  <c r="U381" i="2"/>
  <c r="U387" i="2"/>
  <c r="U380" i="2"/>
  <c r="X385" i="2"/>
  <c r="U383" i="2"/>
  <c r="U400" i="2"/>
  <c r="U402" i="2"/>
  <c r="X402" i="2"/>
  <c r="U393" i="2"/>
  <c r="X397" i="2" l="1"/>
  <c r="X399" i="2"/>
  <c r="X395" i="2"/>
  <c r="U395" i="2"/>
  <c r="X396" i="2"/>
  <c r="X387" i="2"/>
  <c r="U401" i="2"/>
  <c r="X398" i="2"/>
  <c r="X394" i="2"/>
  <c r="X380" i="2"/>
  <c r="X381" i="2"/>
  <c r="U392" i="2"/>
  <c r="X392" i="2"/>
  <c r="U384" i="2"/>
  <c r="X384" i="2"/>
  <c r="U389" i="2"/>
  <c r="X389" i="2"/>
  <c r="U386" i="2"/>
  <c r="X386" i="2"/>
  <c r="U391" i="2"/>
  <c r="X391" i="2"/>
  <c r="U388" i="2"/>
  <c r="X388" i="2"/>
  <c r="U390" i="2"/>
  <c r="X390" i="2"/>
  <c r="U382" i="2"/>
  <c r="X382" i="2"/>
  <c r="X379" i="2"/>
  <c r="U379" i="2"/>
  <c r="U385" i="2"/>
  <c r="X383" i="2"/>
  <c r="X400" i="2"/>
  <c r="I375" i="2" l="1"/>
  <c r="I376" i="2"/>
  <c r="I377" i="2"/>
  <c r="I378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L347" i="2" l="1"/>
  <c r="N305" i="2"/>
  <c r="N304" i="2"/>
  <c r="N301" i="2"/>
  <c r="N300" i="2"/>
  <c r="N297" i="2"/>
  <c r="N296" i="2"/>
  <c r="N293" i="2"/>
  <c r="N292" i="2"/>
  <c r="N285" i="2"/>
  <c r="N275" i="2"/>
  <c r="N269" i="2"/>
  <c r="N349" i="2"/>
  <c r="N314" i="2"/>
  <c r="N313" i="2"/>
  <c r="N312" i="2"/>
  <c r="N309" i="2"/>
  <c r="N363" i="2"/>
  <c r="N361" i="2"/>
  <c r="N360" i="2"/>
  <c r="W307" i="2"/>
  <c r="V307" i="2" s="1"/>
  <c r="W306" i="2"/>
  <c r="W305" i="2"/>
  <c r="W304" i="2"/>
  <c r="W303" i="2"/>
  <c r="W302" i="2"/>
  <c r="V302" i="2" s="1"/>
  <c r="W301" i="2"/>
  <c r="W300" i="2"/>
  <c r="W299" i="2"/>
  <c r="V299" i="2" s="1"/>
  <c r="W298" i="2"/>
  <c r="W297" i="2"/>
  <c r="W296" i="2"/>
  <c r="W295" i="2"/>
  <c r="W294" i="2"/>
  <c r="V294" i="2" s="1"/>
  <c r="W293" i="2"/>
  <c r="W292" i="2"/>
  <c r="W291" i="2"/>
  <c r="V291" i="2" s="1"/>
  <c r="W290" i="2"/>
  <c r="W289" i="2"/>
  <c r="W288" i="2"/>
  <c r="W287" i="2"/>
  <c r="V287" i="2" s="1"/>
  <c r="W286" i="2"/>
  <c r="V286" i="2" s="1"/>
  <c r="W285" i="2"/>
  <c r="W284" i="2"/>
  <c r="W283" i="2"/>
  <c r="V283" i="2" s="1"/>
  <c r="W282" i="2"/>
  <c r="W281" i="2"/>
  <c r="W280" i="2"/>
  <c r="V280" i="2" s="1"/>
  <c r="W279" i="2"/>
  <c r="V279" i="2" s="1"/>
  <c r="W278" i="2"/>
  <c r="V278" i="2" s="1"/>
  <c r="W277" i="2"/>
  <c r="W276" i="2"/>
  <c r="V276" i="2" s="1"/>
  <c r="W275" i="2"/>
  <c r="V275" i="2" s="1"/>
  <c r="W274" i="2"/>
  <c r="V274" i="2" s="1"/>
  <c r="W273" i="2"/>
  <c r="W272" i="2"/>
  <c r="V272" i="2" s="1"/>
  <c r="W271" i="2"/>
  <c r="V271" i="2" s="1"/>
  <c r="W270" i="2"/>
  <c r="V270" i="2" s="1"/>
  <c r="W269" i="2"/>
  <c r="W268" i="2"/>
  <c r="W267" i="2"/>
  <c r="V267" i="2" s="1"/>
  <c r="W266" i="2"/>
  <c r="V266" i="2" s="1"/>
  <c r="W265" i="2"/>
  <c r="W264" i="2"/>
  <c r="W263" i="2"/>
  <c r="V263" i="2" s="1"/>
  <c r="W355" i="2"/>
  <c r="V355" i="2" s="1"/>
  <c r="W354" i="2"/>
  <c r="W353" i="2"/>
  <c r="W352" i="2"/>
  <c r="V352" i="2" s="1"/>
  <c r="W351" i="2"/>
  <c r="W350" i="2"/>
  <c r="W349" i="2"/>
  <c r="W348" i="2"/>
  <c r="V348" i="2" s="1"/>
  <c r="W347" i="2"/>
  <c r="V347" i="2" s="1"/>
  <c r="W346" i="2"/>
  <c r="W345" i="2"/>
  <c r="W344" i="2"/>
  <c r="V344" i="2" s="1"/>
  <c r="W343" i="2"/>
  <c r="W342" i="2"/>
  <c r="W341" i="2"/>
  <c r="W340" i="2"/>
  <c r="V340" i="2" s="1"/>
  <c r="W339" i="2"/>
  <c r="V339" i="2" s="1"/>
  <c r="W338" i="2"/>
  <c r="W337" i="2"/>
  <c r="W336" i="2"/>
  <c r="V336" i="2" s="1"/>
  <c r="W335" i="2"/>
  <c r="W334" i="2"/>
  <c r="W333" i="2"/>
  <c r="W332" i="2"/>
  <c r="V332" i="2" s="1"/>
  <c r="W331" i="2"/>
  <c r="V331" i="2" s="1"/>
  <c r="W330" i="2"/>
  <c r="V330" i="2" s="1"/>
  <c r="W329" i="2"/>
  <c r="W328" i="2"/>
  <c r="V328" i="2" s="1"/>
  <c r="W327" i="2"/>
  <c r="W326" i="2"/>
  <c r="W325" i="2"/>
  <c r="W324" i="2"/>
  <c r="V324" i="2" s="1"/>
  <c r="W323" i="2"/>
  <c r="V323" i="2" s="1"/>
  <c r="W322" i="2"/>
  <c r="W321" i="2"/>
  <c r="W320" i="2"/>
  <c r="V320" i="2" s="1"/>
  <c r="W319" i="2"/>
  <c r="V319" i="2" s="1"/>
  <c r="W318" i="2"/>
  <c r="W317" i="2"/>
  <c r="V317" i="2" s="1"/>
  <c r="W316" i="2"/>
  <c r="V316" i="2" s="1"/>
  <c r="W315" i="2"/>
  <c r="V315" i="2" s="1"/>
  <c r="W314" i="2"/>
  <c r="W313" i="2"/>
  <c r="W312" i="2"/>
  <c r="V312" i="2" s="1"/>
  <c r="W311" i="2"/>
  <c r="V311" i="2" s="1"/>
  <c r="W310" i="2"/>
  <c r="W309" i="2"/>
  <c r="W308" i="2"/>
  <c r="V308" i="2" s="1"/>
  <c r="W374" i="2"/>
  <c r="V374" i="2" s="1"/>
  <c r="W373" i="2"/>
  <c r="W372" i="2"/>
  <c r="V372" i="2" s="1"/>
  <c r="W371" i="2"/>
  <c r="V371" i="2" s="1"/>
  <c r="W370" i="2"/>
  <c r="V370" i="2" s="1"/>
  <c r="W369" i="2"/>
  <c r="W368" i="2"/>
  <c r="W367" i="2"/>
  <c r="V367" i="2" s="1"/>
  <c r="W366" i="2"/>
  <c r="V366" i="2" s="1"/>
  <c r="W365" i="2"/>
  <c r="W364" i="2"/>
  <c r="V364" i="2" s="1"/>
  <c r="W363" i="2"/>
  <c r="V363" i="2" s="1"/>
  <c r="W362" i="2"/>
  <c r="V362" i="2" s="1"/>
  <c r="W361" i="2"/>
  <c r="W360" i="2"/>
  <c r="W359" i="2"/>
  <c r="V359" i="2" s="1"/>
  <c r="W358" i="2"/>
  <c r="V358" i="2" s="1"/>
  <c r="W357" i="2"/>
  <c r="W356" i="2"/>
  <c r="V356" i="2" s="1"/>
  <c r="W378" i="2"/>
  <c r="V378" i="2" s="1"/>
  <c r="W377" i="2"/>
  <c r="V377" i="2" s="1"/>
  <c r="W376" i="2"/>
  <c r="V376" i="2" s="1"/>
  <c r="W375" i="2"/>
  <c r="V375" i="2" s="1"/>
  <c r="L367" i="2"/>
  <c r="N356" i="2"/>
  <c r="N318" i="2"/>
  <c r="N337" i="2"/>
  <c r="L349" i="2"/>
  <c r="L348" i="2"/>
  <c r="L335" i="2"/>
  <c r="L333" i="2"/>
  <c r="N330" i="2"/>
  <c r="N326" i="2"/>
  <c r="N322" i="2"/>
  <c r="L336" i="2"/>
  <c r="L334" i="2"/>
  <c r="L332" i="2"/>
  <c r="L330" i="2"/>
  <c r="L329" i="2"/>
  <c r="L328" i="2"/>
  <c r="L327" i="2"/>
  <c r="L326" i="2"/>
  <c r="L325" i="2"/>
  <c r="L324" i="2"/>
  <c r="L323" i="2"/>
  <c r="L337" i="2"/>
  <c r="N354" i="2"/>
  <c r="N353" i="2"/>
  <c r="N342" i="2"/>
  <c r="L340" i="2"/>
  <c r="L343" i="2"/>
  <c r="L342" i="2"/>
  <c r="L341" i="2"/>
  <c r="L331" i="2"/>
  <c r="L355" i="2"/>
  <c r="L354" i="2"/>
  <c r="L353" i="2"/>
  <c r="L352" i="2"/>
  <c r="L351" i="2"/>
  <c r="N374" i="2"/>
  <c r="L339" i="2"/>
  <c r="L309" i="2"/>
  <c r="L308" i="2"/>
  <c r="L374" i="2"/>
  <c r="L373" i="2"/>
  <c r="L372" i="2"/>
  <c r="L371" i="2"/>
  <c r="L370" i="2"/>
  <c r="L369" i="2"/>
  <c r="L368" i="2"/>
  <c r="L350" i="2"/>
  <c r="N347" i="2"/>
  <c r="N341" i="2"/>
  <c r="N373" i="2"/>
  <c r="N372" i="2"/>
  <c r="N368" i="2"/>
  <c r="N345" i="2"/>
  <c r="N343" i="2"/>
  <c r="L322" i="2"/>
  <c r="L321" i="2"/>
  <c r="L320" i="2"/>
  <c r="L319" i="2"/>
  <c r="N310" i="2"/>
  <c r="L346" i="2"/>
  <c r="L345" i="2"/>
  <c r="L344" i="2"/>
  <c r="L318" i="2"/>
  <c r="L317" i="2"/>
  <c r="L316" i="2"/>
  <c r="L315" i="2"/>
  <c r="L314" i="2"/>
  <c r="L313" i="2"/>
  <c r="L312" i="2"/>
  <c r="L311" i="2"/>
  <c r="L310" i="2"/>
  <c r="N338" i="2"/>
  <c r="N365" i="2"/>
  <c r="L285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338" i="2"/>
  <c r="L366" i="2"/>
  <c r="L365" i="2"/>
  <c r="L364" i="2"/>
  <c r="N334" i="2"/>
  <c r="L363" i="2"/>
  <c r="N376" i="2"/>
  <c r="N350" i="2"/>
  <c r="L362" i="2"/>
  <c r="L361" i="2"/>
  <c r="L360" i="2"/>
  <c r="L359" i="2"/>
  <c r="L358" i="2"/>
  <c r="L357" i="2"/>
  <c r="L356" i="2"/>
  <c r="L378" i="2"/>
  <c r="L377" i="2"/>
  <c r="L376" i="2"/>
  <c r="L375" i="2"/>
  <c r="L296" i="2"/>
  <c r="L293" i="2"/>
  <c r="L284" i="2"/>
  <c r="L283" i="2"/>
  <c r="L295" i="2"/>
  <c r="L286" i="2"/>
  <c r="N333" i="2"/>
  <c r="N332" i="2"/>
  <c r="N325" i="2"/>
  <c r="N324" i="2"/>
  <c r="N377" i="2"/>
  <c r="N351" i="2"/>
  <c r="N321" i="2"/>
  <c r="N320" i="2"/>
  <c r="N308" i="2"/>
  <c r="L291" i="2"/>
  <c r="L287" i="2"/>
  <c r="N355" i="2"/>
  <c r="N346" i="2"/>
  <c r="N339" i="2"/>
  <c r="N329" i="2"/>
  <c r="N328" i="2"/>
  <c r="N317" i="2"/>
  <c r="N316" i="2"/>
  <c r="N369" i="2"/>
  <c r="N367" i="2"/>
  <c r="N362" i="2"/>
  <c r="N358" i="2"/>
  <c r="N357" i="2"/>
  <c r="N378" i="2"/>
  <c r="N370" i="2"/>
  <c r="L297" i="2"/>
  <c r="L292" i="2"/>
  <c r="N375" i="2"/>
  <c r="L290" i="2"/>
  <c r="L288" i="2"/>
  <c r="N265" i="2"/>
  <c r="N263" i="2"/>
  <c r="N352" i="2"/>
  <c r="N348" i="2"/>
  <c r="N344" i="2"/>
  <c r="N340" i="2"/>
  <c r="N335" i="2"/>
  <c r="N364" i="2"/>
  <c r="L294" i="2"/>
  <c r="L289" i="2"/>
  <c r="N336" i="2"/>
  <c r="N331" i="2"/>
  <c r="N327" i="2"/>
  <c r="N323" i="2"/>
  <c r="N319" i="2"/>
  <c r="N315" i="2"/>
  <c r="N311" i="2"/>
  <c r="N371" i="2"/>
  <c r="N366" i="2"/>
  <c r="N359" i="2"/>
  <c r="L307" i="2"/>
  <c r="N284" i="2"/>
  <c r="L298" i="2"/>
  <c r="N290" i="2"/>
  <c r="N287" i="2"/>
  <c r="N273" i="2"/>
  <c r="N272" i="2"/>
  <c r="N270" i="2"/>
  <c r="L303" i="2"/>
  <c r="L301" i="2"/>
  <c r="L300" i="2"/>
  <c r="L299" i="2"/>
  <c r="N306" i="2"/>
  <c r="N303" i="2"/>
  <c r="N299" i="2"/>
  <c r="N295" i="2"/>
  <c r="N294" i="2"/>
  <c r="N291" i="2"/>
  <c r="N289" i="2"/>
  <c r="N288" i="2"/>
  <c r="N277" i="2"/>
  <c r="N282" i="2"/>
  <c r="N268" i="2"/>
  <c r="N283" i="2"/>
  <c r="N281" i="2"/>
  <c r="N267" i="2"/>
  <c r="N302" i="2"/>
  <c r="N298" i="2"/>
  <c r="N280" i="2"/>
  <c r="L305" i="2"/>
  <c r="L304" i="2"/>
  <c r="L302" i="2"/>
  <c r="N279" i="2"/>
  <c r="N274" i="2"/>
  <c r="N266" i="2"/>
  <c r="N264" i="2"/>
  <c r="N307" i="2"/>
  <c r="L306" i="2"/>
  <c r="N286" i="2"/>
  <c r="N278" i="2"/>
  <c r="N276" i="2"/>
  <c r="N271" i="2"/>
  <c r="V360" i="2" l="1"/>
  <c r="U360" i="2" s="1"/>
  <c r="V368" i="2"/>
  <c r="X368" i="2" s="1"/>
  <c r="V309" i="2"/>
  <c r="X309" i="2" s="1"/>
  <c r="V325" i="2"/>
  <c r="X325" i="2" s="1"/>
  <c r="V333" i="2"/>
  <c r="X333" i="2" s="1"/>
  <c r="V341" i="2"/>
  <c r="X341" i="2" s="1"/>
  <c r="V349" i="2"/>
  <c r="X349" i="2" s="1"/>
  <c r="V264" i="2"/>
  <c r="X264" i="2" s="1"/>
  <c r="V288" i="2"/>
  <c r="U288" i="2" s="1"/>
  <c r="V296" i="2"/>
  <c r="X296" i="2" s="1"/>
  <c r="V304" i="2"/>
  <c r="U304" i="2" s="1"/>
  <c r="V361" i="2"/>
  <c r="X361" i="2" s="1"/>
  <c r="V369" i="2"/>
  <c r="X369" i="2" s="1"/>
  <c r="V310" i="2"/>
  <c r="X310" i="2" s="1"/>
  <c r="V318" i="2"/>
  <c r="U318" i="2" s="1"/>
  <c r="V326" i="2"/>
  <c r="X326" i="2" s="1"/>
  <c r="V334" i="2"/>
  <c r="X334" i="2" s="1"/>
  <c r="V342" i="2"/>
  <c r="U342" i="2" s="1"/>
  <c r="V350" i="2"/>
  <c r="X350" i="2" s="1"/>
  <c r="V265" i="2"/>
  <c r="X265" i="2" s="1"/>
  <c r="V273" i="2"/>
  <c r="X273" i="2" s="1"/>
  <c r="V281" i="2"/>
  <c r="X281" i="2" s="1"/>
  <c r="V289" i="2"/>
  <c r="U289" i="2" s="1"/>
  <c r="V297" i="2"/>
  <c r="X297" i="2" s="1"/>
  <c r="V305" i="2"/>
  <c r="X305" i="2" s="1"/>
  <c r="V327" i="2"/>
  <c r="U327" i="2" s="1"/>
  <c r="V335" i="2"/>
  <c r="U335" i="2" s="1"/>
  <c r="V343" i="2"/>
  <c r="X343" i="2" s="1"/>
  <c r="V351" i="2"/>
  <c r="U351" i="2" s="1"/>
  <c r="V282" i="2"/>
  <c r="U282" i="2" s="1"/>
  <c r="V290" i="2"/>
  <c r="X290" i="2" s="1"/>
  <c r="V298" i="2"/>
  <c r="U298" i="2" s="1"/>
  <c r="V306" i="2"/>
  <c r="X306" i="2" s="1"/>
  <c r="V313" i="2"/>
  <c r="X313" i="2" s="1"/>
  <c r="V321" i="2"/>
  <c r="X321" i="2" s="1"/>
  <c r="V329" i="2"/>
  <c r="X329" i="2" s="1"/>
  <c r="V337" i="2"/>
  <c r="X337" i="2" s="1"/>
  <c r="V345" i="2"/>
  <c r="U345" i="2" s="1"/>
  <c r="V353" i="2"/>
  <c r="U353" i="2" s="1"/>
  <c r="V268" i="2"/>
  <c r="U268" i="2" s="1"/>
  <c r="V284" i="2"/>
  <c r="U284" i="2" s="1"/>
  <c r="V292" i="2"/>
  <c r="U292" i="2" s="1"/>
  <c r="V300" i="2"/>
  <c r="U300" i="2" s="1"/>
  <c r="V357" i="2"/>
  <c r="U357" i="2" s="1"/>
  <c r="V365" i="2"/>
  <c r="X365" i="2" s="1"/>
  <c r="V373" i="2"/>
  <c r="X373" i="2" s="1"/>
  <c r="V314" i="2"/>
  <c r="X314" i="2" s="1"/>
  <c r="V322" i="2"/>
  <c r="X322" i="2" s="1"/>
  <c r="V338" i="2"/>
  <c r="X338" i="2" s="1"/>
  <c r="V346" i="2"/>
  <c r="U346" i="2" s="1"/>
  <c r="V354" i="2"/>
  <c r="U354" i="2" s="1"/>
  <c r="V269" i="2"/>
  <c r="X269" i="2" s="1"/>
  <c r="V277" i="2"/>
  <c r="X277" i="2" s="1"/>
  <c r="V285" i="2"/>
  <c r="U285" i="2" s="1"/>
  <c r="V293" i="2"/>
  <c r="X293" i="2" s="1"/>
  <c r="V301" i="2"/>
  <c r="X301" i="2" s="1"/>
  <c r="V295" i="2"/>
  <c r="X295" i="2" s="1"/>
  <c r="V303" i="2"/>
  <c r="U303" i="2" s="1"/>
  <c r="U331" i="2"/>
  <c r="X331" i="2"/>
  <c r="X355" i="2"/>
  <c r="U355" i="2"/>
  <c r="U330" i="2"/>
  <c r="X330" i="2"/>
  <c r="X317" i="2"/>
  <c r="U317" i="2"/>
  <c r="U291" i="2"/>
  <c r="X320" i="2"/>
  <c r="U307" i="2"/>
  <c r="X359" i="2"/>
  <c r="U371" i="2"/>
  <c r="X308" i="2"/>
  <c r="U312" i="2"/>
  <c r="U316" i="2"/>
  <c r="U340" i="2"/>
  <c r="X358" i="2"/>
  <c r="U319" i="2"/>
  <c r="X335" i="2"/>
  <c r="U347" i="2"/>
  <c r="X278" i="2"/>
  <c r="U363" i="2"/>
  <c r="U367" i="2"/>
  <c r="U332" i="2"/>
  <c r="U279" i="2"/>
  <c r="X287" i="2"/>
  <c r="U302" i="2"/>
  <c r="U323" i="2"/>
  <c r="U283" i="2"/>
  <c r="X378" i="2"/>
  <c r="X370" i="2"/>
  <c r="U311" i="2"/>
  <c r="X315" i="2"/>
  <c r="U324" i="2"/>
  <c r="U336" i="2"/>
  <c r="U376" i="2"/>
  <c r="U362" i="2"/>
  <c r="X366" i="2"/>
  <c r="X270" i="2"/>
  <c r="X286" i="2"/>
  <c r="X275" i="2"/>
  <c r="X348" i="2"/>
  <c r="U352" i="2"/>
  <c r="U263" i="2"/>
  <c r="U377" i="2"/>
  <c r="U267" i="2"/>
  <c r="X375" i="2"/>
  <c r="U364" i="2"/>
  <c r="U368" i="2"/>
  <c r="X276" i="2"/>
  <c r="X280" i="2"/>
  <c r="U356" i="2"/>
  <c r="U328" i="2"/>
  <c r="U344" i="2"/>
  <c r="U271" i="2"/>
  <c r="U339" i="2"/>
  <c r="X272" i="2"/>
  <c r="U294" i="2"/>
  <c r="X299" i="2"/>
  <c r="U372" i="2"/>
  <c r="X374" i="2"/>
  <c r="U374" i="2"/>
  <c r="X340" i="2"/>
  <c r="X364" i="2"/>
  <c r="U359" i="2"/>
  <c r="X342" i="2"/>
  <c r="U337" i="2"/>
  <c r="U334" i="2"/>
  <c r="U350" i="2"/>
  <c r="U365" i="2"/>
  <c r="X347" i="2"/>
  <c r="U322" i="2"/>
  <c r="U358" i="2"/>
  <c r="U309" i="2"/>
  <c r="U338" i="2"/>
  <c r="U375" i="2"/>
  <c r="U301" i="2"/>
  <c r="U321" i="2"/>
  <c r="U306" i="2"/>
  <c r="U278" i="2"/>
  <c r="X284" i="2"/>
  <c r="X360" i="2"/>
  <c r="U343" i="2"/>
  <c r="U313" i="2"/>
  <c r="U265" i="2"/>
  <c r="U273" i="2"/>
  <c r="U296" i="2"/>
  <c r="U326" i="2"/>
  <c r="X327" i="2"/>
  <c r="U361" i="2"/>
  <c r="X376" i="2"/>
  <c r="U349" i="2"/>
  <c r="X351" i="2"/>
  <c r="X319" i="2"/>
  <c r="U325" i="2"/>
  <c r="U333" i="2"/>
  <c r="U369" i="2"/>
  <c r="X300" i="2"/>
  <c r="U264" i="2"/>
  <c r="U297" i="2"/>
  <c r="U280" i="2"/>
  <c r="U281" i="2"/>
  <c r="U305" i="2"/>
  <c r="U276" i="2"/>
  <c r="X304" i="2"/>
  <c r="X288" i="2"/>
  <c r="X268" i="2"/>
  <c r="X292" i="2"/>
  <c r="X298" i="2"/>
  <c r="U293" i="2"/>
  <c r="X274" i="2"/>
  <c r="U274" i="2"/>
  <c r="X266" i="2"/>
  <c r="U266" i="2"/>
  <c r="X282" i="2" l="1"/>
  <c r="U269" i="2"/>
  <c r="U310" i="2"/>
  <c r="U373" i="2"/>
  <c r="U341" i="2"/>
  <c r="U314" i="2"/>
  <c r="X357" i="2"/>
  <c r="U329" i="2"/>
  <c r="U277" i="2"/>
  <c r="X303" i="2"/>
  <c r="X354" i="2"/>
  <c r="X353" i="2"/>
  <c r="U290" i="2"/>
  <c r="X289" i="2"/>
  <c r="X318" i="2"/>
  <c r="U295" i="2"/>
  <c r="X285" i="2"/>
  <c r="X346" i="2"/>
  <c r="X345" i="2"/>
  <c r="X312" i="2"/>
  <c r="X367" i="2"/>
  <c r="U370" i="2"/>
  <c r="U270" i="2"/>
  <c r="X339" i="2"/>
  <c r="X356" i="2"/>
  <c r="X332" i="2"/>
  <c r="X302" i="2"/>
  <c r="X316" i="2"/>
  <c r="X352" i="2"/>
  <c r="X263" i="2"/>
  <c r="X311" i="2"/>
  <c r="X291" i="2"/>
  <c r="X371" i="2"/>
  <c r="U287" i="2"/>
  <c r="X271" i="2"/>
  <c r="X372" i="2"/>
  <c r="X323" i="2"/>
  <c r="U272" i="2"/>
  <c r="X328" i="2"/>
  <c r="U299" i="2"/>
  <c r="U308" i="2"/>
  <c r="X336" i="2"/>
  <c r="U275" i="2"/>
  <c r="X279" i="2"/>
  <c r="X307" i="2"/>
  <c r="U366" i="2"/>
  <c r="X363" i="2"/>
  <c r="X324" i="2"/>
  <c r="X267" i="2"/>
  <c r="X294" i="2"/>
  <c r="U378" i="2"/>
  <c r="U286" i="2"/>
  <c r="U348" i="2"/>
  <c r="X377" i="2"/>
  <c r="U320" i="2"/>
  <c r="X283" i="2"/>
  <c r="U315" i="2"/>
  <c r="X362" i="2"/>
  <c r="X344" i="2"/>
  <c r="I35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4" i="2"/>
  <c r="N5" i="2" l="1"/>
  <c r="N10" i="2"/>
  <c r="N13" i="2"/>
  <c r="N18" i="2"/>
  <c r="N21" i="2"/>
  <c r="N29" i="2"/>
  <c r="N37" i="2"/>
  <c r="N45" i="2"/>
  <c r="N9" i="2"/>
  <c r="N17" i="2"/>
  <c r="N25" i="2"/>
  <c r="N33" i="2"/>
  <c r="N41" i="2"/>
  <c r="W86" i="2"/>
  <c r="V86" i="2" s="1"/>
  <c r="N140" i="2" l="1"/>
  <c r="N136" i="2"/>
  <c r="N132" i="2"/>
  <c r="N128" i="2"/>
  <c r="N124" i="2"/>
  <c r="N120" i="2"/>
  <c r="N116" i="2"/>
  <c r="N112" i="2"/>
  <c r="N108" i="2"/>
  <c r="N50" i="2"/>
  <c r="N42" i="2"/>
  <c r="N34" i="2"/>
  <c r="N26" i="2"/>
  <c r="N144" i="2"/>
  <c r="N105" i="2"/>
  <c r="N101" i="2"/>
  <c r="N97" i="2"/>
  <c r="N93" i="2"/>
  <c r="N89" i="2"/>
  <c r="N85" i="2"/>
  <c r="N81" i="2"/>
  <c r="N77" i="2"/>
  <c r="N69" i="2"/>
  <c r="N65" i="2"/>
  <c r="N61" i="2"/>
  <c r="N57" i="2"/>
  <c r="N53" i="2"/>
  <c r="N49" i="2"/>
  <c r="W262" i="2"/>
  <c r="V262" i="2" s="1"/>
  <c r="W258" i="2"/>
  <c r="V258" i="2" s="1"/>
  <c r="W254" i="2"/>
  <c r="V254" i="2" s="1"/>
  <c r="W250" i="2"/>
  <c r="V250" i="2" s="1"/>
  <c r="W246" i="2"/>
  <c r="V246" i="2" s="1"/>
  <c r="W242" i="2"/>
  <c r="V242" i="2" s="1"/>
  <c r="W238" i="2"/>
  <c r="V238" i="2" s="1"/>
  <c r="W234" i="2"/>
  <c r="V234" i="2" s="1"/>
  <c r="W230" i="2"/>
  <c r="V230" i="2" s="1"/>
  <c r="W226" i="2"/>
  <c r="V226" i="2" s="1"/>
  <c r="W222" i="2"/>
  <c r="V222" i="2" s="1"/>
  <c r="W218" i="2"/>
  <c r="V218" i="2" s="1"/>
  <c r="W214" i="2"/>
  <c r="V214" i="2" s="1"/>
  <c r="W210" i="2"/>
  <c r="V210" i="2" s="1"/>
  <c r="W206" i="2"/>
  <c r="V206" i="2" s="1"/>
  <c r="W202" i="2"/>
  <c r="V202" i="2" s="1"/>
  <c r="W198" i="2"/>
  <c r="V198" i="2" s="1"/>
  <c r="W194" i="2"/>
  <c r="V194" i="2" s="1"/>
  <c r="W190" i="2"/>
  <c r="V190" i="2" s="1"/>
  <c r="W186" i="2"/>
  <c r="V186" i="2" s="1"/>
  <c r="W182" i="2"/>
  <c r="V182" i="2" s="1"/>
  <c r="W178" i="2"/>
  <c r="V178" i="2" s="1"/>
  <c r="W174" i="2"/>
  <c r="V174" i="2" s="1"/>
  <c r="W170" i="2"/>
  <c r="V170" i="2" s="1"/>
  <c r="W166" i="2"/>
  <c r="V166" i="2" s="1"/>
  <c r="W162" i="2"/>
  <c r="V162" i="2" s="1"/>
  <c r="W158" i="2"/>
  <c r="V158" i="2" s="1"/>
  <c r="W154" i="2"/>
  <c r="V154" i="2" s="1"/>
  <c r="W150" i="2"/>
  <c r="V150" i="2" s="1"/>
  <c r="W146" i="2"/>
  <c r="V146" i="2" s="1"/>
  <c r="W142" i="2"/>
  <c r="V142" i="2" s="1"/>
  <c r="W138" i="2"/>
  <c r="V138" i="2" s="1"/>
  <c r="W134" i="2"/>
  <c r="V134" i="2" s="1"/>
  <c r="W130" i="2"/>
  <c r="V130" i="2" s="1"/>
  <c r="W126" i="2"/>
  <c r="V126" i="2" s="1"/>
  <c r="W122" i="2"/>
  <c r="V122" i="2" s="1"/>
  <c r="W118" i="2"/>
  <c r="V118" i="2" s="1"/>
  <c r="W114" i="2"/>
  <c r="V114" i="2" s="1"/>
  <c r="W110" i="2"/>
  <c r="V110" i="2" s="1"/>
  <c r="W106" i="2"/>
  <c r="V106" i="2" s="1"/>
  <c r="W102" i="2"/>
  <c r="V102" i="2" s="1"/>
  <c r="W98" i="2"/>
  <c r="V98" i="2" s="1"/>
  <c r="W94" i="2"/>
  <c r="V94" i="2" s="1"/>
  <c r="W90" i="2"/>
  <c r="V90" i="2" s="1"/>
  <c r="W85" i="2"/>
  <c r="V85" i="2" s="1"/>
  <c r="W81" i="2"/>
  <c r="V81" i="2" s="1"/>
  <c r="W77" i="2"/>
  <c r="V77" i="2" s="1"/>
  <c r="W73" i="2"/>
  <c r="V73" i="2" s="1"/>
  <c r="W69" i="2"/>
  <c r="V69" i="2" s="1"/>
  <c r="W65" i="2"/>
  <c r="V65" i="2" s="1"/>
  <c r="W61" i="2"/>
  <c r="V61" i="2" s="1"/>
  <c r="W57" i="2"/>
  <c r="V57" i="2" s="1"/>
  <c r="W53" i="2"/>
  <c r="V53" i="2" s="1"/>
  <c r="W49" i="2"/>
  <c r="V49" i="2" s="1"/>
  <c r="W45" i="2"/>
  <c r="V45" i="2" s="1"/>
  <c r="W41" i="2"/>
  <c r="V41" i="2" s="1"/>
  <c r="W37" i="2"/>
  <c r="V37" i="2" s="1"/>
  <c r="W33" i="2"/>
  <c r="V33" i="2" s="1"/>
  <c r="W29" i="2"/>
  <c r="V29" i="2" s="1"/>
  <c r="W25" i="2"/>
  <c r="V25" i="2" s="1"/>
  <c r="W21" i="2"/>
  <c r="V21" i="2" s="1"/>
  <c r="W17" i="2"/>
  <c r="V17" i="2" s="1"/>
  <c r="W13" i="2"/>
  <c r="V13" i="2" s="1"/>
  <c r="W9" i="2"/>
  <c r="V9" i="2" s="1"/>
  <c r="W5" i="2"/>
  <c r="V5" i="2" s="1"/>
  <c r="W4" i="2"/>
  <c r="V4" i="2" s="1"/>
  <c r="W259" i="2"/>
  <c r="W255" i="2"/>
  <c r="W251" i="2"/>
  <c r="W247" i="2"/>
  <c r="W243" i="2"/>
  <c r="W239" i="2"/>
  <c r="V239" i="2" s="1"/>
  <c r="W235" i="2"/>
  <c r="V235" i="2" s="1"/>
  <c r="W231" i="2"/>
  <c r="V231" i="2" s="1"/>
  <c r="W227" i="2"/>
  <c r="W223" i="2"/>
  <c r="W219" i="2"/>
  <c r="W215" i="2"/>
  <c r="W211" i="2"/>
  <c r="V211" i="2" s="1"/>
  <c r="W207" i="2"/>
  <c r="W203" i="2"/>
  <c r="W199" i="2"/>
  <c r="W195" i="2"/>
  <c r="W191" i="2"/>
  <c r="W187" i="2"/>
  <c r="V187" i="2" s="1"/>
  <c r="W183" i="2"/>
  <c r="W179" i="2"/>
  <c r="W175" i="2"/>
  <c r="W171" i="2"/>
  <c r="W167" i="2"/>
  <c r="W163" i="2"/>
  <c r="W159" i="2"/>
  <c r="W155" i="2"/>
  <c r="W151" i="2"/>
  <c r="W147" i="2"/>
  <c r="W143" i="2"/>
  <c r="W139" i="2"/>
  <c r="W135" i="2"/>
  <c r="W131" i="2"/>
  <c r="V131" i="2" s="1"/>
  <c r="W127" i="2"/>
  <c r="V127" i="2" s="1"/>
  <c r="W123" i="2"/>
  <c r="V123" i="2" s="1"/>
  <c r="W119" i="2"/>
  <c r="W115" i="2"/>
  <c r="W111" i="2"/>
  <c r="W107" i="2"/>
  <c r="V107" i="2" s="1"/>
  <c r="W103" i="2"/>
  <c r="V103" i="2" s="1"/>
  <c r="W99" i="2"/>
  <c r="V99" i="2" s="1"/>
  <c r="W95" i="2"/>
  <c r="V95" i="2" s="1"/>
  <c r="W91" i="2"/>
  <c r="V91" i="2" s="1"/>
  <c r="W87" i="2"/>
  <c r="V87" i="2" s="1"/>
  <c r="W82" i="2"/>
  <c r="V82" i="2" s="1"/>
  <c r="W78" i="2"/>
  <c r="V78" i="2" s="1"/>
  <c r="W74" i="2"/>
  <c r="V74" i="2" s="1"/>
  <c r="W70" i="2"/>
  <c r="V70" i="2" s="1"/>
  <c r="W66" i="2"/>
  <c r="V66" i="2" s="1"/>
  <c r="W62" i="2"/>
  <c r="V62" i="2" s="1"/>
  <c r="W58" i="2"/>
  <c r="V58" i="2" s="1"/>
  <c r="W54" i="2"/>
  <c r="V54" i="2" s="1"/>
  <c r="W50" i="2"/>
  <c r="V50" i="2" s="1"/>
  <c r="W46" i="2"/>
  <c r="V46" i="2" s="1"/>
  <c r="W42" i="2"/>
  <c r="V42" i="2" s="1"/>
  <c r="W38" i="2"/>
  <c r="V38" i="2" s="1"/>
  <c r="W34" i="2"/>
  <c r="V34" i="2" s="1"/>
  <c r="W30" i="2"/>
  <c r="V30" i="2" s="1"/>
  <c r="W26" i="2"/>
  <c r="V26" i="2" s="1"/>
  <c r="W22" i="2"/>
  <c r="V22" i="2" s="1"/>
  <c r="W18" i="2"/>
  <c r="V18" i="2" s="1"/>
  <c r="W14" i="2"/>
  <c r="V14" i="2" s="1"/>
  <c r="W10" i="2"/>
  <c r="V10" i="2" s="1"/>
  <c r="W6" i="2"/>
  <c r="V6" i="2" s="1"/>
  <c r="W260" i="2"/>
  <c r="V260" i="2" s="1"/>
  <c r="W256" i="2"/>
  <c r="W252" i="2"/>
  <c r="W248" i="2"/>
  <c r="W244" i="2"/>
  <c r="V244" i="2" s="1"/>
  <c r="W240" i="2"/>
  <c r="W236" i="2"/>
  <c r="W232" i="2"/>
  <c r="W228" i="2"/>
  <c r="V228" i="2" s="1"/>
  <c r="W224" i="2"/>
  <c r="W220" i="2"/>
  <c r="W216" i="2"/>
  <c r="W212" i="2"/>
  <c r="V212" i="2" s="1"/>
  <c r="W208" i="2"/>
  <c r="W204" i="2"/>
  <c r="V204" i="2" s="1"/>
  <c r="W200" i="2"/>
  <c r="V200" i="2" s="1"/>
  <c r="W196" i="2"/>
  <c r="V196" i="2" s="1"/>
  <c r="W192" i="2"/>
  <c r="W188" i="2"/>
  <c r="W184" i="2"/>
  <c r="W180" i="2"/>
  <c r="V180" i="2" s="1"/>
  <c r="W176" i="2"/>
  <c r="W172" i="2"/>
  <c r="W168" i="2"/>
  <c r="W164" i="2"/>
  <c r="V164" i="2" s="1"/>
  <c r="W160" i="2"/>
  <c r="W156" i="2"/>
  <c r="W152" i="2"/>
  <c r="W148" i="2"/>
  <c r="V148" i="2" s="1"/>
  <c r="W144" i="2"/>
  <c r="W140" i="2"/>
  <c r="V140" i="2" s="1"/>
  <c r="W136" i="2"/>
  <c r="V136" i="2" s="1"/>
  <c r="W132" i="2"/>
  <c r="V132" i="2" s="1"/>
  <c r="W128" i="2"/>
  <c r="W124" i="2"/>
  <c r="W120" i="2"/>
  <c r="W116" i="2"/>
  <c r="V116" i="2" s="1"/>
  <c r="W112" i="2"/>
  <c r="V112" i="2" s="1"/>
  <c r="W108" i="2"/>
  <c r="V108" i="2" s="1"/>
  <c r="W104" i="2"/>
  <c r="V104" i="2" s="1"/>
  <c r="W100" i="2"/>
  <c r="V100" i="2" s="1"/>
  <c r="W96" i="2"/>
  <c r="V96" i="2" s="1"/>
  <c r="W92" i="2"/>
  <c r="V92" i="2" s="1"/>
  <c r="W88" i="2"/>
  <c r="V88" i="2" s="1"/>
  <c r="W83" i="2"/>
  <c r="V83" i="2" s="1"/>
  <c r="W79" i="2"/>
  <c r="V79" i="2" s="1"/>
  <c r="W75" i="2"/>
  <c r="V75" i="2" s="1"/>
  <c r="W71" i="2"/>
  <c r="V71" i="2" s="1"/>
  <c r="W67" i="2"/>
  <c r="V67" i="2" s="1"/>
  <c r="W63" i="2"/>
  <c r="V63" i="2" s="1"/>
  <c r="W59" i="2"/>
  <c r="V59" i="2" s="1"/>
  <c r="W55" i="2"/>
  <c r="V55" i="2" s="1"/>
  <c r="W51" i="2"/>
  <c r="V51" i="2" s="1"/>
  <c r="W47" i="2"/>
  <c r="V47" i="2" s="1"/>
  <c r="W43" i="2"/>
  <c r="V43" i="2" s="1"/>
  <c r="W39" i="2"/>
  <c r="V39" i="2" s="1"/>
  <c r="W35" i="2"/>
  <c r="V35" i="2" s="1"/>
  <c r="W31" i="2"/>
  <c r="V31" i="2" s="1"/>
  <c r="W27" i="2"/>
  <c r="V27" i="2" s="1"/>
  <c r="W23" i="2"/>
  <c r="V23" i="2" s="1"/>
  <c r="W19" i="2"/>
  <c r="V19" i="2" s="1"/>
  <c r="W15" i="2"/>
  <c r="V15" i="2" s="1"/>
  <c r="W11" i="2"/>
  <c r="V11" i="2" s="1"/>
  <c r="W7" i="2"/>
  <c r="V7" i="2" s="1"/>
  <c r="W261" i="2"/>
  <c r="V261" i="2" s="1"/>
  <c r="W257" i="2"/>
  <c r="V257" i="2" s="1"/>
  <c r="W253" i="2"/>
  <c r="V253" i="2" s="1"/>
  <c r="W249" i="2"/>
  <c r="V249" i="2" s="1"/>
  <c r="W245" i="2"/>
  <c r="V245" i="2" s="1"/>
  <c r="W241" i="2"/>
  <c r="V241" i="2" s="1"/>
  <c r="W237" i="2"/>
  <c r="V237" i="2" s="1"/>
  <c r="W233" i="2"/>
  <c r="V233" i="2" s="1"/>
  <c r="W229" i="2"/>
  <c r="V229" i="2" s="1"/>
  <c r="W225" i="2"/>
  <c r="V225" i="2" s="1"/>
  <c r="W221" i="2"/>
  <c r="V221" i="2" s="1"/>
  <c r="W217" i="2"/>
  <c r="V217" i="2" s="1"/>
  <c r="W213" i="2"/>
  <c r="V213" i="2" s="1"/>
  <c r="W209" i="2"/>
  <c r="V209" i="2" s="1"/>
  <c r="W205" i="2"/>
  <c r="V205" i="2" s="1"/>
  <c r="W201" i="2"/>
  <c r="V201" i="2" s="1"/>
  <c r="W197" i="2"/>
  <c r="V197" i="2" s="1"/>
  <c r="W193" i="2"/>
  <c r="V193" i="2" s="1"/>
  <c r="W189" i="2"/>
  <c r="V189" i="2" s="1"/>
  <c r="W185" i="2"/>
  <c r="V185" i="2" s="1"/>
  <c r="W181" i="2"/>
  <c r="V181" i="2" s="1"/>
  <c r="W177" i="2"/>
  <c r="V177" i="2" s="1"/>
  <c r="W173" i="2"/>
  <c r="V173" i="2" s="1"/>
  <c r="W169" i="2"/>
  <c r="V169" i="2" s="1"/>
  <c r="W165" i="2"/>
  <c r="V165" i="2" s="1"/>
  <c r="W161" i="2"/>
  <c r="V161" i="2" s="1"/>
  <c r="W157" i="2"/>
  <c r="V157" i="2" s="1"/>
  <c r="W153" i="2"/>
  <c r="V153" i="2" s="1"/>
  <c r="W149" i="2"/>
  <c r="V149" i="2" s="1"/>
  <c r="W145" i="2"/>
  <c r="V145" i="2" s="1"/>
  <c r="W141" i="2"/>
  <c r="V141" i="2" s="1"/>
  <c r="W137" i="2"/>
  <c r="V137" i="2" s="1"/>
  <c r="W133" i="2"/>
  <c r="V133" i="2" s="1"/>
  <c r="W129" i="2"/>
  <c r="V129" i="2" s="1"/>
  <c r="W125" i="2"/>
  <c r="V125" i="2" s="1"/>
  <c r="W121" i="2"/>
  <c r="V121" i="2" s="1"/>
  <c r="W117" i="2"/>
  <c r="V117" i="2" s="1"/>
  <c r="W113" i="2"/>
  <c r="V113" i="2" s="1"/>
  <c r="W109" i="2"/>
  <c r="V109" i="2" s="1"/>
  <c r="W105" i="2"/>
  <c r="V105" i="2" s="1"/>
  <c r="W101" i="2"/>
  <c r="V101" i="2" s="1"/>
  <c r="W97" i="2"/>
  <c r="V97" i="2" s="1"/>
  <c r="W93" i="2"/>
  <c r="V93" i="2" s="1"/>
  <c r="W89" i="2"/>
  <c r="V89" i="2" s="1"/>
  <c r="W84" i="2"/>
  <c r="V84" i="2" s="1"/>
  <c r="W80" i="2"/>
  <c r="V80" i="2" s="1"/>
  <c r="W76" i="2"/>
  <c r="V76" i="2" s="1"/>
  <c r="W72" i="2"/>
  <c r="V72" i="2" s="1"/>
  <c r="W68" i="2"/>
  <c r="V68" i="2" s="1"/>
  <c r="W64" i="2"/>
  <c r="V64" i="2" s="1"/>
  <c r="W60" i="2"/>
  <c r="V60" i="2" s="1"/>
  <c r="W56" i="2"/>
  <c r="V56" i="2" s="1"/>
  <c r="W52" i="2"/>
  <c r="V52" i="2" s="1"/>
  <c r="W48" i="2"/>
  <c r="V48" i="2" s="1"/>
  <c r="W44" i="2"/>
  <c r="V44" i="2" s="1"/>
  <c r="W40" i="2"/>
  <c r="V40" i="2" s="1"/>
  <c r="W36" i="2"/>
  <c r="V36" i="2" s="1"/>
  <c r="W32" i="2"/>
  <c r="V32" i="2" s="1"/>
  <c r="W28" i="2"/>
  <c r="V28" i="2" s="1"/>
  <c r="W24" i="2"/>
  <c r="V24" i="2" s="1"/>
  <c r="W20" i="2"/>
  <c r="V20" i="2" s="1"/>
  <c r="W16" i="2"/>
  <c r="V16" i="2" s="1"/>
  <c r="W12" i="2"/>
  <c r="V12" i="2" s="1"/>
  <c r="W8" i="2"/>
  <c r="V8" i="2" s="1"/>
  <c r="N176" i="2"/>
  <c r="N172" i="2"/>
  <c r="N168" i="2"/>
  <c r="N164" i="2"/>
  <c r="N160" i="2"/>
  <c r="N156" i="2"/>
  <c r="N152" i="2"/>
  <c r="N148" i="2"/>
  <c r="N129" i="2"/>
  <c r="N121" i="2"/>
  <c r="N113" i="2"/>
  <c r="N106" i="2"/>
  <c r="N98" i="2"/>
  <c r="N90" i="2"/>
  <c r="N82" i="2"/>
  <c r="N74" i="2"/>
  <c r="N66" i="2"/>
  <c r="N58" i="2"/>
  <c r="N180" i="2"/>
  <c r="N184" i="2"/>
  <c r="N192" i="2"/>
  <c r="N167" i="2"/>
  <c r="N159" i="2"/>
  <c r="N151" i="2"/>
  <c r="N143" i="2"/>
  <c r="N135" i="2"/>
  <c r="N127" i="2"/>
  <c r="N119" i="2"/>
  <c r="N111" i="2"/>
  <c r="N104" i="2"/>
  <c r="N96" i="2"/>
  <c r="N88" i="2"/>
  <c r="N80" i="2"/>
  <c r="N72" i="2"/>
  <c r="N64" i="2"/>
  <c r="N56" i="2"/>
  <c r="N48" i="2"/>
  <c r="N40" i="2"/>
  <c r="N32" i="2"/>
  <c r="N16" i="2"/>
  <c r="N8" i="2"/>
  <c r="N24" i="2"/>
  <c r="N179" i="2"/>
  <c r="N171" i="2"/>
  <c r="N163" i="2"/>
  <c r="N155" i="2"/>
  <c r="N147" i="2"/>
  <c r="N139" i="2"/>
  <c r="N131" i="2"/>
  <c r="N123" i="2"/>
  <c r="N115" i="2"/>
  <c r="N107" i="2"/>
  <c r="N100" i="2"/>
  <c r="N92" i="2"/>
  <c r="N84" i="2"/>
  <c r="N76" i="2"/>
  <c r="N68" i="2"/>
  <c r="N60" i="2"/>
  <c r="N52" i="2"/>
  <c r="N44" i="2"/>
  <c r="N36" i="2"/>
  <c r="N28" i="2"/>
  <c r="N20" i="2"/>
  <c r="N12" i="2"/>
  <c r="N175" i="2"/>
  <c r="N188" i="2"/>
  <c r="N216" i="2"/>
  <c r="N212" i="2"/>
  <c r="N208" i="2"/>
  <c r="N204" i="2"/>
  <c r="N200" i="2"/>
  <c r="N196" i="2"/>
  <c r="N220" i="2"/>
  <c r="N224" i="2"/>
  <c r="N240" i="2"/>
  <c r="N236" i="2"/>
  <c r="N232" i="2"/>
  <c r="N228" i="2"/>
  <c r="N244" i="2"/>
  <c r="N219" i="2"/>
  <c r="N215" i="2"/>
  <c r="N211" i="2"/>
  <c r="N207" i="2"/>
  <c r="N203" i="2"/>
  <c r="N199" i="2"/>
  <c r="N195" i="2"/>
  <c r="N191" i="2"/>
  <c r="N187" i="2"/>
  <c r="N183" i="2"/>
  <c r="N252" i="2"/>
  <c r="N260" i="2"/>
  <c r="N4" i="2"/>
  <c r="N255" i="2"/>
  <c r="N247" i="2"/>
  <c r="N239" i="2"/>
  <c r="N235" i="2"/>
  <c r="N231" i="2"/>
  <c r="N227" i="2"/>
  <c r="N223" i="2"/>
  <c r="N79" i="2"/>
  <c r="N63" i="2"/>
  <c r="N47" i="2"/>
  <c r="N31" i="2"/>
  <c r="N15" i="2"/>
  <c r="N87" i="2"/>
  <c r="N71" i="2"/>
  <c r="N55" i="2"/>
  <c r="N39" i="2"/>
  <c r="N23" i="2"/>
  <c r="N7" i="2"/>
  <c r="N221" i="2"/>
  <c r="N213" i="2"/>
  <c r="N205" i="2"/>
  <c r="N197" i="2"/>
  <c r="N189" i="2"/>
  <c r="N181" i="2"/>
  <c r="N173" i="2"/>
  <c r="N165" i="2"/>
  <c r="N157" i="2"/>
  <c r="N149" i="2"/>
  <c r="N141" i="2"/>
  <c r="N133" i="2"/>
  <c r="N125" i="2"/>
  <c r="N117" i="2"/>
  <c r="N109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209" i="2"/>
  <c r="N201" i="2"/>
  <c r="N193" i="2"/>
  <c r="N185" i="2"/>
  <c r="N177" i="2"/>
  <c r="N161" i="2"/>
  <c r="N153" i="2"/>
  <c r="N145" i="2"/>
  <c r="N137" i="2"/>
  <c r="N238" i="2"/>
  <c r="N230" i="2"/>
  <c r="N222" i="2"/>
  <c r="N214" i="2"/>
  <c r="N206" i="2"/>
  <c r="N198" i="2"/>
  <c r="N190" i="2"/>
  <c r="N182" i="2"/>
  <c r="N174" i="2"/>
  <c r="N166" i="2"/>
  <c r="N158" i="2"/>
  <c r="N150" i="2"/>
  <c r="N142" i="2"/>
  <c r="N134" i="2"/>
  <c r="N126" i="2"/>
  <c r="N118" i="2"/>
  <c r="N110" i="2"/>
  <c r="N103" i="2"/>
  <c r="N95" i="2"/>
  <c r="N237" i="2"/>
  <c r="N229" i="2"/>
  <c r="N99" i="2"/>
  <c r="N91" i="2"/>
  <c r="N83" i="2"/>
  <c r="N75" i="2"/>
  <c r="N67" i="2"/>
  <c r="N59" i="2"/>
  <c r="N51" i="2"/>
  <c r="N43" i="2"/>
  <c r="N35" i="2"/>
  <c r="N27" i="2"/>
  <c r="N19" i="2"/>
  <c r="N11" i="2"/>
  <c r="N241" i="2"/>
  <c r="N233" i="2"/>
  <c r="N225" i="2"/>
  <c r="N217" i="2"/>
  <c r="N169" i="2"/>
  <c r="N262" i="2"/>
  <c r="N254" i="2"/>
  <c r="N246" i="2"/>
  <c r="N261" i="2"/>
  <c r="N253" i="2"/>
  <c r="N245" i="2"/>
  <c r="N146" i="2"/>
  <c r="N138" i="2"/>
  <c r="N130" i="2"/>
  <c r="N122" i="2"/>
  <c r="N114" i="2"/>
  <c r="N257" i="2"/>
  <c r="N249" i="2"/>
  <c r="N256" i="2"/>
  <c r="N248" i="2"/>
  <c r="N73" i="2"/>
  <c r="N259" i="2"/>
  <c r="N251" i="2"/>
  <c r="N243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30" i="2"/>
  <c r="L122" i="2"/>
  <c r="L114" i="2"/>
  <c r="L99" i="2"/>
  <c r="L91" i="2"/>
  <c r="L83" i="2"/>
  <c r="L75" i="2"/>
  <c r="L67" i="2"/>
  <c r="L59" i="2"/>
  <c r="L51" i="2"/>
  <c r="L43" i="2"/>
  <c r="L35" i="2"/>
  <c r="L27" i="2"/>
  <c r="L19" i="2"/>
  <c r="L11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V128" i="2" l="1"/>
  <c r="U128" i="2" s="1"/>
  <c r="V160" i="2"/>
  <c r="X160" i="2" s="1"/>
  <c r="V192" i="2"/>
  <c r="X192" i="2" s="1"/>
  <c r="V224" i="2"/>
  <c r="X224" i="2" s="1"/>
  <c r="V256" i="2"/>
  <c r="U256" i="2" s="1"/>
  <c r="V159" i="2"/>
  <c r="X159" i="2" s="1"/>
  <c r="V191" i="2"/>
  <c r="U191" i="2" s="1"/>
  <c r="V223" i="2"/>
  <c r="X223" i="2" s="1"/>
  <c r="V255" i="2"/>
  <c r="U255" i="2" s="1"/>
  <c r="V163" i="2"/>
  <c r="U163" i="2" s="1"/>
  <c r="V195" i="2"/>
  <c r="U195" i="2" s="1"/>
  <c r="V227" i="2"/>
  <c r="U227" i="2" s="1"/>
  <c r="V259" i="2"/>
  <c r="U259" i="2" s="1"/>
  <c r="V168" i="2"/>
  <c r="X168" i="2" s="1"/>
  <c r="V232" i="2"/>
  <c r="U232" i="2" s="1"/>
  <c r="V135" i="2"/>
  <c r="X135" i="2" s="1"/>
  <c r="V167" i="2"/>
  <c r="X167" i="2" s="1"/>
  <c r="V199" i="2"/>
  <c r="U199" i="2" s="1"/>
  <c r="V172" i="2"/>
  <c r="X172" i="2" s="1"/>
  <c r="V236" i="2"/>
  <c r="U236" i="2" s="1"/>
  <c r="V139" i="2"/>
  <c r="U139" i="2" s="1"/>
  <c r="V171" i="2"/>
  <c r="X171" i="2" s="1"/>
  <c r="V203" i="2"/>
  <c r="U203" i="2" s="1"/>
  <c r="V144" i="2"/>
  <c r="X144" i="2" s="1"/>
  <c r="V176" i="2"/>
  <c r="U176" i="2" s="1"/>
  <c r="V208" i="2"/>
  <c r="U208" i="2" s="1"/>
  <c r="V240" i="2"/>
  <c r="U240" i="2" s="1"/>
  <c r="V111" i="2"/>
  <c r="X111" i="2" s="1"/>
  <c r="V143" i="2"/>
  <c r="X143" i="2" s="1"/>
  <c r="V175" i="2"/>
  <c r="X175" i="2" s="1"/>
  <c r="V207" i="2"/>
  <c r="X207" i="2" s="1"/>
  <c r="V115" i="2"/>
  <c r="X115" i="2" s="1"/>
  <c r="V147" i="2"/>
  <c r="X147" i="2" s="1"/>
  <c r="V179" i="2"/>
  <c r="X179" i="2" s="1"/>
  <c r="V243" i="2"/>
  <c r="U243" i="2" s="1"/>
  <c r="V120" i="2"/>
  <c r="X120" i="2" s="1"/>
  <c r="V152" i="2"/>
  <c r="U152" i="2" s="1"/>
  <c r="V184" i="2"/>
  <c r="X184" i="2" s="1"/>
  <c r="V216" i="2"/>
  <c r="X216" i="2" s="1"/>
  <c r="V248" i="2"/>
  <c r="X248" i="2" s="1"/>
  <c r="V119" i="2"/>
  <c r="X119" i="2" s="1"/>
  <c r="V151" i="2"/>
  <c r="U151" i="2" s="1"/>
  <c r="V183" i="2"/>
  <c r="X183" i="2" s="1"/>
  <c r="V215" i="2"/>
  <c r="X215" i="2" s="1"/>
  <c r="V247" i="2"/>
  <c r="U247" i="2" s="1"/>
  <c r="V124" i="2"/>
  <c r="X124" i="2" s="1"/>
  <c r="V156" i="2"/>
  <c r="X156" i="2" s="1"/>
  <c r="V188" i="2"/>
  <c r="U188" i="2" s="1"/>
  <c r="V220" i="2"/>
  <c r="X220" i="2" s="1"/>
  <c r="V252" i="2"/>
  <c r="X252" i="2" s="1"/>
  <c r="V155" i="2"/>
  <c r="U155" i="2" s="1"/>
  <c r="V219" i="2"/>
  <c r="X219" i="2" s="1"/>
  <c r="V251" i="2"/>
  <c r="U251" i="2" s="1"/>
  <c r="X138" i="2"/>
  <c r="U154" i="2"/>
  <c r="U170" i="2"/>
  <c r="U186" i="2"/>
  <c r="U202" i="2"/>
  <c r="X218" i="2"/>
  <c r="U234" i="2"/>
  <c r="X118" i="2"/>
  <c r="X134" i="2"/>
  <c r="U150" i="2"/>
  <c r="U166" i="2"/>
  <c r="U182" i="2"/>
  <c r="U198" i="2"/>
  <c r="U214" i="2"/>
  <c r="U230" i="2"/>
  <c r="U246" i="2"/>
  <c r="U262" i="2"/>
  <c r="U113" i="2"/>
  <c r="U129" i="2"/>
  <c r="U161" i="2"/>
  <c r="X177" i="2"/>
  <c r="X193" i="2"/>
  <c r="U225" i="2"/>
  <c r="X241" i="2"/>
  <c r="U257" i="2"/>
  <c r="U112" i="2"/>
  <c r="X114" i="2"/>
  <c r="X130" i="2"/>
  <c r="X146" i="2"/>
  <c r="X162" i="2"/>
  <c r="X178" i="2"/>
  <c r="U210" i="2"/>
  <c r="U226" i="2"/>
  <c r="U242" i="2"/>
  <c r="U258" i="2"/>
  <c r="U109" i="2"/>
  <c r="U125" i="2"/>
  <c r="U141" i="2"/>
  <c r="X157" i="2"/>
  <c r="X173" i="2"/>
  <c r="U189" i="2"/>
  <c r="X205" i="2"/>
  <c r="X221" i="2"/>
  <c r="X237" i="2"/>
  <c r="U253" i="2"/>
  <c r="X108" i="2"/>
  <c r="U107" i="2"/>
  <c r="U123" i="2"/>
  <c r="U133" i="2"/>
  <c r="U149" i="2"/>
  <c r="U165" i="2"/>
  <c r="U197" i="2"/>
  <c r="X213" i="2"/>
  <c r="X229" i="2"/>
  <c r="U261" i="2"/>
  <c r="U116" i="2"/>
  <c r="U132" i="2"/>
  <c r="U148" i="2"/>
  <c r="U164" i="2"/>
  <c r="X180" i="2"/>
  <c r="X196" i="2"/>
  <c r="U212" i="2"/>
  <c r="U228" i="2"/>
  <c r="X110" i="2"/>
  <c r="X126" i="2"/>
  <c r="X142" i="2"/>
  <c r="X158" i="2"/>
  <c r="X174" i="2"/>
  <c r="X190" i="2"/>
  <c r="X206" i="2"/>
  <c r="X222" i="2"/>
  <c r="X238" i="2"/>
  <c r="X254" i="2"/>
  <c r="U121" i="2"/>
  <c r="U137" i="2"/>
  <c r="X153" i="2"/>
  <c r="X169" i="2"/>
  <c r="U185" i="2"/>
  <c r="X201" i="2"/>
  <c r="X217" i="2"/>
  <c r="X233" i="2"/>
  <c r="X249" i="2"/>
  <c r="X88" i="2"/>
  <c r="X48" i="2"/>
  <c r="U80" i="2"/>
  <c r="U15" i="2"/>
  <c r="U31" i="2"/>
  <c r="U79" i="2"/>
  <c r="U30" i="2"/>
  <c r="X46" i="2"/>
  <c r="X78" i="2"/>
  <c r="U9" i="2"/>
  <c r="X41" i="2"/>
  <c r="U90" i="2"/>
  <c r="U63" i="2"/>
  <c r="X96" i="2"/>
  <c r="U14" i="2"/>
  <c r="X62" i="2"/>
  <c r="X57" i="2"/>
  <c r="X64" i="2"/>
  <c r="U47" i="2"/>
  <c r="U16" i="2"/>
  <c r="U32" i="2"/>
  <c r="X97" i="2"/>
  <c r="U95" i="2"/>
  <c r="X25" i="2"/>
  <c r="U73" i="2"/>
  <c r="X106" i="2"/>
  <c r="X12" i="2"/>
  <c r="X28" i="2"/>
  <c r="U44" i="2"/>
  <c r="X60" i="2"/>
  <c r="X76" i="2"/>
  <c r="U93" i="2"/>
  <c r="U11" i="2"/>
  <c r="X27" i="2"/>
  <c r="X43" i="2"/>
  <c r="U59" i="2"/>
  <c r="X75" i="2"/>
  <c r="U92" i="2"/>
  <c r="X10" i="2"/>
  <c r="X26" i="2"/>
  <c r="U42" i="2"/>
  <c r="U58" i="2"/>
  <c r="X74" i="2"/>
  <c r="U91" i="2"/>
  <c r="X5" i="2"/>
  <c r="X21" i="2"/>
  <c r="U37" i="2"/>
  <c r="U53" i="2"/>
  <c r="X69" i="2"/>
  <c r="X85" i="2"/>
  <c r="U102" i="2"/>
  <c r="X16" i="2"/>
  <c r="U57" i="2"/>
  <c r="X86" i="2"/>
  <c r="X8" i="2"/>
  <c r="X24" i="2"/>
  <c r="U40" i="2"/>
  <c r="X56" i="2"/>
  <c r="U72" i="2"/>
  <c r="X89" i="2"/>
  <c r="X105" i="2"/>
  <c r="X7" i="2"/>
  <c r="X23" i="2"/>
  <c r="U39" i="2"/>
  <c r="X55" i="2"/>
  <c r="U71" i="2"/>
  <c r="X104" i="2"/>
  <c r="X6" i="2"/>
  <c r="U22" i="2"/>
  <c r="U38" i="2"/>
  <c r="U54" i="2"/>
  <c r="X70" i="2"/>
  <c r="U87" i="2"/>
  <c r="X103" i="2"/>
  <c r="X4" i="2"/>
  <c r="X17" i="2"/>
  <c r="U33" i="2"/>
  <c r="U49" i="2"/>
  <c r="X65" i="2"/>
  <c r="X81" i="2"/>
  <c r="U98" i="2"/>
  <c r="U20" i="2"/>
  <c r="U36" i="2"/>
  <c r="X52" i="2"/>
  <c r="X68" i="2"/>
  <c r="U84" i="2"/>
  <c r="X101" i="2"/>
  <c r="X19" i="2"/>
  <c r="U51" i="2"/>
  <c r="X67" i="2"/>
  <c r="X83" i="2"/>
  <c r="X100" i="2"/>
  <c r="U18" i="2"/>
  <c r="U34" i="2"/>
  <c r="X50" i="2"/>
  <c r="U66" i="2"/>
  <c r="X82" i="2"/>
  <c r="X99" i="2"/>
  <c r="X13" i="2"/>
  <c r="X29" i="2"/>
  <c r="X45" i="2"/>
  <c r="X61" i="2"/>
  <c r="X77" i="2"/>
  <c r="X94" i="2"/>
  <c r="U194" i="2"/>
  <c r="X194" i="2"/>
  <c r="X245" i="2"/>
  <c r="U245" i="2"/>
  <c r="X145" i="2"/>
  <c r="U145" i="2"/>
  <c r="X209" i="2"/>
  <c r="U209" i="2"/>
  <c r="U122" i="2"/>
  <c r="X122" i="2"/>
  <c r="U250" i="2"/>
  <c r="X250" i="2"/>
  <c r="X234" i="2"/>
  <c r="U111" i="2"/>
  <c r="X236" i="2"/>
  <c r="X149" i="2"/>
  <c r="X166" i="2"/>
  <c r="X151" i="2"/>
  <c r="X152" i="2"/>
  <c r="U114" i="2"/>
  <c r="X165" i="2"/>
  <c r="X182" i="2"/>
  <c r="U168" i="2"/>
  <c r="X129" i="2"/>
  <c r="X251" i="2"/>
  <c r="U184" i="2"/>
  <c r="X202" i="2"/>
  <c r="U229" i="2"/>
  <c r="X261" i="2"/>
  <c r="U221" i="2"/>
  <c r="U183" i="2"/>
  <c r="U167" i="2"/>
  <c r="U192" i="2"/>
  <c r="X208" i="2"/>
  <c r="U237" i="2"/>
  <c r="X128" i="2"/>
  <c r="U224" i="2"/>
  <c r="X240" i="2"/>
  <c r="X203" i="2"/>
  <c r="U219" i="2"/>
  <c r="X232" i="2"/>
  <c r="U213" i="2"/>
  <c r="X176" i="2"/>
  <c r="U252" i="2"/>
  <c r="X195" i="2"/>
  <c r="U126" i="2"/>
  <c r="U120" i="2"/>
  <c r="X137" i="2"/>
  <c r="X259" i="2"/>
  <c r="U174" i="2"/>
  <c r="U215" i="2"/>
  <c r="U160" i="2"/>
  <c r="U216" i="2"/>
  <c r="U172" i="2"/>
  <c r="X243" i="2"/>
  <c r="X226" i="2"/>
  <c r="X164" i="2"/>
  <c r="X186" i="2"/>
  <c r="X116" i="2"/>
  <c r="X212" i="2"/>
  <c r="X133" i="2"/>
  <c r="X191" i="2"/>
  <c r="X258" i="2"/>
  <c r="X255" i="2"/>
  <c r="X228" i="2"/>
  <c r="U171" i="2"/>
  <c r="X155" i="2"/>
  <c r="U207" i="2"/>
  <c r="X227" i="2"/>
  <c r="U138" i="2"/>
  <c r="X170" i="2"/>
  <c r="X132" i="2"/>
  <c r="X189" i="2"/>
  <c r="X139" i="2"/>
  <c r="X148" i="2"/>
  <c r="U220" i="2"/>
  <c r="X197" i="2"/>
  <c r="U124" i="2"/>
  <c r="U196" i="2"/>
  <c r="X199" i="2"/>
  <c r="U180" i="2"/>
  <c r="U130" i="2"/>
  <c r="U119" i="2"/>
  <c r="U143" i="2"/>
  <c r="U159" i="2"/>
  <c r="U175" i="2"/>
  <c r="X163" i="2"/>
  <c r="U179" i="2"/>
  <c r="U25" i="2"/>
  <c r="X256" i="2"/>
  <c r="X161" i="2"/>
  <c r="U147" i="2"/>
  <c r="X93" i="2"/>
  <c r="X15" i="2"/>
  <c r="U46" i="2"/>
  <c r="U86" i="2"/>
  <c r="U131" i="2"/>
  <c r="X131" i="2"/>
  <c r="X239" i="2"/>
  <c r="U239" i="2"/>
  <c r="X127" i="2"/>
  <c r="U127" i="2"/>
  <c r="U200" i="2"/>
  <c r="X200" i="2"/>
  <c r="U187" i="2"/>
  <c r="X187" i="2"/>
  <c r="X136" i="2"/>
  <c r="U136" i="2"/>
  <c r="U204" i="2"/>
  <c r="X204" i="2"/>
  <c r="X235" i="2"/>
  <c r="U235" i="2"/>
  <c r="X117" i="2"/>
  <c r="U117" i="2"/>
  <c r="X244" i="2"/>
  <c r="U244" i="2"/>
  <c r="X260" i="2"/>
  <c r="U260" i="2"/>
  <c r="X231" i="2"/>
  <c r="U231" i="2"/>
  <c r="X211" i="2"/>
  <c r="U211" i="2"/>
  <c r="X140" i="2"/>
  <c r="U140" i="2"/>
  <c r="U181" i="2"/>
  <c r="X181" i="2"/>
  <c r="U135" i="2" l="1"/>
  <c r="U248" i="2"/>
  <c r="U223" i="2"/>
  <c r="U144" i="2"/>
  <c r="U115" i="2"/>
  <c r="X188" i="2"/>
  <c r="U156" i="2"/>
  <c r="X247" i="2"/>
  <c r="U146" i="2"/>
  <c r="U153" i="2"/>
  <c r="X246" i="2"/>
  <c r="U177" i="2"/>
  <c r="U118" i="2"/>
  <c r="U217" i="2"/>
  <c r="U241" i="2"/>
  <c r="X210" i="2"/>
  <c r="U201" i="2"/>
  <c r="U157" i="2"/>
  <c r="U178" i="2"/>
  <c r="X230" i="2"/>
  <c r="X225" i="2"/>
  <c r="U238" i="2"/>
  <c r="U233" i="2"/>
  <c r="U110" i="2"/>
  <c r="U190" i="2"/>
  <c r="U173" i="2"/>
  <c r="X123" i="2"/>
  <c r="X109" i="2"/>
  <c r="X125" i="2"/>
  <c r="X198" i="2"/>
  <c r="X262" i="2"/>
  <c r="U134" i="2"/>
  <c r="X257" i="2"/>
  <c r="U222" i="2"/>
  <c r="X107" i="2"/>
  <c r="U158" i="2"/>
  <c r="U162" i="2"/>
  <c r="X121" i="2"/>
  <c r="U88" i="2"/>
  <c r="U108" i="2"/>
  <c r="X141" i="2"/>
  <c r="X150" i="2"/>
  <c r="X154" i="2"/>
  <c r="X242" i="2"/>
  <c r="U193" i="2"/>
  <c r="U249" i="2"/>
  <c r="U218" i="2"/>
  <c r="X214" i="2"/>
  <c r="X113" i="2"/>
  <c r="U206" i="2"/>
  <c r="U205" i="2"/>
  <c r="U142" i="2"/>
  <c r="X185" i="2"/>
  <c r="X112" i="2"/>
  <c r="U169" i="2"/>
  <c r="U254" i="2"/>
  <c r="X253" i="2"/>
  <c r="X90" i="2"/>
  <c r="X80" i="2"/>
  <c r="X14" i="2"/>
  <c r="U41" i="2"/>
  <c r="X30" i="2"/>
  <c r="U62" i="2"/>
  <c r="U6" i="2"/>
  <c r="U81" i="2"/>
  <c r="U24" i="2"/>
  <c r="U70" i="2"/>
  <c r="X59" i="2"/>
  <c r="X91" i="2"/>
  <c r="U26" i="2"/>
  <c r="X53" i="2"/>
  <c r="U28" i="2"/>
  <c r="X79" i="2"/>
  <c r="U96" i="2"/>
  <c r="U78" i="2"/>
  <c r="X31" i="2"/>
  <c r="U48" i="2"/>
  <c r="X9" i="2"/>
  <c r="U52" i="2"/>
  <c r="X58" i="2"/>
  <c r="U19" i="2"/>
  <c r="U60" i="2"/>
  <c r="X63" i="2"/>
  <c r="U56" i="2"/>
  <c r="U106" i="2"/>
  <c r="U5" i="2"/>
  <c r="U55" i="2"/>
  <c r="X40" i="2"/>
  <c r="X73" i="2"/>
  <c r="X32" i="2"/>
  <c r="U64" i="2"/>
  <c r="X49" i="2"/>
  <c r="X92" i="2"/>
  <c r="U85" i="2"/>
  <c r="U7" i="2"/>
  <c r="X38" i="2"/>
  <c r="U21" i="2"/>
  <c r="X71" i="2"/>
  <c r="X47" i="2"/>
  <c r="U27" i="2"/>
  <c r="U103" i="2"/>
  <c r="U97" i="2"/>
  <c r="U83" i="2"/>
  <c r="X36" i="2"/>
  <c r="U101" i="2"/>
  <c r="U50" i="2"/>
  <c r="U99" i="2"/>
  <c r="U13" i="2"/>
  <c r="X33" i="2"/>
  <c r="X34" i="2"/>
  <c r="X84" i="2"/>
  <c r="U67" i="2"/>
  <c r="X54" i="2"/>
  <c r="U61" i="2"/>
  <c r="X72" i="2"/>
  <c r="U8" i="2"/>
  <c r="X18" i="2"/>
  <c r="U65" i="2"/>
  <c r="U104" i="2"/>
  <c r="U10" i="2"/>
  <c r="U77" i="2"/>
  <c r="U23" i="2"/>
  <c r="U43" i="2"/>
  <c r="X102" i="2"/>
  <c r="U12" i="2"/>
  <c r="X51" i="2"/>
  <c r="U74" i="2"/>
  <c r="U82" i="2"/>
  <c r="X95" i="2"/>
  <c r="U89" i="2"/>
  <c r="X37" i="2"/>
  <c r="X39" i="2"/>
  <c r="U17" i="2"/>
  <c r="U76" i="2"/>
  <c r="U45" i="2"/>
  <c r="X20" i="2"/>
  <c r="U105" i="2"/>
  <c r="U29" i="2"/>
  <c r="X42" i="2"/>
  <c r="X22" i="2"/>
  <c r="U100" i="2"/>
  <c r="X11" i="2"/>
  <c r="U75" i="2"/>
  <c r="U69" i="2"/>
  <c r="X98" i="2"/>
  <c r="X44" i="2"/>
  <c r="U94" i="2"/>
  <c r="X87" i="2"/>
  <c r="U68" i="2"/>
  <c r="X66" i="2"/>
  <c r="U4" i="2"/>
  <c r="U35" i="2"/>
  <c r="X35" i="2"/>
</calcChain>
</file>

<file path=xl/sharedStrings.xml><?xml version="1.0" encoding="utf-8"?>
<sst xmlns="http://schemas.openxmlformats.org/spreadsheetml/2006/main" count="1260" uniqueCount="749">
  <si>
    <t>Предмет</t>
  </si>
  <si>
    <t>ЖТ045/1</t>
  </si>
  <si>
    <t>ПХ071/П9</t>
  </si>
  <si>
    <t>ПХ071/П3</t>
  </si>
  <si>
    <t>СС010/1</t>
  </si>
  <si>
    <t>ДО027/1</t>
  </si>
  <si>
    <t>ПВ011/П1</t>
  </si>
  <si>
    <t>Артикул</t>
  </si>
  <si>
    <t>Заказов (за вычетом комиссии), руб</t>
  </si>
  <si>
    <t>Заказов, шт</t>
  </si>
  <si>
    <t>Средняя цена для покупателя, руб</t>
  </si>
  <si>
    <t>Выкуп, %</t>
  </si>
  <si>
    <t>Затраты на рекламу, руб</t>
  </si>
  <si>
    <t>Хранение, руб</t>
  </si>
  <si>
    <t>Оборачиваемость, дней</t>
  </si>
  <si>
    <t>Индекс локализации, %</t>
  </si>
  <si>
    <t>СПП по артикулу средняя, %</t>
  </si>
  <si>
    <t>Рейтинг по отзывам</t>
  </si>
  <si>
    <t>Рейтинг карточки WB</t>
  </si>
  <si>
    <t>Маржинальность,%</t>
  </si>
  <si>
    <t>Прибыль, руб</t>
  </si>
  <si>
    <t>Себестоимость ед, руб</t>
  </si>
  <si>
    <t>К перечислению, руб</t>
  </si>
  <si>
    <t>Прибыль на ед, руб</t>
  </si>
  <si>
    <t>Бренд</t>
  </si>
  <si>
    <t>Размер</t>
  </si>
  <si>
    <t>Баркод</t>
  </si>
  <si>
    <t>Склад</t>
  </si>
  <si>
    <t>Сезон</t>
  </si>
  <si>
    <t>Коллекция</t>
  </si>
  <si>
    <t>Наименование</t>
  </si>
  <si>
    <t>Артикул продавца</t>
  </si>
  <si>
    <t>Артикул WB</t>
  </si>
  <si>
    <t>Контракт</t>
  </si>
  <si>
    <t>шт.</t>
  </si>
  <si>
    <t>Сумма заказов минус комиссия WB, руб.</t>
  </si>
  <si>
    <t>Выкупили, шт.</t>
  </si>
  <si>
    <t>К перечислению за товар, руб.</t>
  </si>
  <si>
    <t>Текущий остаток, шт.</t>
  </si>
  <si>
    <t>Дождевики</t>
  </si>
  <si>
    <t>ДO013/1</t>
  </si>
  <si>
    <t>ДO013/3</t>
  </si>
  <si>
    <t>ДO013/2</t>
  </si>
  <si>
    <t>ДO013/6</t>
  </si>
  <si>
    <t>ДO013/11</t>
  </si>
  <si>
    <t>ДO013/13</t>
  </si>
  <si>
    <t>ДO013/20</t>
  </si>
  <si>
    <t>ДO013/22</t>
  </si>
  <si>
    <t>ДO013/38</t>
  </si>
  <si>
    <t>ДO013/96</t>
  </si>
  <si>
    <t>ДO013/97</t>
  </si>
  <si>
    <t>HБ039/100</t>
  </si>
  <si>
    <t>МБ003/1</t>
  </si>
  <si>
    <t>МБ003/100</t>
  </si>
  <si>
    <t>МБ003/11</t>
  </si>
  <si>
    <t>МБ003/2</t>
  </si>
  <si>
    <t>МБ003/4</t>
  </si>
  <si>
    <t>МБ003/9</t>
  </si>
  <si>
    <t>ДO013/16</t>
  </si>
  <si>
    <t>КК037/1</t>
  </si>
  <si>
    <t>КК037/100</t>
  </si>
  <si>
    <t>КК037/36</t>
  </si>
  <si>
    <t>РКЗ002/3</t>
  </si>
  <si>
    <t>РКЗ002/5</t>
  </si>
  <si>
    <t>МБ003/12</t>
  </si>
  <si>
    <t>МБ003/22</t>
  </si>
  <si>
    <t>МБ003/36</t>
  </si>
  <si>
    <t>МБ003/5</t>
  </si>
  <si>
    <t>Брюки</t>
  </si>
  <si>
    <t>ШТН200/П1</t>
  </si>
  <si>
    <t>ШТН200/П2</t>
  </si>
  <si>
    <t>Пижамы</t>
  </si>
  <si>
    <t>ПХ050/П1</t>
  </si>
  <si>
    <t>ПХ050/П2</t>
  </si>
  <si>
    <t>ПХ085/П1</t>
  </si>
  <si>
    <t>Сумки хозяйственные</t>
  </si>
  <si>
    <t>СК090/1</t>
  </si>
  <si>
    <t>СК090/138</t>
  </si>
  <si>
    <t>СК090/3</t>
  </si>
  <si>
    <t>ТНХЛ040/П1</t>
  </si>
  <si>
    <t>ЖT045/1</t>
  </si>
  <si>
    <t>ДO013/7</t>
  </si>
  <si>
    <t>ЖТ015/1</t>
  </si>
  <si>
    <t>КК037/20</t>
  </si>
  <si>
    <t>КК037/3</t>
  </si>
  <si>
    <t>КК037/58</t>
  </si>
  <si>
    <t>КК037/8</t>
  </si>
  <si>
    <t>СК090/208</t>
  </si>
  <si>
    <t>ПХ085/П3</t>
  </si>
  <si>
    <t>ПХ085/П4</t>
  </si>
  <si>
    <t>ДО020/44</t>
  </si>
  <si>
    <t>ТНХЛ060/П2</t>
  </si>
  <si>
    <t>ТНХЛ040/П2</t>
  </si>
  <si>
    <t>ТНХЛ040/П3</t>
  </si>
  <si>
    <t>ПХ085/П5</t>
  </si>
  <si>
    <t>ПХ085/П6</t>
  </si>
  <si>
    <t>ПХ050/П4</t>
  </si>
  <si>
    <t>ПХ050/П5</t>
  </si>
  <si>
    <t>ПХ050/П3</t>
  </si>
  <si>
    <t>ПВ009/П1</t>
  </si>
  <si>
    <t>ПВ009/П4</t>
  </si>
  <si>
    <t>ПВ009/П3</t>
  </si>
  <si>
    <t>ПВ009/П2</t>
  </si>
  <si>
    <t>ПВ007/П3</t>
  </si>
  <si>
    <t>ПВ007/П4</t>
  </si>
  <si>
    <t>ПВ007/П1</t>
  </si>
  <si>
    <t>ПВ007/П2</t>
  </si>
  <si>
    <t>ПВ005/П1</t>
  </si>
  <si>
    <t>ПВ005/П2</t>
  </si>
  <si>
    <t>ПВ005/П3</t>
  </si>
  <si>
    <t>ДО027/2</t>
  </si>
  <si>
    <t>ДО027/3</t>
  </si>
  <si>
    <t>ДО027/7</t>
  </si>
  <si>
    <t>ДО027/13</t>
  </si>
  <si>
    <t>ДО027/16</t>
  </si>
  <si>
    <t>ДО027/20</t>
  </si>
  <si>
    <t>ДО027/22</t>
  </si>
  <si>
    <t>ДО027/38</t>
  </si>
  <si>
    <t>ДО027/96</t>
  </si>
  <si>
    <t>ДО027/97</t>
  </si>
  <si>
    <t>Жилеты</t>
  </si>
  <si>
    <t>ЖТ010/1</t>
  </si>
  <si>
    <t>ЖТ010/5</t>
  </si>
  <si>
    <t>ЖТ010/100</t>
  </si>
  <si>
    <t>ЖТ010/01</t>
  </si>
  <si>
    <t>ТНХЛ060/П5</t>
  </si>
  <si>
    <t>ПХ085/П7</t>
  </si>
  <si>
    <t>ПВ005/П4</t>
  </si>
  <si>
    <t>ШТН200/П3</t>
  </si>
  <si>
    <t>ШТН200/П4</t>
  </si>
  <si>
    <t>ДО027/44</t>
  </si>
  <si>
    <t>ДOПРКТ/10</t>
  </si>
  <si>
    <t>ШРТ110/П2</t>
  </si>
  <si>
    <t>ШРТ110/П3</t>
  </si>
  <si>
    <t>ШРТ110/П5</t>
  </si>
  <si>
    <t>ШРТ110/П6</t>
  </si>
  <si>
    <t>ШРТ110/П4</t>
  </si>
  <si>
    <t>ШРТ110/П1</t>
  </si>
  <si>
    <t>БРК090/1</t>
  </si>
  <si>
    <t>БРК090/5</t>
  </si>
  <si>
    <t>БРК090/78</t>
  </si>
  <si>
    <t>БРК090/100</t>
  </si>
  <si>
    <t>БРК030/П2</t>
  </si>
  <si>
    <t>БРК030/П3</t>
  </si>
  <si>
    <t>БРК030/П4</t>
  </si>
  <si>
    <t>БРК030/П1</t>
  </si>
  <si>
    <t>СО070/1/П1</t>
  </si>
  <si>
    <t>СО070/1</t>
  </si>
  <si>
    <t>СО070/36</t>
  </si>
  <si>
    <t>СО070/38</t>
  </si>
  <si>
    <t>ПВ011/П2</t>
  </si>
  <si>
    <t>ПВ011/П3</t>
  </si>
  <si>
    <t>ПХ085/П8</t>
  </si>
  <si>
    <t>СК005/100</t>
  </si>
  <si>
    <t>СК005/11</t>
  </si>
  <si>
    <t>ПВ011/П4</t>
  </si>
  <si>
    <t>СС017/1</t>
  </si>
  <si>
    <t>СС017/100</t>
  </si>
  <si>
    <t>СС017/2</t>
  </si>
  <si>
    <t>СБ019/36</t>
  </si>
  <si>
    <t>СС014/11</t>
  </si>
  <si>
    <t>СС017/36</t>
  </si>
  <si>
    <t>СС017/5</t>
  </si>
  <si>
    <t>ТС019/1</t>
  </si>
  <si>
    <t>ТС019/100</t>
  </si>
  <si>
    <t>ТС019/14</t>
  </si>
  <si>
    <t>ТС019/2</t>
  </si>
  <si>
    <t>ТС019/20</t>
  </si>
  <si>
    <t>ТС019/1/2</t>
  </si>
  <si>
    <t>СС017/25</t>
  </si>
  <si>
    <t>СС017/91</t>
  </si>
  <si>
    <t>КС026/100</t>
  </si>
  <si>
    <t>РС025/1</t>
  </si>
  <si>
    <t>РС025/100</t>
  </si>
  <si>
    <t>МБ023/100</t>
  </si>
  <si>
    <t>СС017/26</t>
  </si>
  <si>
    <t>МБ023/25</t>
  </si>
  <si>
    <t>ФТ031/1</t>
  </si>
  <si>
    <t>ФТ031/2</t>
  </si>
  <si>
    <t>РО033/1</t>
  </si>
  <si>
    <t>ПТ036/1</t>
  </si>
  <si>
    <t>ПТ036/11</t>
  </si>
  <si>
    <t>ПТ036/2</t>
  </si>
  <si>
    <t>ПТ036/5</t>
  </si>
  <si>
    <t>СС014/1/П2</t>
  </si>
  <si>
    <t>ДО037/1</t>
  </si>
  <si>
    <t>ДО037/2</t>
  </si>
  <si>
    <t>ДО037/3</t>
  </si>
  <si>
    <t>СС017/14</t>
  </si>
  <si>
    <t>СО038/1</t>
  </si>
  <si>
    <t>ФТ031/5</t>
  </si>
  <si>
    <t>КО043/14</t>
  </si>
  <si>
    <t>ПХ071/52</t>
  </si>
  <si>
    <t>ПХ071/54</t>
  </si>
  <si>
    <t>ДО037/13</t>
  </si>
  <si>
    <t>ДО037/20</t>
  </si>
  <si>
    <t>ДО037/22</t>
  </si>
  <si>
    <t>ДО037/9</t>
  </si>
  <si>
    <t>ДО037/96</t>
  </si>
  <si>
    <t>ДО037/97</t>
  </si>
  <si>
    <t>СК057/1/1</t>
  </si>
  <si>
    <t>СК057/1/5</t>
  </si>
  <si>
    <t>СэК058/1/1</t>
  </si>
  <si>
    <t>СэК058/1/5</t>
  </si>
  <si>
    <t>ФТ031/11</t>
  </si>
  <si>
    <t>ДО037/38</t>
  </si>
  <si>
    <t>ДО037/4</t>
  </si>
  <si>
    <t>ДО037/6</t>
  </si>
  <si>
    <t>СС017/6</t>
  </si>
  <si>
    <t>ДО037/11</t>
  </si>
  <si>
    <t>СС012/1</t>
  </si>
  <si>
    <t>СС012/100</t>
  </si>
  <si>
    <t>СС010/1/П10</t>
  </si>
  <si>
    <t>СС010/100</t>
  </si>
  <si>
    <t>СС010/100/П10</t>
  </si>
  <si>
    <t>ФТ031/7</t>
  </si>
  <si>
    <t>ПТ036/25</t>
  </si>
  <si>
    <t>ПТ036/3</t>
  </si>
  <si>
    <t>РС025/14</t>
  </si>
  <si>
    <t>РС025/25</t>
  </si>
  <si>
    <t>РС025/6</t>
  </si>
  <si>
    <t>РМ020/П1</t>
  </si>
  <si>
    <t>РМ020/П2</t>
  </si>
  <si>
    <t>РМ020/П3</t>
  </si>
  <si>
    <t>РМ020/П4</t>
  </si>
  <si>
    <t>РМ020/П5</t>
  </si>
  <si>
    <t>РМ020/П6</t>
  </si>
  <si>
    <t>РМ020/П7</t>
  </si>
  <si>
    <t>РМ020/П8</t>
  </si>
  <si>
    <t>РС041/2</t>
  </si>
  <si>
    <t>СС010/1/МСК</t>
  </si>
  <si>
    <t>СС010/1/П24</t>
  </si>
  <si>
    <t>СС010/1/СПБ</t>
  </si>
  <si>
    <t>СС010/1/П25</t>
  </si>
  <si>
    <t>СС010/1/П26</t>
  </si>
  <si>
    <t>СС010/1/П27</t>
  </si>
  <si>
    <t>КС026/5</t>
  </si>
  <si>
    <t>ФТ031/14</t>
  </si>
  <si>
    <t>ФТ031/20</t>
  </si>
  <si>
    <t>СС010/1/П28</t>
  </si>
  <si>
    <t>СС010/1/П29</t>
  </si>
  <si>
    <t>СС010/1/П31</t>
  </si>
  <si>
    <t>СС010/1/П32</t>
  </si>
  <si>
    <t>СС010/1/П33</t>
  </si>
  <si>
    <t>СС010/1/П34</t>
  </si>
  <si>
    <t>РМ020/1</t>
  </si>
  <si>
    <t>ФС060/1/П1</t>
  </si>
  <si>
    <t>КС026/25</t>
  </si>
  <si>
    <t>СС010/1/П35</t>
  </si>
  <si>
    <t>СС010/1/П36</t>
  </si>
  <si>
    <t>СС010/1/П38</t>
  </si>
  <si>
    <t>СС010/1/П39</t>
  </si>
  <si>
    <t>СС010/1/П40</t>
  </si>
  <si>
    <t>ТС019/36</t>
  </si>
  <si>
    <t>ТС019/5</t>
  </si>
  <si>
    <t>ПТ036/7</t>
  </si>
  <si>
    <t>ПТ036/9</t>
  </si>
  <si>
    <t>ЖТ045/7</t>
  </si>
  <si>
    <t>ЖТ045/38</t>
  </si>
  <si>
    <t>ЖТ045/20</t>
  </si>
  <si>
    <t>СС010/1/П69</t>
  </si>
  <si>
    <t>СС010/1/П68</t>
  </si>
  <si>
    <t>СС010/1/П70</t>
  </si>
  <si>
    <t>СС010/1/П71</t>
  </si>
  <si>
    <t>ЖТ045/11</t>
  </si>
  <si>
    <t>СК050/5</t>
  </si>
  <si>
    <t>СК050/8</t>
  </si>
  <si>
    <t>ПX071/П4</t>
  </si>
  <si>
    <t>ФC060/1/П2</t>
  </si>
  <si>
    <t>ПХ077/П1</t>
  </si>
  <si>
    <t>СC010/1/П53</t>
  </si>
  <si>
    <t>СC010/1/П48</t>
  </si>
  <si>
    <t>СС110/1/П54</t>
  </si>
  <si>
    <t>ССПРКТ/100</t>
  </si>
  <si>
    <t>ПХ080/П2</t>
  </si>
  <si>
    <t>ПХ080/П1</t>
  </si>
  <si>
    <t>ПХ080/П3</t>
  </si>
  <si>
    <t>СК050/11</t>
  </si>
  <si>
    <t>СК050/20</t>
  </si>
  <si>
    <t>ПХ077/П2</t>
  </si>
  <si>
    <t>ШРТ100/П4</t>
  </si>
  <si>
    <t>ПХ080/П4</t>
  </si>
  <si>
    <t>ПХ080/П5</t>
  </si>
  <si>
    <t>СК040/36</t>
  </si>
  <si>
    <t>СК040/20</t>
  </si>
  <si>
    <t>СC010/1/П61</t>
  </si>
  <si>
    <t>СC010/1/П59</t>
  </si>
  <si>
    <t>СC010/1/П62</t>
  </si>
  <si>
    <t>СC010/1/П57</t>
  </si>
  <si>
    <t>СК050/1</t>
  </si>
  <si>
    <t>СК050/100</t>
  </si>
  <si>
    <t>СC010/1/П65</t>
  </si>
  <si>
    <t>СC010/1/П63</t>
  </si>
  <si>
    <t>СC010/1/П1</t>
  </si>
  <si>
    <t>СC010/1/П3</t>
  </si>
  <si>
    <t>СC010/1/П64</t>
  </si>
  <si>
    <t>СС110/1/П67</t>
  </si>
  <si>
    <t>ПХ077/П4</t>
  </si>
  <si>
    <t>ПХ077/П5</t>
  </si>
  <si>
    <t>ПХ077/П6</t>
  </si>
  <si>
    <t>ПХ080/П6</t>
  </si>
  <si>
    <t>ПХ080/П7</t>
  </si>
  <si>
    <t>ПХ067/П1</t>
  </si>
  <si>
    <t>ПВ013/П1</t>
  </si>
  <si>
    <t>ПВ013/П2</t>
  </si>
  <si>
    <t>ПВ013/П3</t>
  </si>
  <si>
    <t>ПВ013/П4</t>
  </si>
  <si>
    <t>ПХ080/П9</t>
  </si>
  <si>
    <t>ПХ077/П8</t>
  </si>
  <si>
    <t>ДO013/9</t>
  </si>
  <si>
    <t>ПХ071/П1</t>
  </si>
  <si>
    <t>СС017/1/П11</t>
  </si>
  <si>
    <t>СС017/100/П3</t>
  </si>
  <si>
    <t>СС017/20</t>
  </si>
  <si>
    <t>СС110/1/П37</t>
  </si>
  <si>
    <t>СС110/1/П43</t>
  </si>
  <si>
    <t>МХ069/11/F</t>
  </si>
  <si>
    <t>ФТ031/8</t>
  </si>
  <si>
    <t>Поступления</t>
  </si>
  <si>
    <t>Заказано</t>
  </si>
  <si>
    <t>Выкупленные товары</t>
  </si>
  <si>
    <t>Названия строк</t>
  </si>
  <si>
    <t>Продаж (с учётом возвратов), шт</t>
  </si>
  <si>
    <t>Продаж (с учётом возвратов), руб</t>
  </si>
  <si>
    <t>Логистика сумма, руб</t>
  </si>
  <si>
    <t>Логистика на ед, руб</t>
  </si>
  <si>
    <t>Объем, л</t>
  </si>
  <si>
    <t>Размер вещи</t>
  </si>
  <si>
    <t>Остаток</t>
  </si>
  <si>
    <t>Рейтинг</t>
  </si>
  <si>
    <t>ПX071/52</t>
  </si>
  <si>
    <t>СC010/1/П60</t>
  </si>
  <si>
    <t>СC010/1/П66</t>
  </si>
  <si>
    <t>ТНХЛ060/П3</t>
  </si>
  <si>
    <t>Косметички</t>
  </si>
  <si>
    <t>ФТ011/8</t>
  </si>
  <si>
    <t>ТНХЛ060/П1</t>
  </si>
  <si>
    <t>ФТ011/1</t>
  </si>
  <si>
    <t>ДO013/4</t>
  </si>
  <si>
    <t>КС026/1</t>
  </si>
  <si>
    <t>СС035/1</t>
  </si>
  <si>
    <t>КС026/6</t>
  </si>
  <si>
    <t>СС022/11</t>
  </si>
  <si>
    <t>СС017/1/П4</t>
  </si>
  <si>
    <t>СС017/1/П8</t>
  </si>
  <si>
    <t>СC010/1/П46</t>
  </si>
  <si>
    <t>ШРТ100/П6</t>
  </si>
  <si>
    <t>СC010/1/П58</t>
  </si>
  <si>
    <t>ПХ085/П2</t>
  </si>
  <si>
    <t>СС022/100</t>
  </si>
  <si>
    <t>МБ023/2</t>
  </si>
  <si>
    <t>МБ023/36</t>
  </si>
  <si>
    <t>СС017/100/П1</t>
  </si>
  <si>
    <t>СС017/1/П2</t>
  </si>
  <si>
    <t>МБ023/100/3шт</t>
  </si>
  <si>
    <t>ФХ040/5/М</t>
  </si>
  <si>
    <t>СС017/1/П16(11)</t>
  </si>
  <si>
    <t>СС117/100/П20</t>
  </si>
  <si>
    <t>МБ023/nomalook</t>
  </si>
  <si>
    <t>РС041/36</t>
  </si>
  <si>
    <t>ПХ071/П2</t>
  </si>
  <si>
    <t>КС026/2</t>
  </si>
  <si>
    <t>КС026/91</t>
  </si>
  <si>
    <t>СБ019/1</t>
  </si>
  <si>
    <t>ФХ040/22/М</t>
  </si>
  <si>
    <t>СС017/1/П1</t>
  </si>
  <si>
    <t>СС017/1/П3</t>
  </si>
  <si>
    <t>СС022/1</t>
  </si>
  <si>
    <t>КС026/13</t>
  </si>
  <si>
    <t>СС014/1</t>
  </si>
  <si>
    <t>СС032/1</t>
  </si>
  <si>
    <t>ФТ031/25</t>
  </si>
  <si>
    <t>ПХ071/36</t>
  </si>
  <si>
    <t>ПХ071/П4</t>
  </si>
  <si>
    <t>СБ019/5</t>
  </si>
  <si>
    <t>СС014/2</t>
  </si>
  <si>
    <t>ПХ071/4</t>
  </si>
  <si>
    <t>МБ023/5</t>
  </si>
  <si>
    <t>СС017/1/П7</t>
  </si>
  <si>
    <t>СС022/2</t>
  </si>
  <si>
    <t>ФТ031/22</t>
  </si>
  <si>
    <t>ФТ071/1</t>
  </si>
  <si>
    <t>ЖТ075/1</t>
  </si>
  <si>
    <t>СС042/1</t>
  </si>
  <si>
    <t>ФТ011/3</t>
  </si>
  <si>
    <t>ЖТ015/20/1</t>
  </si>
  <si>
    <t>МБ003/14</t>
  </si>
  <si>
    <t>ПХ077/П3</t>
  </si>
  <si>
    <t>ПХ010/П3</t>
  </si>
  <si>
    <t>ПХ010/П4</t>
  </si>
  <si>
    <t>ШРТ100/П1</t>
  </si>
  <si>
    <t>СК050/58</t>
  </si>
  <si>
    <t>СС110/1/П41</t>
  </si>
  <si>
    <t>СК050/36</t>
  </si>
  <si>
    <t>ФТ050/11</t>
  </si>
  <si>
    <t>ФТ011/11</t>
  </si>
  <si>
    <t>ССД007/1</t>
  </si>
  <si>
    <t>ССД005/1</t>
  </si>
  <si>
    <t>СК101/36</t>
  </si>
  <si>
    <t>ЖТ075/14</t>
  </si>
  <si>
    <t>ЖТ015/1/38</t>
  </si>
  <si>
    <t>ДО027/6</t>
  </si>
  <si>
    <t>ФТ031/91</t>
  </si>
  <si>
    <t>ФТ031/36</t>
  </si>
  <si>
    <t>СС117/1/П21</t>
  </si>
  <si>
    <t>СС030/2/П1</t>
  </si>
  <si>
    <t>СС017/1/П17</t>
  </si>
  <si>
    <t>СС017/1/3шт</t>
  </si>
  <si>
    <t>СБ019/100/3шт</t>
  </si>
  <si>
    <t>РС041/20</t>
  </si>
  <si>
    <t>РС040/1</t>
  </si>
  <si>
    <t>ПХ077/П7</t>
  </si>
  <si>
    <t>ПХ055/П1</t>
  </si>
  <si>
    <t>ПХ054/П1</t>
  </si>
  <si>
    <t>СМ056/1</t>
  </si>
  <si>
    <t>СВ110/1</t>
  </si>
  <si>
    <t>ПХ080/П8</t>
  </si>
  <si>
    <t>Цена до СПП</t>
  </si>
  <si>
    <t>Сумма</t>
  </si>
  <si>
    <t>Всегда уточнять актуальность!</t>
  </si>
  <si>
    <t>Ночные сорочки</t>
  </si>
  <si>
    <t>НС006/П4</t>
  </si>
  <si>
    <t>НС006/П2</t>
  </si>
  <si>
    <t>НС006/П5</t>
  </si>
  <si>
    <t>НС006/П3</t>
  </si>
  <si>
    <t>ПX071/П5</t>
  </si>
  <si>
    <t>СК005/1</t>
  </si>
  <si>
    <t>СC010/1/П55</t>
  </si>
  <si>
    <t>ПХ077/П10</t>
  </si>
  <si>
    <t>ДOПРКТ/1</t>
  </si>
  <si>
    <t>Налог</t>
  </si>
  <si>
    <t>СС017/100/3шт</t>
  </si>
  <si>
    <t>СС017/100/П5</t>
  </si>
  <si>
    <t>СС014/100</t>
  </si>
  <si>
    <t>СБ019/2</t>
  </si>
  <si>
    <t>СС022/36</t>
  </si>
  <si>
    <t>СС032/100</t>
  </si>
  <si>
    <t>СС030/2/П2</t>
  </si>
  <si>
    <t>СС029/14</t>
  </si>
  <si>
    <t>РС041/7</t>
  </si>
  <si>
    <t>КС026/20</t>
  </si>
  <si>
    <t>HБ039/4</t>
  </si>
  <si>
    <t>HБ039/9</t>
  </si>
  <si>
    <t>HБ039/11</t>
  </si>
  <si>
    <t>ФТ031/9</t>
  </si>
  <si>
    <t>ФТ011/22</t>
  </si>
  <si>
    <t>ЖТ045/2</t>
  </si>
  <si>
    <t>ЖТ045/36</t>
  </si>
  <si>
    <t>ЖТ075/36</t>
  </si>
  <si>
    <t>СС010/1/П30</t>
  </si>
  <si>
    <t>СС110/1/П42</t>
  </si>
  <si>
    <t>КК027/36</t>
  </si>
  <si>
    <t>РКЗ002/1</t>
  </si>
  <si>
    <t>МБ003/100/3шт</t>
  </si>
  <si>
    <t>ЖТ045/100</t>
  </si>
  <si>
    <t>БРК060/1</t>
  </si>
  <si>
    <t>БРК060/12</t>
  </si>
  <si>
    <t>БРК060/91</t>
  </si>
  <si>
    <t>НБ039/14</t>
  </si>
  <si>
    <t>ПВ009/П5</t>
  </si>
  <si>
    <t>ПВ011/П5</t>
  </si>
  <si>
    <t>ПХ055/П2</t>
  </si>
  <si>
    <t>ПХ081/П1</t>
  </si>
  <si>
    <t>ПХ085/П10</t>
  </si>
  <si>
    <t>ПХ085/П11</t>
  </si>
  <si>
    <t>ПХ085/П12</t>
  </si>
  <si>
    <t>ПХ085/П13</t>
  </si>
  <si>
    <t>ПХ085/П9</t>
  </si>
  <si>
    <t>СС017/1/П12</t>
  </si>
  <si>
    <t>СС117/1/П18</t>
  </si>
  <si>
    <t>ФХ040/30/М</t>
  </si>
  <si>
    <t>№</t>
  </si>
  <si>
    <t>Номер поставки</t>
  </si>
  <si>
    <t>Код номенклатуры</t>
  </si>
  <si>
    <t>Артикул поставщика</t>
  </si>
  <si>
    <t>Название</t>
  </si>
  <si>
    <t>Тип документа</t>
  </si>
  <si>
    <t>Обоснование для оплаты</t>
  </si>
  <si>
    <t>Дата заказа покупателем</t>
  </si>
  <si>
    <t>Дата продажи</t>
  </si>
  <si>
    <t>Кол-во</t>
  </si>
  <si>
    <t>Цена розничная</t>
  </si>
  <si>
    <t>Вайлдберриз реализовал Товар (Пр)</t>
  </si>
  <si>
    <t>Согласованный продуктовый дисконт, %</t>
  </si>
  <si>
    <t>Промокод %</t>
  </si>
  <si>
    <t>Цена розничная с учетом согласованной скидки</t>
  </si>
  <si>
    <t>Размер снижения кВВ из-за рейтинга, %</t>
  </si>
  <si>
    <t>Размер снижения кВВ из-за акции, %</t>
  </si>
  <si>
    <t>Размер кВВ, %</t>
  </si>
  <si>
    <t>Размер  кВВ без НДС, % Базовый</t>
  </si>
  <si>
    <t>Итоговый кВВ без НДС, %</t>
  </si>
  <si>
    <t>Вознаграждение с продаж до вычета услуг поверенного, без НДС</t>
  </si>
  <si>
    <t>Возмещение за выдачу и возврат товаров на ПВЗ</t>
  </si>
  <si>
    <t>Возмещение издержек по эквайрингу</t>
  </si>
  <si>
    <t>Вознаграждение Вайлдберриз (ВВ), без НДС</t>
  </si>
  <si>
    <t>НДС с Вознаграждения Вайлдберриз</t>
  </si>
  <si>
    <t>К перечислению Продавцу за реализованный Товар</t>
  </si>
  <si>
    <t>Количество доставок</t>
  </si>
  <si>
    <t>Количество возврата</t>
  </si>
  <si>
    <t>Услуги по доставке товара покупателю</t>
  </si>
  <si>
    <t>Общая сумма штрафов</t>
  </si>
  <si>
    <t>Доплаты</t>
  </si>
  <si>
    <t>Виды логистики, штрафов и доплат</t>
  </si>
  <si>
    <t>Стикер МП</t>
  </si>
  <si>
    <t>Наименование банка-эквайера</t>
  </si>
  <si>
    <t>Номер офиса</t>
  </si>
  <si>
    <t>Наименование офиса доставки</t>
  </si>
  <si>
    <t>ИНН партнера</t>
  </si>
  <si>
    <t>Партнер</t>
  </si>
  <si>
    <t>Страна</t>
  </si>
  <si>
    <t>Тип коробов</t>
  </si>
  <si>
    <t>Номер таможенной декларации</t>
  </si>
  <si>
    <t>Код маркировки</t>
  </si>
  <si>
    <t>ШК</t>
  </si>
  <si>
    <t>Rid</t>
  </si>
  <si>
    <t>Srid</t>
  </si>
  <si>
    <t>Организатор перевозки</t>
  </si>
  <si>
    <t>Процент выкупа</t>
  </si>
  <si>
    <t>Сумма по полю Сумма хранения, руб</t>
  </si>
  <si>
    <t>Дата</t>
  </si>
  <si>
    <t>Коэффициент логистики и хранения</t>
  </si>
  <si>
    <t>Номер склада</t>
  </si>
  <si>
    <t>Коэффициент склада</t>
  </si>
  <si>
    <t>Код размера</t>
  </si>
  <si>
    <t>Последний Баркод</t>
  </si>
  <si>
    <t>Категория</t>
  </si>
  <si>
    <t>Способ расчёта</t>
  </si>
  <si>
    <t>Сумма хранения, руб</t>
  </si>
  <si>
    <t>Количество штрих-кодов, шт</t>
  </si>
  <si>
    <t>Код паллето-места</t>
  </si>
  <si>
    <t>Количество паллет, пал</t>
  </si>
  <si>
    <t>Остатки склад, шт</t>
  </si>
  <si>
    <t>Рейтинг отзывов</t>
  </si>
  <si>
    <t>Динамика рейтинга</t>
  </si>
  <si>
    <t>Прирост отзывов, шт,</t>
  </si>
  <si>
    <t>5</t>
  </si>
  <si>
    <t>4</t>
  </si>
  <si>
    <t>3</t>
  </si>
  <si>
    <t>2</t>
  </si>
  <si>
    <t>1</t>
  </si>
  <si>
    <t>Выкуп,%</t>
  </si>
  <si>
    <t>Выкупы</t>
  </si>
  <si>
    <t>Заказы</t>
  </si>
  <si>
    <t>Отмены</t>
  </si>
  <si>
    <t>ЕСЛИОШИБКА(ЛЕВСИМВ(F1;НАЙТИ(" ";F1)-1); F1)</t>
  </si>
  <si>
    <t>Артикул ВБ</t>
  </si>
  <si>
    <t>HБ039/22</t>
  </si>
  <si>
    <t>МБ023/11</t>
  </si>
  <si>
    <t>ПХ054/П2</t>
  </si>
  <si>
    <t>СC010/1/П34</t>
  </si>
  <si>
    <t>СC010/100/П28</t>
  </si>
  <si>
    <t>СК100/36</t>
  </si>
  <si>
    <t>ХФ020-2нн/1/21</t>
  </si>
  <si>
    <t>ХФ020-2нн/12/11</t>
  </si>
  <si>
    <t>ХФ020-2нн/91/8</t>
  </si>
  <si>
    <t>МХ069/1/F</t>
  </si>
  <si>
    <t>НС018/П1</t>
  </si>
  <si>
    <t>НС018/П6</t>
  </si>
  <si>
    <t>ПХ071/П11</t>
  </si>
  <si>
    <t>ПХ071/П12</t>
  </si>
  <si>
    <t>ПХ071/П21</t>
  </si>
  <si>
    <t>ПХ071/П7</t>
  </si>
  <si>
    <t>СС032/1/П10</t>
  </si>
  <si>
    <t>ФХ042/11/F</t>
  </si>
  <si>
    <t>ДБ040/6</t>
  </si>
  <si>
    <t>НС018/П2</t>
  </si>
  <si>
    <t>НС018/П3</t>
  </si>
  <si>
    <t>НС018/П5</t>
  </si>
  <si>
    <t>ПХ010/П1</t>
  </si>
  <si>
    <t>СН090/1</t>
  </si>
  <si>
    <t>НС018/П4</t>
  </si>
  <si>
    <t>НС018/П7</t>
  </si>
  <si>
    <t>ДБ040/1</t>
  </si>
  <si>
    <t>НС018/П</t>
  </si>
  <si>
    <t>ПХ010/П5</t>
  </si>
  <si>
    <t>СК050/3</t>
  </si>
  <si>
    <t>СК101/100</t>
  </si>
  <si>
    <t>ЖТ012/1</t>
  </si>
  <si>
    <t>ЖТ012/100</t>
  </si>
  <si>
    <t>КС026/36</t>
  </si>
  <si>
    <t>НС007/П1</t>
  </si>
  <si>
    <t>НС007/П2</t>
  </si>
  <si>
    <t>НС007/П3</t>
  </si>
  <si>
    <t>СС042/100</t>
  </si>
  <si>
    <t>СС042/20</t>
  </si>
  <si>
    <t>ХХ008/П1</t>
  </si>
  <si>
    <t>ХХ008/П2</t>
  </si>
  <si>
    <t>ХХ008/П3</t>
  </si>
  <si>
    <t>ШРТ100/П5</t>
  </si>
  <si>
    <t>Итоговая согласованная скидка, %</t>
  </si>
  <si>
    <t>Скидка постоянного Покупателя (СПП), %</t>
  </si>
  <si>
    <t>Размер комиссии за эквайринг без НДС, %</t>
  </si>
  <si>
    <t>Возмещение издержек по перевозке/по складским операциям с товаром</t>
  </si>
  <si>
    <t>Хранение</t>
  </si>
  <si>
    <t>Удержания</t>
  </si>
  <si>
    <t>Платная приемка</t>
  </si>
  <si>
    <t>ПХ080/П10</t>
  </si>
  <si>
    <t>Халаты домашние</t>
  </si>
  <si>
    <t>МБ023/1</t>
  </si>
  <si>
    <t>СМ055/1</t>
  </si>
  <si>
    <t>МХ069/28/F</t>
  </si>
  <si>
    <t>ПХЛ015/П1</t>
  </si>
  <si>
    <t>ПХЛ015/П2</t>
  </si>
  <si>
    <t>ПХЛ016/П1</t>
  </si>
  <si>
    <t>ПХЛ016/П2</t>
  </si>
  <si>
    <t>ПВ023/П1</t>
  </si>
  <si>
    <t>ПВ023/П2</t>
  </si>
  <si>
    <t>ПВ023/П3</t>
  </si>
  <si>
    <t>СС010/1/П72</t>
  </si>
  <si>
    <t>СС010/1/П73</t>
  </si>
  <si>
    <t>СС010/1/П74</t>
  </si>
  <si>
    <t>СС010/1/П75</t>
  </si>
  <si>
    <t>СС010/1/П76</t>
  </si>
  <si>
    <t>СС010/1/П77</t>
  </si>
  <si>
    <t>МБ023/14</t>
  </si>
  <si>
    <t>ШТ082/П6</t>
  </si>
  <si>
    <t>Локальные заказы, %</t>
  </si>
  <si>
    <t>HБ039/2</t>
  </si>
  <si>
    <t>ПХ071/П16</t>
  </si>
  <si>
    <t>ПХ071/П17</t>
  </si>
  <si>
    <t>СК050/22</t>
  </si>
  <si>
    <t>СБ019/100</t>
  </si>
  <si>
    <t>ПХ071/П18</t>
  </si>
  <si>
    <t>ДOПРКТ/97</t>
  </si>
  <si>
    <t>Фартуки рабочие</t>
  </si>
  <si>
    <t>ФТ031/3</t>
  </si>
  <si>
    <t>ПХ080/П11</t>
  </si>
  <si>
    <t>Футболки</t>
  </si>
  <si>
    <t>ФХ040/99/M</t>
  </si>
  <si>
    <t>ЖТ019/1</t>
  </si>
  <si>
    <t>ЖТ020/1</t>
  </si>
  <si>
    <t>ЖТ020/5</t>
  </si>
  <si>
    <t>НС007/П4</t>
  </si>
  <si>
    <t>НС007/П5</t>
  </si>
  <si>
    <t>Сумки</t>
  </si>
  <si>
    <t>СЧП088/1</t>
  </si>
  <si>
    <t>Фартуки кухонные</t>
  </si>
  <si>
    <t>ФТ011/7</t>
  </si>
  <si>
    <t>Худи</t>
  </si>
  <si>
    <t>ХФ021/1</t>
  </si>
  <si>
    <t>ХФ021/100</t>
  </si>
  <si>
    <t>ХФ021/4</t>
  </si>
  <si>
    <t>ХФ021/5</t>
  </si>
  <si>
    <t>СС014/11/П1</t>
  </si>
  <si>
    <t>ПВ011/П6</t>
  </si>
  <si>
    <t>ФХ040/20/М</t>
  </si>
  <si>
    <t>СС017/1/П13</t>
  </si>
  <si>
    <t>ФТ071/7</t>
  </si>
  <si>
    <t>ПЛТ001/1</t>
  </si>
  <si>
    <t>СС019/1/22</t>
  </si>
  <si>
    <t>ХФ021/12</t>
  </si>
  <si>
    <t>ХФ021/2</t>
  </si>
  <si>
    <t>ХФ021/26</t>
  </si>
  <si>
    <t>ХФ021/55</t>
  </si>
  <si>
    <t>ПВ023/П4</t>
  </si>
  <si>
    <t>ПХ026/П1</t>
  </si>
  <si>
    <t>ПХ026/П3</t>
  </si>
  <si>
    <t>ПХ080/П12</t>
  </si>
  <si>
    <t>ПХ080/П13</t>
  </si>
  <si>
    <t>ПА071/П3/</t>
  </si>
  <si>
    <t>ПХ026/П2</t>
  </si>
  <si>
    <t>ПХ033/П1</t>
  </si>
  <si>
    <t>ПХ033/П2</t>
  </si>
  <si>
    <t>ПХ033/П3</t>
  </si>
  <si>
    <t>ПХ033/П4</t>
  </si>
  <si>
    <t>ПХ034/П1</t>
  </si>
  <si>
    <t>ПХ034/П2</t>
  </si>
  <si>
    <t>ПХ034/П3</t>
  </si>
  <si>
    <t>ПХ034/П4</t>
  </si>
  <si>
    <t>ПХ050/П6</t>
  </si>
  <si>
    <t>ПХ071/П19</t>
  </si>
  <si>
    <t>ЖT045/36</t>
  </si>
  <si>
    <t>ШРФ325/П4</t>
  </si>
  <si>
    <t>ФТ031/1/2шт</t>
  </si>
  <si>
    <t>БРК042/П1</t>
  </si>
  <si>
    <t>БРК042/П2</t>
  </si>
  <si>
    <t>БРК042/П3</t>
  </si>
  <si>
    <t>ПХ080/П14</t>
  </si>
  <si>
    <t>СС022/20</t>
  </si>
  <si>
    <t>СЧП075/1</t>
  </si>
  <si>
    <t>ПЛ036/П1</t>
  </si>
  <si>
    <t>ПЛ036/П2</t>
  </si>
  <si>
    <t>ПЛ036/П3</t>
  </si>
  <si>
    <t>ПЛТ001/22</t>
  </si>
  <si>
    <t>ПХЛ039/П1</t>
  </si>
  <si>
    <t>ПХЛ039/П2</t>
  </si>
  <si>
    <t>ПХЛ039/П3</t>
  </si>
  <si>
    <t>ПВ023/П5</t>
  </si>
  <si>
    <t>ПХ080/П15</t>
  </si>
  <si>
    <t>ШРТ096/1</t>
  </si>
  <si>
    <t>БРК029/П1</t>
  </si>
  <si>
    <t>БРК029/П2</t>
  </si>
  <si>
    <t>БРК029/П3</t>
  </si>
  <si>
    <t>БРК029/П4</t>
  </si>
  <si>
    <t>ПХ071/17</t>
  </si>
  <si>
    <t>РКЗ001/3</t>
  </si>
  <si>
    <t>ФХ040/1/M</t>
  </si>
  <si>
    <t>ФХ042/7/F</t>
  </si>
  <si>
    <t>ДO013/17</t>
  </si>
  <si>
    <t>ДO013/19</t>
  </si>
  <si>
    <t>ДO013/8</t>
  </si>
  <si>
    <t>ДО017/1</t>
  </si>
  <si>
    <t>ДО017/13</t>
  </si>
  <si>
    <t>ДО017/16</t>
  </si>
  <si>
    <t>ДО017/38</t>
  </si>
  <si>
    <t>ДО027/99</t>
  </si>
  <si>
    <t>ДО041/1</t>
  </si>
  <si>
    <t>ДО041/20</t>
  </si>
  <si>
    <t>ДО041/3</t>
  </si>
  <si>
    <t>ДО041/38</t>
  </si>
  <si>
    <t>Костюмы</t>
  </si>
  <si>
    <t>КФ031/П1</t>
  </si>
  <si>
    <t>КФ031/П2</t>
  </si>
  <si>
    <t>КФ031/П3</t>
  </si>
  <si>
    <t>КФ031/П4</t>
  </si>
  <si>
    <t>ПВ028/П1</t>
  </si>
  <si>
    <t>ПВ028/П2</t>
  </si>
  <si>
    <t>ПВ028/П3</t>
  </si>
  <si>
    <t>ПХ038/П1</t>
  </si>
  <si>
    <t>ПХ038/П2</t>
  </si>
  <si>
    <t>ПХ038/П3</t>
  </si>
  <si>
    <t>ПХ038/П4</t>
  </si>
  <si>
    <t>ФТ011/5</t>
  </si>
  <si>
    <t>ПХЛ015/П3</t>
  </si>
  <si>
    <t>БРК048/П1</t>
  </si>
  <si>
    <t>БРК048/П3</t>
  </si>
  <si>
    <t>БРК048/П5</t>
  </si>
  <si>
    <t>БРК048/П7</t>
  </si>
  <si>
    <t>БРК048/П8</t>
  </si>
  <si>
    <t>КО052/1</t>
  </si>
  <si>
    <t>КО052/99</t>
  </si>
  <si>
    <t>НС046/П1</t>
  </si>
  <si>
    <t>НС046/П3</t>
  </si>
  <si>
    <t>Рюкзаки мешки</t>
  </si>
  <si>
    <t>Туники</t>
  </si>
  <si>
    <t>НС046/П2</t>
  </si>
  <si>
    <t>НС046/П4</t>
  </si>
  <si>
    <t>ПВ023/П6</t>
  </si>
  <si>
    <t>ПЛ035/П1</t>
  </si>
  <si>
    <t>ПЛ035/П2</t>
  </si>
  <si>
    <t>БРК048/П2</t>
  </si>
  <si>
    <t>БРК048/П4</t>
  </si>
  <si>
    <t>БРК048/П6</t>
  </si>
  <si>
    <t>ДО041/8</t>
  </si>
  <si>
    <t>КФ056/П1</t>
  </si>
  <si>
    <t>КФ056/П2</t>
  </si>
  <si>
    <t>КФ056/П3</t>
  </si>
  <si>
    <t>КФ056/П4</t>
  </si>
  <si>
    <t>ХФ021/51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</si>
</sst>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.0\ _₽_-;\-* #,##0.0\ _₽_-;_-* &quot;-&quot;??\ _₽_-;_-@_-"/>
  </numFmts>
  <fonts count="16">
    <font>
      <sz val="11"/>
      <color theme="1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rgb="FF000000"/>
      <name val="Montserrat"/>
      <family val="2"/>
    </font>
    <font>
      <sz val="12"/>
      <color theme="1"/>
      <name val="Montserrat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2" fillId="6" borderId="0" applyNumberFormat="0" applyBorder="0" applyAlignment="0" applyProtection="0"/>
  </cellStyleXfs>
  <cellXfs count="54">
    <xf numFmtId="0" fontId="0" fillId="0" borderId="0" xfId="0"/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0" xfId="0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4" fontId="7" fillId="0" borderId="0" xfId="0" applyNumberFormat="1" applyFont="1" applyFill="1" applyBorder="1" applyAlignment="1">
      <alignment horizontal="center" wrapText="1"/>
    </xf>
    <xf numFmtId="20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right" wrapText="1"/>
    </xf>
    <xf numFmtId="10" fontId="7" fillId="0" borderId="0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center" wrapText="1"/>
    </xf>
    <xf numFmtId="0" fontId="8" fillId="0" borderId="0" xfId="0" applyFont="1" applyFill="1" applyBorder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2" xfId="1" applyNumberFormat="1" applyFont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0" fillId="0" borderId="0" xfId="0" applyNumberFormat="1"/>
    <xf numFmtId="2" fontId="4" fillId="0" borderId="2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wrapText="1"/>
    </xf>
    <xf numFmtId="2" fontId="4" fillId="0" borderId="2" xfId="1" applyNumberFormat="1" applyFont="1" applyBorder="1" applyAlignment="1">
      <alignment wrapText="1"/>
    </xf>
    <xf numFmtId="2" fontId="4" fillId="0" borderId="2" xfId="2" applyNumberFormat="1" applyFont="1" applyBorder="1" applyAlignment="1">
      <alignment wrapText="1"/>
    </xf>
    <xf numFmtId="2" fontId="4" fillId="0" borderId="2" xfId="0" applyNumberFormat="1" applyFont="1" applyBorder="1" applyAlignment="1">
      <alignment horizontal="right" wrapText="1"/>
    </xf>
    <xf numFmtId="2" fontId="4" fillId="0" borderId="2" xfId="1" applyNumberFormat="1" applyFont="1" applyBorder="1" applyAlignment="1">
      <alignment horizontal="right" wrapText="1"/>
    </xf>
    <xf numFmtId="2" fontId="4" fillId="0" borderId="1" xfId="0" applyNumberFormat="1" applyFont="1" applyBorder="1" applyAlignment="1">
      <alignment wrapText="1"/>
    </xf>
    <xf numFmtId="2" fontId="0" fillId="0" borderId="2" xfId="0" applyNumberFormat="1" applyBorder="1"/>
    <xf numFmtId="2" fontId="0" fillId="0" borderId="2" xfId="1" applyNumberFormat="1" applyFont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9" fontId="5" fillId="0" borderId="2" xfId="2" applyFont="1" applyBorder="1" applyAlignment="1">
      <alignment horizontal="center" vertical="center" wrapText="1"/>
    </xf>
    <xf numFmtId="9" fontId="0" fillId="0" borderId="2" xfId="2" applyFont="1" applyBorder="1"/>
    <xf numFmtId="9" fontId="4" fillId="0" borderId="2" xfId="2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2" fillId="0" borderId="0" xfId="0" applyFont="1"/>
    <xf numFmtId="0" fontId="2" fillId="2" borderId="0" xfId="6" applyFill="1" applyAlignment="1">
      <alignment horizontal="left"/>
    </xf>
    <xf numFmtId="2" fontId="2" fillId="2" borderId="2" xfId="6" applyNumberFormat="1" applyFill="1" applyBorder="1" applyAlignment="1">
      <alignment wrapText="1"/>
    </xf>
    <xf numFmtId="9" fontId="2" fillId="2" borderId="2" xfId="6" applyNumberFormat="1" applyFill="1" applyBorder="1"/>
    <xf numFmtId="2" fontId="4" fillId="2" borderId="2" xfId="1" applyNumberFormat="1" applyFont="1" applyFill="1" applyBorder="1" applyAlignment="1">
      <alignment wrapText="1"/>
    </xf>
    <xf numFmtId="0" fontId="13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9" fillId="0" borderId="0" xfId="3" applyFill="1"/>
    <xf numFmtId="0" fontId="11" fillId="0" borderId="0" xfId="5" applyFill="1"/>
    <xf numFmtId="0" fontId="0" fillId="0" borderId="0" xfId="0" applyFill="1"/>
    <xf numFmtId="0" fontId="10" fillId="0" borderId="0" xfId="4" applyFill="1"/>
    <xf numFmtId="0" fontId="14" fillId="0" borderId="1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2" fontId="0" fillId="2" borderId="2" xfId="0" applyNumberFormat="1" applyFill="1" applyBorder="1"/>
    <xf numFmtId="2" fontId="1" fillId="2" borderId="2" xfId="6" applyNumberFormat="1" applyFont="1" applyFill="1" applyBorder="1" applyAlignment="1">
      <alignment wrapText="1"/>
    </xf>
  </cellXfs>
  <cellStyles count="7">
    <cellStyle name="20% — акцент5" xfId="6" builtinId="46"/>
    <cellStyle name="Нейтральный" xfId="5" builtinId="28"/>
    <cellStyle name="Обычный" xfId="0" builtinId="0"/>
    <cellStyle name="Плохой" xfId="4" builtinId="27"/>
    <cellStyle name="Процентный" xfId="2" builtinId="5"/>
    <cellStyle name="Финансовый" xfId="1" builtinId="3"/>
    <cellStyle name="Хороший" xfId="3" builtinId="26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4"/>
  <sheetViews>
    <sheetView tabSelected="1" topLeftCell="A579" workbookViewId="0">
      <selection activeCell="A604" sqref="A604"/>
    </sheetView>
  </sheetViews>
  <sheetFormatPr defaultColWidth="9.109375" defaultRowHeight="14.4"/>
  <cols>
    <col min="1" max="1" width="19.88671875" style="29" customWidth="1"/>
    <col min="2" max="2" width="13.88671875" style="29" customWidth="1"/>
    <col min="3" max="3" width="15.6640625" style="29" customWidth="1"/>
    <col min="4" max="4" width="17.44140625" style="30" customWidth="1"/>
    <col min="5" max="6" width="13.33203125" style="29" customWidth="1"/>
    <col min="7" max="7" width="14.44140625" style="29" customWidth="1"/>
    <col min="8" max="8" width="11.5546875" style="34" bestFit="1" customWidth="1"/>
    <col min="9" max="9" width="12" style="30" customWidth="1"/>
    <col min="10" max="10" width="10.88671875" style="29" customWidth="1"/>
    <col min="11" max="11" width="13.6640625" style="30" customWidth="1"/>
    <col min="12" max="12" width="13.44140625" style="29" bestFit="1" customWidth="1"/>
    <col min="13" max="13" width="13.44140625" style="29" customWidth="1"/>
    <col min="14" max="14" width="18.44140625" style="29" customWidth="1"/>
    <col min="15" max="15" width="15.6640625" style="29" customWidth="1"/>
    <col min="16" max="16" width="11.44140625" style="29" bestFit="1" customWidth="1"/>
    <col min="17" max="17" width="9.109375" style="29"/>
    <col min="18" max="18" width="10.33203125" style="29" bestFit="1" customWidth="1"/>
    <col min="19" max="19" width="15.5546875" style="29" customWidth="1"/>
    <col min="20" max="20" width="18.44140625" style="29" customWidth="1"/>
    <col min="21" max="21" width="18.44140625" style="34" customWidth="1"/>
    <col min="22" max="23" width="12.109375" style="29" customWidth="1"/>
    <col min="24" max="24" width="11.33203125" style="29" customWidth="1"/>
    <col min="25" max="25" width="15.33203125" style="29" customWidth="1"/>
    <col min="26" max="26" width="14.88671875" style="21" customWidth="1"/>
    <col min="27" max="16384" width="9.109375" style="21"/>
  </cols>
  <sheetData>
    <row r="1" spans="1:32" ht="53.4" thickBot="1">
      <c r="A1" s="17" t="s">
        <v>0</v>
      </c>
      <c r="B1" s="17" t="s">
        <v>7</v>
      </c>
      <c r="C1" s="17" t="s">
        <v>8</v>
      </c>
      <c r="D1" s="18" t="s">
        <v>9</v>
      </c>
      <c r="E1" s="17" t="s">
        <v>323</v>
      </c>
      <c r="F1" s="19" t="s">
        <v>322</v>
      </c>
      <c r="G1" s="17" t="s">
        <v>10</v>
      </c>
      <c r="H1" s="33" t="s">
        <v>11</v>
      </c>
      <c r="I1" s="18" t="s">
        <v>12</v>
      </c>
      <c r="J1" s="17" t="s">
        <v>13</v>
      </c>
      <c r="K1" s="18" t="s">
        <v>324</v>
      </c>
      <c r="L1" s="17" t="s">
        <v>325</v>
      </c>
      <c r="M1" s="17" t="s">
        <v>328</v>
      </c>
      <c r="N1" s="17" t="s">
        <v>14</v>
      </c>
      <c r="O1" s="17" t="s">
        <v>15</v>
      </c>
      <c r="P1" s="17" t="s">
        <v>16</v>
      </c>
      <c r="Q1" s="17" t="s">
        <v>17</v>
      </c>
      <c r="R1" s="17" t="s">
        <v>18</v>
      </c>
      <c r="S1" s="17" t="s">
        <v>22</v>
      </c>
      <c r="T1" s="17" t="s">
        <v>21</v>
      </c>
      <c r="U1" s="33" t="s">
        <v>19</v>
      </c>
      <c r="V1" s="17" t="s">
        <v>20</v>
      </c>
      <c r="W1" s="17" t="s">
        <v>430</v>
      </c>
      <c r="X1" s="17" t="s">
        <v>23</v>
      </c>
      <c r="Y1" s="17" t="s">
        <v>417</v>
      </c>
      <c r="Z1" s="17" t="s">
        <v>493</v>
      </c>
      <c r="AA1" s="20"/>
      <c r="AB1" s="20"/>
      <c r="AC1" s="20"/>
      <c r="AD1" s="20"/>
      <c r="AE1" s="20"/>
      <c r="AF1" s="20"/>
    </row>
    <row r="2" spans="1:32" ht="15" thickBot="1">
      <c r="A2" s="17"/>
      <c r="B2" s="17"/>
      <c r="C2" s="18">
        <f>SUM(Продажи!M:M)</f>
        <v>0</v>
      </c>
      <c r="D2" s="18"/>
      <c r="E2" s="16">
        <f>SUMIFS('Детализация отчётов'!T:T,'Детализация отчётов'!J:J,"Продажа",'Детализация отчётов'!K:K,"Продажа")-SUMIFS('Детализация отчётов'!T:T,'Детализация отчётов'!J:J,"Возврат",'Детализация отчётов'!K:K,"Возврат")</f>
        <v>0</v>
      </c>
      <c r="F2" s="17"/>
      <c r="G2" s="17"/>
      <c r="H2" s="33"/>
      <c r="I2" s="18"/>
      <c r="J2" s="18"/>
      <c r="K2" s="18"/>
      <c r="L2" s="17"/>
      <c r="M2" s="17"/>
      <c r="N2" s="17"/>
      <c r="O2" s="17"/>
      <c r="P2" s="17"/>
      <c r="Q2" s="17"/>
      <c r="R2" s="17"/>
      <c r="S2" s="17"/>
      <c r="T2" s="17"/>
      <c r="U2" s="33"/>
      <c r="V2" s="17"/>
      <c r="W2" s="17">
        <v>7.0000000000000007E-2</v>
      </c>
      <c r="X2" s="17"/>
      <c r="Y2" s="22"/>
      <c r="Z2" s="22"/>
      <c r="AA2" s="20"/>
      <c r="AB2" s="20"/>
      <c r="AC2" s="20"/>
      <c r="AD2" s="20"/>
      <c r="AE2" s="20"/>
      <c r="AF2" s="20"/>
    </row>
    <row r="3" spans="1:32" ht="15" thickBot="1">
      <c r="A3" s="17"/>
      <c r="B3" s="17"/>
      <c r="C3" s="17">
        <f>SUM(C4:C5206)</f>
        <v>0</v>
      </c>
      <c r="D3" s="17">
        <f t="shared" ref="D3:F3" si="0">SUM(D4:D5206)</f>
        <v>0</v>
      </c>
      <c r="E3" s="17">
        <f t="shared" si="0"/>
        <v>0</v>
      </c>
      <c r="F3" s="17">
        <f t="shared" si="0"/>
        <v>0</v>
      </c>
      <c r="G3" s="18"/>
      <c r="H3" s="33"/>
      <c r="I3" s="18">
        <f>SUM(I4:I5260)</f>
        <v>0</v>
      </c>
      <c r="J3" s="18">
        <f t="shared" ref="J3:K3" si="1">SUM(J4:J5260)</f>
        <v>0</v>
      </c>
      <c r="K3" s="18">
        <f t="shared" si="1"/>
        <v>0</v>
      </c>
      <c r="L3" s="18"/>
      <c r="M3" s="18"/>
      <c r="N3" s="18">
        <f>AVERAGE(N4:N5026)</f>
        <v>0</v>
      </c>
      <c r="O3" s="18"/>
      <c r="P3" s="18"/>
      <c r="Q3" s="18"/>
      <c r="R3" s="18"/>
      <c r="S3" s="18">
        <f>SUM(S4:S5304)</f>
        <v>0</v>
      </c>
      <c r="T3" s="18"/>
      <c r="U3" s="33"/>
      <c r="V3" s="18">
        <f>SUM(V4:V5340)</f>
        <v>0</v>
      </c>
      <c r="W3" s="18"/>
      <c r="X3" s="18"/>
      <c r="Y3" s="22"/>
      <c r="Z3" s="22"/>
      <c r="AA3" s="20"/>
      <c r="AB3" s="20"/>
      <c r="AC3" s="20"/>
      <c r="AD3" s="20"/>
      <c r="AE3" s="20"/>
      <c r="AF3" s="20"/>
    </row>
    <row r="4" spans="1:32" ht="15" thickBot="1">
      <c r="A4" s="23" t="s">
        <v>68</v>
      </c>
      <c r="B4" s="23" t="s">
        <v>138</v>
      </c>
      <c r="C4" s="24">
        <f>SUMIF(Продажи!F:F,'Тех отчет'!B4,Продажи!M:M)</f>
        <v>0</v>
      </c>
      <c r="D4" s="24">
        <f>SUMIF(Продажи!F:F,'Тех отчет'!B4,Продажи!L:L)</f>
        <v>0</v>
      </c>
      <c r="E4" s="24">
        <f>SUMIFS('Детализация отчётов'!T:T,'Детализация отчётов'!F:F,'Тех отчет'!B4,'Детализация отчётов'!J:J,"Продажа",'Детализация отчётов'!K:K,"Продажа")-SUMIFS('Детализация отчётов'!T:T,'Детализация отчётов'!F:F,'Тех отчет'!B4,'Детализация отчётов'!J:J,"Возврат",'Детализация отчётов'!K:K,"Возврат")</f>
        <v>0</v>
      </c>
      <c r="F4" s="24">
        <f>SUMIFS('Детализация отчётов'!N:N,'Детализация отчётов'!F:F,'Тех отчет'!B4,'Детализация отчётов'!J:J,"Продажа",'Детализация отчётов'!K:K,"Продажа")-SUMIFS('Детализация отчётов'!N:N,'Детализация отчётов'!F:F,'Тех отчет'!B4,'Детализация отчётов'!J:J,"Возврат",'Детализация отчётов'!K:K,"Возврат")</f>
        <v>0</v>
      </c>
      <c r="G4" s="24">
        <f>IFERROR(AVERAGEIFS('Детализация отчётов'!P:P,'Детализация отчётов'!F:F,'Тех отчет'!B4,'Детализация отчётов'!J:J,"Продажа",'Детализация отчётов'!K:K,"Продажа"),0)</f>
        <v>0</v>
      </c>
      <c r="H4" s="25" t="e">
        <f>INDEX('% выкупа'!B:B,MATCH(B4,'% выкупа'!A:A,0))</f>
        <v>#N/A</v>
      </c>
      <c r="I4" s="24">
        <f>IFERROR(INDEX(реклама!B:B,MATCH('Тех отчет'!B4,реклама!A:A,0)),0)</f>
        <v>0</v>
      </c>
      <c r="J4" s="24">
        <f>IFERROR(INDEX('Сумма по хранению'!B:B,MATCH(B4,'Сумма по хранению'!A:A,0)),0)</f>
        <v>0</v>
      </c>
      <c r="K4" s="24">
        <f>SUMIF('Детализация отчётов'!F:F,'Тех отчет'!B4, 'Детализация отчётов'!AK:AK)</f>
        <v>0</v>
      </c>
      <c r="L4" s="24" t="e">
        <f>K4/F4</f>
        <v>#DIV/0!</v>
      </c>
      <c r="M4" s="24" t="e">
        <f>INDEX('Остатки по складам'!B:B,MATCH(B4,'Остатки по складам'!A:A,0))</f>
        <v>#N/A</v>
      </c>
      <c r="N4" s="24">
        <f>IFERROR(M4/F4*7,0)</f>
        <v>0</v>
      </c>
      <c r="O4" s="35">
        <f>SUMIF('Индекс локалицации'!A:A,'Тех отчет'!B4,'Индекс локалицации'!B:B)</f>
        <v>0</v>
      </c>
      <c r="P4" s="25" t="e">
        <f>AVERAGEIFS('Детализация отчётов'!W:W,'Детализация отчётов'!F:F,'Тех отчет'!B4,'Детализация отчётов'!J:J,"Продажа",'Детализация отчётов'!K:K,"Продажа")</f>
        <v>#DIV/0!</v>
      </c>
      <c r="Q4" s="23" t="e">
        <f>INDEX('Рейтинг по отзывам'!F:F,MATCH('Тех отчет'!B4,'Рейтинг по отзывам'!B:B,0))</f>
        <v>#N/A</v>
      </c>
      <c r="R4" s="26" t="e">
        <f>INDEX('рейтинг WB'!B:B,MATCH('Тех отчет'!B4,'рейтинг WB'!A:A,0))</f>
        <v>#N/A</v>
      </c>
      <c r="S4" s="27">
        <f>SUMIFS('Детализация отчётов'!AH:AH,'Детализация отчётов'!F:F,'Тех отчет'!B4,'Детализация отчётов'!J:J,"Продажа",'Детализация отчётов'!K:K,"Продажа")-SUMIFS('Детализация отчётов'!AH:AH,'Детализация отчётов'!F:F,'Тех отчет'!B4,'Детализация отчётов'!J:J,"Возврат",'Детализация отчётов'!K:K,"Возврат")</f>
        <v>0</v>
      </c>
      <c r="T4" s="23">
        <f>IFERROR(INDEX(Себестоимость!B:B,MATCH('Тех отчет'!B4,Себестоимость!A:A,0)),0)</f>
        <v>0</v>
      </c>
      <c r="U4" s="34" t="e">
        <f>V4/E4</f>
        <v>#DIV/0!</v>
      </c>
      <c r="V4" s="24">
        <f>IFERROR(S4-I4-J4-K4-T4*F4-W4-Z4,0)</f>
        <v>0</v>
      </c>
      <c r="W4" s="24">
        <f>(G4*F4)*$W$2</f>
        <v>0</v>
      </c>
      <c r="X4" s="24" t="e">
        <f>V4/F4</f>
        <v>#DIV/0!</v>
      </c>
      <c r="Y4" s="23" t="e">
        <f>AVERAGEIFS('Детализация отчётов'!T:T,'Детализация отчётов'!F:F,'Тех отчет'!B4,'Детализация отчётов'!J:J,"Продажа",'Детализация отчётов'!K:K,"Продажа")</f>
        <v>#DIV/0!</v>
      </c>
      <c r="Z4" s="23">
        <f>SUMIF('Детализация отчётов'!F:F,'Тех отчет'!B4, 'Детализация отчётов'!AC:AC)</f>
        <v>0</v>
      </c>
      <c r="AA4" s="28"/>
      <c r="AB4" s="28"/>
      <c r="AC4" s="28"/>
      <c r="AD4" s="28"/>
      <c r="AE4" s="28"/>
      <c r="AF4" s="28"/>
    </row>
    <row r="5" spans="1:32" ht="15" thickBot="1">
      <c r="A5" s="23" t="s">
        <v>68</v>
      </c>
      <c r="B5" s="23" t="s">
        <v>141</v>
      </c>
      <c r="C5" s="24">
        <f>SUMIF(Продажи!F:F,'Тех отчет'!B5,Продажи!M:M)</f>
        <v>0</v>
      </c>
      <c r="D5" s="24">
        <f>SUMIF(Продажи!F:F,'Тех отчет'!B5,Продажи!L:L)</f>
        <v>0</v>
      </c>
      <c r="E5" s="24">
        <f>SUMIFS('Детализация отчётов'!T:T,'Детализация отчётов'!F:F,'Тех отчет'!B5,'Детализация отчётов'!J:J,"Продажа",'Детализация отчётов'!K:K,"Продажа")-SUMIFS('Детализация отчётов'!T:T,'Детализация отчётов'!F:F,'Тех отчет'!B5,'Детализация отчётов'!J:J,"Возврат",'Детализация отчётов'!K:K,"Возврат")</f>
        <v>0</v>
      </c>
      <c r="F5" s="24">
        <f>SUMIFS('Детализация отчётов'!N:N,'Детализация отчётов'!F:F,'Тех отчет'!B5,'Детализация отчётов'!J:J,"Продажа",'Детализация отчётов'!K:K,"Продажа")-SUMIFS('Детализация отчётов'!N:N,'Детализация отчётов'!F:F,'Тех отчет'!B5,'Детализация отчётов'!J:J,"Возврат",'Детализация отчётов'!K:K,"Возврат")</f>
        <v>0</v>
      </c>
      <c r="G5" s="24">
        <f>IFERROR(AVERAGEIFS('Детализация отчётов'!P:P,'Детализация отчётов'!F:F,'Тех отчет'!B5,'Детализация отчётов'!J:J,"Продажа",'Детализация отчётов'!K:K,"Продажа"),0)</f>
        <v>0</v>
      </c>
      <c r="H5" s="25" t="e">
        <f>INDEX('% выкупа'!B:B,MATCH(B5,'% выкупа'!A:A,0))</f>
        <v>#N/A</v>
      </c>
      <c r="I5" s="24">
        <f>IFERROR(INDEX(реклама!B:B,MATCH('Тех отчет'!B5,реклама!A:A,0)),0)</f>
        <v>0</v>
      </c>
      <c r="J5" s="24">
        <f>IFERROR(INDEX('Сумма по хранению'!B:B,MATCH(B5,'Сумма по хранению'!A:A,0)),0)</f>
        <v>0</v>
      </c>
      <c r="K5" s="24">
        <f>SUMIF('Детализация отчётов'!F:F,'Тех отчет'!B5, 'Детализация отчётов'!AK:AK)</f>
        <v>0</v>
      </c>
      <c r="L5" s="24" t="e">
        <f t="shared" ref="L5:L68" si="2">K5/F5</f>
        <v>#DIV/0!</v>
      </c>
      <c r="M5" s="24" t="e">
        <f>INDEX('Остатки по складам'!B:B,MATCH(B5,'Остатки по складам'!A:A,0))</f>
        <v>#N/A</v>
      </c>
      <c r="N5" s="24">
        <f t="shared" ref="N5:N68" si="3">IFERROR(M5/F5*7,0)</f>
        <v>0</v>
      </c>
      <c r="O5" s="35">
        <f>SUMIF('Индекс локалицации'!A:A,'Тех отчет'!B5,'Индекс локалицации'!B:B)</f>
        <v>0</v>
      </c>
      <c r="P5" s="25" t="e">
        <f>AVERAGEIFS('Детализация отчётов'!W:W,'Детализация отчётов'!F:F,'Тех отчет'!B5,'Детализация отчётов'!J:J,"Продажа",'Детализация отчётов'!K:K,"Продажа")</f>
        <v>#DIV/0!</v>
      </c>
      <c r="Q5" s="23" t="e">
        <f>INDEX('Рейтинг по отзывам'!F:F,MATCH('Тех отчет'!B5,'Рейтинг по отзывам'!B:B,0))</f>
        <v>#N/A</v>
      </c>
      <c r="R5" s="26" t="e">
        <f>INDEX('рейтинг WB'!B:B,MATCH('Тех отчет'!B5,'рейтинг WB'!A:A,0))</f>
        <v>#N/A</v>
      </c>
      <c r="S5" s="27">
        <f>SUMIFS('Детализация отчётов'!AH:AH,'Детализация отчётов'!F:F,'Тех отчет'!B5,'Детализация отчётов'!J:J,"Продажа",'Детализация отчётов'!K:K,"Продажа")-SUMIFS('Детализация отчётов'!AH:AH,'Детализация отчётов'!F:F,'Тех отчет'!B5,'Детализация отчётов'!J:J,"Возврат",'Детализация отчётов'!K:K,"Возврат")</f>
        <v>0</v>
      </c>
      <c r="T5" s="23">
        <f>IFERROR(INDEX(Себестоимость!B:B,MATCH('Тех отчет'!B5,Себестоимость!A:A,0)),0)</f>
        <v>0</v>
      </c>
      <c r="U5" s="34" t="e">
        <f t="shared" ref="U5:U68" si="4">V5/E5</f>
        <v>#DIV/0!</v>
      </c>
      <c r="V5" s="24">
        <f t="shared" ref="V5:V68" si="5">IFERROR(S5-I5-J5-K5-T5*F5-W5-Z5,0)</f>
        <v>0</v>
      </c>
      <c r="W5" s="24">
        <f t="shared" ref="W5:W68" si="6">(G5*F5)*$W$2</f>
        <v>0</v>
      </c>
      <c r="X5" s="24" t="e">
        <f t="shared" ref="X5:X68" si="7">V5/F5</f>
        <v>#DIV/0!</v>
      </c>
      <c r="Y5" s="23" t="e">
        <f>AVERAGEIFS('Детализация отчётов'!T:T,'Детализация отчётов'!F:F,'Тех отчет'!B5,'Детализация отчётов'!J:J,"Продажа",'Детализация отчётов'!K:K,"Продажа")</f>
        <v>#DIV/0!</v>
      </c>
      <c r="Z5" s="23">
        <f>SUMIF('Детализация отчётов'!F:F,'Тех отчет'!B5, 'Детализация отчётов'!AC:AC)</f>
        <v>0</v>
      </c>
      <c r="AA5" s="28"/>
      <c r="AB5" s="28"/>
      <c r="AC5" s="28"/>
      <c r="AD5" s="28"/>
      <c r="AE5" s="28"/>
      <c r="AF5" s="28"/>
    </row>
    <row r="6" spans="1:32" ht="15" thickBot="1">
      <c r="A6" s="23" t="s">
        <v>68</v>
      </c>
      <c r="B6" s="23" t="s">
        <v>139</v>
      </c>
      <c r="C6" s="24">
        <f>SUMIF(Продажи!F:F,'Тех отчет'!B6,Продажи!M:M)</f>
        <v>0</v>
      </c>
      <c r="D6" s="24">
        <f>SUMIF(Продажи!F:F,'Тех отчет'!B6,Продажи!L:L)</f>
        <v>0</v>
      </c>
      <c r="E6" s="24">
        <f>SUMIFS('Детализация отчётов'!T:T,'Детализация отчётов'!F:F,'Тех отчет'!B6,'Детализация отчётов'!J:J,"Продажа",'Детализация отчётов'!K:K,"Продажа")-SUMIFS('Детализация отчётов'!T:T,'Детализация отчётов'!F:F,'Тех отчет'!B6,'Детализация отчётов'!J:J,"Возврат",'Детализация отчётов'!K:K,"Возврат")</f>
        <v>0</v>
      </c>
      <c r="F6" s="24">
        <f>SUMIFS('Детализация отчётов'!N:N,'Детализация отчётов'!F:F,'Тех отчет'!B6,'Детализация отчётов'!J:J,"Продажа",'Детализация отчётов'!K:K,"Продажа")-SUMIFS('Детализация отчётов'!N:N,'Детализация отчётов'!F:F,'Тех отчет'!B6,'Детализация отчётов'!J:J,"Возврат",'Детализация отчётов'!K:K,"Возврат")</f>
        <v>0</v>
      </c>
      <c r="G6" s="24">
        <f>IFERROR(AVERAGEIFS('Детализация отчётов'!P:P,'Детализация отчётов'!F:F,'Тех отчет'!B6,'Детализация отчётов'!J:J,"Продажа",'Детализация отчётов'!K:K,"Продажа"),0)</f>
        <v>0</v>
      </c>
      <c r="H6" s="25" t="e">
        <f>INDEX('% выкупа'!B:B,MATCH(B6,'% выкупа'!A:A,0))</f>
        <v>#N/A</v>
      </c>
      <c r="I6" s="24">
        <f>IFERROR(INDEX(реклама!B:B,MATCH('Тех отчет'!B6,реклама!A:A,0)),0)</f>
        <v>0</v>
      </c>
      <c r="J6" s="24">
        <f>IFERROR(INDEX('Сумма по хранению'!B:B,MATCH(B6,'Сумма по хранению'!A:A,0)),0)</f>
        <v>0</v>
      </c>
      <c r="K6" s="24">
        <f>SUMIF('Детализация отчётов'!F:F,'Тех отчет'!B6, 'Детализация отчётов'!AK:AK)</f>
        <v>0</v>
      </c>
      <c r="L6" s="24" t="e">
        <f t="shared" si="2"/>
        <v>#DIV/0!</v>
      </c>
      <c r="M6" s="24" t="e">
        <f>INDEX('Остатки по складам'!B:B,MATCH(B6,'Остатки по складам'!A:A,0))</f>
        <v>#N/A</v>
      </c>
      <c r="N6" s="24">
        <f t="shared" si="3"/>
        <v>0</v>
      </c>
      <c r="O6" s="35">
        <f>SUMIF('Индекс локалицации'!A:A,'Тех отчет'!B6,'Индекс локалицации'!B:B)</f>
        <v>0</v>
      </c>
      <c r="P6" s="25" t="e">
        <f>AVERAGEIFS('Детализация отчётов'!W:W,'Детализация отчётов'!F:F,'Тех отчет'!B6,'Детализация отчётов'!J:J,"Продажа",'Детализация отчётов'!K:K,"Продажа")</f>
        <v>#DIV/0!</v>
      </c>
      <c r="Q6" s="23" t="e">
        <f>INDEX('Рейтинг по отзывам'!F:F,MATCH('Тех отчет'!B6,'Рейтинг по отзывам'!B:B,0))</f>
        <v>#N/A</v>
      </c>
      <c r="R6" s="26" t="e">
        <f>INDEX('рейтинг WB'!B:B,MATCH('Тех отчет'!B6,'рейтинг WB'!A:A,0))</f>
        <v>#N/A</v>
      </c>
      <c r="S6" s="27">
        <f>SUMIFS('Детализация отчётов'!AH:AH,'Детализация отчётов'!F:F,'Тех отчет'!B6,'Детализация отчётов'!J:J,"Продажа",'Детализация отчётов'!K:K,"Продажа")-SUMIFS('Детализация отчётов'!AH:AH,'Детализация отчётов'!F:F,'Тех отчет'!B6,'Детализация отчётов'!J:J,"Возврат",'Детализация отчётов'!K:K,"Возврат")</f>
        <v>0</v>
      </c>
      <c r="T6" s="23">
        <f>IFERROR(INDEX(Себестоимость!B:B,MATCH('Тех отчет'!B6,Себестоимость!A:A,0)),0)</f>
        <v>0</v>
      </c>
      <c r="U6" s="34" t="e">
        <f t="shared" si="4"/>
        <v>#DIV/0!</v>
      </c>
      <c r="V6" s="24">
        <f t="shared" si="5"/>
        <v>0</v>
      </c>
      <c r="W6" s="24">
        <f t="shared" si="6"/>
        <v>0</v>
      </c>
      <c r="X6" s="24" t="e">
        <f t="shared" si="7"/>
        <v>#DIV/0!</v>
      </c>
      <c r="Y6" s="23" t="e">
        <f>AVERAGEIFS('Детализация отчётов'!T:T,'Детализация отчётов'!F:F,'Тех отчет'!B6,'Детализация отчётов'!J:J,"Продажа",'Детализация отчётов'!K:K,"Продажа")</f>
        <v>#DIV/0!</v>
      </c>
      <c r="Z6" s="23">
        <f>SUMIF('Детализация отчётов'!F:F,'Тех отчет'!B6, 'Детализация отчётов'!AC:AC)</f>
        <v>0</v>
      </c>
      <c r="AA6" s="28"/>
      <c r="AB6" s="28"/>
      <c r="AC6" s="28"/>
      <c r="AD6" s="28"/>
      <c r="AE6" s="28"/>
      <c r="AF6" s="28"/>
    </row>
    <row r="7" spans="1:32" ht="15" thickBot="1">
      <c r="A7" s="23" t="s">
        <v>68</v>
      </c>
      <c r="B7" s="23" t="s">
        <v>140</v>
      </c>
      <c r="C7" s="24">
        <f>SUMIF(Продажи!F:F,'Тех отчет'!B7,Продажи!M:M)</f>
        <v>0</v>
      </c>
      <c r="D7" s="24">
        <f>SUMIF(Продажи!F:F,'Тех отчет'!B7,Продажи!L:L)</f>
        <v>0</v>
      </c>
      <c r="E7" s="24">
        <f>SUMIFS('Детализация отчётов'!T:T,'Детализация отчётов'!F:F,'Тех отчет'!B7,'Детализация отчётов'!J:J,"Продажа",'Детализация отчётов'!K:K,"Продажа")-SUMIFS('Детализация отчётов'!T:T,'Детализация отчётов'!F:F,'Тех отчет'!B7,'Детализация отчётов'!J:J,"Возврат",'Детализация отчётов'!K:K,"Возврат")</f>
        <v>0</v>
      </c>
      <c r="F7" s="24">
        <f>SUMIFS('Детализация отчётов'!N:N,'Детализация отчётов'!F:F,'Тех отчет'!B7,'Детализация отчётов'!J:J,"Продажа",'Детализация отчётов'!K:K,"Продажа")-SUMIFS('Детализация отчётов'!N:N,'Детализация отчётов'!F:F,'Тех отчет'!B7,'Детализация отчётов'!J:J,"Возврат",'Детализация отчётов'!K:K,"Возврат")</f>
        <v>0</v>
      </c>
      <c r="G7" s="24">
        <f>IFERROR(AVERAGEIFS('Детализация отчётов'!P:P,'Детализация отчётов'!F:F,'Тех отчет'!B7,'Детализация отчётов'!J:J,"Продажа",'Детализация отчётов'!K:K,"Продажа"),0)</f>
        <v>0</v>
      </c>
      <c r="H7" s="25" t="e">
        <f>INDEX('% выкупа'!B:B,MATCH(B7,'% выкупа'!A:A,0))</f>
        <v>#N/A</v>
      </c>
      <c r="I7" s="24">
        <f>IFERROR(INDEX(реклама!B:B,MATCH('Тех отчет'!B7,реклама!A:A,0)),0)</f>
        <v>0</v>
      </c>
      <c r="J7" s="24">
        <f>IFERROR(INDEX('Сумма по хранению'!B:B,MATCH(B7,'Сумма по хранению'!A:A,0)),0)</f>
        <v>0</v>
      </c>
      <c r="K7" s="24">
        <f>SUMIF('Детализация отчётов'!F:F,'Тех отчет'!B7, 'Детализация отчётов'!AK:AK)</f>
        <v>0</v>
      </c>
      <c r="L7" s="24" t="e">
        <f t="shared" si="2"/>
        <v>#DIV/0!</v>
      </c>
      <c r="M7" s="24" t="e">
        <f>INDEX('Остатки по складам'!B:B,MATCH(B7,'Остатки по складам'!A:A,0))</f>
        <v>#N/A</v>
      </c>
      <c r="N7" s="24">
        <f t="shared" si="3"/>
        <v>0</v>
      </c>
      <c r="O7" s="35">
        <f>SUMIF('Индекс локалицации'!A:A,'Тех отчет'!B7,'Индекс локалицации'!B:B)</f>
        <v>0</v>
      </c>
      <c r="P7" s="25" t="e">
        <f>AVERAGEIFS('Детализация отчётов'!W:W,'Детализация отчётов'!F:F,'Тех отчет'!B7,'Детализация отчётов'!J:J,"Продажа",'Детализация отчётов'!K:K,"Продажа")</f>
        <v>#DIV/0!</v>
      </c>
      <c r="Q7" s="23" t="e">
        <f>INDEX('Рейтинг по отзывам'!F:F,MATCH('Тех отчет'!B7,'Рейтинг по отзывам'!B:B,0))</f>
        <v>#N/A</v>
      </c>
      <c r="R7" s="26" t="e">
        <f>INDEX('рейтинг WB'!B:B,MATCH('Тех отчет'!B7,'рейтинг WB'!A:A,0))</f>
        <v>#N/A</v>
      </c>
      <c r="S7" s="27">
        <f>SUMIFS('Детализация отчётов'!AH:AH,'Детализация отчётов'!F:F,'Тех отчет'!B7,'Детализация отчётов'!J:J,"Продажа",'Детализация отчётов'!K:K,"Продажа")-SUMIFS('Детализация отчётов'!AH:AH,'Детализация отчётов'!F:F,'Тех отчет'!B7,'Детализация отчётов'!J:J,"Возврат",'Детализация отчётов'!K:K,"Возврат")</f>
        <v>0</v>
      </c>
      <c r="T7" s="23">
        <f>IFERROR(INDEX(Себестоимость!B:B,MATCH('Тех отчет'!B7,Себестоимость!A:A,0)),0)</f>
        <v>0</v>
      </c>
      <c r="U7" s="34" t="e">
        <f t="shared" si="4"/>
        <v>#DIV/0!</v>
      </c>
      <c r="V7" s="24">
        <f t="shared" si="5"/>
        <v>0</v>
      </c>
      <c r="W7" s="24">
        <f t="shared" si="6"/>
        <v>0</v>
      </c>
      <c r="X7" s="24" t="e">
        <f t="shared" si="7"/>
        <v>#DIV/0!</v>
      </c>
      <c r="Y7" s="23" t="e">
        <f>AVERAGEIFS('Детализация отчётов'!T:T,'Детализация отчётов'!F:F,'Тех отчет'!B7,'Детализация отчётов'!J:J,"Продажа",'Детализация отчётов'!K:K,"Продажа")</f>
        <v>#DIV/0!</v>
      </c>
      <c r="Z7" s="23">
        <f>SUMIF('Детализация отчётов'!F:F,'Тех отчет'!B7, 'Детализация отчётов'!AC:AC)</f>
        <v>0</v>
      </c>
      <c r="AA7" s="28"/>
      <c r="AB7" s="28"/>
      <c r="AC7" s="28"/>
      <c r="AD7" s="28"/>
      <c r="AE7" s="28"/>
      <c r="AF7" s="28"/>
    </row>
    <row r="8" spans="1:32" ht="15" thickBot="1">
      <c r="A8" s="23" t="s">
        <v>68</v>
      </c>
      <c r="B8" s="23" t="s">
        <v>69</v>
      </c>
      <c r="C8" s="24">
        <f>SUMIF(Продажи!F:F,'Тех отчет'!B8,Продажи!M:M)</f>
        <v>0</v>
      </c>
      <c r="D8" s="24">
        <f>SUMIF(Продажи!F:F,'Тех отчет'!B8,Продажи!L:L)</f>
        <v>0</v>
      </c>
      <c r="E8" s="24">
        <f>SUMIFS('Детализация отчётов'!T:T,'Детализация отчётов'!F:F,'Тех отчет'!B8,'Детализация отчётов'!J:J,"Продажа",'Детализация отчётов'!K:K,"Продажа")-SUMIFS('Детализация отчётов'!T:T,'Детализация отчётов'!F:F,'Тех отчет'!B8,'Детализация отчётов'!J:J,"Возврат",'Детализация отчётов'!K:K,"Возврат")</f>
        <v>0</v>
      </c>
      <c r="F8" s="24">
        <f>SUMIFS('Детализация отчётов'!N:N,'Детализация отчётов'!F:F,'Тех отчет'!B8,'Детализация отчётов'!J:J,"Продажа",'Детализация отчётов'!K:K,"Продажа")-SUMIFS('Детализация отчётов'!N:N,'Детализация отчётов'!F:F,'Тех отчет'!B8,'Детализация отчётов'!J:J,"Возврат",'Детализация отчётов'!K:K,"Возврат")</f>
        <v>0</v>
      </c>
      <c r="G8" s="24">
        <f>IFERROR(AVERAGEIFS('Детализация отчётов'!P:P,'Детализация отчётов'!F:F,'Тех отчет'!B8,'Детализация отчётов'!J:J,"Продажа",'Детализация отчётов'!K:K,"Продажа"),0)</f>
        <v>0</v>
      </c>
      <c r="H8" s="25" t="e">
        <f>INDEX('% выкупа'!B:B,MATCH(B8,'% выкупа'!A:A,0))</f>
        <v>#N/A</v>
      </c>
      <c r="I8" s="24">
        <f>IFERROR(INDEX(реклама!B:B,MATCH('Тех отчет'!B8,реклама!A:A,0)),0)</f>
        <v>0</v>
      </c>
      <c r="J8" s="24">
        <f>IFERROR(INDEX('Сумма по хранению'!B:B,MATCH(B8,'Сумма по хранению'!A:A,0)),0)</f>
        <v>0</v>
      </c>
      <c r="K8" s="24">
        <f>SUMIF('Детализация отчётов'!F:F,'Тех отчет'!B8, 'Детализация отчётов'!AK:AK)</f>
        <v>0</v>
      </c>
      <c r="L8" s="24" t="e">
        <f t="shared" si="2"/>
        <v>#DIV/0!</v>
      </c>
      <c r="M8" s="24" t="e">
        <f>INDEX('Остатки по складам'!B:B,MATCH(B8,'Остатки по складам'!A:A,0))</f>
        <v>#N/A</v>
      </c>
      <c r="N8" s="24">
        <f t="shared" si="3"/>
        <v>0</v>
      </c>
      <c r="O8" s="35">
        <f>SUMIF('Индекс локалицации'!A:A,'Тех отчет'!B8,'Индекс локалицации'!B:B)</f>
        <v>0</v>
      </c>
      <c r="P8" s="25" t="e">
        <f>AVERAGEIFS('Детализация отчётов'!W:W,'Детализация отчётов'!F:F,'Тех отчет'!B8,'Детализация отчётов'!J:J,"Продажа",'Детализация отчётов'!K:K,"Продажа")</f>
        <v>#DIV/0!</v>
      </c>
      <c r="Q8" s="23" t="e">
        <f>INDEX('Рейтинг по отзывам'!F:F,MATCH('Тех отчет'!B8,'Рейтинг по отзывам'!B:B,0))</f>
        <v>#N/A</v>
      </c>
      <c r="R8" s="26" t="e">
        <f>INDEX('рейтинг WB'!B:B,MATCH('Тех отчет'!B8,'рейтинг WB'!A:A,0))</f>
        <v>#N/A</v>
      </c>
      <c r="S8" s="27">
        <f>SUMIFS('Детализация отчётов'!AH:AH,'Детализация отчётов'!F:F,'Тех отчет'!B8,'Детализация отчётов'!J:J,"Продажа",'Детализация отчётов'!K:K,"Продажа")-SUMIFS('Детализация отчётов'!AH:AH,'Детализация отчётов'!F:F,'Тех отчет'!B8,'Детализация отчётов'!J:J,"Возврат",'Детализация отчётов'!K:K,"Возврат")</f>
        <v>0</v>
      </c>
      <c r="T8" s="23">
        <f>IFERROR(INDEX(Себестоимость!B:B,MATCH('Тех отчет'!B8,Себестоимость!A:A,0)),0)</f>
        <v>0</v>
      </c>
      <c r="U8" s="34" t="e">
        <f t="shared" si="4"/>
        <v>#DIV/0!</v>
      </c>
      <c r="V8" s="24">
        <f t="shared" si="5"/>
        <v>0</v>
      </c>
      <c r="W8" s="24">
        <f t="shared" si="6"/>
        <v>0</v>
      </c>
      <c r="X8" s="24" t="e">
        <f t="shared" si="7"/>
        <v>#DIV/0!</v>
      </c>
      <c r="Y8" s="23" t="e">
        <f>AVERAGEIFS('Детализация отчётов'!T:T,'Детализация отчётов'!F:F,'Тех отчет'!B8,'Детализация отчётов'!J:J,"Продажа",'Детализация отчётов'!K:K,"Продажа")</f>
        <v>#DIV/0!</v>
      </c>
      <c r="Z8" s="23">
        <f>SUMIF('Детализация отчётов'!F:F,'Тех отчет'!B8, 'Детализация отчётов'!AC:AC)</f>
        <v>0</v>
      </c>
      <c r="AA8" s="28"/>
      <c r="AB8" s="28"/>
      <c r="AC8" s="28"/>
      <c r="AD8" s="28"/>
      <c r="AE8" s="28"/>
      <c r="AF8" s="28"/>
    </row>
    <row r="9" spans="1:32" ht="15" thickBot="1">
      <c r="A9" s="23" t="s">
        <v>68</v>
      </c>
      <c r="B9" s="23" t="s">
        <v>70</v>
      </c>
      <c r="C9" s="24">
        <f>SUMIF(Продажи!F:F,'Тех отчет'!B9,Продажи!M:M)</f>
        <v>0</v>
      </c>
      <c r="D9" s="24">
        <f>SUMIF(Продажи!F:F,'Тех отчет'!B9,Продажи!L:L)</f>
        <v>0</v>
      </c>
      <c r="E9" s="24">
        <f>SUMIFS('Детализация отчётов'!T:T,'Детализация отчётов'!F:F,'Тех отчет'!B9,'Детализация отчётов'!J:J,"Продажа",'Детализация отчётов'!K:K,"Продажа")-SUMIFS('Детализация отчётов'!T:T,'Детализация отчётов'!F:F,'Тех отчет'!B9,'Детализация отчётов'!J:J,"Возврат",'Детализация отчётов'!K:K,"Возврат")</f>
        <v>0</v>
      </c>
      <c r="F9" s="24">
        <f>SUMIFS('Детализация отчётов'!N:N,'Детализация отчётов'!F:F,'Тех отчет'!B9,'Детализация отчётов'!J:J,"Продажа",'Детализация отчётов'!K:K,"Продажа")-SUMIFS('Детализация отчётов'!N:N,'Детализация отчётов'!F:F,'Тех отчет'!B9,'Детализация отчётов'!J:J,"Возврат",'Детализация отчётов'!K:K,"Возврат")</f>
        <v>0</v>
      </c>
      <c r="G9" s="24">
        <f>IFERROR(AVERAGEIFS('Детализация отчётов'!P:P,'Детализация отчётов'!F:F,'Тех отчет'!B9,'Детализация отчётов'!J:J,"Продажа",'Детализация отчётов'!K:K,"Продажа"),0)</f>
        <v>0</v>
      </c>
      <c r="H9" s="25" t="e">
        <f>INDEX('% выкупа'!B:B,MATCH(B9,'% выкупа'!A:A,0))</f>
        <v>#N/A</v>
      </c>
      <c r="I9" s="24">
        <f>IFERROR(INDEX(реклама!B:B,MATCH('Тех отчет'!B9,реклама!A:A,0)),0)</f>
        <v>0</v>
      </c>
      <c r="J9" s="24">
        <f>IFERROR(INDEX('Сумма по хранению'!B:B,MATCH(B9,'Сумма по хранению'!A:A,0)),0)</f>
        <v>0</v>
      </c>
      <c r="K9" s="24">
        <f>SUMIF('Детализация отчётов'!F:F,'Тех отчет'!B9, 'Детализация отчётов'!AK:AK)</f>
        <v>0</v>
      </c>
      <c r="L9" s="24" t="e">
        <f t="shared" si="2"/>
        <v>#DIV/0!</v>
      </c>
      <c r="M9" s="24" t="e">
        <f>INDEX('Остатки по складам'!B:B,MATCH(B9,'Остатки по складам'!A:A,0))</f>
        <v>#N/A</v>
      </c>
      <c r="N9" s="24">
        <f t="shared" si="3"/>
        <v>0</v>
      </c>
      <c r="O9" s="35">
        <f>SUMIF('Индекс локалицации'!A:A,'Тех отчет'!B9,'Индекс локалицации'!B:B)</f>
        <v>0</v>
      </c>
      <c r="P9" s="25" t="e">
        <f>AVERAGEIFS('Детализация отчётов'!W:W,'Детализация отчётов'!F:F,'Тех отчет'!B9,'Детализация отчётов'!J:J,"Продажа",'Детализация отчётов'!K:K,"Продажа")</f>
        <v>#DIV/0!</v>
      </c>
      <c r="Q9" s="23" t="e">
        <f>INDEX('Рейтинг по отзывам'!F:F,MATCH('Тех отчет'!B9,'Рейтинг по отзывам'!B:B,0))</f>
        <v>#N/A</v>
      </c>
      <c r="R9" s="26" t="e">
        <f>INDEX('рейтинг WB'!B:B,MATCH('Тех отчет'!B9,'рейтинг WB'!A:A,0))</f>
        <v>#N/A</v>
      </c>
      <c r="S9" s="27">
        <f>SUMIFS('Детализация отчётов'!AH:AH,'Детализация отчётов'!F:F,'Тех отчет'!B9,'Детализация отчётов'!J:J,"Продажа",'Детализация отчётов'!K:K,"Продажа")-SUMIFS('Детализация отчётов'!AH:AH,'Детализация отчётов'!F:F,'Тех отчет'!B9,'Детализация отчётов'!J:J,"Возврат",'Детализация отчётов'!K:K,"Возврат")</f>
        <v>0</v>
      </c>
      <c r="T9" s="23">
        <f>IFERROR(INDEX(Себестоимость!B:B,MATCH('Тех отчет'!B9,Себестоимость!A:A,0)),0)</f>
        <v>0</v>
      </c>
      <c r="U9" s="34" t="e">
        <f t="shared" si="4"/>
        <v>#DIV/0!</v>
      </c>
      <c r="V9" s="24">
        <f t="shared" si="5"/>
        <v>0</v>
      </c>
      <c r="W9" s="24">
        <f t="shared" si="6"/>
        <v>0</v>
      </c>
      <c r="X9" s="24" t="e">
        <f t="shared" si="7"/>
        <v>#DIV/0!</v>
      </c>
      <c r="Y9" s="23" t="e">
        <f>AVERAGEIFS('Детализация отчётов'!T:T,'Детализация отчётов'!F:F,'Тех отчет'!B9,'Детализация отчётов'!J:J,"Продажа",'Детализация отчётов'!K:K,"Продажа")</f>
        <v>#DIV/0!</v>
      </c>
      <c r="Z9" s="23">
        <f>SUMIF('Детализация отчётов'!F:F,'Тех отчет'!B9, 'Детализация отчётов'!AC:AC)</f>
        <v>0</v>
      </c>
      <c r="AA9" s="28"/>
      <c r="AB9" s="28"/>
      <c r="AC9" s="28"/>
      <c r="AD9" s="28"/>
      <c r="AE9" s="28"/>
      <c r="AF9" s="28"/>
    </row>
    <row r="10" spans="1:32" ht="15" thickBot="1">
      <c r="A10" s="23" t="s">
        <v>68</v>
      </c>
      <c r="B10" s="23" t="s">
        <v>128</v>
      </c>
      <c r="C10" s="24">
        <f>SUMIF(Продажи!F:F,'Тех отчет'!B10,Продажи!M:M)</f>
        <v>0</v>
      </c>
      <c r="D10" s="24">
        <f>SUMIF(Продажи!F:F,'Тех отчет'!B10,Продажи!L:L)</f>
        <v>0</v>
      </c>
      <c r="E10" s="24">
        <f>SUMIFS('Детализация отчётов'!T:T,'Детализация отчётов'!F:F,'Тех отчет'!B10,'Детализация отчётов'!J:J,"Продажа",'Детализация отчётов'!K:K,"Продажа")-SUMIFS('Детализация отчётов'!T:T,'Детализация отчётов'!F:F,'Тех отчет'!B10,'Детализация отчётов'!J:J,"Возврат",'Детализация отчётов'!K:K,"Возврат")</f>
        <v>0</v>
      </c>
      <c r="F10" s="24">
        <f>SUMIFS('Детализация отчётов'!N:N,'Детализация отчётов'!F:F,'Тех отчет'!B10,'Детализация отчётов'!J:J,"Продажа",'Детализация отчётов'!K:K,"Продажа")-SUMIFS('Детализация отчётов'!N:N,'Детализация отчётов'!F:F,'Тех отчет'!B10,'Детализация отчётов'!J:J,"Возврат",'Детализация отчётов'!K:K,"Возврат")</f>
        <v>0</v>
      </c>
      <c r="G10" s="24">
        <f>IFERROR(AVERAGEIFS('Детализация отчётов'!P:P,'Детализация отчётов'!F:F,'Тех отчет'!B10,'Детализация отчётов'!J:J,"Продажа",'Детализация отчётов'!K:K,"Продажа"),0)</f>
        <v>0</v>
      </c>
      <c r="H10" s="25" t="e">
        <f>INDEX('% выкупа'!B:B,MATCH(B10,'% выкупа'!A:A,0))</f>
        <v>#N/A</v>
      </c>
      <c r="I10" s="24">
        <f>IFERROR(INDEX(реклама!B:B,MATCH('Тех отчет'!B10,реклама!A:A,0)),0)</f>
        <v>0</v>
      </c>
      <c r="J10" s="24">
        <f>IFERROR(INDEX('Сумма по хранению'!B:B,MATCH(B10,'Сумма по хранению'!A:A,0)),0)</f>
        <v>0</v>
      </c>
      <c r="K10" s="24">
        <f>SUMIF('Детализация отчётов'!F:F,'Тех отчет'!B10, 'Детализация отчётов'!AK:AK)</f>
        <v>0</v>
      </c>
      <c r="L10" s="24" t="e">
        <f t="shared" si="2"/>
        <v>#DIV/0!</v>
      </c>
      <c r="M10" s="24" t="e">
        <f>INDEX('Остатки по складам'!B:B,MATCH(B10,'Остатки по складам'!A:A,0))</f>
        <v>#N/A</v>
      </c>
      <c r="N10" s="24">
        <f t="shared" si="3"/>
        <v>0</v>
      </c>
      <c r="O10" s="35">
        <f>SUMIF('Индекс локалицации'!A:A,'Тех отчет'!B10,'Индекс локалицации'!B:B)</f>
        <v>0</v>
      </c>
      <c r="P10" s="25" t="e">
        <f>AVERAGEIFS('Детализация отчётов'!W:W,'Детализация отчётов'!F:F,'Тех отчет'!B10,'Детализация отчётов'!J:J,"Продажа",'Детализация отчётов'!K:K,"Продажа")</f>
        <v>#DIV/0!</v>
      </c>
      <c r="Q10" s="23" t="e">
        <f>INDEX('Рейтинг по отзывам'!F:F,MATCH('Тех отчет'!B10,'Рейтинг по отзывам'!B:B,0))</f>
        <v>#N/A</v>
      </c>
      <c r="R10" s="26" t="e">
        <f>INDEX('рейтинг WB'!B:B,MATCH('Тех отчет'!B10,'рейтинг WB'!A:A,0))</f>
        <v>#N/A</v>
      </c>
      <c r="S10" s="27">
        <f>SUMIFS('Детализация отчётов'!AH:AH,'Детализация отчётов'!F:F,'Тех отчет'!B10,'Детализация отчётов'!J:J,"Продажа",'Детализация отчётов'!K:K,"Продажа")-SUMIFS('Детализация отчётов'!AH:AH,'Детализация отчётов'!F:F,'Тех отчет'!B10,'Детализация отчётов'!J:J,"Возврат",'Детализация отчётов'!K:K,"Возврат")</f>
        <v>0</v>
      </c>
      <c r="T10" s="23">
        <f>IFERROR(INDEX(Себестоимость!B:B,MATCH('Тех отчет'!B10,Себестоимость!A:A,0)),0)</f>
        <v>0</v>
      </c>
      <c r="U10" s="34" t="e">
        <f t="shared" si="4"/>
        <v>#DIV/0!</v>
      </c>
      <c r="V10" s="24">
        <f t="shared" si="5"/>
        <v>0</v>
      </c>
      <c r="W10" s="24">
        <f t="shared" si="6"/>
        <v>0</v>
      </c>
      <c r="X10" s="24" t="e">
        <f t="shared" si="7"/>
        <v>#DIV/0!</v>
      </c>
      <c r="Y10" s="23" t="e">
        <f>AVERAGEIFS('Детализация отчётов'!T:T,'Детализация отчётов'!F:F,'Тех отчет'!B10,'Детализация отчётов'!J:J,"Продажа",'Детализация отчётов'!K:K,"Продажа")</f>
        <v>#DIV/0!</v>
      </c>
      <c r="Z10" s="23">
        <f>SUMIF('Детализация отчётов'!F:F,'Тех отчет'!B10, 'Детализация отчётов'!AC:AC)</f>
        <v>0</v>
      </c>
      <c r="AA10" s="28"/>
      <c r="AB10" s="28"/>
      <c r="AC10" s="28"/>
      <c r="AD10" s="28"/>
      <c r="AE10" s="28"/>
      <c r="AF10" s="28"/>
    </row>
    <row r="11" spans="1:32" ht="15" thickBot="1">
      <c r="A11" s="23" t="s">
        <v>39</v>
      </c>
      <c r="B11" s="23" t="s">
        <v>40</v>
      </c>
      <c r="C11" s="24">
        <f>SUMIF(Продажи!F:F,'Тех отчет'!B11,Продажи!M:M)</f>
        <v>0</v>
      </c>
      <c r="D11" s="24">
        <f>SUMIF(Продажи!F:F,'Тех отчет'!B11,Продажи!L:L)</f>
        <v>0</v>
      </c>
      <c r="E11" s="24">
        <f>SUMIFS('Детализация отчётов'!T:T,'Детализация отчётов'!F:F,'Тех отчет'!B11,'Детализация отчётов'!J:J,"Продажа",'Детализация отчётов'!K:K,"Продажа")-SUMIFS('Детализация отчётов'!T:T,'Детализация отчётов'!F:F,'Тех отчет'!B11,'Детализация отчётов'!J:J,"Возврат",'Детализация отчётов'!K:K,"Возврат")</f>
        <v>0</v>
      </c>
      <c r="F11" s="24">
        <f>SUMIFS('Детализация отчётов'!N:N,'Детализация отчётов'!F:F,'Тех отчет'!B11,'Детализация отчётов'!J:J,"Продажа",'Детализация отчётов'!K:K,"Продажа")-SUMIFS('Детализация отчётов'!N:N,'Детализация отчётов'!F:F,'Тех отчет'!B11,'Детализация отчётов'!J:J,"Возврат",'Детализация отчётов'!K:K,"Возврат")</f>
        <v>0</v>
      </c>
      <c r="G11" s="24">
        <f>IFERROR(AVERAGEIFS('Детализация отчётов'!P:P,'Детализация отчётов'!F:F,'Тех отчет'!B11,'Детализация отчётов'!J:J,"Продажа",'Детализация отчётов'!K:K,"Продажа"),0)</f>
        <v>0</v>
      </c>
      <c r="H11" s="25" t="e">
        <f>INDEX('% выкупа'!B:B,MATCH(B11,'% выкупа'!A:A,0))</f>
        <v>#N/A</v>
      </c>
      <c r="I11" s="24">
        <f>IFERROR(INDEX(реклама!B:B,MATCH('Тех отчет'!B11,реклама!A:A,0)),0)</f>
        <v>0</v>
      </c>
      <c r="J11" s="24">
        <f>IFERROR(INDEX('Сумма по хранению'!B:B,MATCH(B11,'Сумма по хранению'!A:A,0)),0)</f>
        <v>0</v>
      </c>
      <c r="K11" s="24">
        <f>SUMIF('Детализация отчётов'!F:F,'Тех отчет'!B11, 'Детализация отчётов'!AK:AK)</f>
        <v>0</v>
      </c>
      <c r="L11" s="24" t="e">
        <f t="shared" si="2"/>
        <v>#DIV/0!</v>
      </c>
      <c r="M11" s="24" t="e">
        <f>INDEX('Остатки по складам'!B:B,MATCH(B11,'Остатки по складам'!A:A,0))</f>
        <v>#N/A</v>
      </c>
      <c r="N11" s="24">
        <f t="shared" si="3"/>
        <v>0</v>
      </c>
      <c r="O11" s="35">
        <f>SUMIF('Индекс локалицации'!A:A,'Тех отчет'!B11,'Индекс локалицации'!B:B)</f>
        <v>0</v>
      </c>
      <c r="P11" s="25" t="e">
        <f>AVERAGEIFS('Детализация отчётов'!W:W,'Детализация отчётов'!F:F,'Тех отчет'!B11,'Детализация отчётов'!J:J,"Продажа",'Детализация отчётов'!K:K,"Продажа")</f>
        <v>#DIV/0!</v>
      </c>
      <c r="Q11" s="23" t="e">
        <f>INDEX('Рейтинг по отзывам'!F:F,MATCH('Тех отчет'!B11,'Рейтинг по отзывам'!B:B,0))</f>
        <v>#N/A</v>
      </c>
      <c r="R11" s="26" t="e">
        <f>INDEX('рейтинг WB'!B:B,MATCH('Тех отчет'!B11,'рейтинг WB'!A:A,0))</f>
        <v>#N/A</v>
      </c>
      <c r="S11" s="27">
        <f>SUMIFS('Детализация отчётов'!AH:AH,'Детализация отчётов'!F:F,'Тех отчет'!B11,'Детализация отчётов'!J:J,"Продажа",'Детализация отчётов'!K:K,"Продажа")-SUMIFS('Детализация отчётов'!AH:AH,'Детализация отчётов'!F:F,'Тех отчет'!B11,'Детализация отчётов'!J:J,"Возврат",'Детализация отчётов'!K:K,"Возврат")</f>
        <v>0</v>
      </c>
      <c r="T11" s="23">
        <f>IFERROR(INDEX(Себестоимость!B:B,MATCH('Тех отчет'!B11,Себестоимость!A:A,0)),0)</f>
        <v>0</v>
      </c>
      <c r="U11" s="34" t="e">
        <f t="shared" si="4"/>
        <v>#DIV/0!</v>
      </c>
      <c r="V11" s="24">
        <f t="shared" si="5"/>
        <v>0</v>
      </c>
      <c r="W11" s="24">
        <f t="shared" si="6"/>
        <v>0</v>
      </c>
      <c r="X11" s="24" t="e">
        <f t="shared" si="7"/>
        <v>#DIV/0!</v>
      </c>
      <c r="Y11" s="23" t="e">
        <f>AVERAGEIFS('Детализация отчётов'!T:T,'Детализация отчётов'!F:F,'Тех отчет'!B11,'Детализация отчётов'!J:J,"Продажа",'Детализация отчётов'!K:K,"Продажа")</f>
        <v>#DIV/0!</v>
      </c>
      <c r="Z11" s="23">
        <f>SUMIF('Детализация отчётов'!F:F,'Тех отчет'!B11, 'Детализация отчётов'!AC:AC)</f>
        <v>0</v>
      </c>
      <c r="AA11" s="28"/>
      <c r="AB11" s="28"/>
      <c r="AC11" s="28"/>
      <c r="AD11" s="28"/>
      <c r="AE11" s="28"/>
      <c r="AF11" s="28"/>
    </row>
    <row r="12" spans="1:32" ht="15" thickBot="1">
      <c r="A12" s="23" t="s">
        <v>39</v>
      </c>
      <c r="B12" s="23" t="s">
        <v>45</v>
      </c>
      <c r="C12" s="24">
        <f>SUMIF(Продажи!F:F,'Тех отчет'!B12,Продажи!M:M)</f>
        <v>0</v>
      </c>
      <c r="D12" s="24">
        <f>SUMIF(Продажи!F:F,'Тех отчет'!B12,Продажи!L:L)</f>
        <v>0</v>
      </c>
      <c r="E12" s="24">
        <f>SUMIFS('Детализация отчётов'!T:T,'Детализация отчётов'!F:F,'Тех отчет'!B12,'Детализация отчётов'!J:J,"Продажа",'Детализация отчётов'!K:K,"Продажа")-SUMIFS('Детализация отчётов'!T:T,'Детализация отчётов'!F:F,'Тех отчет'!B12,'Детализация отчётов'!J:J,"Возврат",'Детализация отчётов'!K:K,"Возврат")</f>
        <v>0</v>
      </c>
      <c r="F12" s="24">
        <f>SUMIFS('Детализация отчётов'!N:N,'Детализация отчётов'!F:F,'Тех отчет'!B12,'Детализация отчётов'!J:J,"Продажа",'Детализация отчётов'!K:K,"Продажа")-SUMIFS('Детализация отчётов'!N:N,'Детализация отчётов'!F:F,'Тех отчет'!B12,'Детализация отчётов'!J:J,"Возврат",'Детализация отчётов'!K:K,"Возврат")</f>
        <v>0</v>
      </c>
      <c r="G12" s="24">
        <f>IFERROR(AVERAGEIFS('Детализация отчётов'!P:P,'Детализация отчётов'!F:F,'Тех отчет'!B12,'Детализация отчётов'!J:J,"Продажа",'Детализация отчётов'!K:K,"Продажа"),0)</f>
        <v>0</v>
      </c>
      <c r="H12" s="25" t="e">
        <f>INDEX('% выкупа'!B:B,MATCH(B12,'% выкупа'!A:A,0))</f>
        <v>#N/A</v>
      </c>
      <c r="I12" s="24">
        <f>IFERROR(INDEX(реклама!B:B,MATCH('Тех отчет'!B12,реклама!A:A,0)),0)</f>
        <v>0</v>
      </c>
      <c r="J12" s="24">
        <f>IFERROR(INDEX('Сумма по хранению'!B:B,MATCH(B12,'Сумма по хранению'!A:A,0)),0)</f>
        <v>0</v>
      </c>
      <c r="K12" s="24">
        <f>SUMIF('Детализация отчётов'!F:F,'Тех отчет'!B12, 'Детализация отчётов'!AK:AK)</f>
        <v>0</v>
      </c>
      <c r="L12" s="24" t="e">
        <f t="shared" si="2"/>
        <v>#DIV/0!</v>
      </c>
      <c r="M12" s="24" t="e">
        <f>INDEX('Остатки по складам'!B:B,MATCH(B12,'Остатки по складам'!A:A,0))</f>
        <v>#N/A</v>
      </c>
      <c r="N12" s="24">
        <f t="shared" si="3"/>
        <v>0</v>
      </c>
      <c r="O12" s="35">
        <f>SUMIF('Индекс локалицации'!A:A,'Тех отчет'!B12,'Индекс локалицации'!B:B)</f>
        <v>0</v>
      </c>
      <c r="P12" s="25" t="e">
        <f>AVERAGEIFS('Детализация отчётов'!W:W,'Детализация отчётов'!F:F,'Тех отчет'!B12,'Детализация отчётов'!J:J,"Продажа",'Детализация отчётов'!K:K,"Продажа")</f>
        <v>#DIV/0!</v>
      </c>
      <c r="Q12" s="23" t="e">
        <f>INDEX('Рейтинг по отзывам'!F:F,MATCH('Тех отчет'!B12,'Рейтинг по отзывам'!B:B,0))</f>
        <v>#N/A</v>
      </c>
      <c r="R12" s="26" t="e">
        <f>INDEX('рейтинг WB'!B:B,MATCH('Тех отчет'!B12,'рейтинг WB'!A:A,0))</f>
        <v>#N/A</v>
      </c>
      <c r="S12" s="27">
        <f>SUMIFS('Детализация отчётов'!AH:AH,'Детализация отчётов'!F:F,'Тех отчет'!B12,'Детализация отчётов'!J:J,"Продажа",'Детализация отчётов'!K:K,"Продажа")-SUMIFS('Детализация отчётов'!AH:AH,'Детализация отчётов'!F:F,'Тех отчет'!B12,'Детализация отчётов'!J:J,"Возврат",'Детализация отчётов'!K:K,"Возврат")</f>
        <v>0</v>
      </c>
      <c r="T12" s="23">
        <f>IFERROR(INDEX(Себестоимость!B:B,MATCH('Тех отчет'!B12,Себестоимость!A:A,0)),0)</f>
        <v>0</v>
      </c>
      <c r="U12" s="34" t="e">
        <f t="shared" si="4"/>
        <v>#DIV/0!</v>
      </c>
      <c r="V12" s="24">
        <f t="shared" si="5"/>
        <v>0</v>
      </c>
      <c r="W12" s="24">
        <f t="shared" si="6"/>
        <v>0</v>
      </c>
      <c r="X12" s="24" t="e">
        <f t="shared" si="7"/>
        <v>#DIV/0!</v>
      </c>
      <c r="Y12" s="23" t="e">
        <f>AVERAGEIFS('Детализация отчётов'!T:T,'Детализация отчётов'!F:F,'Тех отчет'!B12,'Детализация отчётов'!J:J,"Продажа",'Детализация отчётов'!K:K,"Продажа")</f>
        <v>#DIV/0!</v>
      </c>
      <c r="Z12" s="23">
        <f>SUMIF('Детализация отчётов'!F:F,'Тех отчет'!B12, 'Детализация отчётов'!AC:AC)</f>
        <v>0</v>
      </c>
      <c r="AA12" s="28"/>
      <c r="AB12" s="28"/>
      <c r="AC12" s="28"/>
      <c r="AD12" s="28"/>
      <c r="AE12" s="28"/>
      <c r="AF12" s="28"/>
    </row>
    <row r="13" spans="1:32" ht="15" thickBot="1">
      <c r="A13" s="23" t="s">
        <v>39</v>
      </c>
      <c r="B13" s="23" t="s">
        <v>58</v>
      </c>
      <c r="C13" s="24">
        <f>SUMIF(Продажи!F:F,'Тех отчет'!B13,Продажи!M:M)</f>
        <v>0</v>
      </c>
      <c r="D13" s="24">
        <f>SUMIF(Продажи!F:F,'Тех отчет'!B13,Продажи!L:L)</f>
        <v>0</v>
      </c>
      <c r="E13" s="24">
        <f>SUMIFS('Детализация отчётов'!T:T,'Детализация отчётов'!F:F,'Тех отчет'!B13,'Детализация отчётов'!J:J,"Продажа",'Детализация отчётов'!K:K,"Продажа")-SUMIFS('Детализация отчётов'!T:T,'Детализация отчётов'!F:F,'Тех отчет'!B13,'Детализация отчётов'!J:J,"Возврат",'Детализация отчётов'!K:K,"Возврат")</f>
        <v>0</v>
      </c>
      <c r="F13" s="24">
        <f>SUMIFS('Детализация отчётов'!N:N,'Детализация отчётов'!F:F,'Тех отчет'!B13,'Детализация отчётов'!J:J,"Продажа",'Детализация отчётов'!K:K,"Продажа")-SUMIFS('Детализация отчётов'!N:N,'Детализация отчётов'!F:F,'Тех отчет'!B13,'Детализация отчётов'!J:J,"Возврат",'Детализация отчётов'!K:K,"Возврат")</f>
        <v>0</v>
      </c>
      <c r="G13" s="24">
        <f>IFERROR(AVERAGEIFS('Детализация отчётов'!P:P,'Детализация отчётов'!F:F,'Тех отчет'!B13,'Детализация отчётов'!J:J,"Продажа",'Детализация отчётов'!K:K,"Продажа"),0)</f>
        <v>0</v>
      </c>
      <c r="H13" s="25" t="e">
        <f>INDEX('% выкупа'!B:B,MATCH(B13,'% выкупа'!A:A,0))</f>
        <v>#N/A</v>
      </c>
      <c r="I13" s="24">
        <f>IFERROR(INDEX(реклама!B:B,MATCH('Тех отчет'!B13,реклама!A:A,0)),0)</f>
        <v>0</v>
      </c>
      <c r="J13" s="24">
        <f>IFERROR(INDEX('Сумма по хранению'!B:B,MATCH(B13,'Сумма по хранению'!A:A,0)),0)</f>
        <v>0</v>
      </c>
      <c r="K13" s="24">
        <f>SUMIF('Детализация отчётов'!F:F,'Тех отчет'!B13, 'Детализация отчётов'!AK:AK)</f>
        <v>0</v>
      </c>
      <c r="L13" s="24" t="e">
        <f t="shared" si="2"/>
        <v>#DIV/0!</v>
      </c>
      <c r="M13" s="24" t="e">
        <f>INDEX('Остатки по складам'!B:B,MATCH(B13,'Остатки по складам'!A:A,0))</f>
        <v>#N/A</v>
      </c>
      <c r="N13" s="24">
        <f t="shared" si="3"/>
        <v>0</v>
      </c>
      <c r="O13" s="35">
        <f>SUMIF('Индекс локалицации'!A:A,'Тех отчет'!B13,'Индекс локалицации'!B:B)</f>
        <v>0</v>
      </c>
      <c r="P13" s="25" t="e">
        <f>AVERAGEIFS('Детализация отчётов'!W:W,'Детализация отчётов'!F:F,'Тех отчет'!B13,'Детализация отчётов'!J:J,"Продажа",'Детализация отчётов'!K:K,"Продажа")</f>
        <v>#DIV/0!</v>
      </c>
      <c r="Q13" s="23" t="e">
        <f>INDEX('Рейтинг по отзывам'!F:F,MATCH('Тех отчет'!B13,'Рейтинг по отзывам'!B:B,0))</f>
        <v>#N/A</v>
      </c>
      <c r="R13" s="26" t="e">
        <f>INDEX('рейтинг WB'!B:B,MATCH('Тех отчет'!B13,'рейтинг WB'!A:A,0))</f>
        <v>#N/A</v>
      </c>
      <c r="S13" s="27">
        <f>SUMIFS('Детализация отчётов'!AH:AH,'Детализация отчётов'!F:F,'Тех отчет'!B13,'Детализация отчётов'!J:J,"Продажа",'Детализация отчётов'!K:K,"Продажа")-SUMIFS('Детализация отчётов'!AH:AH,'Детализация отчётов'!F:F,'Тех отчет'!B13,'Детализация отчётов'!J:J,"Возврат",'Детализация отчётов'!K:K,"Возврат")</f>
        <v>0</v>
      </c>
      <c r="T13" s="23">
        <f>IFERROR(INDEX(Себестоимость!B:B,MATCH('Тех отчет'!B13,Себестоимость!A:A,0)),0)</f>
        <v>0</v>
      </c>
      <c r="U13" s="34" t="e">
        <f t="shared" si="4"/>
        <v>#DIV/0!</v>
      </c>
      <c r="V13" s="24">
        <f t="shared" si="5"/>
        <v>0</v>
      </c>
      <c r="W13" s="24">
        <f t="shared" si="6"/>
        <v>0</v>
      </c>
      <c r="X13" s="24" t="e">
        <f t="shared" si="7"/>
        <v>#DIV/0!</v>
      </c>
      <c r="Y13" s="23" t="e">
        <f>AVERAGEIFS('Детализация отчётов'!T:T,'Детализация отчётов'!F:F,'Тех отчет'!B13,'Детализация отчётов'!J:J,"Продажа",'Детализация отчётов'!K:K,"Продажа")</f>
        <v>#DIV/0!</v>
      </c>
      <c r="Z13" s="23">
        <f>SUMIF('Детализация отчётов'!F:F,'Тех отчет'!B13, 'Детализация отчётов'!AC:AC)</f>
        <v>0</v>
      </c>
      <c r="AA13" s="28"/>
      <c r="AB13" s="28"/>
      <c r="AC13" s="28"/>
      <c r="AD13" s="28"/>
      <c r="AE13" s="28"/>
      <c r="AF13" s="28"/>
    </row>
    <row r="14" spans="1:32" ht="15" thickBot="1">
      <c r="A14" s="23" t="s">
        <v>39</v>
      </c>
      <c r="B14" s="23" t="s">
        <v>42</v>
      </c>
      <c r="C14" s="24">
        <f>SUMIF(Продажи!F:F,'Тех отчет'!B14,Продажи!M:M)</f>
        <v>0</v>
      </c>
      <c r="D14" s="24">
        <f>SUMIF(Продажи!F:F,'Тех отчет'!B14,Продажи!L:L)</f>
        <v>0</v>
      </c>
      <c r="E14" s="24">
        <f>SUMIFS('Детализация отчётов'!T:T,'Детализация отчётов'!F:F,'Тех отчет'!B14,'Детализация отчётов'!J:J,"Продажа",'Детализация отчётов'!K:K,"Продажа")-SUMIFS('Детализация отчётов'!T:T,'Детализация отчётов'!F:F,'Тех отчет'!B14,'Детализация отчётов'!J:J,"Возврат",'Детализация отчётов'!K:K,"Возврат")</f>
        <v>0</v>
      </c>
      <c r="F14" s="24">
        <f>SUMIFS('Детализация отчётов'!N:N,'Детализация отчётов'!F:F,'Тех отчет'!B14,'Детализация отчётов'!J:J,"Продажа",'Детализация отчётов'!K:K,"Продажа")-SUMIFS('Детализация отчётов'!N:N,'Детализация отчётов'!F:F,'Тех отчет'!B14,'Детализация отчётов'!J:J,"Возврат",'Детализация отчётов'!K:K,"Возврат")</f>
        <v>0</v>
      </c>
      <c r="G14" s="24">
        <f>IFERROR(AVERAGEIFS('Детализация отчётов'!P:P,'Детализация отчётов'!F:F,'Тех отчет'!B14,'Детализация отчётов'!J:J,"Продажа",'Детализация отчётов'!K:K,"Продажа"),0)</f>
        <v>0</v>
      </c>
      <c r="H14" s="25" t="e">
        <f>INDEX('% выкупа'!B:B,MATCH(B14,'% выкупа'!A:A,0))</f>
        <v>#N/A</v>
      </c>
      <c r="I14" s="24">
        <f>IFERROR(INDEX(реклама!B:B,MATCH('Тех отчет'!B14,реклама!A:A,0)),0)</f>
        <v>0</v>
      </c>
      <c r="J14" s="24">
        <f>IFERROR(INDEX('Сумма по хранению'!B:B,MATCH(B14,'Сумма по хранению'!A:A,0)),0)</f>
        <v>0</v>
      </c>
      <c r="K14" s="24">
        <f>SUMIF('Детализация отчётов'!F:F,'Тех отчет'!B14, 'Детализация отчётов'!AK:AK)</f>
        <v>0</v>
      </c>
      <c r="L14" s="24" t="e">
        <f t="shared" si="2"/>
        <v>#DIV/0!</v>
      </c>
      <c r="M14" s="24" t="e">
        <f>INDEX('Остатки по складам'!B:B,MATCH(B14,'Остатки по складам'!A:A,0))</f>
        <v>#N/A</v>
      </c>
      <c r="N14" s="24">
        <f t="shared" si="3"/>
        <v>0</v>
      </c>
      <c r="O14" s="35">
        <f>SUMIF('Индекс локалицации'!A:A,'Тех отчет'!B14,'Индекс локалицации'!B:B)</f>
        <v>0</v>
      </c>
      <c r="P14" s="25" t="e">
        <f>AVERAGEIFS('Детализация отчётов'!W:W,'Детализация отчётов'!F:F,'Тех отчет'!B14,'Детализация отчётов'!J:J,"Продажа",'Детализация отчётов'!K:K,"Продажа")</f>
        <v>#DIV/0!</v>
      </c>
      <c r="Q14" s="23" t="e">
        <f>INDEX('Рейтинг по отзывам'!F:F,MATCH('Тех отчет'!B14,'Рейтинг по отзывам'!B:B,0))</f>
        <v>#N/A</v>
      </c>
      <c r="R14" s="26" t="e">
        <f>INDEX('рейтинг WB'!B:B,MATCH('Тех отчет'!B14,'рейтинг WB'!A:A,0))</f>
        <v>#N/A</v>
      </c>
      <c r="S14" s="27">
        <f>SUMIFS('Детализация отчётов'!AH:AH,'Детализация отчётов'!F:F,'Тех отчет'!B14,'Детализация отчётов'!J:J,"Продажа",'Детализация отчётов'!K:K,"Продажа")-SUMIFS('Детализация отчётов'!AH:AH,'Детализация отчётов'!F:F,'Тех отчет'!B14,'Детализация отчётов'!J:J,"Возврат",'Детализация отчётов'!K:K,"Возврат")</f>
        <v>0</v>
      </c>
      <c r="T14" s="23">
        <f>IFERROR(INDEX(Себестоимость!B:B,MATCH('Тех отчет'!B14,Себестоимость!A:A,0)),0)</f>
        <v>0</v>
      </c>
      <c r="U14" s="34" t="e">
        <f t="shared" si="4"/>
        <v>#DIV/0!</v>
      </c>
      <c r="V14" s="24">
        <f t="shared" si="5"/>
        <v>0</v>
      </c>
      <c r="W14" s="24">
        <f t="shared" si="6"/>
        <v>0</v>
      </c>
      <c r="X14" s="24" t="e">
        <f t="shared" si="7"/>
        <v>#DIV/0!</v>
      </c>
      <c r="Y14" s="23" t="e">
        <f>AVERAGEIFS('Детализация отчётов'!T:T,'Детализация отчётов'!F:F,'Тех отчет'!B14,'Детализация отчётов'!J:J,"Продажа",'Детализация отчётов'!K:K,"Продажа")</f>
        <v>#DIV/0!</v>
      </c>
      <c r="Z14" s="23">
        <f>SUMIF('Детализация отчётов'!F:F,'Тех отчет'!B14, 'Детализация отчётов'!AC:AC)</f>
        <v>0</v>
      </c>
      <c r="AA14" s="28"/>
      <c r="AB14" s="28"/>
      <c r="AC14" s="28"/>
      <c r="AD14" s="28"/>
      <c r="AE14" s="28"/>
      <c r="AF14" s="28"/>
    </row>
    <row r="15" spans="1:32" ht="15" thickBot="1">
      <c r="A15" s="23" t="s">
        <v>39</v>
      </c>
      <c r="B15" s="23" t="s">
        <v>46</v>
      </c>
      <c r="C15" s="24">
        <f>SUMIF(Продажи!F:F,'Тех отчет'!B15,Продажи!M:M)</f>
        <v>0</v>
      </c>
      <c r="D15" s="24">
        <f>SUMIF(Продажи!F:F,'Тех отчет'!B15,Продажи!L:L)</f>
        <v>0</v>
      </c>
      <c r="E15" s="24">
        <f>SUMIFS('Детализация отчётов'!T:T,'Детализация отчётов'!F:F,'Тех отчет'!B15,'Детализация отчётов'!J:J,"Продажа",'Детализация отчётов'!K:K,"Продажа")-SUMIFS('Детализация отчётов'!T:T,'Детализация отчётов'!F:F,'Тех отчет'!B15,'Детализация отчётов'!J:J,"Возврат",'Детализация отчётов'!K:K,"Возврат")</f>
        <v>0</v>
      </c>
      <c r="F15" s="24">
        <f>SUMIFS('Детализация отчётов'!N:N,'Детализация отчётов'!F:F,'Тех отчет'!B15,'Детализация отчётов'!J:J,"Продажа",'Детализация отчётов'!K:K,"Продажа")-SUMIFS('Детализация отчётов'!N:N,'Детализация отчётов'!F:F,'Тех отчет'!B15,'Детализация отчётов'!J:J,"Возврат",'Детализация отчётов'!K:K,"Возврат")</f>
        <v>0</v>
      </c>
      <c r="G15" s="24">
        <f>IFERROR(AVERAGEIFS('Детализация отчётов'!P:P,'Детализация отчётов'!F:F,'Тех отчет'!B15,'Детализация отчётов'!J:J,"Продажа",'Детализация отчётов'!K:K,"Продажа"),0)</f>
        <v>0</v>
      </c>
      <c r="H15" s="25" t="e">
        <f>INDEX('% выкупа'!B:B,MATCH(B15,'% выкупа'!A:A,0))</f>
        <v>#N/A</v>
      </c>
      <c r="I15" s="24">
        <f>IFERROR(INDEX(реклама!B:B,MATCH('Тех отчет'!B15,реклама!A:A,0)),0)</f>
        <v>0</v>
      </c>
      <c r="J15" s="24">
        <f>IFERROR(INDEX('Сумма по хранению'!B:B,MATCH(B15,'Сумма по хранению'!A:A,0)),0)</f>
        <v>0</v>
      </c>
      <c r="K15" s="24">
        <f>SUMIF('Детализация отчётов'!F:F,'Тех отчет'!B15, 'Детализация отчётов'!AK:AK)</f>
        <v>0</v>
      </c>
      <c r="L15" s="24" t="e">
        <f t="shared" si="2"/>
        <v>#DIV/0!</v>
      </c>
      <c r="M15" s="24" t="e">
        <f>INDEX('Остатки по складам'!B:B,MATCH(B15,'Остатки по складам'!A:A,0))</f>
        <v>#N/A</v>
      </c>
      <c r="N15" s="24">
        <f t="shared" si="3"/>
        <v>0</v>
      </c>
      <c r="O15" s="35">
        <f>SUMIF('Индекс локалицации'!A:A,'Тех отчет'!B15,'Индекс локалицации'!B:B)</f>
        <v>0</v>
      </c>
      <c r="P15" s="25" t="e">
        <f>AVERAGEIFS('Детализация отчётов'!W:W,'Детализация отчётов'!F:F,'Тех отчет'!B15,'Детализация отчётов'!J:J,"Продажа",'Детализация отчётов'!K:K,"Продажа")</f>
        <v>#DIV/0!</v>
      </c>
      <c r="Q15" s="23" t="e">
        <f>INDEX('Рейтинг по отзывам'!F:F,MATCH('Тех отчет'!B15,'Рейтинг по отзывам'!B:B,0))</f>
        <v>#N/A</v>
      </c>
      <c r="R15" s="26" t="e">
        <f>INDEX('рейтинг WB'!B:B,MATCH('Тех отчет'!B15,'рейтинг WB'!A:A,0))</f>
        <v>#N/A</v>
      </c>
      <c r="S15" s="27">
        <f>SUMIFS('Детализация отчётов'!AH:AH,'Детализация отчётов'!F:F,'Тех отчет'!B15,'Детализация отчётов'!J:J,"Продажа",'Детализация отчётов'!K:K,"Продажа")-SUMIFS('Детализация отчётов'!AH:AH,'Детализация отчётов'!F:F,'Тех отчет'!B15,'Детализация отчётов'!J:J,"Возврат",'Детализация отчётов'!K:K,"Возврат")</f>
        <v>0</v>
      </c>
      <c r="T15" s="23">
        <f>IFERROR(INDEX(Себестоимость!B:B,MATCH('Тех отчет'!B15,Себестоимость!A:A,0)),0)</f>
        <v>0</v>
      </c>
      <c r="U15" s="34" t="e">
        <f t="shared" si="4"/>
        <v>#DIV/0!</v>
      </c>
      <c r="V15" s="24">
        <f t="shared" si="5"/>
        <v>0</v>
      </c>
      <c r="W15" s="24">
        <f t="shared" si="6"/>
        <v>0</v>
      </c>
      <c r="X15" s="24" t="e">
        <f t="shared" si="7"/>
        <v>#DIV/0!</v>
      </c>
      <c r="Y15" s="23" t="e">
        <f>AVERAGEIFS('Детализация отчётов'!T:T,'Детализация отчётов'!F:F,'Тех отчет'!B15,'Детализация отчётов'!J:J,"Продажа",'Детализация отчётов'!K:K,"Продажа")</f>
        <v>#DIV/0!</v>
      </c>
      <c r="Z15" s="23">
        <f>SUMIF('Детализация отчётов'!F:F,'Тех отчет'!B15, 'Детализация отчётов'!AC:AC)</f>
        <v>0</v>
      </c>
      <c r="AA15" s="28"/>
      <c r="AB15" s="28"/>
      <c r="AC15" s="28"/>
      <c r="AD15" s="28"/>
      <c r="AE15" s="28"/>
      <c r="AF15" s="28"/>
    </row>
    <row r="16" spans="1:32" ht="15" thickBot="1">
      <c r="A16" s="23" t="s">
        <v>39</v>
      </c>
      <c r="B16" s="23" t="s">
        <v>47</v>
      </c>
      <c r="C16" s="24">
        <f>SUMIF(Продажи!F:F,'Тех отчет'!B16,Продажи!M:M)</f>
        <v>0</v>
      </c>
      <c r="D16" s="24">
        <f>SUMIF(Продажи!F:F,'Тех отчет'!B16,Продажи!L:L)</f>
        <v>0</v>
      </c>
      <c r="E16" s="24">
        <f>SUMIFS('Детализация отчётов'!T:T,'Детализация отчётов'!F:F,'Тех отчет'!B16,'Детализация отчётов'!J:J,"Продажа",'Детализация отчётов'!K:K,"Продажа")-SUMIFS('Детализация отчётов'!T:T,'Детализация отчётов'!F:F,'Тех отчет'!B16,'Детализация отчётов'!J:J,"Возврат",'Детализация отчётов'!K:K,"Возврат")</f>
        <v>0</v>
      </c>
      <c r="F16" s="24">
        <f>SUMIFS('Детализация отчётов'!N:N,'Детализация отчётов'!F:F,'Тех отчет'!B16,'Детализация отчётов'!J:J,"Продажа",'Детализация отчётов'!K:K,"Продажа")-SUMIFS('Детализация отчётов'!N:N,'Детализация отчётов'!F:F,'Тех отчет'!B16,'Детализация отчётов'!J:J,"Возврат",'Детализация отчётов'!K:K,"Возврат")</f>
        <v>0</v>
      </c>
      <c r="G16" s="24">
        <f>IFERROR(AVERAGEIFS('Детализация отчётов'!P:P,'Детализация отчётов'!F:F,'Тех отчет'!B16,'Детализация отчётов'!J:J,"Продажа",'Детализация отчётов'!K:K,"Продажа"),0)</f>
        <v>0</v>
      </c>
      <c r="H16" s="25" t="e">
        <f>INDEX('% выкупа'!B:B,MATCH(B16,'% выкупа'!A:A,0))</f>
        <v>#N/A</v>
      </c>
      <c r="I16" s="24">
        <f>IFERROR(INDEX(реклама!B:B,MATCH('Тех отчет'!B16,реклама!A:A,0)),0)</f>
        <v>0</v>
      </c>
      <c r="J16" s="24">
        <f>IFERROR(INDEX('Сумма по хранению'!B:B,MATCH(B16,'Сумма по хранению'!A:A,0)),0)</f>
        <v>0</v>
      </c>
      <c r="K16" s="24">
        <f>SUMIF('Детализация отчётов'!F:F,'Тех отчет'!B16, 'Детализация отчётов'!AK:AK)</f>
        <v>0</v>
      </c>
      <c r="L16" s="24" t="e">
        <f t="shared" si="2"/>
        <v>#DIV/0!</v>
      </c>
      <c r="M16" s="24" t="e">
        <f>INDEX('Остатки по складам'!B:B,MATCH(B16,'Остатки по складам'!A:A,0))</f>
        <v>#N/A</v>
      </c>
      <c r="N16" s="24">
        <f t="shared" si="3"/>
        <v>0</v>
      </c>
      <c r="O16" s="35">
        <f>SUMIF('Индекс локалицации'!A:A,'Тех отчет'!B16,'Индекс локалицации'!B:B)</f>
        <v>0</v>
      </c>
      <c r="P16" s="25" t="e">
        <f>AVERAGEIFS('Детализация отчётов'!W:W,'Детализация отчётов'!F:F,'Тех отчет'!B16,'Детализация отчётов'!J:J,"Продажа",'Детализация отчётов'!K:K,"Продажа")</f>
        <v>#DIV/0!</v>
      </c>
      <c r="Q16" s="23" t="e">
        <f>INDEX('Рейтинг по отзывам'!F:F,MATCH('Тех отчет'!B16,'Рейтинг по отзывам'!B:B,0))</f>
        <v>#N/A</v>
      </c>
      <c r="R16" s="26" t="e">
        <f>INDEX('рейтинг WB'!B:B,MATCH('Тех отчет'!B16,'рейтинг WB'!A:A,0))</f>
        <v>#N/A</v>
      </c>
      <c r="S16" s="27">
        <f>SUMIFS('Детализация отчётов'!AH:AH,'Детализация отчётов'!F:F,'Тех отчет'!B16,'Детализация отчётов'!J:J,"Продажа",'Детализация отчётов'!K:K,"Продажа")-SUMIFS('Детализация отчётов'!AH:AH,'Детализация отчётов'!F:F,'Тех отчет'!B16,'Детализация отчётов'!J:J,"Возврат",'Детализация отчётов'!K:K,"Возврат")</f>
        <v>0</v>
      </c>
      <c r="T16" s="23">
        <f>IFERROR(INDEX(Себестоимость!B:B,MATCH('Тех отчет'!B16,Себестоимость!A:A,0)),0)</f>
        <v>0</v>
      </c>
      <c r="U16" s="34" t="e">
        <f t="shared" si="4"/>
        <v>#DIV/0!</v>
      </c>
      <c r="V16" s="24">
        <f t="shared" si="5"/>
        <v>0</v>
      </c>
      <c r="W16" s="24">
        <f t="shared" si="6"/>
        <v>0</v>
      </c>
      <c r="X16" s="24" t="e">
        <f t="shared" si="7"/>
        <v>#DIV/0!</v>
      </c>
      <c r="Y16" s="23" t="e">
        <f>AVERAGEIFS('Детализация отчётов'!T:T,'Детализация отчётов'!F:F,'Тех отчет'!B16,'Детализация отчётов'!J:J,"Продажа",'Детализация отчётов'!K:K,"Продажа")</f>
        <v>#DIV/0!</v>
      </c>
      <c r="Z16" s="23">
        <f>SUMIF('Детализация отчётов'!F:F,'Тех отчет'!B16, 'Детализация отчётов'!AC:AC)</f>
        <v>0</v>
      </c>
      <c r="AA16" s="28"/>
      <c r="AB16" s="28"/>
      <c r="AC16" s="28"/>
      <c r="AD16" s="28"/>
      <c r="AE16" s="28"/>
      <c r="AF16" s="28"/>
    </row>
    <row r="17" spans="1:32" ht="15" thickBot="1">
      <c r="A17" s="23" t="s">
        <v>39</v>
      </c>
      <c r="B17" s="23" t="s">
        <v>41</v>
      </c>
      <c r="C17" s="24">
        <f>SUMIF(Продажи!F:F,'Тех отчет'!B17,Продажи!M:M)</f>
        <v>0</v>
      </c>
      <c r="D17" s="24">
        <f>SUMIF(Продажи!F:F,'Тех отчет'!B17,Продажи!L:L)</f>
        <v>0</v>
      </c>
      <c r="E17" s="24">
        <f>SUMIFS('Детализация отчётов'!T:T,'Детализация отчётов'!F:F,'Тех отчет'!B17,'Детализация отчётов'!J:J,"Продажа",'Детализация отчётов'!K:K,"Продажа")-SUMIFS('Детализация отчётов'!T:T,'Детализация отчётов'!F:F,'Тех отчет'!B17,'Детализация отчётов'!J:J,"Возврат",'Детализация отчётов'!K:K,"Возврат")</f>
        <v>0</v>
      </c>
      <c r="F17" s="24">
        <f>SUMIFS('Детализация отчётов'!N:N,'Детализация отчётов'!F:F,'Тех отчет'!B17,'Детализация отчётов'!J:J,"Продажа",'Детализация отчётов'!K:K,"Продажа")-SUMIFS('Детализация отчётов'!N:N,'Детализация отчётов'!F:F,'Тех отчет'!B17,'Детализация отчётов'!J:J,"Возврат",'Детализация отчётов'!K:K,"Возврат")</f>
        <v>0</v>
      </c>
      <c r="G17" s="24">
        <f>IFERROR(AVERAGEIFS('Детализация отчётов'!P:P,'Детализация отчётов'!F:F,'Тех отчет'!B17,'Детализация отчётов'!J:J,"Продажа",'Детализация отчётов'!K:K,"Продажа"),0)</f>
        <v>0</v>
      </c>
      <c r="H17" s="25" t="e">
        <f>INDEX('% выкупа'!B:B,MATCH(B17,'% выкупа'!A:A,0))</f>
        <v>#N/A</v>
      </c>
      <c r="I17" s="24">
        <f>IFERROR(INDEX(реклама!B:B,MATCH('Тех отчет'!B17,реклама!A:A,0)),0)</f>
        <v>0</v>
      </c>
      <c r="J17" s="24">
        <f>IFERROR(INDEX('Сумма по хранению'!B:B,MATCH(B17,'Сумма по хранению'!A:A,0)),0)</f>
        <v>0</v>
      </c>
      <c r="K17" s="24">
        <f>SUMIF('Детализация отчётов'!F:F,'Тех отчет'!B17, 'Детализация отчётов'!AK:AK)</f>
        <v>0</v>
      </c>
      <c r="L17" s="24" t="e">
        <f t="shared" si="2"/>
        <v>#DIV/0!</v>
      </c>
      <c r="M17" s="24" t="e">
        <f>INDEX('Остатки по складам'!B:B,MATCH(B17,'Остатки по складам'!A:A,0))</f>
        <v>#N/A</v>
      </c>
      <c r="N17" s="24">
        <f t="shared" si="3"/>
        <v>0</v>
      </c>
      <c r="O17" s="35">
        <f>SUMIF('Индекс локалицации'!A:A,'Тех отчет'!B17,'Индекс локалицации'!B:B)</f>
        <v>0</v>
      </c>
      <c r="P17" s="25" t="e">
        <f>AVERAGEIFS('Детализация отчётов'!W:W,'Детализация отчётов'!F:F,'Тех отчет'!B17,'Детализация отчётов'!J:J,"Продажа",'Детализация отчётов'!K:K,"Продажа")</f>
        <v>#DIV/0!</v>
      </c>
      <c r="Q17" s="23" t="e">
        <f>INDEX('Рейтинг по отзывам'!F:F,MATCH('Тех отчет'!B17,'Рейтинг по отзывам'!B:B,0))</f>
        <v>#N/A</v>
      </c>
      <c r="R17" s="26" t="e">
        <f>INDEX('рейтинг WB'!B:B,MATCH('Тех отчет'!B17,'рейтинг WB'!A:A,0))</f>
        <v>#N/A</v>
      </c>
      <c r="S17" s="27">
        <f>SUMIFS('Детализация отчётов'!AH:AH,'Детализация отчётов'!F:F,'Тех отчет'!B17,'Детализация отчётов'!J:J,"Продажа",'Детализация отчётов'!K:K,"Продажа")-SUMIFS('Детализация отчётов'!AH:AH,'Детализация отчётов'!F:F,'Тех отчет'!B17,'Детализация отчётов'!J:J,"Возврат",'Детализация отчётов'!K:K,"Возврат")</f>
        <v>0</v>
      </c>
      <c r="T17" s="23">
        <f>IFERROR(INDEX(Себестоимость!B:B,MATCH('Тех отчет'!B17,Себестоимость!A:A,0)),0)</f>
        <v>0</v>
      </c>
      <c r="U17" s="34" t="e">
        <f t="shared" si="4"/>
        <v>#DIV/0!</v>
      </c>
      <c r="V17" s="24">
        <f t="shared" si="5"/>
        <v>0</v>
      </c>
      <c r="W17" s="24">
        <f t="shared" si="6"/>
        <v>0</v>
      </c>
      <c r="X17" s="24" t="e">
        <f t="shared" si="7"/>
        <v>#DIV/0!</v>
      </c>
      <c r="Y17" s="23" t="e">
        <f>AVERAGEIFS('Детализация отчётов'!T:T,'Детализация отчётов'!F:F,'Тех отчет'!B17,'Детализация отчётов'!J:J,"Продажа",'Детализация отчётов'!K:K,"Продажа")</f>
        <v>#DIV/0!</v>
      </c>
      <c r="Z17" s="23">
        <f>SUMIF('Детализация отчётов'!F:F,'Тех отчет'!B17, 'Детализация отчётов'!AC:AC)</f>
        <v>0</v>
      </c>
      <c r="AA17" s="28"/>
      <c r="AB17" s="28"/>
      <c r="AC17" s="28"/>
      <c r="AD17" s="28"/>
      <c r="AE17" s="28"/>
    </row>
    <row r="18" spans="1:32" ht="15" thickBot="1">
      <c r="A18" s="23" t="s">
        <v>39</v>
      </c>
      <c r="B18" s="23" t="s">
        <v>48</v>
      </c>
      <c r="C18" s="24">
        <f>SUMIF(Продажи!F:F,'Тех отчет'!B18,Продажи!M:M)</f>
        <v>0</v>
      </c>
      <c r="D18" s="24">
        <f>SUMIF(Продажи!F:F,'Тех отчет'!B18,Продажи!L:L)</f>
        <v>0</v>
      </c>
      <c r="E18" s="24">
        <f>SUMIFS('Детализация отчётов'!T:T,'Детализация отчётов'!F:F,'Тех отчет'!B18,'Детализация отчётов'!J:J,"Продажа",'Детализация отчётов'!K:K,"Продажа")-SUMIFS('Детализация отчётов'!T:T,'Детализация отчётов'!F:F,'Тех отчет'!B18,'Детализация отчётов'!J:J,"Возврат",'Детализация отчётов'!K:K,"Возврат")</f>
        <v>0</v>
      </c>
      <c r="F18" s="24">
        <f>SUMIFS('Детализация отчётов'!N:N,'Детализация отчётов'!F:F,'Тех отчет'!B18,'Детализация отчётов'!J:J,"Продажа",'Детализация отчётов'!K:K,"Продажа")-SUMIFS('Детализация отчётов'!N:N,'Детализация отчётов'!F:F,'Тех отчет'!B18,'Детализация отчётов'!J:J,"Возврат",'Детализация отчётов'!K:K,"Возврат")</f>
        <v>0</v>
      </c>
      <c r="G18" s="24">
        <f>IFERROR(AVERAGEIFS('Детализация отчётов'!P:P,'Детализация отчётов'!F:F,'Тех отчет'!B18,'Детализация отчётов'!J:J,"Продажа",'Детализация отчётов'!K:K,"Продажа"),0)</f>
        <v>0</v>
      </c>
      <c r="H18" s="25" t="e">
        <f>INDEX('% выкупа'!B:B,MATCH(B18,'% выкупа'!A:A,0))</f>
        <v>#N/A</v>
      </c>
      <c r="I18" s="24">
        <f>IFERROR(INDEX(реклама!B:B,MATCH('Тех отчет'!B18,реклама!A:A,0)),0)</f>
        <v>0</v>
      </c>
      <c r="J18" s="24">
        <f>IFERROR(INDEX('Сумма по хранению'!B:B,MATCH(B18,'Сумма по хранению'!A:A,0)),0)</f>
        <v>0</v>
      </c>
      <c r="K18" s="24">
        <f>SUMIF('Детализация отчётов'!F:F,'Тех отчет'!B18, 'Детализация отчётов'!AK:AK)</f>
        <v>0</v>
      </c>
      <c r="L18" s="24" t="e">
        <f t="shared" si="2"/>
        <v>#DIV/0!</v>
      </c>
      <c r="M18" s="24" t="e">
        <f>INDEX('Остатки по складам'!B:B,MATCH(B18,'Остатки по складам'!A:A,0))</f>
        <v>#N/A</v>
      </c>
      <c r="N18" s="24">
        <f t="shared" si="3"/>
        <v>0</v>
      </c>
      <c r="O18" s="35">
        <f>SUMIF('Индекс локалицации'!A:A,'Тех отчет'!B18,'Индекс локалицации'!B:B)</f>
        <v>0</v>
      </c>
      <c r="P18" s="25" t="e">
        <f>AVERAGEIFS('Детализация отчётов'!W:W,'Детализация отчётов'!F:F,'Тех отчет'!B18,'Детализация отчётов'!J:J,"Продажа",'Детализация отчётов'!K:K,"Продажа")</f>
        <v>#DIV/0!</v>
      </c>
      <c r="Q18" s="23" t="e">
        <f>INDEX('Рейтинг по отзывам'!F:F,MATCH('Тех отчет'!B18,'Рейтинг по отзывам'!B:B,0))</f>
        <v>#N/A</v>
      </c>
      <c r="R18" s="26" t="e">
        <f>INDEX('рейтинг WB'!B:B,MATCH('Тех отчет'!B18,'рейтинг WB'!A:A,0))</f>
        <v>#N/A</v>
      </c>
      <c r="S18" s="27">
        <f>SUMIFS('Детализация отчётов'!AH:AH,'Детализация отчётов'!F:F,'Тех отчет'!B18,'Детализация отчётов'!J:J,"Продажа",'Детализация отчётов'!K:K,"Продажа")-SUMIFS('Детализация отчётов'!AH:AH,'Детализация отчётов'!F:F,'Тех отчет'!B18,'Детализация отчётов'!J:J,"Возврат",'Детализация отчётов'!K:K,"Возврат")</f>
        <v>0</v>
      </c>
      <c r="T18" s="23">
        <f>IFERROR(INDEX(Себестоимость!B:B,MATCH('Тех отчет'!B18,Себестоимость!A:A,0)),0)</f>
        <v>0</v>
      </c>
      <c r="U18" s="34" t="e">
        <f t="shared" si="4"/>
        <v>#DIV/0!</v>
      </c>
      <c r="V18" s="24">
        <f t="shared" si="5"/>
        <v>0</v>
      </c>
      <c r="W18" s="24">
        <f t="shared" si="6"/>
        <v>0</v>
      </c>
      <c r="X18" s="24" t="e">
        <f t="shared" si="7"/>
        <v>#DIV/0!</v>
      </c>
      <c r="Y18" s="23" t="e">
        <f>AVERAGEIFS('Детализация отчётов'!T:T,'Детализация отчётов'!F:F,'Тех отчет'!B18,'Детализация отчётов'!J:J,"Продажа",'Детализация отчётов'!K:K,"Продажа")</f>
        <v>#DIV/0!</v>
      </c>
      <c r="Z18" s="23">
        <f>SUMIF('Детализация отчётов'!F:F,'Тех отчет'!B18, 'Детализация отчётов'!AC:AC)</f>
        <v>0</v>
      </c>
      <c r="AA18" s="28"/>
      <c r="AB18" s="28"/>
      <c r="AC18" s="28"/>
      <c r="AD18" s="28"/>
      <c r="AE18" s="28"/>
    </row>
    <row r="19" spans="1:32" ht="15" thickBot="1">
      <c r="A19" s="23" t="s">
        <v>39</v>
      </c>
      <c r="B19" s="23" t="s">
        <v>43</v>
      </c>
      <c r="C19" s="24">
        <f>SUMIF(Продажи!F:F,'Тех отчет'!B19,Продажи!M:M)</f>
        <v>0</v>
      </c>
      <c r="D19" s="24">
        <f>SUMIF(Продажи!F:F,'Тех отчет'!B19,Продажи!L:L)</f>
        <v>0</v>
      </c>
      <c r="E19" s="24">
        <f>SUMIFS('Детализация отчётов'!T:T,'Детализация отчётов'!F:F,'Тех отчет'!B19,'Детализация отчётов'!J:J,"Продажа",'Детализация отчётов'!K:K,"Продажа")-SUMIFS('Детализация отчётов'!T:T,'Детализация отчётов'!F:F,'Тех отчет'!B19,'Детализация отчётов'!J:J,"Возврат",'Детализация отчётов'!K:K,"Возврат")</f>
        <v>0</v>
      </c>
      <c r="F19" s="24">
        <f>SUMIFS('Детализация отчётов'!N:N,'Детализация отчётов'!F:F,'Тех отчет'!B19,'Детализация отчётов'!J:J,"Продажа",'Детализация отчётов'!K:K,"Продажа")-SUMIFS('Детализация отчётов'!N:N,'Детализация отчётов'!F:F,'Тех отчет'!B19,'Детализация отчётов'!J:J,"Возврат",'Детализация отчётов'!K:K,"Возврат")</f>
        <v>0</v>
      </c>
      <c r="G19" s="24">
        <f>IFERROR(AVERAGEIFS('Детализация отчётов'!P:P,'Детализация отчётов'!F:F,'Тех отчет'!B19,'Детализация отчётов'!J:J,"Продажа",'Детализация отчётов'!K:K,"Продажа"),0)</f>
        <v>0</v>
      </c>
      <c r="H19" s="25" t="e">
        <f>INDEX('% выкупа'!B:B,MATCH(B19,'% выкупа'!A:A,0))</f>
        <v>#N/A</v>
      </c>
      <c r="I19" s="24">
        <f>IFERROR(INDEX(реклама!B:B,MATCH('Тех отчет'!B19,реклама!A:A,0)),0)</f>
        <v>0</v>
      </c>
      <c r="J19" s="24">
        <f>IFERROR(INDEX('Сумма по хранению'!B:B,MATCH(B19,'Сумма по хранению'!A:A,0)),0)</f>
        <v>0</v>
      </c>
      <c r="K19" s="24">
        <f>SUMIF('Детализация отчётов'!F:F,'Тех отчет'!B19, 'Детализация отчётов'!AK:AK)</f>
        <v>0</v>
      </c>
      <c r="L19" s="24" t="e">
        <f t="shared" si="2"/>
        <v>#DIV/0!</v>
      </c>
      <c r="M19" s="24" t="e">
        <f>INDEX('Остатки по складам'!B:B,MATCH(B19,'Остатки по складам'!A:A,0))</f>
        <v>#N/A</v>
      </c>
      <c r="N19" s="24">
        <f t="shared" si="3"/>
        <v>0</v>
      </c>
      <c r="O19" s="35">
        <f>SUMIF('Индекс локалицации'!A:A,'Тех отчет'!B19,'Индекс локалицации'!B:B)</f>
        <v>0</v>
      </c>
      <c r="P19" s="25" t="e">
        <f>AVERAGEIFS('Детализация отчётов'!W:W,'Детализация отчётов'!F:F,'Тех отчет'!B19,'Детализация отчётов'!J:J,"Продажа",'Детализация отчётов'!K:K,"Продажа")</f>
        <v>#DIV/0!</v>
      </c>
      <c r="Q19" s="23" t="e">
        <f>INDEX('Рейтинг по отзывам'!F:F,MATCH('Тех отчет'!B19,'Рейтинг по отзывам'!B:B,0))</f>
        <v>#N/A</v>
      </c>
      <c r="R19" s="26" t="e">
        <f>INDEX('рейтинг WB'!B:B,MATCH('Тех отчет'!B19,'рейтинг WB'!A:A,0))</f>
        <v>#N/A</v>
      </c>
      <c r="S19" s="27">
        <f>SUMIFS('Детализация отчётов'!AH:AH,'Детализация отчётов'!F:F,'Тех отчет'!B19,'Детализация отчётов'!J:J,"Продажа",'Детализация отчётов'!K:K,"Продажа")-SUMIFS('Детализация отчётов'!AH:AH,'Детализация отчётов'!F:F,'Тех отчет'!B19,'Детализация отчётов'!J:J,"Возврат",'Детализация отчётов'!K:K,"Возврат")</f>
        <v>0</v>
      </c>
      <c r="T19" s="23">
        <f>IFERROR(INDEX(Себестоимость!B:B,MATCH('Тех отчет'!B19,Себестоимость!A:A,0)),0)</f>
        <v>0</v>
      </c>
      <c r="U19" s="34" t="e">
        <f t="shared" si="4"/>
        <v>#DIV/0!</v>
      </c>
      <c r="V19" s="24">
        <f t="shared" si="5"/>
        <v>0</v>
      </c>
      <c r="W19" s="24">
        <f t="shared" si="6"/>
        <v>0</v>
      </c>
      <c r="X19" s="24" t="e">
        <f t="shared" si="7"/>
        <v>#DIV/0!</v>
      </c>
      <c r="Y19" s="23" t="e">
        <f>AVERAGEIFS('Детализация отчётов'!T:T,'Детализация отчётов'!F:F,'Тех отчет'!B19,'Детализация отчётов'!J:J,"Продажа",'Детализация отчётов'!K:K,"Продажа")</f>
        <v>#DIV/0!</v>
      </c>
      <c r="Z19" s="23">
        <f>SUMIF('Детализация отчётов'!F:F,'Тех отчет'!B19, 'Детализация отчётов'!AC:AC)</f>
        <v>0</v>
      </c>
      <c r="AA19" s="28"/>
      <c r="AB19" s="28"/>
      <c r="AC19" s="28"/>
      <c r="AD19" s="28"/>
      <c r="AE19" s="28"/>
    </row>
    <row r="20" spans="1:32" ht="15" thickBot="1">
      <c r="A20" s="23" t="s">
        <v>39</v>
      </c>
      <c r="B20" s="23" t="s">
        <v>81</v>
      </c>
      <c r="C20" s="24">
        <f>SUMIF(Продажи!F:F,'Тех отчет'!B20,Продажи!M:M)</f>
        <v>0</v>
      </c>
      <c r="D20" s="24">
        <f>SUMIF(Продажи!F:F,'Тех отчет'!B20,Продажи!L:L)</f>
        <v>0</v>
      </c>
      <c r="E20" s="24">
        <f>SUMIFS('Детализация отчётов'!T:T,'Детализация отчётов'!F:F,'Тех отчет'!B20,'Детализация отчётов'!J:J,"Продажа",'Детализация отчётов'!K:K,"Продажа")-SUMIFS('Детализация отчётов'!T:T,'Детализация отчётов'!F:F,'Тех отчет'!B20,'Детализация отчётов'!J:J,"Возврат",'Детализация отчётов'!K:K,"Возврат")</f>
        <v>0</v>
      </c>
      <c r="F20" s="24">
        <f>SUMIFS('Детализация отчётов'!N:N,'Детализация отчётов'!F:F,'Тех отчет'!B20,'Детализация отчётов'!J:J,"Продажа",'Детализация отчётов'!K:K,"Продажа")-SUMIFS('Детализация отчётов'!N:N,'Детализация отчётов'!F:F,'Тех отчет'!B20,'Детализация отчётов'!J:J,"Возврат",'Детализация отчётов'!K:K,"Возврат")</f>
        <v>0</v>
      </c>
      <c r="G20" s="24">
        <f>IFERROR(AVERAGEIFS('Детализация отчётов'!P:P,'Детализация отчётов'!F:F,'Тех отчет'!B20,'Детализация отчётов'!J:J,"Продажа",'Детализация отчётов'!K:K,"Продажа"),0)</f>
        <v>0</v>
      </c>
      <c r="H20" s="25" t="e">
        <f>INDEX('% выкупа'!B:B,MATCH(B20,'% выкупа'!A:A,0))</f>
        <v>#N/A</v>
      </c>
      <c r="I20" s="24">
        <f>IFERROR(INDEX(реклама!B:B,MATCH('Тех отчет'!B20,реклама!A:A,0)),0)</f>
        <v>0</v>
      </c>
      <c r="J20" s="24">
        <f>IFERROR(INDEX('Сумма по хранению'!B:B,MATCH(B20,'Сумма по хранению'!A:A,0)),0)</f>
        <v>0</v>
      </c>
      <c r="K20" s="24">
        <f>SUMIF('Детализация отчётов'!F:F,'Тех отчет'!B20, 'Детализация отчётов'!AK:AK)</f>
        <v>0</v>
      </c>
      <c r="L20" s="24" t="e">
        <f t="shared" si="2"/>
        <v>#DIV/0!</v>
      </c>
      <c r="M20" s="24" t="e">
        <f>INDEX('Остатки по складам'!B:B,MATCH(B20,'Остатки по складам'!A:A,0))</f>
        <v>#N/A</v>
      </c>
      <c r="N20" s="24">
        <f t="shared" si="3"/>
        <v>0</v>
      </c>
      <c r="O20" s="35">
        <f>SUMIF('Индекс локалицации'!A:A,'Тех отчет'!B20,'Индекс локалицации'!B:B)</f>
        <v>0</v>
      </c>
      <c r="P20" s="25" t="e">
        <f>AVERAGEIFS('Детализация отчётов'!W:W,'Детализация отчётов'!F:F,'Тех отчет'!B20,'Детализация отчётов'!J:J,"Продажа",'Детализация отчётов'!K:K,"Продажа")</f>
        <v>#DIV/0!</v>
      </c>
      <c r="Q20" s="23" t="e">
        <f>INDEX('Рейтинг по отзывам'!F:F,MATCH('Тех отчет'!B20,'Рейтинг по отзывам'!B:B,0))</f>
        <v>#N/A</v>
      </c>
      <c r="R20" s="26" t="e">
        <f>INDEX('рейтинг WB'!B:B,MATCH('Тех отчет'!B20,'рейтинг WB'!A:A,0))</f>
        <v>#N/A</v>
      </c>
      <c r="S20" s="27">
        <f>SUMIFS('Детализация отчётов'!AH:AH,'Детализация отчётов'!F:F,'Тех отчет'!B20,'Детализация отчётов'!J:J,"Продажа",'Детализация отчётов'!K:K,"Продажа")-SUMIFS('Детализация отчётов'!AH:AH,'Детализация отчётов'!F:F,'Тех отчет'!B20,'Детализация отчётов'!J:J,"Возврат",'Детализация отчётов'!K:K,"Возврат")</f>
        <v>0</v>
      </c>
      <c r="T20" s="23">
        <f>IFERROR(INDEX(Себестоимость!B:B,MATCH('Тех отчет'!B20,Себестоимость!A:A,0)),0)</f>
        <v>0</v>
      </c>
      <c r="U20" s="34" t="e">
        <f t="shared" si="4"/>
        <v>#DIV/0!</v>
      </c>
      <c r="V20" s="24">
        <f t="shared" si="5"/>
        <v>0</v>
      </c>
      <c r="W20" s="24">
        <f t="shared" si="6"/>
        <v>0</v>
      </c>
      <c r="X20" s="24" t="e">
        <f t="shared" si="7"/>
        <v>#DIV/0!</v>
      </c>
      <c r="Y20" s="23" t="e">
        <f>AVERAGEIFS('Детализация отчётов'!T:T,'Детализация отчётов'!F:F,'Тех отчет'!B20,'Детализация отчётов'!J:J,"Продажа",'Детализация отчётов'!K:K,"Продажа")</f>
        <v>#DIV/0!</v>
      </c>
      <c r="Z20" s="23">
        <f>SUMIF('Детализация отчётов'!F:F,'Тех отчет'!B20, 'Детализация отчётов'!AC:AC)</f>
        <v>0</v>
      </c>
      <c r="AA20" s="28"/>
      <c r="AB20" s="28"/>
      <c r="AC20" s="28"/>
      <c r="AD20" s="28"/>
      <c r="AE20" s="28"/>
    </row>
    <row r="21" spans="1:32" ht="15" thickBot="1">
      <c r="A21" s="23" t="s">
        <v>39</v>
      </c>
      <c r="B21" s="23" t="s">
        <v>49</v>
      </c>
      <c r="C21" s="24">
        <f>SUMIF(Продажи!F:F,'Тех отчет'!B21,Продажи!M:M)</f>
        <v>0</v>
      </c>
      <c r="D21" s="24">
        <f>SUMIF(Продажи!F:F,'Тех отчет'!B21,Продажи!L:L)</f>
        <v>0</v>
      </c>
      <c r="E21" s="24">
        <f>SUMIFS('Детализация отчётов'!T:T,'Детализация отчётов'!F:F,'Тех отчет'!B21,'Детализация отчётов'!J:J,"Продажа",'Детализация отчётов'!K:K,"Продажа")-SUMIFS('Детализация отчётов'!T:T,'Детализация отчётов'!F:F,'Тех отчет'!B21,'Детализация отчётов'!J:J,"Возврат",'Детализация отчётов'!K:K,"Возврат")</f>
        <v>0</v>
      </c>
      <c r="F21" s="24">
        <f>SUMIFS('Детализация отчётов'!N:N,'Детализация отчётов'!F:F,'Тех отчет'!B21,'Детализация отчётов'!J:J,"Продажа",'Детализация отчётов'!K:K,"Продажа")-SUMIFS('Детализация отчётов'!N:N,'Детализация отчётов'!F:F,'Тех отчет'!B21,'Детализация отчётов'!J:J,"Возврат",'Детализация отчётов'!K:K,"Возврат")</f>
        <v>0</v>
      </c>
      <c r="G21" s="24">
        <f>IFERROR(AVERAGEIFS('Детализация отчётов'!P:P,'Детализация отчётов'!F:F,'Тех отчет'!B21,'Детализация отчётов'!J:J,"Продажа",'Детализация отчётов'!K:K,"Продажа"),0)</f>
        <v>0</v>
      </c>
      <c r="H21" s="25" t="e">
        <f>INDEX('% выкупа'!B:B,MATCH(B21,'% выкупа'!A:A,0))</f>
        <v>#N/A</v>
      </c>
      <c r="I21" s="24">
        <f>IFERROR(INDEX(реклама!B:B,MATCH('Тех отчет'!B21,реклама!A:A,0)),0)</f>
        <v>0</v>
      </c>
      <c r="J21" s="24">
        <f>IFERROR(INDEX('Сумма по хранению'!B:B,MATCH(B21,'Сумма по хранению'!A:A,0)),0)</f>
        <v>0</v>
      </c>
      <c r="K21" s="24">
        <f>SUMIF('Детализация отчётов'!F:F,'Тех отчет'!B21, 'Детализация отчётов'!AK:AK)</f>
        <v>0</v>
      </c>
      <c r="L21" s="24" t="e">
        <f t="shared" si="2"/>
        <v>#DIV/0!</v>
      </c>
      <c r="M21" s="24" t="e">
        <f>INDEX('Остатки по складам'!B:B,MATCH(B21,'Остатки по складам'!A:A,0))</f>
        <v>#N/A</v>
      </c>
      <c r="N21" s="24">
        <f t="shared" si="3"/>
        <v>0</v>
      </c>
      <c r="O21" s="35">
        <f>SUMIF('Индекс локалицации'!A:A,'Тех отчет'!B21,'Индекс локалицации'!B:B)</f>
        <v>0</v>
      </c>
      <c r="P21" s="25" t="e">
        <f>AVERAGEIFS('Детализация отчётов'!W:W,'Детализация отчётов'!F:F,'Тех отчет'!B21,'Детализация отчётов'!J:J,"Продажа",'Детализация отчётов'!K:K,"Продажа")</f>
        <v>#DIV/0!</v>
      </c>
      <c r="Q21" s="23" t="e">
        <f>INDEX('Рейтинг по отзывам'!F:F,MATCH('Тех отчет'!B21,'Рейтинг по отзывам'!B:B,0))</f>
        <v>#N/A</v>
      </c>
      <c r="R21" s="26" t="e">
        <f>INDEX('рейтинг WB'!B:B,MATCH('Тех отчет'!B21,'рейтинг WB'!A:A,0))</f>
        <v>#N/A</v>
      </c>
      <c r="S21" s="27">
        <f>SUMIFS('Детализация отчётов'!AH:AH,'Детализация отчётов'!F:F,'Тех отчет'!B21,'Детализация отчётов'!J:J,"Продажа",'Детализация отчётов'!K:K,"Продажа")-SUMIFS('Детализация отчётов'!AH:AH,'Детализация отчётов'!F:F,'Тех отчет'!B21,'Детализация отчётов'!J:J,"Возврат",'Детализация отчётов'!K:K,"Возврат")</f>
        <v>0</v>
      </c>
      <c r="T21" s="23">
        <f>IFERROR(INDEX(Себестоимость!B:B,MATCH('Тех отчет'!B21,Себестоимость!A:A,0)),0)</f>
        <v>0</v>
      </c>
      <c r="U21" s="34" t="e">
        <f t="shared" si="4"/>
        <v>#DIV/0!</v>
      </c>
      <c r="V21" s="24">
        <f t="shared" si="5"/>
        <v>0</v>
      </c>
      <c r="W21" s="24">
        <f t="shared" si="6"/>
        <v>0</v>
      </c>
      <c r="X21" s="24" t="e">
        <f t="shared" si="7"/>
        <v>#DIV/0!</v>
      </c>
      <c r="Y21" s="23" t="e">
        <f>AVERAGEIFS('Детализация отчётов'!T:T,'Детализация отчётов'!F:F,'Тех отчет'!B21,'Детализация отчётов'!J:J,"Продажа",'Детализация отчётов'!K:K,"Продажа")</f>
        <v>#DIV/0!</v>
      </c>
      <c r="Z21" s="23">
        <f>SUMIF('Детализация отчётов'!F:F,'Тех отчет'!B21, 'Детализация отчётов'!AC:AC)</f>
        <v>0</v>
      </c>
      <c r="AA21" s="28"/>
      <c r="AB21" s="28"/>
      <c r="AC21" s="28"/>
      <c r="AD21" s="28"/>
      <c r="AE21" s="28"/>
    </row>
    <row r="22" spans="1:32" ht="15" thickBot="1">
      <c r="A22" s="23" t="s">
        <v>39</v>
      </c>
      <c r="B22" s="23" t="s">
        <v>50</v>
      </c>
      <c r="C22" s="24">
        <f>SUMIF(Продажи!F:F,'Тех отчет'!B22,Продажи!M:M)</f>
        <v>0</v>
      </c>
      <c r="D22" s="24">
        <f>SUMIF(Продажи!F:F,'Тех отчет'!B22,Продажи!L:L)</f>
        <v>0</v>
      </c>
      <c r="E22" s="24">
        <f>SUMIFS('Детализация отчётов'!T:T,'Детализация отчётов'!F:F,'Тех отчет'!B22,'Детализация отчётов'!J:J,"Продажа",'Детализация отчётов'!K:K,"Продажа")-SUMIFS('Детализация отчётов'!T:T,'Детализация отчётов'!F:F,'Тех отчет'!B22,'Детализация отчётов'!J:J,"Возврат",'Детализация отчётов'!K:K,"Возврат")</f>
        <v>0</v>
      </c>
      <c r="F22" s="24">
        <f>SUMIFS('Детализация отчётов'!N:N,'Детализация отчётов'!F:F,'Тех отчет'!B22,'Детализация отчётов'!J:J,"Продажа",'Детализация отчётов'!K:K,"Продажа")-SUMIFS('Детализация отчётов'!N:N,'Детализация отчётов'!F:F,'Тех отчет'!B22,'Детализация отчётов'!J:J,"Возврат",'Детализация отчётов'!K:K,"Возврат")</f>
        <v>0</v>
      </c>
      <c r="G22" s="24">
        <f>IFERROR(AVERAGEIFS('Детализация отчётов'!P:P,'Детализация отчётов'!F:F,'Тех отчет'!B22,'Детализация отчётов'!J:J,"Продажа",'Детализация отчётов'!K:K,"Продажа"),0)</f>
        <v>0</v>
      </c>
      <c r="H22" s="25" t="e">
        <f>INDEX('% выкупа'!B:B,MATCH(B22,'% выкупа'!A:A,0))</f>
        <v>#N/A</v>
      </c>
      <c r="I22" s="24">
        <f>IFERROR(INDEX(реклама!B:B,MATCH('Тех отчет'!B22,реклама!A:A,0)),0)</f>
        <v>0</v>
      </c>
      <c r="J22" s="24">
        <f>IFERROR(INDEX('Сумма по хранению'!B:B,MATCH(B22,'Сумма по хранению'!A:A,0)),0)</f>
        <v>0</v>
      </c>
      <c r="K22" s="24">
        <f>SUMIF('Детализация отчётов'!F:F,'Тех отчет'!B22, 'Детализация отчётов'!AK:AK)</f>
        <v>0</v>
      </c>
      <c r="L22" s="24" t="e">
        <f t="shared" si="2"/>
        <v>#DIV/0!</v>
      </c>
      <c r="M22" s="24" t="e">
        <f>INDEX('Остатки по складам'!B:B,MATCH(B22,'Остатки по складам'!A:A,0))</f>
        <v>#N/A</v>
      </c>
      <c r="N22" s="24">
        <f t="shared" si="3"/>
        <v>0</v>
      </c>
      <c r="O22" s="35">
        <f>SUMIF('Индекс локалицации'!A:A,'Тех отчет'!B22,'Индекс локалицации'!B:B)</f>
        <v>0</v>
      </c>
      <c r="P22" s="25" t="e">
        <f>AVERAGEIFS('Детализация отчётов'!W:W,'Детализация отчётов'!F:F,'Тех отчет'!B22,'Детализация отчётов'!J:J,"Продажа",'Детализация отчётов'!K:K,"Продажа")</f>
        <v>#DIV/0!</v>
      </c>
      <c r="Q22" s="23" t="e">
        <f>INDEX('Рейтинг по отзывам'!F:F,MATCH('Тех отчет'!B22,'Рейтинг по отзывам'!B:B,0))</f>
        <v>#N/A</v>
      </c>
      <c r="R22" s="26" t="e">
        <f>INDEX('рейтинг WB'!B:B,MATCH('Тех отчет'!B22,'рейтинг WB'!A:A,0))</f>
        <v>#N/A</v>
      </c>
      <c r="S22" s="27">
        <f>SUMIFS('Детализация отчётов'!AH:AH,'Детализация отчётов'!F:F,'Тех отчет'!B22,'Детализация отчётов'!J:J,"Продажа",'Детализация отчётов'!K:K,"Продажа")-SUMIFS('Детализация отчётов'!AH:AH,'Детализация отчётов'!F:F,'Тех отчет'!B22,'Детализация отчётов'!J:J,"Возврат",'Детализация отчётов'!K:K,"Возврат")</f>
        <v>0</v>
      </c>
      <c r="T22" s="23">
        <f>IFERROR(INDEX(Себестоимость!B:B,MATCH('Тех отчет'!B22,Себестоимость!A:A,0)),0)</f>
        <v>0</v>
      </c>
      <c r="U22" s="34" t="e">
        <f t="shared" si="4"/>
        <v>#DIV/0!</v>
      </c>
      <c r="V22" s="24">
        <f t="shared" si="5"/>
        <v>0</v>
      </c>
      <c r="W22" s="24">
        <f t="shared" si="6"/>
        <v>0</v>
      </c>
      <c r="X22" s="24" t="e">
        <f t="shared" si="7"/>
        <v>#DIV/0!</v>
      </c>
      <c r="Y22" s="23" t="e">
        <f>AVERAGEIFS('Детализация отчётов'!T:T,'Детализация отчётов'!F:F,'Тех отчет'!B22,'Детализация отчётов'!J:J,"Продажа",'Детализация отчётов'!K:K,"Продажа")</f>
        <v>#DIV/0!</v>
      </c>
      <c r="Z22" s="23">
        <f>SUMIF('Детализация отчётов'!F:F,'Тех отчет'!B22, 'Детализация отчётов'!AC:AC)</f>
        <v>0</v>
      </c>
      <c r="AA22" s="28"/>
      <c r="AB22" s="28"/>
      <c r="AC22" s="28"/>
      <c r="AD22" s="28"/>
      <c r="AE22" s="28"/>
    </row>
    <row r="23" spans="1:32" ht="15" thickBot="1">
      <c r="A23" s="23" t="s">
        <v>39</v>
      </c>
      <c r="B23" s="23" t="s">
        <v>90</v>
      </c>
      <c r="C23" s="24">
        <f>SUMIF(Продажи!F:F,'Тех отчет'!B23,Продажи!M:M)</f>
        <v>0</v>
      </c>
      <c r="D23" s="24">
        <f>SUMIF(Продажи!F:F,'Тех отчет'!B23,Продажи!L:L)</f>
        <v>0</v>
      </c>
      <c r="E23" s="24">
        <f>SUMIFS('Детализация отчётов'!T:T,'Детализация отчётов'!F:F,'Тех отчет'!B23,'Детализация отчётов'!J:J,"Продажа",'Детализация отчётов'!K:K,"Продажа")-SUMIFS('Детализация отчётов'!T:T,'Детализация отчётов'!F:F,'Тех отчет'!B23,'Детализация отчётов'!J:J,"Возврат",'Детализация отчётов'!K:K,"Возврат")</f>
        <v>0</v>
      </c>
      <c r="F23" s="24">
        <f>SUMIFS('Детализация отчётов'!N:N,'Детализация отчётов'!F:F,'Тех отчет'!B23,'Детализация отчётов'!J:J,"Продажа",'Детализация отчётов'!K:K,"Продажа")-SUMIFS('Детализация отчётов'!N:N,'Детализация отчётов'!F:F,'Тех отчет'!B23,'Детализация отчётов'!J:J,"Возврат",'Детализация отчётов'!K:K,"Возврат")</f>
        <v>0</v>
      </c>
      <c r="G23" s="24">
        <f>IFERROR(AVERAGEIFS('Детализация отчётов'!P:P,'Детализация отчётов'!F:F,'Тех отчет'!B23,'Детализация отчётов'!J:J,"Продажа",'Детализация отчётов'!K:K,"Продажа"),0)</f>
        <v>0</v>
      </c>
      <c r="H23" s="25" t="e">
        <f>INDEX('% выкупа'!B:B,MATCH(B23,'% выкупа'!A:A,0))</f>
        <v>#N/A</v>
      </c>
      <c r="I23" s="24">
        <f>IFERROR(INDEX(реклама!B:B,MATCH('Тех отчет'!B23,реклама!A:A,0)),0)</f>
        <v>0</v>
      </c>
      <c r="J23" s="24">
        <f>IFERROR(INDEX('Сумма по хранению'!B:B,MATCH(B23,'Сумма по хранению'!A:A,0)),0)</f>
        <v>0</v>
      </c>
      <c r="K23" s="24">
        <f>SUMIF('Детализация отчётов'!F:F,'Тех отчет'!B23, 'Детализация отчётов'!AK:AK)</f>
        <v>0</v>
      </c>
      <c r="L23" s="24" t="e">
        <f t="shared" si="2"/>
        <v>#DIV/0!</v>
      </c>
      <c r="M23" s="24" t="e">
        <f>INDEX('Остатки по складам'!B:B,MATCH(B23,'Остатки по складам'!A:A,0))</f>
        <v>#N/A</v>
      </c>
      <c r="N23" s="24">
        <f t="shared" si="3"/>
        <v>0</v>
      </c>
      <c r="O23" s="35">
        <f>SUMIF('Индекс локалицации'!A:A,'Тех отчет'!B23,'Индекс локалицации'!B:B)</f>
        <v>0</v>
      </c>
      <c r="P23" s="25" t="e">
        <f>AVERAGEIFS('Детализация отчётов'!W:W,'Детализация отчётов'!F:F,'Тех отчет'!B23,'Детализация отчётов'!J:J,"Продажа",'Детализация отчётов'!K:K,"Продажа")</f>
        <v>#DIV/0!</v>
      </c>
      <c r="Q23" s="23" t="e">
        <f>INDEX('Рейтинг по отзывам'!F:F,MATCH('Тех отчет'!B23,'Рейтинг по отзывам'!B:B,0))</f>
        <v>#N/A</v>
      </c>
      <c r="R23" s="26" t="e">
        <f>INDEX('рейтинг WB'!B:B,MATCH('Тех отчет'!B23,'рейтинг WB'!A:A,0))</f>
        <v>#N/A</v>
      </c>
      <c r="S23" s="27">
        <f>SUMIFS('Детализация отчётов'!AH:AH,'Детализация отчётов'!F:F,'Тех отчет'!B23,'Детализация отчётов'!J:J,"Продажа",'Детализация отчётов'!K:K,"Продажа")-SUMIFS('Детализация отчётов'!AH:AH,'Детализация отчётов'!F:F,'Тех отчет'!B23,'Детализация отчётов'!J:J,"Возврат",'Детализация отчётов'!K:K,"Возврат")</f>
        <v>0</v>
      </c>
      <c r="T23" s="23">
        <f>IFERROR(INDEX(Себестоимость!B:B,MATCH('Тех отчет'!B23,Себестоимость!A:A,0)),0)</f>
        <v>0</v>
      </c>
      <c r="U23" s="34" t="e">
        <f t="shared" si="4"/>
        <v>#DIV/0!</v>
      </c>
      <c r="V23" s="24">
        <f t="shared" si="5"/>
        <v>0</v>
      </c>
      <c r="W23" s="24">
        <f t="shared" si="6"/>
        <v>0</v>
      </c>
      <c r="X23" s="24" t="e">
        <f t="shared" si="7"/>
        <v>#DIV/0!</v>
      </c>
      <c r="Y23" s="23" t="e">
        <f>AVERAGEIFS('Детализация отчётов'!T:T,'Детализация отчётов'!F:F,'Тех отчет'!B23,'Детализация отчётов'!J:J,"Продажа",'Детализация отчётов'!K:K,"Продажа")</f>
        <v>#DIV/0!</v>
      </c>
      <c r="Z23" s="23">
        <f>SUMIF('Детализация отчётов'!F:F,'Тех отчет'!B23, 'Детализация отчётов'!AC:AC)</f>
        <v>0</v>
      </c>
      <c r="AA23" s="28"/>
      <c r="AB23" s="28"/>
      <c r="AC23" s="28"/>
      <c r="AD23" s="28"/>
      <c r="AE23" s="28"/>
    </row>
    <row r="24" spans="1:32" ht="15" thickBot="1">
      <c r="A24" s="23" t="s">
        <v>39</v>
      </c>
      <c r="B24" s="23" t="s">
        <v>5</v>
      </c>
      <c r="C24" s="24">
        <f>SUMIF(Продажи!F:F,'Тех отчет'!B24,Продажи!M:M)</f>
        <v>0</v>
      </c>
      <c r="D24" s="24">
        <f>SUMIF(Продажи!F:F,'Тех отчет'!B24,Продажи!L:L)</f>
        <v>0</v>
      </c>
      <c r="E24" s="24">
        <f>SUMIFS('Детализация отчётов'!T:T,'Детализация отчётов'!F:F,'Тех отчет'!B24,'Детализация отчётов'!J:J,"Продажа",'Детализация отчётов'!K:K,"Продажа")-SUMIFS('Детализация отчётов'!T:T,'Детализация отчётов'!F:F,'Тех отчет'!B24,'Детализация отчётов'!J:J,"Возврат",'Детализация отчётов'!K:K,"Возврат")</f>
        <v>0</v>
      </c>
      <c r="F24" s="24">
        <f>SUMIFS('Детализация отчётов'!N:N,'Детализация отчётов'!F:F,'Тех отчет'!B24,'Детализация отчётов'!J:J,"Продажа",'Детализация отчётов'!K:K,"Продажа")-SUMIFS('Детализация отчётов'!N:N,'Детализация отчётов'!F:F,'Тех отчет'!B24,'Детализация отчётов'!J:J,"Возврат",'Детализация отчётов'!K:K,"Возврат")</f>
        <v>0</v>
      </c>
      <c r="G24" s="24">
        <f>IFERROR(AVERAGEIFS('Детализация отчётов'!P:P,'Детализация отчётов'!F:F,'Тех отчет'!B24,'Детализация отчётов'!J:J,"Продажа",'Детализация отчётов'!K:K,"Продажа"),0)</f>
        <v>0</v>
      </c>
      <c r="H24" s="25" t="e">
        <f>INDEX('% выкупа'!B:B,MATCH(B24,'% выкупа'!A:A,0))</f>
        <v>#N/A</v>
      </c>
      <c r="I24" s="24">
        <f>IFERROR(INDEX(реклама!B:B,MATCH('Тех отчет'!B24,реклама!A:A,0)),0)</f>
        <v>0</v>
      </c>
      <c r="J24" s="24">
        <f>IFERROR(INDEX('Сумма по хранению'!B:B,MATCH(B24,'Сумма по хранению'!A:A,0)),0)</f>
        <v>0</v>
      </c>
      <c r="K24" s="24">
        <f>SUMIF('Детализация отчётов'!F:F,'Тех отчет'!B24, 'Детализация отчётов'!AK:AK)</f>
        <v>0</v>
      </c>
      <c r="L24" s="24" t="e">
        <f t="shared" si="2"/>
        <v>#DIV/0!</v>
      </c>
      <c r="M24" s="24" t="e">
        <f>INDEX('Остатки по складам'!B:B,MATCH(B24,'Остатки по складам'!A:A,0))</f>
        <v>#N/A</v>
      </c>
      <c r="N24" s="24">
        <f t="shared" si="3"/>
        <v>0</v>
      </c>
      <c r="O24" s="35">
        <f>SUMIF('Индекс локалицации'!A:A,'Тех отчет'!B24,'Индекс локалицации'!B:B)</f>
        <v>0</v>
      </c>
      <c r="P24" s="25" t="e">
        <f>AVERAGEIFS('Детализация отчётов'!W:W,'Детализация отчётов'!F:F,'Тех отчет'!B24,'Детализация отчётов'!J:J,"Продажа",'Детализация отчётов'!K:K,"Продажа")</f>
        <v>#DIV/0!</v>
      </c>
      <c r="Q24" s="23" t="e">
        <f>INDEX('Рейтинг по отзывам'!F:F,MATCH('Тех отчет'!B24,'Рейтинг по отзывам'!B:B,0))</f>
        <v>#N/A</v>
      </c>
      <c r="R24" s="26" t="e">
        <f>INDEX('рейтинг WB'!B:B,MATCH('Тех отчет'!B24,'рейтинг WB'!A:A,0))</f>
        <v>#N/A</v>
      </c>
      <c r="S24" s="27">
        <f>SUMIFS('Детализация отчётов'!AH:AH,'Детализация отчётов'!F:F,'Тех отчет'!B24,'Детализация отчётов'!J:J,"Продажа",'Детализация отчётов'!K:K,"Продажа")-SUMIFS('Детализация отчётов'!AH:AH,'Детализация отчётов'!F:F,'Тех отчет'!B24,'Детализация отчётов'!J:J,"Возврат",'Детализация отчётов'!K:K,"Возврат")</f>
        <v>0</v>
      </c>
      <c r="T24" s="23">
        <f>IFERROR(INDEX(Себестоимость!B:B,MATCH('Тех отчет'!B24,Себестоимость!A:A,0)),0)</f>
        <v>0</v>
      </c>
      <c r="U24" s="34" t="e">
        <f t="shared" si="4"/>
        <v>#DIV/0!</v>
      </c>
      <c r="V24" s="24">
        <f t="shared" si="5"/>
        <v>0</v>
      </c>
      <c r="W24" s="24">
        <f t="shared" si="6"/>
        <v>0</v>
      </c>
      <c r="X24" s="24" t="e">
        <f t="shared" si="7"/>
        <v>#DIV/0!</v>
      </c>
      <c r="Y24" s="23" t="e">
        <f>AVERAGEIFS('Детализация отчётов'!T:T,'Детализация отчётов'!F:F,'Тех отчет'!B24,'Детализация отчётов'!J:J,"Продажа",'Детализация отчётов'!K:K,"Продажа")</f>
        <v>#DIV/0!</v>
      </c>
      <c r="Z24" s="23">
        <f>SUMIF('Детализация отчётов'!F:F,'Тех отчет'!B24, 'Детализация отчётов'!AC:AC)</f>
        <v>0</v>
      </c>
      <c r="AA24" s="28"/>
      <c r="AB24" s="28"/>
      <c r="AC24" s="28"/>
      <c r="AD24" s="28"/>
      <c r="AE24" s="28"/>
    </row>
    <row r="25" spans="1:32" ht="15" thickBot="1">
      <c r="A25" s="23" t="s">
        <v>39</v>
      </c>
      <c r="B25" s="23" t="s">
        <v>115</v>
      </c>
      <c r="C25" s="24">
        <f>SUMIF(Продажи!F:F,'Тех отчет'!B25,Продажи!M:M)</f>
        <v>0</v>
      </c>
      <c r="D25" s="24">
        <f>SUMIF(Продажи!F:F,'Тех отчет'!B25,Продажи!L:L)</f>
        <v>0</v>
      </c>
      <c r="E25" s="24">
        <f>SUMIFS('Детализация отчётов'!T:T,'Детализация отчётов'!F:F,'Тех отчет'!B25,'Детализация отчётов'!J:J,"Продажа",'Детализация отчётов'!K:K,"Продажа")-SUMIFS('Детализация отчётов'!T:T,'Детализация отчётов'!F:F,'Тех отчет'!B25,'Детализация отчётов'!J:J,"Возврат",'Детализация отчётов'!K:K,"Возврат")</f>
        <v>0</v>
      </c>
      <c r="F25" s="24">
        <f>SUMIFS('Детализация отчётов'!N:N,'Детализация отчётов'!F:F,'Тех отчет'!B25,'Детализация отчётов'!J:J,"Продажа",'Детализация отчётов'!K:K,"Продажа")-SUMIFS('Детализация отчётов'!N:N,'Детализация отчётов'!F:F,'Тех отчет'!B25,'Детализация отчётов'!J:J,"Возврат",'Детализация отчётов'!K:K,"Возврат")</f>
        <v>0</v>
      </c>
      <c r="G25" s="24">
        <f>IFERROR(AVERAGEIFS('Детализация отчётов'!P:P,'Детализация отчётов'!F:F,'Тех отчет'!B25,'Детализация отчётов'!J:J,"Продажа",'Детализация отчётов'!K:K,"Продажа"),0)</f>
        <v>0</v>
      </c>
      <c r="H25" s="25" t="e">
        <f>INDEX('% выкупа'!B:B,MATCH(B25,'% выкупа'!A:A,0))</f>
        <v>#N/A</v>
      </c>
      <c r="I25" s="24">
        <f>IFERROR(INDEX(реклама!B:B,MATCH('Тех отчет'!B25,реклама!A:A,0)),0)</f>
        <v>0</v>
      </c>
      <c r="J25" s="24">
        <f>IFERROR(INDEX('Сумма по хранению'!B:B,MATCH(B25,'Сумма по хранению'!A:A,0)),0)</f>
        <v>0</v>
      </c>
      <c r="K25" s="24">
        <f>SUMIF('Детализация отчётов'!F:F,'Тех отчет'!B25, 'Детализация отчётов'!AK:AK)</f>
        <v>0</v>
      </c>
      <c r="L25" s="24" t="e">
        <f t="shared" si="2"/>
        <v>#DIV/0!</v>
      </c>
      <c r="M25" s="24" t="e">
        <f>INDEX('Остатки по складам'!B:B,MATCH(B25,'Остатки по складам'!A:A,0))</f>
        <v>#N/A</v>
      </c>
      <c r="N25" s="24">
        <f t="shared" si="3"/>
        <v>0</v>
      </c>
      <c r="O25" s="35">
        <f>SUMIF('Индекс локалицации'!A:A,'Тех отчет'!B25,'Индекс локалицации'!B:B)</f>
        <v>0</v>
      </c>
      <c r="P25" s="25" t="e">
        <f>AVERAGEIFS('Детализация отчётов'!W:W,'Детализация отчётов'!F:F,'Тех отчет'!B25,'Детализация отчётов'!J:J,"Продажа",'Детализация отчётов'!K:K,"Продажа")</f>
        <v>#DIV/0!</v>
      </c>
      <c r="Q25" s="23" t="e">
        <f>INDEX('Рейтинг по отзывам'!F:F,MATCH('Тех отчет'!B25,'Рейтинг по отзывам'!B:B,0))</f>
        <v>#N/A</v>
      </c>
      <c r="R25" s="26" t="e">
        <f>INDEX('рейтинг WB'!B:B,MATCH('Тех отчет'!B25,'рейтинг WB'!A:A,0))</f>
        <v>#N/A</v>
      </c>
      <c r="S25" s="27">
        <f>SUMIFS('Детализация отчётов'!AH:AH,'Детализация отчётов'!F:F,'Тех отчет'!B25,'Детализация отчётов'!J:J,"Продажа",'Детализация отчётов'!K:K,"Продажа")-SUMIFS('Детализация отчётов'!AH:AH,'Детализация отчётов'!F:F,'Тех отчет'!B25,'Детализация отчётов'!J:J,"Возврат",'Детализация отчётов'!K:K,"Возврат")</f>
        <v>0</v>
      </c>
      <c r="T25" s="23">
        <f>IFERROR(INDEX(Себестоимость!B:B,MATCH('Тех отчет'!B25,Себестоимость!A:A,0)),0)</f>
        <v>0</v>
      </c>
      <c r="U25" s="34" t="e">
        <f t="shared" si="4"/>
        <v>#DIV/0!</v>
      </c>
      <c r="V25" s="24">
        <f t="shared" si="5"/>
        <v>0</v>
      </c>
      <c r="W25" s="24">
        <f t="shared" si="6"/>
        <v>0</v>
      </c>
      <c r="X25" s="24" t="e">
        <f t="shared" si="7"/>
        <v>#DIV/0!</v>
      </c>
      <c r="Y25" s="23" t="e">
        <f>AVERAGEIFS('Детализация отчётов'!T:T,'Детализация отчётов'!F:F,'Тех отчет'!B25,'Детализация отчётов'!J:J,"Продажа",'Детализация отчётов'!K:K,"Продажа")</f>
        <v>#DIV/0!</v>
      </c>
      <c r="Z25" s="23">
        <f>SUMIF('Детализация отчётов'!F:F,'Тех отчет'!B25, 'Детализация отчётов'!AC:AC)</f>
        <v>0</v>
      </c>
      <c r="AA25" s="28"/>
      <c r="AB25" s="28"/>
      <c r="AC25" s="28"/>
      <c r="AD25" s="28"/>
      <c r="AE25" s="28"/>
    </row>
    <row r="26" spans="1:32" ht="15" thickBot="1">
      <c r="A26" s="23" t="s">
        <v>39</v>
      </c>
      <c r="B26" s="23" t="s">
        <v>111</v>
      </c>
      <c r="C26" s="24">
        <f>SUMIF(Продажи!F:F,'Тех отчет'!B26,Продажи!M:M)</f>
        <v>0</v>
      </c>
      <c r="D26" s="24">
        <f>SUMIF(Продажи!F:F,'Тех отчет'!B26,Продажи!L:L)</f>
        <v>0</v>
      </c>
      <c r="E26" s="24">
        <f>SUMIFS('Детализация отчётов'!T:T,'Детализация отчётов'!F:F,'Тех отчет'!B26,'Детализация отчётов'!J:J,"Продажа",'Детализация отчётов'!K:K,"Продажа")-SUMIFS('Детализация отчётов'!T:T,'Детализация отчётов'!F:F,'Тех отчет'!B26,'Детализация отчётов'!J:J,"Возврат",'Детализация отчётов'!K:K,"Возврат")</f>
        <v>0</v>
      </c>
      <c r="F26" s="24">
        <f>SUMIFS('Детализация отчётов'!N:N,'Детализация отчётов'!F:F,'Тех отчет'!B26,'Детализация отчётов'!J:J,"Продажа",'Детализация отчётов'!K:K,"Продажа")-SUMIFS('Детализация отчётов'!N:N,'Детализация отчётов'!F:F,'Тех отчет'!B26,'Детализация отчётов'!J:J,"Возврат",'Детализация отчётов'!K:K,"Возврат")</f>
        <v>0</v>
      </c>
      <c r="G26" s="24">
        <f>IFERROR(AVERAGEIFS('Детализация отчётов'!P:P,'Детализация отчётов'!F:F,'Тех отчет'!B26,'Детализация отчётов'!J:J,"Продажа",'Детализация отчётов'!K:K,"Продажа"),0)</f>
        <v>0</v>
      </c>
      <c r="H26" s="25" t="e">
        <f>INDEX('% выкупа'!B:B,MATCH(B26,'% выкупа'!A:A,0))</f>
        <v>#N/A</v>
      </c>
      <c r="I26" s="24">
        <f>IFERROR(INDEX(реклама!B:B,MATCH('Тех отчет'!B26,реклама!A:A,0)),0)</f>
        <v>0</v>
      </c>
      <c r="J26" s="24">
        <f>IFERROR(INDEX('Сумма по хранению'!B:B,MATCH(B26,'Сумма по хранению'!A:A,0)),0)</f>
        <v>0</v>
      </c>
      <c r="K26" s="24">
        <f>SUMIF('Детализация отчётов'!F:F,'Тех отчет'!B26, 'Детализация отчётов'!AK:AK)</f>
        <v>0</v>
      </c>
      <c r="L26" s="24" t="e">
        <f t="shared" si="2"/>
        <v>#DIV/0!</v>
      </c>
      <c r="M26" s="24" t="e">
        <f>INDEX('Остатки по складам'!B:B,MATCH(B26,'Остатки по складам'!A:A,0))</f>
        <v>#N/A</v>
      </c>
      <c r="N26" s="24">
        <f t="shared" si="3"/>
        <v>0</v>
      </c>
      <c r="O26" s="35">
        <f>SUMIF('Индекс локалицации'!A:A,'Тех отчет'!B26,'Индекс локалицации'!B:B)</f>
        <v>0</v>
      </c>
      <c r="P26" s="25" t="e">
        <f>AVERAGEIFS('Детализация отчётов'!W:W,'Детализация отчётов'!F:F,'Тех отчет'!B26,'Детализация отчётов'!J:J,"Продажа",'Детализация отчётов'!K:K,"Продажа")</f>
        <v>#DIV/0!</v>
      </c>
      <c r="Q26" s="23" t="e">
        <f>INDEX('Рейтинг по отзывам'!F:F,MATCH('Тех отчет'!B26,'Рейтинг по отзывам'!B:B,0))</f>
        <v>#N/A</v>
      </c>
      <c r="R26" s="26" t="e">
        <f>INDEX('рейтинг WB'!B:B,MATCH('Тех отчет'!B26,'рейтинг WB'!A:A,0))</f>
        <v>#N/A</v>
      </c>
      <c r="S26" s="27">
        <f>SUMIFS('Детализация отчётов'!AH:AH,'Детализация отчётов'!F:F,'Тех отчет'!B26,'Детализация отчётов'!J:J,"Продажа",'Детализация отчётов'!K:K,"Продажа")-SUMIFS('Детализация отчётов'!AH:AH,'Детализация отчётов'!F:F,'Тех отчет'!B26,'Детализация отчётов'!J:J,"Возврат",'Детализация отчётов'!K:K,"Возврат")</f>
        <v>0</v>
      </c>
      <c r="T26" s="23">
        <f>IFERROR(INDEX(Себестоимость!B:B,MATCH('Тех отчет'!B26,Себестоимость!A:A,0)),0)</f>
        <v>0</v>
      </c>
      <c r="U26" s="34" t="e">
        <f t="shared" si="4"/>
        <v>#DIV/0!</v>
      </c>
      <c r="V26" s="24">
        <f t="shared" si="5"/>
        <v>0</v>
      </c>
      <c r="W26" s="24">
        <f t="shared" si="6"/>
        <v>0</v>
      </c>
      <c r="X26" s="24" t="e">
        <f t="shared" si="7"/>
        <v>#DIV/0!</v>
      </c>
      <c r="Y26" s="23" t="e">
        <f>AVERAGEIFS('Детализация отчётов'!T:T,'Детализация отчётов'!F:F,'Тех отчет'!B26,'Детализация отчётов'!J:J,"Продажа",'Детализация отчётов'!K:K,"Продажа")</f>
        <v>#DIV/0!</v>
      </c>
      <c r="Z26" s="23">
        <f>SUMIF('Детализация отчётов'!F:F,'Тех отчет'!B26, 'Детализация отчётов'!AC:AC)</f>
        <v>0</v>
      </c>
      <c r="AA26" s="28"/>
      <c r="AB26" s="28"/>
      <c r="AC26" s="28"/>
      <c r="AD26" s="28"/>
      <c r="AE26" s="28"/>
    </row>
    <row r="27" spans="1:32" ht="15" thickBot="1">
      <c r="A27" s="23" t="s">
        <v>39</v>
      </c>
      <c r="B27" s="23" t="s">
        <v>117</v>
      </c>
      <c r="C27" s="24">
        <f>SUMIF(Продажи!F:F,'Тех отчет'!B27,Продажи!M:M)</f>
        <v>0</v>
      </c>
      <c r="D27" s="24">
        <f>SUMIF(Продажи!F:F,'Тех отчет'!B27,Продажи!L:L)</f>
        <v>0</v>
      </c>
      <c r="E27" s="24">
        <f>SUMIFS('Детализация отчётов'!T:T,'Детализация отчётов'!F:F,'Тех отчет'!B27,'Детализация отчётов'!J:J,"Продажа",'Детализация отчётов'!K:K,"Продажа")-SUMIFS('Детализация отчётов'!T:T,'Детализация отчётов'!F:F,'Тех отчет'!B27,'Детализация отчётов'!J:J,"Возврат",'Детализация отчётов'!K:K,"Возврат")</f>
        <v>0</v>
      </c>
      <c r="F27" s="24">
        <f>SUMIFS('Детализация отчётов'!N:N,'Детализация отчётов'!F:F,'Тех отчет'!B27,'Детализация отчётов'!J:J,"Продажа",'Детализация отчётов'!K:K,"Продажа")-SUMIFS('Детализация отчётов'!N:N,'Детализация отчётов'!F:F,'Тех отчет'!B27,'Детализация отчётов'!J:J,"Возврат",'Детализация отчётов'!K:K,"Возврат")</f>
        <v>0</v>
      </c>
      <c r="G27" s="24">
        <f>IFERROR(AVERAGEIFS('Детализация отчётов'!P:P,'Детализация отчётов'!F:F,'Тех отчет'!B27,'Детализация отчётов'!J:J,"Продажа",'Детализация отчётов'!K:K,"Продажа"),0)</f>
        <v>0</v>
      </c>
      <c r="H27" s="25" t="e">
        <f>INDEX('% выкупа'!B:B,MATCH(B27,'% выкупа'!A:A,0))</f>
        <v>#N/A</v>
      </c>
      <c r="I27" s="24">
        <f>IFERROR(INDEX(реклама!B:B,MATCH('Тех отчет'!B27,реклама!A:A,0)),0)</f>
        <v>0</v>
      </c>
      <c r="J27" s="24">
        <f>IFERROR(INDEX('Сумма по хранению'!B:B,MATCH(B27,'Сумма по хранению'!A:A,0)),0)</f>
        <v>0</v>
      </c>
      <c r="K27" s="24">
        <f>SUMIF('Детализация отчётов'!F:F,'Тех отчет'!B27, 'Детализация отчётов'!AK:AK)</f>
        <v>0</v>
      </c>
      <c r="L27" s="24" t="e">
        <f t="shared" si="2"/>
        <v>#DIV/0!</v>
      </c>
      <c r="M27" s="24" t="e">
        <f>INDEX('Остатки по складам'!B:B,MATCH(B27,'Остатки по складам'!A:A,0))</f>
        <v>#N/A</v>
      </c>
      <c r="N27" s="24">
        <f t="shared" si="3"/>
        <v>0</v>
      </c>
      <c r="O27" s="35">
        <f>SUMIF('Индекс локалицации'!A:A,'Тех отчет'!B27,'Индекс локалицации'!B:B)</f>
        <v>0</v>
      </c>
      <c r="P27" s="25" t="e">
        <f>AVERAGEIFS('Детализация отчётов'!W:W,'Детализация отчётов'!F:F,'Тех отчет'!B27,'Детализация отчётов'!J:J,"Продажа",'Детализация отчётов'!K:K,"Продажа")</f>
        <v>#DIV/0!</v>
      </c>
      <c r="Q27" s="23" t="e">
        <f>INDEX('Рейтинг по отзывам'!F:F,MATCH('Тех отчет'!B27,'Рейтинг по отзывам'!B:B,0))</f>
        <v>#N/A</v>
      </c>
      <c r="R27" s="26" t="e">
        <f>INDEX('рейтинг WB'!B:B,MATCH('Тех отчет'!B27,'рейтинг WB'!A:A,0))</f>
        <v>#N/A</v>
      </c>
      <c r="S27" s="27">
        <f>SUMIFS('Детализация отчётов'!AH:AH,'Детализация отчётов'!F:F,'Тех отчет'!B27,'Детализация отчётов'!J:J,"Продажа",'Детализация отчётов'!K:K,"Продажа")-SUMIFS('Детализация отчётов'!AH:AH,'Детализация отчётов'!F:F,'Тех отчет'!B27,'Детализация отчётов'!J:J,"Возврат",'Детализация отчётов'!K:K,"Возврат")</f>
        <v>0</v>
      </c>
      <c r="T27" s="23">
        <f>IFERROR(INDEX(Себестоимость!B:B,MATCH('Тех отчет'!B27,Себестоимость!A:A,0)),0)</f>
        <v>0</v>
      </c>
      <c r="U27" s="34" t="e">
        <f t="shared" si="4"/>
        <v>#DIV/0!</v>
      </c>
      <c r="V27" s="24">
        <f t="shared" si="5"/>
        <v>0</v>
      </c>
      <c r="W27" s="24">
        <f t="shared" si="6"/>
        <v>0</v>
      </c>
      <c r="X27" s="24" t="e">
        <f t="shared" si="7"/>
        <v>#DIV/0!</v>
      </c>
      <c r="Y27" s="23" t="e">
        <f>AVERAGEIFS('Детализация отчётов'!T:T,'Детализация отчётов'!F:F,'Тех отчет'!B27,'Детализация отчётов'!J:J,"Продажа",'Детализация отчётов'!K:K,"Продажа")</f>
        <v>#DIV/0!</v>
      </c>
      <c r="Z27" s="23">
        <f>SUMIF('Детализация отчётов'!F:F,'Тех отчет'!B27, 'Детализация отчётов'!AC:AC)</f>
        <v>0</v>
      </c>
      <c r="AA27" s="28"/>
      <c r="AB27" s="28"/>
      <c r="AC27" s="28"/>
      <c r="AD27" s="28"/>
      <c r="AE27" s="28"/>
    </row>
    <row r="28" spans="1:32" ht="15" thickBot="1">
      <c r="A28" s="23" t="s">
        <v>39</v>
      </c>
      <c r="B28" s="23" t="s">
        <v>130</v>
      </c>
      <c r="C28" s="24">
        <f>SUMIF(Продажи!F:F,'Тех отчет'!B28,Продажи!M:M)</f>
        <v>0</v>
      </c>
      <c r="D28" s="24">
        <f>SUMIF(Продажи!F:F,'Тех отчет'!B28,Продажи!L:L)</f>
        <v>0</v>
      </c>
      <c r="E28" s="24">
        <f>SUMIFS('Детализация отчётов'!T:T,'Детализация отчётов'!F:F,'Тех отчет'!B28,'Детализация отчётов'!J:J,"Продажа",'Детализация отчётов'!K:K,"Продажа")-SUMIFS('Детализация отчётов'!T:T,'Детализация отчётов'!F:F,'Тех отчет'!B28,'Детализация отчётов'!J:J,"Возврат",'Детализация отчётов'!K:K,"Возврат")</f>
        <v>0</v>
      </c>
      <c r="F28" s="24">
        <f>SUMIFS('Детализация отчётов'!N:N,'Детализация отчётов'!F:F,'Тех отчет'!B28,'Детализация отчётов'!J:J,"Продажа",'Детализация отчётов'!K:K,"Продажа")-SUMIFS('Детализация отчётов'!N:N,'Детализация отчётов'!F:F,'Тех отчет'!B28,'Детализация отчётов'!J:J,"Возврат",'Детализация отчётов'!K:K,"Возврат")</f>
        <v>0</v>
      </c>
      <c r="G28" s="24">
        <f>IFERROR(AVERAGEIFS('Детализация отчётов'!P:P,'Детализация отчётов'!F:F,'Тех отчет'!B28,'Детализация отчётов'!J:J,"Продажа",'Детализация отчётов'!K:K,"Продажа"),0)</f>
        <v>0</v>
      </c>
      <c r="H28" s="25" t="e">
        <f>INDEX('% выкупа'!B:B,MATCH(B28,'% выкупа'!A:A,0))</f>
        <v>#N/A</v>
      </c>
      <c r="I28" s="24">
        <f>IFERROR(INDEX(реклама!B:B,MATCH('Тех отчет'!B28,реклама!A:A,0)),0)</f>
        <v>0</v>
      </c>
      <c r="J28" s="24">
        <f>IFERROR(INDEX('Сумма по хранению'!B:B,MATCH(B28,'Сумма по хранению'!A:A,0)),0)</f>
        <v>0</v>
      </c>
      <c r="K28" s="24">
        <f>SUMIF('Детализация отчётов'!F:F,'Тех отчет'!B28, 'Детализация отчётов'!AK:AK)</f>
        <v>0</v>
      </c>
      <c r="L28" s="24" t="e">
        <f t="shared" si="2"/>
        <v>#DIV/0!</v>
      </c>
      <c r="M28" s="24" t="e">
        <f>INDEX('Остатки по складам'!B:B,MATCH(B28,'Остатки по складам'!A:A,0))</f>
        <v>#N/A</v>
      </c>
      <c r="N28" s="24">
        <f t="shared" si="3"/>
        <v>0</v>
      </c>
      <c r="O28" s="35">
        <f>SUMIF('Индекс локалицации'!A:A,'Тех отчет'!B28,'Индекс локалицации'!B:B)</f>
        <v>0</v>
      </c>
      <c r="P28" s="25" t="e">
        <f>AVERAGEIFS('Детализация отчётов'!W:W,'Детализация отчётов'!F:F,'Тех отчет'!B28,'Детализация отчётов'!J:J,"Продажа",'Детализация отчётов'!K:K,"Продажа")</f>
        <v>#DIV/0!</v>
      </c>
      <c r="Q28" s="23" t="e">
        <f>INDEX('Рейтинг по отзывам'!F:F,MATCH('Тех отчет'!B28,'Рейтинг по отзывам'!B:B,0))</f>
        <v>#N/A</v>
      </c>
      <c r="R28" s="26" t="e">
        <f>INDEX('рейтинг WB'!B:B,MATCH('Тех отчет'!B28,'рейтинг WB'!A:A,0))</f>
        <v>#N/A</v>
      </c>
      <c r="S28" s="27">
        <f>SUMIFS('Детализация отчётов'!AH:AH,'Детализация отчётов'!F:F,'Тех отчет'!B28,'Детализация отчётов'!J:J,"Продажа",'Детализация отчётов'!K:K,"Продажа")-SUMIFS('Детализация отчётов'!AH:AH,'Детализация отчётов'!F:F,'Тех отчет'!B28,'Детализация отчётов'!J:J,"Возврат",'Детализация отчётов'!K:K,"Возврат")</f>
        <v>0</v>
      </c>
      <c r="T28" s="23">
        <f>IFERROR(INDEX(Себестоимость!B:B,MATCH('Тех отчет'!B28,Себестоимость!A:A,0)),0)</f>
        <v>0</v>
      </c>
      <c r="U28" s="34" t="e">
        <f t="shared" si="4"/>
        <v>#DIV/0!</v>
      </c>
      <c r="V28" s="24">
        <f t="shared" si="5"/>
        <v>0</v>
      </c>
      <c r="W28" s="24">
        <f t="shared" si="6"/>
        <v>0</v>
      </c>
      <c r="X28" s="24" t="e">
        <f t="shared" si="7"/>
        <v>#DIV/0!</v>
      </c>
      <c r="Y28" s="23" t="e">
        <f>AVERAGEIFS('Детализация отчётов'!T:T,'Детализация отчётов'!F:F,'Тех отчет'!B28,'Детализация отчётов'!J:J,"Продажа",'Детализация отчётов'!K:K,"Продажа")</f>
        <v>#DIV/0!</v>
      </c>
      <c r="Z28" s="23">
        <f>SUMIF('Детализация отчётов'!F:F,'Тех отчет'!B28, 'Детализация отчётов'!AC:AC)</f>
        <v>0</v>
      </c>
      <c r="AA28" s="28"/>
      <c r="AB28" s="28"/>
      <c r="AC28" s="28"/>
      <c r="AD28" s="28"/>
      <c r="AE28" s="28"/>
    </row>
    <row r="29" spans="1:32" ht="15" thickBot="1">
      <c r="A29" s="23" t="s">
        <v>39</v>
      </c>
      <c r="B29" s="23" t="s">
        <v>118</v>
      </c>
      <c r="C29" s="24">
        <f>SUMIF(Продажи!F:F,'Тех отчет'!B29,Продажи!M:M)</f>
        <v>0</v>
      </c>
      <c r="D29" s="24">
        <f>SUMIF(Продажи!F:F,'Тех отчет'!B29,Продажи!L:L)</f>
        <v>0</v>
      </c>
      <c r="E29" s="24">
        <f>SUMIFS('Детализация отчётов'!T:T,'Детализация отчётов'!F:F,'Тех отчет'!B29,'Детализация отчётов'!J:J,"Продажа",'Детализация отчётов'!K:K,"Продажа")-SUMIFS('Детализация отчётов'!T:T,'Детализация отчётов'!F:F,'Тех отчет'!B29,'Детализация отчётов'!J:J,"Возврат",'Детализация отчётов'!K:K,"Возврат")</f>
        <v>0</v>
      </c>
      <c r="F29" s="24">
        <f>SUMIFS('Детализация отчётов'!N:N,'Детализация отчётов'!F:F,'Тех отчет'!B29,'Детализация отчётов'!J:J,"Продажа",'Детализация отчётов'!K:K,"Продажа")-SUMIFS('Детализация отчётов'!N:N,'Детализация отчётов'!F:F,'Тех отчет'!B29,'Детализация отчётов'!J:J,"Возврат",'Детализация отчётов'!K:K,"Возврат")</f>
        <v>0</v>
      </c>
      <c r="G29" s="24">
        <f>IFERROR(AVERAGEIFS('Детализация отчётов'!P:P,'Детализация отчётов'!F:F,'Тех отчет'!B29,'Детализация отчётов'!J:J,"Продажа",'Детализация отчётов'!K:K,"Продажа"),0)</f>
        <v>0</v>
      </c>
      <c r="H29" s="25" t="e">
        <f>INDEX('% выкупа'!B:B,MATCH(B29,'% выкупа'!A:A,0))</f>
        <v>#N/A</v>
      </c>
      <c r="I29" s="24">
        <f>IFERROR(INDEX(реклама!B:B,MATCH('Тех отчет'!B29,реклама!A:A,0)),0)</f>
        <v>0</v>
      </c>
      <c r="J29" s="24">
        <f>IFERROR(INDEX('Сумма по хранению'!B:B,MATCH(B29,'Сумма по хранению'!A:A,0)),0)</f>
        <v>0</v>
      </c>
      <c r="K29" s="24">
        <f>SUMIF('Детализация отчётов'!F:F,'Тех отчет'!B29, 'Детализация отчётов'!AK:AK)</f>
        <v>0</v>
      </c>
      <c r="L29" s="24" t="e">
        <f t="shared" si="2"/>
        <v>#DIV/0!</v>
      </c>
      <c r="M29" s="24" t="e">
        <f>INDEX('Остатки по складам'!B:B,MATCH(B29,'Остатки по складам'!A:A,0))</f>
        <v>#N/A</v>
      </c>
      <c r="N29" s="24">
        <f t="shared" si="3"/>
        <v>0</v>
      </c>
      <c r="O29" s="35">
        <f>SUMIF('Индекс локалицации'!A:A,'Тех отчет'!B29,'Индекс локалицации'!B:B)</f>
        <v>0</v>
      </c>
      <c r="P29" s="25" t="e">
        <f>AVERAGEIFS('Детализация отчётов'!W:W,'Детализация отчётов'!F:F,'Тех отчет'!B29,'Детализация отчётов'!J:J,"Продажа",'Детализация отчётов'!K:K,"Продажа")</f>
        <v>#DIV/0!</v>
      </c>
      <c r="Q29" s="23" t="e">
        <f>INDEX('Рейтинг по отзывам'!F:F,MATCH('Тех отчет'!B29,'Рейтинг по отзывам'!B:B,0))</f>
        <v>#N/A</v>
      </c>
      <c r="R29" s="26" t="e">
        <f>INDEX('рейтинг WB'!B:B,MATCH('Тех отчет'!B29,'рейтинг WB'!A:A,0))</f>
        <v>#N/A</v>
      </c>
      <c r="S29" s="27">
        <f>SUMIFS('Детализация отчётов'!AH:AH,'Детализация отчётов'!F:F,'Тех отчет'!B29,'Детализация отчётов'!J:J,"Продажа",'Детализация отчётов'!K:K,"Продажа")-SUMIFS('Детализация отчётов'!AH:AH,'Детализация отчётов'!F:F,'Тех отчет'!B29,'Детализация отчётов'!J:J,"Возврат",'Детализация отчётов'!K:K,"Возврат")</f>
        <v>0</v>
      </c>
      <c r="T29" s="23">
        <f>IFERROR(INDEX(Себестоимость!B:B,MATCH('Тех отчет'!B29,Себестоимость!A:A,0)),0)</f>
        <v>0</v>
      </c>
      <c r="U29" s="34" t="e">
        <f t="shared" si="4"/>
        <v>#DIV/0!</v>
      </c>
      <c r="V29" s="24">
        <f t="shared" si="5"/>
        <v>0</v>
      </c>
      <c r="W29" s="24">
        <f t="shared" si="6"/>
        <v>0</v>
      </c>
      <c r="X29" s="24" t="e">
        <f t="shared" si="7"/>
        <v>#DIV/0!</v>
      </c>
      <c r="Y29" s="23" t="e">
        <f>AVERAGEIFS('Детализация отчётов'!T:T,'Детализация отчётов'!F:F,'Тех отчет'!B29,'Детализация отчётов'!J:J,"Продажа",'Детализация отчётов'!K:K,"Продажа")</f>
        <v>#DIV/0!</v>
      </c>
      <c r="Z29" s="23">
        <f>SUMIF('Детализация отчётов'!F:F,'Тех отчет'!B29, 'Детализация отчётов'!AC:AC)</f>
        <v>0</v>
      </c>
      <c r="AA29" s="28"/>
      <c r="AB29" s="28"/>
      <c r="AC29" s="28"/>
      <c r="AD29" s="28"/>
      <c r="AE29" s="28"/>
      <c r="AF29" s="28"/>
    </row>
    <row r="30" spans="1:32" ht="15" thickBot="1">
      <c r="A30" s="23" t="s">
        <v>39</v>
      </c>
      <c r="B30" s="23" t="s">
        <v>119</v>
      </c>
      <c r="C30" s="24">
        <f>SUMIF(Продажи!F:F,'Тех отчет'!B30,Продажи!M:M)</f>
        <v>0</v>
      </c>
      <c r="D30" s="24">
        <f>SUMIF(Продажи!F:F,'Тех отчет'!B30,Продажи!L:L)</f>
        <v>0</v>
      </c>
      <c r="E30" s="24">
        <f>SUMIFS('Детализация отчётов'!T:T,'Детализация отчётов'!F:F,'Тех отчет'!B30,'Детализация отчётов'!J:J,"Продажа",'Детализация отчётов'!K:K,"Продажа")-SUMIFS('Детализация отчётов'!T:T,'Детализация отчётов'!F:F,'Тех отчет'!B30,'Детализация отчётов'!J:J,"Возврат",'Детализация отчётов'!K:K,"Возврат")</f>
        <v>0</v>
      </c>
      <c r="F30" s="24">
        <f>SUMIFS('Детализация отчётов'!N:N,'Детализация отчётов'!F:F,'Тех отчет'!B30,'Детализация отчётов'!J:J,"Продажа",'Детализация отчётов'!K:K,"Продажа")-SUMIFS('Детализация отчётов'!N:N,'Детализация отчётов'!F:F,'Тех отчет'!B30,'Детализация отчётов'!J:J,"Возврат",'Детализация отчётов'!K:K,"Возврат")</f>
        <v>0</v>
      </c>
      <c r="G30" s="24">
        <f>IFERROR(AVERAGEIFS('Детализация отчётов'!P:P,'Детализация отчётов'!F:F,'Тех отчет'!B30,'Детализация отчётов'!J:J,"Продажа",'Детализация отчётов'!K:K,"Продажа"),0)</f>
        <v>0</v>
      </c>
      <c r="H30" s="25" t="e">
        <f>INDEX('% выкупа'!B:B,MATCH(B30,'% выкупа'!A:A,0))</f>
        <v>#N/A</v>
      </c>
      <c r="I30" s="24">
        <f>IFERROR(INDEX(реклама!B:B,MATCH('Тех отчет'!B30,реклама!A:A,0)),0)</f>
        <v>0</v>
      </c>
      <c r="J30" s="24">
        <f>IFERROR(INDEX('Сумма по хранению'!B:B,MATCH(B30,'Сумма по хранению'!A:A,0)),0)</f>
        <v>0</v>
      </c>
      <c r="K30" s="24">
        <f>SUMIF('Детализация отчётов'!F:F,'Тех отчет'!B30, 'Детализация отчётов'!AK:AK)</f>
        <v>0</v>
      </c>
      <c r="L30" s="24" t="e">
        <f t="shared" si="2"/>
        <v>#DIV/0!</v>
      </c>
      <c r="M30" s="24" t="e">
        <f>INDEX('Остатки по складам'!B:B,MATCH(B30,'Остатки по складам'!A:A,0))</f>
        <v>#N/A</v>
      </c>
      <c r="N30" s="24">
        <f t="shared" si="3"/>
        <v>0</v>
      </c>
      <c r="O30" s="35">
        <f>SUMIF('Индекс локалицации'!A:A,'Тех отчет'!B30,'Индекс локалицации'!B:B)</f>
        <v>0</v>
      </c>
      <c r="P30" s="25" t="e">
        <f>AVERAGEIFS('Детализация отчётов'!W:W,'Детализация отчётов'!F:F,'Тех отчет'!B30,'Детализация отчётов'!J:J,"Продажа",'Детализация отчётов'!K:K,"Продажа")</f>
        <v>#DIV/0!</v>
      </c>
      <c r="Q30" s="23" t="e">
        <f>INDEX('Рейтинг по отзывам'!F:F,MATCH('Тех отчет'!B30,'Рейтинг по отзывам'!B:B,0))</f>
        <v>#N/A</v>
      </c>
      <c r="R30" s="26" t="e">
        <f>INDEX('рейтинг WB'!B:B,MATCH('Тех отчет'!B30,'рейтинг WB'!A:A,0))</f>
        <v>#N/A</v>
      </c>
      <c r="S30" s="27">
        <f>SUMIFS('Детализация отчётов'!AH:AH,'Детализация отчётов'!F:F,'Тех отчет'!B30,'Детализация отчётов'!J:J,"Продажа",'Детализация отчётов'!K:K,"Продажа")-SUMIFS('Детализация отчётов'!AH:AH,'Детализация отчётов'!F:F,'Тех отчет'!B30,'Детализация отчётов'!J:J,"Возврат",'Детализация отчётов'!K:K,"Возврат")</f>
        <v>0</v>
      </c>
      <c r="T30" s="23">
        <f>IFERROR(INDEX(Себестоимость!B:B,MATCH('Тех отчет'!B30,Себестоимость!A:A,0)),0)</f>
        <v>0</v>
      </c>
      <c r="U30" s="34" t="e">
        <f t="shared" si="4"/>
        <v>#DIV/0!</v>
      </c>
      <c r="V30" s="24">
        <f t="shared" si="5"/>
        <v>0</v>
      </c>
      <c r="W30" s="24">
        <f t="shared" si="6"/>
        <v>0</v>
      </c>
      <c r="X30" s="24" t="e">
        <f t="shared" si="7"/>
        <v>#DIV/0!</v>
      </c>
      <c r="Y30" s="23" t="e">
        <f>AVERAGEIFS('Детализация отчётов'!T:T,'Детализация отчётов'!F:F,'Тех отчет'!B30,'Детализация отчётов'!J:J,"Продажа",'Детализация отчётов'!K:K,"Продажа")</f>
        <v>#DIV/0!</v>
      </c>
      <c r="Z30" s="23">
        <f>SUMIF('Детализация отчётов'!F:F,'Тех отчет'!B30, 'Детализация отчётов'!AC:AC)</f>
        <v>0</v>
      </c>
      <c r="AA30" s="28"/>
      <c r="AB30" s="28"/>
      <c r="AC30" s="28"/>
      <c r="AD30" s="28"/>
      <c r="AE30" s="28"/>
      <c r="AF30" s="28"/>
    </row>
    <row r="31" spans="1:32" ht="15" thickBot="1">
      <c r="A31" s="23" t="s">
        <v>120</v>
      </c>
      <c r="B31" s="23" t="s">
        <v>124</v>
      </c>
      <c r="C31" s="24">
        <f>SUMIF(Продажи!F:F,'Тех отчет'!B31,Продажи!M:M)</f>
        <v>0</v>
      </c>
      <c r="D31" s="24">
        <f>SUMIF(Продажи!F:F,'Тех отчет'!B31,Продажи!L:L)</f>
        <v>0</v>
      </c>
      <c r="E31" s="24">
        <f>SUMIFS('Детализация отчётов'!T:T,'Детализация отчётов'!F:F,'Тех отчет'!B31,'Детализация отчётов'!J:J,"Продажа",'Детализация отчётов'!K:K,"Продажа")-SUMIFS('Детализация отчётов'!T:T,'Детализация отчётов'!F:F,'Тех отчет'!B31,'Детализация отчётов'!J:J,"Возврат",'Детализация отчётов'!K:K,"Возврат")</f>
        <v>0</v>
      </c>
      <c r="F31" s="24">
        <f>SUMIFS('Детализация отчётов'!N:N,'Детализация отчётов'!F:F,'Тех отчет'!B31,'Детализация отчётов'!J:J,"Продажа",'Детализация отчётов'!K:K,"Продажа")-SUMIFS('Детализация отчётов'!N:N,'Детализация отчётов'!F:F,'Тех отчет'!B31,'Детализация отчётов'!J:J,"Возврат",'Детализация отчётов'!K:K,"Возврат")</f>
        <v>0</v>
      </c>
      <c r="G31" s="24">
        <f>IFERROR(AVERAGEIFS('Детализация отчётов'!P:P,'Детализация отчётов'!F:F,'Тех отчет'!B31,'Детализация отчётов'!J:J,"Продажа",'Детализация отчётов'!K:K,"Продажа"),0)</f>
        <v>0</v>
      </c>
      <c r="H31" s="25" t="e">
        <f>INDEX('% выкупа'!B:B,MATCH(B31,'% выкупа'!A:A,0))</f>
        <v>#N/A</v>
      </c>
      <c r="I31" s="24">
        <f>IFERROR(INDEX(реклама!B:B,MATCH('Тех отчет'!B31,реклама!A:A,0)),0)</f>
        <v>0</v>
      </c>
      <c r="J31" s="24">
        <f>IFERROR(INDEX('Сумма по хранению'!B:B,MATCH(B31,'Сумма по хранению'!A:A,0)),0)</f>
        <v>0</v>
      </c>
      <c r="K31" s="24">
        <f>SUMIF('Детализация отчётов'!F:F,'Тех отчет'!B31, 'Детализация отчётов'!AK:AK)</f>
        <v>0</v>
      </c>
      <c r="L31" s="24" t="e">
        <f t="shared" si="2"/>
        <v>#DIV/0!</v>
      </c>
      <c r="M31" s="24" t="e">
        <f>INDEX('Остатки по складам'!B:B,MATCH(B31,'Остатки по складам'!A:A,0))</f>
        <v>#N/A</v>
      </c>
      <c r="N31" s="24">
        <f t="shared" si="3"/>
        <v>0</v>
      </c>
      <c r="O31" s="35">
        <f>SUMIF('Индекс локалицации'!A:A,'Тех отчет'!B31,'Индекс локалицации'!B:B)</f>
        <v>0</v>
      </c>
      <c r="P31" s="25" t="e">
        <f>AVERAGEIFS('Детализация отчётов'!W:W,'Детализация отчётов'!F:F,'Тех отчет'!B31,'Детализация отчётов'!J:J,"Продажа",'Детализация отчётов'!K:K,"Продажа")</f>
        <v>#DIV/0!</v>
      </c>
      <c r="Q31" s="23" t="e">
        <f>INDEX('Рейтинг по отзывам'!F:F,MATCH('Тех отчет'!B31,'Рейтинг по отзывам'!B:B,0))</f>
        <v>#N/A</v>
      </c>
      <c r="R31" s="26" t="e">
        <f>INDEX('рейтинг WB'!B:B,MATCH('Тех отчет'!B31,'рейтинг WB'!A:A,0))</f>
        <v>#N/A</v>
      </c>
      <c r="S31" s="27">
        <f>SUMIFS('Детализация отчётов'!AH:AH,'Детализация отчётов'!F:F,'Тех отчет'!B31,'Детализация отчётов'!J:J,"Продажа",'Детализация отчётов'!K:K,"Продажа")-SUMIFS('Детализация отчётов'!AH:AH,'Детализация отчётов'!F:F,'Тех отчет'!B31,'Детализация отчётов'!J:J,"Возврат",'Детализация отчётов'!K:K,"Возврат")</f>
        <v>0</v>
      </c>
      <c r="T31" s="23">
        <f>IFERROR(INDEX(Себестоимость!B:B,MATCH('Тех отчет'!B31,Себестоимость!A:A,0)),0)</f>
        <v>0</v>
      </c>
      <c r="U31" s="34" t="e">
        <f t="shared" si="4"/>
        <v>#DIV/0!</v>
      </c>
      <c r="V31" s="24">
        <f t="shared" si="5"/>
        <v>0</v>
      </c>
      <c r="W31" s="24">
        <f t="shared" si="6"/>
        <v>0</v>
      </c>
      <c r="X31" s="24" t="e">
        <f t="shared" si="7"/>
        <v>#DIV/0!</v>
      </c>
      <c r="Y31" s="23" t="e">
        <f>AVERAGEIFS('Детализация отчётов'!T:T,'Детализация отчётов'!F:F,'Тех отчет'!B31,'Детализация отчётов'!J:J,"Продажа",'Детализация отчётов'!K:K,"Продажа")</f>
        <v>#DIV/0!</v>
      </c>
      <c r="Z31" s="23">
        <f>SUMIF('Детализация отчётов'!F:F,'Тех отчет'!B31, 'Детализация отчётов'!AC:AC)</f>
        <v>0</v>
      </c>
      <c r="AA31" s="28"/>
      <c r="AB31" s="28"/>
      <c r="AC31" s="28"/>
      <c r="AD31" s="28"/>
      <c r="AE31" s="28"/>
      <c r="AF31" s="28"/>
    </row>
    <row r="32" spans="1:32" ht="15" thickBot="1">
      <c r="A32" s="23" t="s">
        <v>120</v>
      </c>
      <c r="B32" s="23" t="s">
        <v>121</v>
      </c>
      <c r="C32" s="24">
        <f>SUMIF(Продажи!F:F,'Тех отчет'!B32,Продажи!M:M)</f>
        <v>0</v>
      </c>
      <c r="D32" s="24">
        <f>SUMIF(Продажи!F:F,'Тех отчет'!B32,Продажи!L:L)</f>
        <v>0</v>
      </c>
      <c r="E32" s="24">
        <f>SUMIFS('Детализация отчётов'!T:T,'Детализация отчётов'!F:F,'Тех отчет'!B32,'Детализация отчётов'!J:J,"Продажа",'Детализация отчётов'!K:K,"Продажа")-SUMIFS('Детализация отчётов'!T:T,'Детализация отчётов'!F:F,'Тех отчет'!B32,'Детализация отчётов'!J:J,"Возврат",'Детализация отчётов'!K:K,"Возврат")</f>
        <v>0</v>
      </c>
      <c r="F32" s="24">
        <f>SUMIFS('Детализация отчётов'!N:N,'Детализация отчётов'!F:F,'Тех отчет'!B32,'Детализация отчётов'!J:J,"Продажа",'Детализация отчётов'!K:K,"Продажа")-SUMIFS('Детализация отчётов'!N:N,'Детализация отчётов'!F:F,'Тех отчет'!B32,'Детализация отчётов'!J:J,"Возврат",'Детализация отчётов'!K:K,"Возврат")</f>
        <v>0</v>
      </c>
      <c r="G32" s="24">
        <f>IFERROR(AVERAGEIFS('Детализация отчётов'!P:P,'Детализация отчётов'!F:F,'Тех отчет'!B32,'Детализация отчётов'!J:J,"Продажа",'Детализация отчётов'!K:K,"Продажа"),0)</f>
        <v>0</v>
      </c>
      <c r="H32" s="25" t="e">
        <f>INDEX('% выкупа'!B:B,MATCH(B32,'% выкупа'!A:A,0))</f>
        <v>#N/A</v>
      </c>
      <c r="I32" s="24">
        <f>IFERROR(INDEX(реклама!B:B,MATCH('Тех отчет'!B32,реклама!A:A,0)),0)</f>
        <v>0</v>
      </c>
      <c r="J32" s="24">
        <f>IFERROR(INDEX('Сумма по хранению'!B:B,MATCH(B32,'Сумма по хранению'!A:A,0)),0)</f>
        <v>0</v>
      </c>
      <c r="K32" s="24">
        <f>SUMIF('Детализация отчётов'!F:F,'Тех отчет'!B32, 'Детализация отчётов'!AK:AK)</f>
        <v>0</v>
      </c>
      <c r="L32" s="24" t="e">
        <f t="shared" si="2"/>
        <v>#DIV/0!</v>
      </c>
      <c r="M32" s="24" t="e">
        <f>INDEX('Остатки по складам'!B:B,MATCH(B32,'Остатки по складам'!A:A,0))</f>
        <v>#N/A</v>
      </c>
      <c r="N32" s="24">
        <f t="shared" si="3"/>
        <v>0</v>
      </c>
      <c r="O32" s="35">
        <f>SUMIF('Индекс локалицации'!A:A,'Тех отчет'!B32,'Индекс локалицации'!B:B)</f>
        <v>0</v>
      </c>
      <c r="P32" s="25" t="e">
        <f>AVERAGEIFS('Детализация отчётов'!W:W,'Детализация отчётов'!F:F,'Тех отчет'!B32,'Детализация отчётов'!J:J,"Продажа",'Детализация отчётов'!K:K,"Продажа")</f>
        <v>#DIV/0!</v>
      </c>
      <c r="Q32" s="23" t="e">
        <f>INDEX('Рейтинг по отзывам'!F:F,MATCH('Тех отчет'!B32,'Рейтинг по отзывам'!B:B,0))</f>
        <v>#N/A</v>
      </c>
      <c r="R32" s="26" t="e">
        <f>INDEX('рейтинг WB'!B:B,MATCH('Тех отчет'!B32,'рейтинг WB'!A:A,0))</f>
        <v>#N/A</v>
      </c>
      <c r="S32" s="27">
        <f>SUMIFS('Детализация отчётов'!AH:AH,'Детализация отчётов'!F:F,'Тех отчет'!B32,'Детализация отчётов'!J:J,"Продажа",'Детализация отчётов'!K:K,"Продажа")-SUMIFS('Детализация отчётов'!AH:AH,'Детализация отчётов'!F:F,'Тех отчет'!B32,'Детализация отчётов'!J:J,"Возврат",'Детализация отчётов'!K:K,"Возврат")</f>
        <v>0</v>
      </c>
      <c r="T32" s="23">
        <f>IFERROR(INDEX(Себестоимость!B:B,MATCH('Тех отчет'!B32,Себестоимость!A:A,0)),0)</f>
        <v>0</v>
      </c>
      <c r="U32" s="34" t="e">
        <f t="shared" si="4"/>
        <v>#DIV/0!</v>
      </c>
      <c r="V32" s="24">
        <f t="shared" si="5"/>
        <v>0</v>
      </c>
      <c r="W32" s="24">
        <f t="shared" si="6"/>
        <v>0</v>
      </c>
      <c r="X32" s="24" t="e">
        <f t="shared" si="7"/>
        <v>#DIV/0!</v>
      </c>
      <c r="Y32" s="23" t="e">
        <f>AVERAGEIFS('Детализация отчётов'!T:T,'Детализация отчётов'!F:F,'Тех отчет'!B32,'Детализация отчётов'!J:J,"Продажа",'Детализация отчётов'!K:K,"Продажа")</f>
        <v>#DIV/0!</v>
      </c>
      <c r="Z32" s="23">
        <f>SUMIF('Детализация отчётов'!F:F,'Тех отчет'!B32, 'Детализация отчётов'!AC:AC)</f>
        <v>0</v>
      </c>
      <c r="AA32" s="28"/>
      <c r="AB32" s="28"/>
      <c r="AC32" s="28"/>
      <c r="AD32" s="28"/>
      <c r="AE32" s="28"/>
      <c r="AF32" s="28"/>
    </row>
    <row r="33" spans="1:32" ht="15" thickBot="1">
      <c r="A33" s="23" t="s">
        <v>120</v>
      </c>
      <c r="B33" s="23" t="s">
        <v>123</v>
      </c>
      <c r="C33" s="24">
        <f>SUMIF(Продажи!F:F,'Тех отчет'!B33,Продажи!M:M)</f>
        <v>0</v>
      </c>
      <c r="D33" s="24">
        <f>SUMIF(Продажи!F:F,'Тех отчет'!B33,Продажи!L:L)</f>
        <v>0</v>
      </c>
      <c r="E33" s="24">
        <f>SUMIFS('Детализация отчётов'!T:T,'Детализация отчётов'!F:F,'Тех отчет'!B33,'Детализация отчётов'!J:J,"Продажа",'Детализация отчётов'!K:K,"Продажа")-SUMIFS('Детализация отчётов'!T:T,'Детализация отчётов'!F:F,'Тех отчет'!B33,'Детализация отчётов'!J:J,"Возврат",'Детализация отчётов'!K:K,"Возврат")</f>
        <v>0</v>
      </c>
      <c r="F33" s="24">
        <f>SUMIFS('Детализация отчётов'!N:N,'Детализация отчётов'!F:F,'Тех отчет'!B33,'Детализация отчётов'!J:J,"Продажа",'Детализация отчётов'!K:K,"Продажа")-SUMIFS('Детализация отчётов'!N:N,'Детализация отчётов'!F:F,'Тех отчет'!B33,'Детализация отчётов'!J:J,"Возврат",'Детализация отчётов'!K:K,"Возврат")</f>
        <v>0</v>
      </c>
      <c r="G33" s="24">
        <f>IFERROR(AVERAGEIFS('Детализация отчётов'!P:P,'Детализация отчётов'!F:F,'Тех отчет'!B33,'Детализация отчётов'!J:J,"Продажа",'Детализация отчётов'!K:K,"Продажа"),0)</f>
        <v>0</v>
      </c>
      <c r="H33" s="25" t="e">
        <f>INDEX('% выкупа'!B:B,MATCH(B33,'% выкупа'!A:A,0))</f>
        <v>#N/A</v>
      </c>
      <c r="I33" s="24">
        <f>IFERROR(INDEX(реклама!B:B,MATCH('Тех отчет'!B33,реклама!A:A,0)),0)</f>
        <v>0</v>
      </c>
      <c r="J33" s="24">
        <f>IFERROR(INDEX('Сумма по хранению'!B:B,MATCH(B33,'Сумма по хранению'!A:A,0)),0)</f>
        <v>0</v>
      </c>
      <c r="K33" s="24">
        <f>SUMIF('Детализация отчётов'!F:F,'Тех отчет'!B33, 'Детализация отчётов'!AK:AK)</f>
        <v>0</v>
      </c>
      <c r="L33" s="24" t="e">
        <f t="shared" si="2"/>
        <v>#DIV/0!</v>
      </c>
      <c r="M33" s="24" t="e">
        <f>INDEX('Остатки по складам'!B:B,MATCH(B33,'Остатки по складам'!A:A,0))</f>
        <v>#N/A</v>
      </c>
      <c r="N33" s="24">
        <f t="shared" si="3"/>
        <v>0</v>
      </c>
      <c r="O33" s="35">
        <f>SUMIF('Индекс локалицации'!A:A,'Тех отчет'!B33,'Индекс локалицации'!B:B)</f>
        <v>0</v>
      </c>
      <c r="P33" s="25" t="e">
        <f>AVERAGEIFS('Детализация отчётов'!W:W,'Детализация отчётов'!F:F,'Тех отчет'!B33,'Детализация отчётов'!J:J,"Продажа",'Детализация отчётов'!K:K,"Продажа")</f>
        <v>#DIV/0!</v>
      </c>
      <c r="Q33" s="23" t="e">
        <f>INDEX('Рейтинг по отзывам'!F:F,MATCH('Тех отчет'!B33,'Рейтинг по отзывам'!B:B,0))</f>
        <v>#N/A</v>
      </c>
      <c r="R33" s="26" t="e">
        <f>INDEX('рейтинг WB'!B:B,MATCH('Тех отчет'!B33,'рейтинг WB'!A:A,0))</f>
        <v>#N/A</v>
      </c>
      <c r="S33" s="27">
        <f>SUMIFS('Детализация отчётов'!AH:AH,'Детализация отчётов'!F:F,'Тех отчет'!B33,'Детализация отчётов'!J:J,"Продажа",'Детализация отчётов'!K:K,"Продажа")-SUMIFS('Детализация отчётов'!AH:AH,'Детализация отчётов'!F:F,'Тех отчет'!B33,'Детализация отчётов'!J:J,"Возврат",'Детализация отчётов'!K:K,"Возврат")</f>
        <v>0</v>
      </c>
      <c r="T33" s="23">
        <f>IFERROR(INDEX(Себестоимость!B:B,MATCH('Тех отчет'!B33,Себестоимость!A:A,0)),0)</f>
        <v>0</v>
      </c>
      <c r="U33" s="34" t="e">
        <f t="shared" si="4"/>
        <v>#DIV/0!</v>
      </c>
      <c r="V33" s="24">
        <f t="shared" si="5"/>
        <v>0</v>
      </c>
      <c r="W33" s="24">
        <f t="shared" si="6"/>
        <v>0</v>
      </c>
      <c r="X33" s="24" t="e">
        <f t="shared" si="7"/>
        <v>#DIV/0!</v>
      </c>
      <c r="Y33" s="23" t="e">
        <f>AVERAGEIFS('Детализация отчётов'!T:T,'Детализация отчётов'!F:F,'Тех отчет'!B33,'Детализация отчётов'!J:J,"Продажа",'Детализация отчётов'!K:K,"Продажа")</f>
        <v>#DIV/0!</v>
      </c>
      <c r="Z33" s="23">
        <f>SUMIF('Детализация отчётов'!F:F,'Тех отчет'!B33, 'Детализация отчётов'!AC:AC)</f>
        <v>0</v>
      </c>
      <c r="AA33" s="28"/>
      <c r="AB33" s="28"/>
      <c r="AC33" s="28"/>
      <c r="AD33" s="28"/>
      <c r="AE33" s="28"/>
      <c r="AF33" s="28"/>
    </row>
    <row r="34" spans="1:32" ht="15" thickBot="1">
      <c r="A34" s="23" t="s">
        <v>120</v>
      </c>
      <c r="B34" s="23" t="s">
        <v>122</v>
      </c>
      <c r="C34" s="24">
        <f>SUMIF(Продажи!F:F,'Тех отчет'!B34,Продажи!M:M)</f>
        <v>0</v>
      </c>
      <c r="D34" s="24">
        <f>SUMIF(Продажи!F:F,'Тех отчет'!B34,Продажи!L:L)</f>
        <v>0</v>
      </c>
      <c r="E34" s="24">
        <f>SUMIFS('Детализация отчётов'!T:T,'Детализация отчётов'!F:F,'Тех отчет'!B34,'Детализация отчётов'!J:J,"Продажа",'Детализация отчётов'!K:K,"Продажа")-SUMIFS('Детализация отчётов'!T:T,'Детализация отчётов'!F:F,'Тех отчет'!B34,'Детализация отчётов'!J:J,"Возврат",'Детализация отчётов'!K:K,"Возврат")</f>
        <v>0</v>
      </c>
      <c r="F34" s="24">
        <f>SUMIFS('Детализация отчётов'!N:N,'Детализация отчётов'!F:F,'Тех отчет'!B34,'Детализация отчётов'!J:J,"Продажа",'Детализация отчётов'!K:K,"Продажа")-SUMIFS('Детализация отчётов'!N:N,'Детализация отчётов'!F:F,'Тех отчет'!B34,'Детализация отчётов'!J:J,"Возврат",'Детализация отчётов'!K:K,"Возврат")</f>
        <v>0</v>
      </c>
      <c r="G34" s="24">
        <f>IFERROR(AVERAGEIFS('Детализация отчётов'!P:P,'Детализация отчётов'!F:F,'Тех отчет'!B34,'Детализация отчётов'!J:J,"Продажа",'Детализация отчётов'!K:K,"Продажа"),0)</f>
        <v>0</v>
      </c>
      <c r="H34" s="25" t="e">
        <f>INDEX('% выкупа'!B:B,MATCH(B34,'% выкупа'!A:A,0))</f>
        <v>#N/A</v>
      </c>
      <c r="I34" s="24">
        <f>IFERROR(INDEX(реклама!B:B,MATCH('Тех отчет'!B34,реклама!A:A,0)),0)</f>
        <v>0</v>
      </c>
      <c r="J34" s="24">
        <f>IFERROR(INDEX('Сумма по хранению'!B:B,MATCH(B34,'Сумма по хранению'!A:A,0)),0)</f>
        <v>0</v>
      </c>
      <c r="K34" s="24">
        <f>SUMIF('Детализация отчётов'!F:F,'Тех отчет'!B34, 'Детализация отчётов'!AK:AK)</f>
        <v>0</v>
      </c>
      <c r="L34" s="24" t="e">
        <f t="shared" si="2"/>
        <v>#DIV/0!</v>
      </c>
      <c r="M34" s="24" t="e">
        <f>INDEX('Остатки по складам'!B:B,MATCH(B34,'Остатки по складам'!A:A,0))</f>
        <v>#N/A</v>
      </c>
      <c r="N34" s="24">
        <f t="shared" si="3"/>
        <v>0</v>
      </c>
      <c r="O34" s="35">
        <f>SUMIF('Индекс локалицации'!A:A,'Тех отчет'!B34,'Индекс локалицации'!B:B)</f>
        <v>0</v>
      </c>
      <c r="P34" s="25" t="e">
        <f>AVERAGEIFS('Детализация отчётов'!W:W,'Детализация отчётов'!F:F,'Тех отчет'!B34,'Детализация отчётов'!J:J,"Продажа",'Детализация отчётов'!K:K,"Продажа")</f>
        <v>#DIV/0!</v>
      </c>
      <c r="Q34" s="23" t="e">
        <f>INDEX('Рейтинг по отзывам'!F:F,MATCH('Тех отчет'!B34,'Рейтинг по отзывам'!B:B,0))</f>
        <v>#N/A</v>
      </c>
      <c r="R34" s="26" t="e">
        <f>INDEX('рейтинг WB'!B:B,MATCH('Тех отчет'!B34,'рейтинг WB'!A:A,0))</f>
        <v>#N/A</v>
      </c>
      <c r="S34" s="27">
        <f>SUMIFS('Детализация отчётов'!AH:AH,'Детализация отчётов'!F:F,'Тех отчет'!B34,'Детализация отчётов'!J:J,"Продажа",'Детализация отчётов'!K:K,"Продажа")-SUMIFS('Детализация отчётов'!AH:AH,'Детализация отчётов'!F:F,'Тех отчет'!B34,'Детализация отчётов'!J:J,"Возврат",'Детализация отчётов'!K:K,"Возврат")</f>
        <v>0</v>
      </c>
      <c r="T34" s="23">
        <f>IFERROR(INDEX(Себестоимость!B:B,MATCH('Тех отчет'!B34,Себестоимость!A:A,0)),0)</f>
        <v>0</v>
      </c>
      <c r="U34" s="34" t="e">
        <f t="shared" si="4"/>
        <v>#DIV/0!</v>
      </c>
      <c r="V34" s="24">
        <f t="shared" si="5"/>
        <v>0</v>
      </c>
      <c r="W34" s="24">
        <f t="shared" si="6"/>
        <v>0</v>
      </c>
      <c r="X34" s="24" t="e">
        <f t="shared" si="7"/>
        <v>#DIV/0!</v>
      </c>
      <c r="Y34" s="23" t="e">
        <f>AVERAGEIFS('Детализация отчётов'!T:T,'Детализация отчётов'!F:F,'Тех отчет'!B34,'Детализация отчётов'!J:J,"Продажа",'Детализация отчётов'!K:K,"Продажа")</f>
        <v>#DIV/0!</v>
      </c>
      <c r="Z34" s="23">
        <f>SUMIF('Детализация отчётов'!F:F,'Тех отчет'!B34, 'Детализация отчётов'!AC:AC)</f>
        <v>0</v>
      </c>
      <c r="AA34" s="28"/>
      <c r="AB34" s="28"/>
      <c r="AC34" s="28"/>
      <c r="AD34" s="28"/>
      <c r="AE34" s="28"/>
      <c r="AF34" s="28"/>
    </row>
    <row r="35" spans="1:32" ht="15" thickBot="1">
      <c r="A35" s="23" t="s">
        <v>120</v>
      </c>
      <c r="B35" s="23" t="s">
        <v>1</v>
      </c>
      <c r="C35" s="24">
        <f>SUMIF(Продажи!F:F,'Тех отчет'!B35,Продажи!M:M)</f>
        <v>0</v>
      </c>
      <c r="D35" s="24">
        <f>SUMIF(Продажи!F:F,'Тех отчет'!B35,Продажи!L:L)</f>
        <v>0</v>
      </c>
      <c r="E35" s="24">
        <f>SUMIFS('Детализация отчётов'!T:T,'Детализация отчётов'!F:F,'Тех отчет'!B35,'Детализация отчётов'!J:J,"Продажа",'Детализация отчётов'!K:K,"Продажа")-SUMIFS('Детализация отчётов'!T:T,'Детализация отчётов'!F:F,'Тех отчет'!B35,'Детализация отчётов'!J:J,"Возврат",'Детализация отчётов'!K:K,"Возврат")</f>
        <v>0</v>
      </c>
      <c r="F35" s="24">
        <f>SUMIFS('Детализация отчётов'!N:N,'Детализация отчётов'!F:F,'Тех отчет'!B35,'Детализация отчётов'!J:J,"Продажа",'Детализация отчётов'!K:K,"Продажа")-SUMIFS('Детализация отчётов'!N:N,'Детализация отчётов'!F:F,'Тех отчет'!B35,'Детализация отчётов'!J:J,"Возврат",'Детализация отчётов'!K:K,"Возврат")</f>
        <v>0</v>
      </c>
      <c r="G35" s="24">
        <f>IFERROR(AVERAGEIFS('Детализация отчётов'!P:P,'Детализация отчётов'!F:F,'Тех отчет'!B35,'Детализация отчётов'!J:J,"Продажа",'Детализация отчётов'!K:K,"Продажа"),0)</f>
        <v>0</v>
      </c>
      <c r="H35" s="25" t="e">
        <f>INDEX('% выкупа'!B:B,MATCH(B35,'% выкупа'!A:A,0))</f>
        <v>#N/A</v>
      </c>
      <c r="I35" s="24">
        <f>IFERROR(INDEX(реклама!B:B,MATCH('Тех отчет'!B35,реклама!A:A,0)),0)</f>
        <v>0</v>
      </c>
      <c r="J35" s="24">
        <f>IFERROR(INDEX('Сумма по хранению'!B:B,MATCH(B35,'Сумма по хранению'!A:A,0)),0)</f>
        <v>0</v>
      </c>
      <c r="K35" s="24">
        <f>SUMIF('Детализация отчётов'!F:F,'Тех отчет'!B35, 'Детализация отчётов'!AK:AK)</f>
        <v>0</v>
      </c>
      <c r="L35" s="24" t="e">
        <f t="shared" si="2"/>
        <v>#DIV/0!</v>
      </c>
      <c r="M35" s="24" t="e">
        <f>INDEX('Остатки по складам'!B:B,MATCH(B35,'Остатки по складам'!A:A,0))</f>
        <v>#N/A</v>
      </c>
      <c r="N35" s="24">
        <f t="shared" si="3"/>
        <v>0</v>
      </c>
      <c r="O35" s="35">
        <f>SUMIF('Индекс локалицации'!A:A,'Тех отчет'!B35,'Индекс локалицации'!B:B)</f>
        <v>0</v>
      </c>
      <c r="P35" s="25" t="e">
        <f>AVERAGEIFS('Детализация отчётов'!W:W,'Детализация отчётов'!F:F,'Тех отчет'!B35,'Детализация отчётов'!J:J,"Продажа",'Детализация отчётов'!K:K,"Продажа")</f>
        <v>#DIV/0!</v>
      </c>
      <c r="Q35" s="23" t="e">
        <f>INDEX('Рейтинг по отзывам'!F:F,MATCH('Тех отчет'!B35,'Рейтинг по отзывам'!B:B,0))</f>
        <v>#N/A</v>
      </c>
      <c r="R35" s="26" t="e">
        <f>INDEX('рейтинг WB'!B:B,MATCH('Тех отчет'!B35,'рейтинг WB'!A:A,0))</f>
        <v>#N/A</v>
      </c>
      <c r="S35" s="27">
        <f>SUMIFS('Детализация отчётов'!AH:AH,'Детализация отчётов'!F:F,'Тех отчет'!B35,'Детализация отчётов'!J:J,"Продажа",'Детализация отчётов'!K:K,"Продажа")-SUMIFS('Детализация отчётов'!AH:AH,'Детализация отчётов'!F:F,'Тех отчет'!B35,'Детализация отчётов'!J:J,"Возврат",'Детализация отчётов'!K:K,"Возврат")</f>
        <v>0</v>
      </c>
      <c r="T35" s="23">
        <f>IFERROR(INDEX(Себестоимость!B:B,MATCH('Тех отчет'!B35,Себестоимость!A:A,0)),0)</f>
        <v>0</v>
      </c>
      <c r="U35" s="34" t="e">
        <f t="shared" si="4"/>
        <v>#DIV/0!</v>
      </c>
      <c r="V35" s="24">
        <f t="shared" si="5"/>
        <v>0</v>
      </c>
      <c r="W35" s="24">
        <f t="shared" si="6"/>
        <v>0</v>
      </c>
      <c r="X35" s="24" t="e">
        <f t="shared" si="7"/>
        <v>#DIV/0!</v>
      </c>
      <c r="Y35" s="23" t="e">
        <f>AVERAGEIFS('Детализация отчётов'!T:T,'Детализация отчётов'!F:F,'Тех отчет'!B35,'Детализация отчётов'!J:J,"Продажа",'Детализация отчётов'!K:K,"Продажа")</f>
        <v>#DIV/0!</v>
      </c>
      <c r="Z35" s="23">
        <f>SUMIF('Детализация отчётов'!F:F,'Тех отчет'!B35, 'Детализация отчётов'!AC:AC)</f>
        <v>0</v>
      </c>
      <c r="AA35" s="28"/>
      <c r="AB35" s="28"/>
      <c r="AC35" s="28"/>
      <c r="AD35" s="28"/>
      <c r="AE35" s="28"/>
      <c r="AF35" s="28"/>
    </row>
    <row r="36" spans="1:32" ht="15" thickBot="1">
      <c r="A36" s="23" t="s">
        <v>120</v>
      </c>
      <c r="B36" s="23" t="s">
        <v>264</v>
      </c>
      <c r="C36" s="24">
        <f>SUMIF(Продажи!F:F,'Тех отчет'!B36,Продажи!M:M)</f>
        <v>0</v>
      </c>
      <c r="D36" s="24">
        <f>SUMIF(Продажи!F:F,'Тех отчет'!B36,Продажи!L:L)</f>
        <v>0</v>
      </c>
      <c r="E36" s="24">
        <f>SUMIFS('Детализация отчётов'!T:T,'Детализация отчётов'!F:F,'Тех отчет'!B36,'Детализация отчётов'!J:J,"Продажа",'Детализация отчётов'!K:K,"Продажа")-SUMIFS('Детализация отчётов'!T:T,'Детализация отчётов'!F:F,'Тех отчет'!B36,'Детализация отчётов'!J:J,"Возврат",'Детализация отчётов'!K:K,"Возврат")</f>
        <v>0</v>
      </c>
      <c r="F36" s="24">
        <f>SUMIFS('Детализация отчётов'!N:N,'Детализация отчётов'!F:F,'Тех отчет'!B36,'Детализация отчётов'!J:J,"Продажа",'Детализация отчётов'!K:K,"Продажа")-SUMIFS('Детализация отчётов'!N:N,'Детализация отчётов'!F:F,'Тех отчет'!B36,'Детализация отчётов'!J:J,"Возврат",'Детализация отчётов'!K:K,"Возврат")</f>
        <v>0</v>
      </c>
      <c r="G36" s="24">
        <f>IFERROR(AVERAGEIFS('Детализация отчётов'!P:P,'Детализация отчётов'!F:F,'Тех отчет'!B36,'Детализация отчётов'!J:J,"Продажа",'Детализация отчётов'!K:K,"Продажа"),0)</f>
        <v>0</v>
      </c>
      <c r="H36" s="25" t="e">
        <f>INDEX('% выкупа'!B:B,MATCH(B36,'% выкупа'!A:A,0))</f>
        <v>#N/A</v>
      </c>
      <c r="I36" s="24">
        <f>IFERROR(INDEX(реклама!B:B,MATCH('Тех отчет'!B36,реклама!A:A,0)),0)</f>
        <v>0</v>
      </c>
      <c r="J36" s="24">
        <f>IFERROR(INDEX('Сумма по хранению'!B:B,MATCH(B36,'Сумма по хранению'!A:A,0)),0)</f>
        <v>0</v>
      </c>
      <c r="K36" s="24">
        <f>SUMIF('Детализация отчётов'!F:F,'Тех отчет'!B36, 'Детализация отчётов'!AK:AK)</f>
        <v>0</v>
      </c>
      <c r="L36" s="24" t="e">
        <f t="shared" si="2"/>
        <v>#DIV/0!</v>
      </c>
      <c r="M36" s="24" t="e">
        <f>INDEX('Остатки по складам'!B:B,MATCH(B36,'Остатки по складам'!A:A,0))</f>
        <v>#N/A</v>
      </c>
      <c r="N36" s="24">
        <f t="shared" si="3"/>
        <v>0</v>
      </c>
      <c r="O36" s="35">
        <f>SUMIF('Индекс локалицации'!A:A,'Тех отчет'!B36,'Индекс локалицации'!B:B)</f>
        <v>0</v>
      </c>
      <c r="P36" s="25" t="e">
        <f>AVERAGEIFS('Детализация отчётов'!W:W,'Детализация отчётов'!F:F,'Тех отчет'!B36,'Детализация отчётов'!J:J,"Продажа",'Детализация отчётов'!K:K,"Продажа")</f>
        <v>#DIV/0!</v>
      </c>
      <c r="Q36" s="23" t="e">
        <f>INDEX('Рейтинг по отзывам'!F:F,MATCH('Тех отчет'!B36,'Рейтинг по отзывам'!B:B,0))</f>
        <v>#N/A</v>
      </c>
      <c r="R36" s="26" t="e">
        <f>INDEX('рейтинг WB'!B:B,MATCH('Тех отчет'!B36,'рейтинг WB'!A:A,0))</f>
        <v>#N/A</v>
      </c>
      <c r="S36" s="27">
        <f>SUMIFS('Детализация отчётов'!AH:AH,'Детализация отчётов'!F:F,'Тех отчет'!B36,'Детализация отчётов'!J:J,"Продажа",'Детализация отчётов'!K:K,"Продажа")-SUMIFS('Детализация отчётов'!AH:AH,'Детализация отчётов'!F:F,'Тех отчет'!B36,'Детализация отчётов'!J:J,"Возврат",'Детализация отчётов'!K:K,"Возврат")</f>
        <v>0</v>
      </c>
      <c r="T36" s="23">
        <f>IFERROR(INDEX(Себестоимость!B:B,MATCH('Тех отчет'!B36,Себестоимость!A:A,0)),0)</f>
        <v>0</v>
      </c>
      <c r="U36" s="34" t="e">
        <f t="shared" si="4"/>
        <v>#DIV/0!</v>
      </c>
      <c r="V36" s="24">
        <f t="shared" si="5"/>
        <v>0</v>
      </c>
      <c r="W36" s="24">
        <f t="shared" si="6"/>
        <v>0</v>
      </c>
      <c r="X36" s="24" t="e">
        <f t="shared" si="7"/>
        <v>#DIV/0!</v>
      </c>
      <c r="Y36" s="23" t="e">
        <f>AVERAGEIFS('Детализация отчётов'!T:T,'Детализация отчётов'!F:F,'Тех отчет'!B36,'Детализация отчётов'!J:J,"Продажа",'Детализация отчётов'!K:K,"Продажа")</f>
        <v>#DIV/0!</v>
      </c>
      <c r="Z36" s="23">
        <f>SUMIF('Детализация отчётов'!F:F,'Тех отчет'!B36, 'Детализация отчётов'!AC:AC)</f>
        <v>0</v>
      </c>
      <c r="AA36" s="28"/>
      <c r="AB36" s="28"/>
      <c r="AC36" s="28"/>
      <c r="AD36" s="28"/>
      <c r="AE36" s="28"/>
      <c r="AF36" s="28"/>
    </row>
    <row r="37" spans="1:32" ht="15" thickBot="1">
      <c r="A37" s="23" t="s">
        <v>120</v>
      </c>
      <c r="B37" s="23" t="s">
        <v>259</v>
      </c>
      <c r="C37" s="24">
        <f>SUMIF(Продажи!F:F,'Тех отчет'!B37,Продажи!M:M)</f>
        <v>0</v>
      </c>
      <c r="D37" s="24">
        <f>SUMIF(Продажи!F:F,'Тех отчет'!B37,Продажи!L:L)</f>
        <v>0</v>
      </c>
      <c r="E37" s="24">
        <f>SUMIFS('Детализация отчётов'!T:T,'Детализация отчётов'!F:F,'Тех отчет'!B37,'Детализация отчётов'!J:J,"Продажа",'Детализация отчётов'!K:K,"Продажа")-SUMIFS('Детализация отчётов'!T:T,'Детализация отчётов'!F:F,'Тех отчет'!B37,'Детализация отчётов'!J:J,"Возврат",'Детализация отчётов'!K:K,"Возврат")</f>
        <v>0</v>
      </c>
      <c r="F37" s="24">
        <f>SUMIFS('Детализация отчётов'!N:N,'Детализация отчётов'!F:F,'Тех отчет'!B37,'Детализация отчётов'!J:J,"Продажа",'Детализация отчётов'!K:K,"Продажа")-SUMIFS('Детализация отчётов'!N:N,'Детализация отчётов'!F:F,'Тех отчет'!B37,'Детализация отчётов'!J:J,"Возврат",'Детализация отчётов'!K:K,"Возврат")</f>
        <v>0</v>
      </c>
      <c r="G37" s="24">
        <f>IFERROR(AVERAGEIFS('Детализация отчётов'!P:P,'Детализация отчётов'!F:F,'Тех отчет'!B37,'Детализация отчётов'!J:J,"Продажа",'Детализация отчётов'!K:K,"Продажа"),0)</f>
        <v>0</v>
      </c>
      <c r="H37" s="25" t="e">
        <f>INDEX('% выкупа'!B:B,MATCH(B37,'% выкупа'!A:A,0))</f>
        <v>#N/A</v>
      </c>
      <c r="I37" s="24">
        <f>IFERROR(INDEX(реклама!B:B,MATCH('Тех отчет'!B37,реклама!A:A,0)),0)</f>
        <v>0</v>
      </c>
      <c r="J37" s="24">
        <f>IFERROR(INDEX('Сумма по хранению'!B:B,MATCH(B37,'Сумма по хранению'!A:A,0)),0)</f>
        <v>0</v>
      </c>
      <c r="K37" s="24">
        <f>SUMIF('Детализация отчётов'!F:F,'Тех отчет'!B37, 'Детализация отчётов'!AK:AK)</f>
        <v>0</v>
      </c>
      <c r="L37" s="24" t="e">
        <f t="shared" si="2"/>
        <v>#DIV/0!</v>
      </c>
      <c r="M37" s="24" t="e">
        <f>INDEX('Остатки по складам'!B:B,MATCH(B37,'Остатки по складам'!A:A,0))</f>
        <v>#N/A</v>
      </c>
      <c r="N37" s="24">
        <f t="shared" si="3"/>
        <v>0</v>
      </c>
      <c r="O37" s="35">
        <f>SUMIF('Индекс локалицации'!A:A,'Тех отчет'!B37,'Индекс локалицации'!B:B)</f>
        <v>0</v>
      </c>
      <c r="P37" s="25" t="e">
        <f>AVERAGEIFS('Детализация отчётов'!W:W,'Детализация отчётов'!F:F,'Тех отчет'!B37,'Детализация отчётов'!J:J,"Продажа",'Детализация отчётов'!K:K,"Продажа")</f>
        <v>#DIV/0!</v>
      </c>
      <c r="Q37" s="23" t="e">
        <f>INDEX('Рейтинг по отзывам'!F:F,MATCH('Тех отчет'!B37,'Рейтинг по отзывам'!B:B,0))</f>
        <v>#N/A</v>
      </c>
      <c r="R37" s="26" t="e">
        <f>INDEX('рейтинг WB'!B:B,MATCH('Тех отчет'!B37,'рейтинг WB'!A:A,0))</f>
        <v>#N/A</v>
      </c>
      <c r="S37" s="27">
        <f>SUMIFS('Детализация отчётов'!AH:AH,'Детализация отчётов'!F:F,'Тех отчет'!B37,'Детализация отчётов'!J:J,"Продажа",'Детализация отчётов'!K:K,"Продажа")-SUMIFS('Детализация отчётов'!AH:AH,'Детализация отчётов'!F:F,'Тех отчет'!B37,'Детализация отчётов'!J:J,"Возврат",'Детализация отчётов'!K:K,"Возврат")</f>
        <v>0</v>
      </c>
      <c r="T37" s="23">
        <f>IFERROR(INDEX(Себестоимость!B:B,MATCH('Тех отчет'!B37,Себестоимость!A:A,0)),0)</f>
        <v>0</v>
      </c>
      <c r="U37" s="34" t="e">
        <f t="shared" si="4"/>
        <v>#DIV/0!</v>
      </c>
      <c r="V37" s="24">
        <f t="shared" si="5"/>
        <v>0</v>
      </c>
      <c r="W37" s="24">
        <f t="shared" si="6"/>
        <v>0</v>
      </c>
      <c r="X37" s="24" t="e">
        <f t="shared" si="7"/>
        <v>#DIV/0!</v>
      </c>
      <c r="Y37" s="23" t="e">
        <f>AVERAGEIFS('Детализация отчётов'!T:T,'Детализация отчётов'!F:F,'Тех отчет'!B37,'Детализация отчётов'!J:J,"Продажа",'Детализация отчётов'!K:K,"Продажа")</f>
        <v>#DIV/0!</v>
      </c>
      <c r="Z37" s="23">
        <f>SUMIF('Детализация отчётов'!F:F,'Тех отчет'!B37, 'Детализация отчётов'!AC:AC)</f>
        <v>0</v>
      </c>
      <c r="AA37" s="28"/>
      <c r="AB37" s="28"/>
      <c r="AC37" s="28"/>
      <c r="AD37" s="28"/>
      <c r="AE37" s="28"/>
      <c r="AF37" s="28"/>
    </row>
    <row r="38" spans="1:32" ht="15" thickBot="1">
      <c r="A38" s="23" t="s">
        <v>120</v>
      </c>
      <c r="B38" s="23" t="s">
        <v>258</v>
      </c>
      <c r="C38" s="24">
        <f>SUMIF(Продажи!F:F,'Тех отчет'!B38,Продажи!M:M)</f>
        <v>0</v>
      </c>
      <c r="D38" s="24">
        <f>SUMIF(Продажи!F:F,'Тех отчет'!B38,Продажи!L:L)</f>
        <v>0</v>
      </c>
      <c r="E38" s="24">
        <f>SUMIFS('Детализация отчётов'!T:T,'Детализация отчётов'!F:F,'Тех отчет'!B38,'Детализация отчётов'!J:J,"Продажа",'Детализация отчётов'!K:K,"Продажа")-SUMIFS('Детализация отчётов'!T:T,'Детализация отчётов'!F:F,'Тех отчет'!B38,'Детализация отчётов'!J:J,"Возврат",'Детализация отчётов'!K:K,"Возврат")</f>
        <v>0</v>
      </c>
      <c r="F38" s="24">
        <f>SUMIFS('Детализация отчётов'!N:N,'Детализация отчётов'!F:F,'Тех отчет'!B38,'Детализация отчётов'!J:J,"Продажа",'Детализация отчётов'!K:K,"Продажа")-SUMIFS('Детализация отчётов'!N:N,'Детализация отчётов'!F:F,'Тех отчет'!B38,'Детализация отчётов'!J:J,"Возврат",'Детализация отчётов'!K:K,"Возврат")</f>
        <v>0</v>
      </c>
      <c r="G38" s="24">
        <f>IFERROR(AVERAGEIFS('Детализация отчётов'!P:P,'Детализация отчётов'!F:F,'Тех отчет'!B38,'Детализация отчётов'!J:J,"Продажа",'Детализация отчётов'!K:K,"Продажа"),0)</f>
        <v>0</v>
      </c>
      <c r="H38" s="25" t="e">
        <f>INDEX('% выкупа'!B:B,MATCH(B38,'% выкупа'!A:A,0))</f>
        <v>#N/A</v>
      </c>
      <c r="I38" s="24">
        <f>IFERROR(INDEX(реклама!B:B,MATCH('Тех отчет'!B38,реклама!A:A,0)),0)</f>
        <v>0</v>
      </c>
      <c r="J38" s="24">
        <f>IFERROR(INDEX('Сумма по хранению'!B:B,MATCH(B38,'Сумма по хранению'!A:A,0)),0)</f>
        <v>0</v>
      </c>
      <c r="K38" s="24">
        <f>SUMIF('Детализация отчётов'!F:F,'Тех отчет'!B38, 'Детализация отчётов'!AK:AK)</f>
        <v>0</v>
      </c>
      <c r="L38" s="24" t="e">
        <f t="shared" si="2"/>
        <v>#DIV/0!</v>
      </c>
      <c r="M38" s="24" t="e">
        <f>INDEX('Остатки по складам'!B:B,MATCH(B38,'Остатки по складам'!A:A,0))</f>
        <v>#N/A</v>
      </c>
      <c r="N38" s="24">
        <f t="shared" si="3"/>
        <v>0</v>
      </c>
      <c r="O38" s="35">
        <f>SUMIF('Индекс локалицации'!A:A,'Тех отчет'!B38,'Индекс локалицации'!B:B)</f>
        <v>0</v>
      </c>
      <c r="P38" s="25" t="e">
        <f>AVERAGEIFS('Детализация отчётов'!W:W,'Детализация отчётов'!F:F,'Тех отчет'!B38,'Детализация отчётов'!J:J,"Продажа",'Детализация отчётов'!K:K,"Продажа")</f>
        <v>#DIV/0!</v>
      </c>
      <c r="Q38" s="23" t="e">
        <f>INDEX('Рейтинг по отзывам'!F:F,MATCH('Тех отчет'!B38,'Рейтинг по отзывам'!B:B,0))</f>
        <v>#N/A</v>
      </c>
      <c r="R38" s="26" t="e">
        <f>INDEX('рейтинг WB'!B:B,MATCH('Тех отчет'!B38,'рейтинг WB'!A:A,0))</f>
        <v>#N/A</v>
      </c>
      <c r="S38" s="27">
        <f>SUMIFS('Детализация отчётов'!AH:AH,'Детализация отчётов'!F:F,'Тех отчет'!B38,'Детализация отчётов'!J:J,"Продажа",'Детализация отчётов'!K:K,"Продажа")-SUMIFS('Детализация отчётов'!AH:AH,'Детализация отчётов'!F:F,'Тех отчет'!B38,'Детализация отчётов'!J:J,"Возврат",'Детализация отчётов'!K:K,"Возврат")</f>
        <v>0</v>
      </c>
      <c r="T38" s="23">
        <f>IFERROR(INDEX(Себестоимость!B:B,MATCH('Тех отчет'!B38,Себестоимость!A:A,0)),0)</f>
        <v>0</v>
      </c>
      <c r="U38" s="34" t="e">
        <f t="shared" si="4"/>
        <v>#DIV/0!</v>
      </c>
      <c r="V38" s="24">
        <f t="shared" si="5"/>
        <v>0</v>
      </c>
      <c r="W38" s="24">
        <f t="shared" si="6"/>
        <v>0</v>
      </c>
      <c r="X38" s="24" t="e">
        <f t="shared" si="7"/>
        <v>#DIV/0!</v>
      </c>
      <c r="Y38" s="23" t="e">
        <f>AVERAGEIFS('Детализация отчётов'!T:T,'Детализация отчётов'!F:F,'Тех отчет'!B38,'Детализация отчётов'!J:J,"Продажа",'Детализация отчётов'!K:K,"Продажа")</f>
        <v>#DIV/0!</v>
      </c>
      <c r="Z38" s="23">
        <f>SUMIF('Детализация отчётов'!F:F,'Тех отчет'!B38, 'Детализация отчётов'!AC:AC)</f>
        <v>0</v>
      </c>
      <c r="AA38" s="28"/>
      <c r="AB38" s="28"/>
      <c r="AC38" s="28"/>
      <c r="AD38" s="28"/>
      <c r="AE38" s="28"/>
      <c r="AF38" s="28"/>
    </row>
    <row r="39" spans="1:32" ht="15" thickBot="1">
      <c r="A39" s="23" t="s">
        <v>120</v>
      </c>
      <c r="B39" s="23" t="s">
        <v>257</v>
      </c>
      <c r="C39" s="24">
        <f>SUMIF(Продажи!F:F,'Тех отчет'!B39,Продажи!M:M)</f>
        <v>0</v>
      </c>
      <c r="D39" s="24">
        <f>SUMIF(Продажи!F:F,'Тех отчет'!B39,Продажи!L:L)</f>
        <v>0</v>
      </c>
      <c r="E39" s="24">
        <f>SUMIFS('Детализация отчётов'!T:T,'Детализация отчётов'!F:F,'Тех отчет'!B39,'Детализация отчётов'!J:J,"Продажа",'Детализация отчётов'!K:K,"Продажа")-SUMIFS('Детализация отчётов'!T:T,'Детализация отчётов'!F:F,'Тех отчет'!B39,'Детализация отчётов'!J:J,"Возврат",'Детализация отчётов'!K:K,"Возврат")</f>
        <v>0</v>
      </c>
      <c r="F39" s="24">
        <f>SUMIFS('Детализация отчётов'!N:N,'Детализация отчётов'!F:F,'Тех отчет'!B39,'Детализация отчётов'!J:J,"Продажа",'Детализация отчётов'!K:K,"Продажа")-SUMIFS('Детализация отчётов'!N:N,'Детализация отчётов'!F:F,'Тех отчет'!B39,'Детализация отчётов'!J:J,"Возврат",'Детализация отчётов'!K:K,"Возврат")</f>
        <v>0</v>
      </c>
      <c r="G39" s="24">
        <f>IFERROR(AVERAGEIFS('Детализация отчётов'!P:P,'Детализация отчётов'!F:F,'Тех отчет'!B39,'Детализация отчётов'!J:J,"Продажа",'Детализация отчётов'!K:K,"Продажа"),0)</f>
        <v>0</v>
      </c>
      <c r="H39" s="25" t="e">
        <f>INDEX('% выкупа'!B:B,MATCH(B39,'% выкупа'!A:A,0))</f>
        <v>#N/A</v>
      </c>
      <c r="I39" s="24">
        <f>IFERROR(INDEX(реклама!B:B,MATCH('Тех отчет'!B39,реклама!A:A,0)),0)</f>
        <v>0</v>
      </c>
      <c r="J39" s="24">
        <f>IFERROR(INDEX('Сумма по хранению'!B:B,MATCH(B39,'Сумма по хранению'!A:A,0)),0)</f>
        <v>0</v>
      </c>
      <c r="K39" s="24">
        <f>SUMIF('Детализация отчётов'!F:F,'Тех отчет'!B39, 'Детализация отчётов'!AK:AK)</f>
        <v>0</v>
      </c>
      <c r="L39" s="24" t="e">
        <f t="shared" si="2"/>
        <v>#DIV/0!</v>
      </c>
      <c r="M39" s="24" t="e">
        <f>INDEX('Остатки по складам'!B:B,MATCH(B39,'Остатки по складам'!A:A,0))</f>
        <v>#N/A</v>
      </c>
      <c r="N39" s="24">
        <f t="shared" si="3"/>
        <v>0</v>
      </c>
      <c r="O39" s="35">
        <f>SUMIF('Индекс локалицации'!A:A,'Тех отчет'!B39,'Индекс локалицации'!B:B)</f>
        <v>0</v>
      </c>
      <c r="P39" s="25" t="e">
        <f>AVERAGEIFS('Детализация отчётов'!W:W,'Детализация отчётов'!F:F,'Тех отчет'!B39,'Детализация отчётов'!J:J,"Продажа",'Детализация отчётов'!K:K,"Продажа")</f>
        <v>#DIV/0!</v>
      </c>
      <c r="Q39" s="23" t="e">
        <f>INDEX('Рейтинг по отзывам'!F:F,MATCH('Тех отчет'!B39,'Рейтинг по отзывам'!B:B,0))</f>
        <v>#N/A</v>
      </c>
      <c r="R39" s="26" t="e">
        <f>INDEX('рейтинг WB'!B:B,MATCH('Тех отчет'!B39,'рейтинг WB'!A:A,0))</f>
        <v>#N/A</v>
      </c>
      <c r="S39" s="27">
        <f>SUMIFS('Детализация отчётов'!AH:AH,'Детализация отчётов'!F:F,'Тех отчет'!B39,'Детализация отчётов'!J:J,"Продажа",'Детализация отчётов'!K:K,"Продажа")-SUMIFS('Детализация отчётов'!AH:AH,'Детализация отчётов'!F:F,'Тех отчет'!B39,'Детализация отчётов'!J:J,"Возврат",'Детализация отчётов'!K:K,"Возврат")</f>
        <v>0</v>
      </c>
      <c r="T39" s="23">
        <f>IFERROR(INDEX(Себестоимость!B:B,MATCH('Тех отчет'!B39,Себестоимость!A:A,0)),0)</f>
        <v>0</v>
      </c>
      <c r="U39" s="34" t="e">
        <f t="shared" si="4"/>
        <v>#DIV/0!</v>
      </c>
      <c r="V39" s="24">
        <f t="shared" si="5"/>
        <v>0</v>
      </c>
      <c r="W39" s="24">
        <f t="shared" si="6"/>
        <v>0</v>
      </c>
      <c r="X39" s="24" t="e">
        <f t="shared" si="7"/>
        <v>#DIV/0!</v>
      </c>
      <c r="Y39" s="23" t="e">
        <f>AVERAGEIFS('Детализация отчётов'!T:T,'Детализация отчётов'!F:F,'Тех отчет'!B39,'Детализация отчётов'!J:J,"Продажа",'Детализация отчётов'!K:K,"Продажа")</f>
        <v>#DIV/0!</v>
      </c>
      <c r="Z39" s="23">
        <f>SUMIF('Детализация отчётов'!F:F,'Тех отчет'!B39, 'Детализация отчётов'!AC:AC)</f>
        <v>0</v>
      </c>
      <c r="AA39" s="28"/>
      <c r="AB39" s="28"/>
      <c r="AC39" s="28"/>
      <c r="AD39" s="28"/>
      <c r="AE39" s="28"/>
      <c r="AF39" s="28"/>
    </row>
    <row r="40" spans="1:32" ht="15" thickBot="1">
      <c r="A40" s="23" t="s">
        <v>71</v>
      </c>
      <c r="B40" s="23" t="s">
        <v>107</v>
      </c>
      <c r="C40" s="24">
        <f>SUMIF(Продажи!F:F,'Тех отчет'!B40,Продажи!M:M)</f>
        <v>0</v>
      </c>
      <c r="D40" s="24">
        <f>SUMIF(Продажи!F:F,'Тех отчет'!B40,Продажи!L:L)</f>
        <v>0</v>
      </c>
      <c r="E40" s="24">
        <f>SUMIFS('Детализация отчётов'!T:T,'Детализация отчётов'!F:F,'Тех отчет'!B40,'Детализация отчётов'!J:J,"Продажа",'Детализация отчётов'!K:K,"Продажа")-SUMIFS('Детализация отчётов'!T:T,'Детализация отчётов'!F:F,'Тех отчет'!B40,'Детализация отчётов'!J:J,"Возврат",'Детализация отчётов'!K:K,"Возврат")</f>
        <v>0</v>
      </c>
      <c r="F40" s="24">
        <f>SUMIFS('Детализация отчётов'!N:N,'Детализация отчётов'!F:F,'Тех отчет'!B40,'Детализация отчётов'!J:J,"Продажа",'Детализация отчётов'!K:K,"Продажа")-SUMIFS('Детализация отчётов'!N:N,'Детализация отчётов'!F:F,'Тех отчет'!B40,'Детализация отчётов'!J:J,"Возврат",'Детализация отчётов'!K:K,"Возврат")</f>
        <v>0</v>
      </c>
      <c r="G40" s="24">
        <f>IFERROR(AVERAGEIFS('Детализация отчётов'!P:P,'Детализация отчётов'!F:F,'Тех отчет'!B40,'Детализация отчётов'!J:J,"Продажа",'Детализация отчётов'!K:K,"Продажа"),0)</f>
        <v>0</v>
      </c>
      <c r="H40" s="25" t="e">
        <f>INDEX('% выкупа'!B:B,MATCH(B40,'% выкупа'!A:A,0))</f>
        <v>#N/A</v>
      </c>
      <c r="I40" s="24">
        <f>IFERROR(INDEX(реклама!B:B,MATCH('Тех отчет'!B40,реклама!A:A,0)),0)</f>
        <v>0</v>
      </c>
      <c r="J40" s="24">
        <f>IFERROR(INDEX('Сумма по хранению'!B:B,MATCH(B40,'Сумма по хранению'!A:A,0)),0)</f>
        <v>0</v>
      </c>
      <c r="K40" s="24">
        <f>SUMIF('Детализация отчётов'!F:F,'Тех отчет'!B40, 'Детализация отчётов'!AK:AK)</f>
        <v>0</v>
      </c>
      <c r="L40" s="24" t="e">
        <f t="shared" si="2"/>
        <v>#DIV/0!</v>
      </c>
      <c r="M40" s="24" t="e">
        <f>INDEX('Остатки по складам'!B:B,MATCH(B40,'Остатки по складам'!A:A,0))</f>
        <v>#N/A</v>
      </c>
      <c r="N40" s="24">
        <f t="shared" si="3"/>
        <v>0</v>
      </c>
      <c r="O40" s="35">
        <f>SUMIF('Индекс локалицации'!A:A,'Тех отчет'!B40,'Индекс локалицации'!B:B)</f>
        <v>0</v>
      </c>
      <c r="P40" s="25" t="e">
        <f>AVERAGEIFS('Детализация отчётов'!W:W,'Детализация отчётов'!F:F,'Тех отчет'!B40,'Детализация отчётов'!J:J,"Продажа",'Детализация отчётов'!K:K,"Продажа")</f>
        <v>#DIV/0!</v>
      </c>
      <c r="Q40" s="23" t="e">
        <f>INDEX('Рейтинг по отзывам'!F:F,MATCH('Тех отчет'!B40,'Рейтинг по отзывам'!B:B,0))</f>
        <v>#N/A</v>
      </c>
      <c r="R40" s="26" t="e">
        <f>INDEX('рейтинг WB'!B:B,MATCH('Тех отчет'!B40,'рейтинг WB'!A:A,0))</f>
        <v>#N/A</v>
      </c>
      <c r="S40" s="27">
        <f>SUMIFS('Детализация отчётов'!AH:AH,'Детализация отчётов'!F:F,'Тех отчет'!B40,'Детализация отчётов'!J:J,"Продажа",'Детализация отчётов'!K:K,"Продажа")-SUMIFS('Детализация отчётов'!AH:AH,'Детализация отчётов'!F:F,'Тех отчет'!B40,'Детализация отчётов'!J:J,"Возврат",'Детализация отчётов'!K:K,"Возврат")</f>
        <v>0</v>
      </c>
      <c r="T40" s="23">
        <f>IFERROR(INDEX(Себестоимость!B:B,MATCH('Тех отчет'!B40,Себестоимость!A:A,0)),0)</f>
        <v>0</v>
      </c>
      <c r="U40" s="34" t="e">
        <f t="shared" si="4"/>
        <v>#DIV/0!</v>
      </c>
      <c r="V40" s="24">
        <f t="shared" si="5"/>
        <v>0</v>
      </c>
      <c r="W40" s="24">
        <f t="shared" si="6"/>
        <v>0</v>
      </c>
      <c r="X40" s="24" t="e">
        <f t="shared" si="7"/>
        <v>#DIV/0!</v>
      </c>
      <c r="Y40" s="23" t="e">
        <f>AVERAGEIFS('Детализация отчётов'!T:T,'Детализация отчётов'!F:F,'Тех отчет'!B40,'Детализация отчётов'!J:J,"Продажа",'Детализация отчётов'!K:K,"Продажа")</f>
        <v>#DIV/0!</v>
      </c>
      <c r="Z40" s="23">
        <f>SUMIF('Детализация отчётов'!F:F,'Тех отчет'!B40, 'Детализация отчётов'!AC:AC)</f>
        <v>0</v>
      </c>
      <c r="AA40" s="28"/>
      <c r="AB40" s="28"/>
      <c r="AC40" s="28"/>
      <c r="AD40" s="28"/>
      <c r="AE40" s="28"/>
      <c r="AF40" s="28"/>
    </row>
    <row r="41" spans="1:32" ht="15" thickBot="1">
      <c r="A41" s="23" t="s">
        <v>71</v>
      </c>
      <c r="B41" s="23" t="s">
        <v>108</v>
      </c>
      <c r="C41" s="24">
        <f>SUMIF(Продажи!F:F,'Тех отчет'!B41,Продажи!M:M)</f>
        <v>0</v>
      </c>
      <c r="D41" s="24">
        <f>SUMIF(Продажи!F:F,'Тех отчет'!B41,Продажи!L:L)</f>
        <v>0</v>
      </c>
      <c r="E41" s="24">
        <f>SUMIFS('Детализация отчётов'!T:T,'Детализация отчётов'!F:F,'Тех отчет'!B41,'Детализация отчётов'!J:J,"Продажа",'Детализация отчётов'!K:K,"Продажа")-SUMIFS('Детализация отчётов'!T:T,'Детализация отчётов'!F:F,'Тех отчет'!B41,'Детализация отчётов'!J:J,"Возврат",'Детализация отчётов'!K:K,"Возврат")</f>
        <v>0</v>
      </c>
      <c r="F41" s="24">
        <f>SUMIFS('Детализация отчётов'!N:N,'Детализация отчётов'!F:F,'Тех отчет'!B41,'Детализация отчётов'!J:J,"Продажа",'Детализация отчётов'!K:K,"Продажа")-SUMIFS('Детализация отчётов'!N:N,'Детализация отчётов'!F:F,'Тех отчет'!B41,'Детализация отчётов'!J:J,"Возврат",'Детализация отчётов'!K:K,"Возврат")</f>
        <v>0</v>
      </c>
      <c r="G41" s="24">
        <f>IFERROR(AVERAGEIFS('Детализация отчётов'!P:P,'Детализация отчётов'!F:F,'Тех отчет'!B41,'Детализация отчётов'!J:J,"Продажа",'Детализация отчётов'!K:K,"Продажа"),0)</f>
        <v>0</v>
      </c>
      <c r="H41" s="25" t="e">
        <f>INDEX('% выкупа'!B:B,MATCH(B41,'% выкупа'!A:A,0))</f>
        <v>#N/A</v>
      </c>
      <c r="I41" s="24">
        <f>IFERROR(INDEX(реклама!B:B,MATCH('Тех отчет'!B41,реклама!A:A,0)),0)</f>
        <v>0</v>
      </c>
      <c r="J41" s="24">
        <f>IFERROR(INDEX('Сумма по хранению'!B:B,MATCH(B41,'Сумма по хранению'!A:A,0)),0)</f>
        <v>0</v>
      </c>
      <c r="K41" s="24">
        <f>SUMIF('Детализация отчётов'!F:F,'Тех отчет'!B41, 'Детализация отчётов'!AK:AK)</f>
        <v>0</v>
      </c>
      <c r="L41" s="24" t="e">
        <f t="shared" si="2"/>
        <v>#DIV/0!</v>
      </c>
      <c r="M41" s="24" t="e">
        <f>INDEX('Остатки по складам'!B:B,MATCH(B41,'Остатки по складам'!A:A,0))</f>
        <v>#N/A</v>
      </c>
      <c r="N41" s="24">
        <f t="shared" si="3"/>
        <v>0</v>
      </c>
      <c r="O41" s="35">
        <f>SUMIF('Индекс локалицации'!A:A,'Тех отчет'!B41,'Индекс локалицации'!B:B)</f>
        <v>0</v>
      </c>
      <c r="P41" s="25" t="e">
        <f>AVERAGEIFS('Детализация отчётов'!W:W,'Детализация отчётов'!F:F,'Тех отчет'!B41,'Детализация отчётов'!J:J,"Продажа",'Детализация отчётов'!K:K,"Продажа")</f>
        <v>#DIV/0!</v>
      </c>
      <c r="Q41" s="23" t="e">
        <f>INDEX('Рейтинг по отзывам'!F:F,MATCH('Тех отчет'!B41,'Рейтинг по отзывам'!B:B,0))</f>
        <v>#N/A</v>
      </c>
      <c r="R41" s="26" t="e">
        <f>INDEX('рейтинг WB'!B:B,MATCH('Тех отчет'!B41,'рейтинг WB'!A:A,0))</f>
        <v>#N/A</v>
      </c>
      <c r="S41" s="27">
        <f>SUMIFS('Детализация отчётов'!AH:AH,'Детализация отчётов'!F:F,'Тех отчет'!B41,'Детализация отчётов'!J:J,"Продажа",'Детализация отчётов'!K:K,"Продажа")-SUMIFS('Детализация отчётов'!AH:AH,'Детализация отчётов'!F:F,'Тех отчет'!B41,'Детализация отчётов'!J:J,"Возврат",'Детализация отчётов'!K:K,"Возврат")</f>
        <v>0</v>
      </c>
      <c r="T41" s="23">
        <f>IFERROR(INDEX(Себестоимость!B:B,MATCH('Тех отчет'!B41,Себестоимость!A:A,0)),0)</f>
        <v>0</v>
      </c>
      <c r="U41" s="34" t="e">
        <f t="shared" si="4"/>
        <v>#DIV/0!</v>
      </c>
      <c r="V41" s="24">
        <f t="shared" si="5"/>
        <v>0</v>
      </c>
      <c r="W41" s="24">
        <f t="shared" si="6"/>
        <v>0</v>
      </c>
      <c r="X41" s="24" t="e">
        <f t="shared" si="7"/>
        <v>#DIV/0!</v>
      </c>
      <c r="Y41" s="23" t="e">
        <f>AVERAGEIFS('Детализация отчётов'!T:T,'Детализация отчётов'!F:F,'Тех отчет'!B41,'Детализация отчётов'!J:J,"Продажа",'Детализация отчётов'!K:K,"Продажа")</f>
        <v>#DIV/0!</v>
      </c>
      <c r="Z41" s="23">
        <f>SUMIF('Детализация отчётов'!F:F,'Тех отчет'!B41, 'Детализация отчётов'!AC:AC)</f>
        <v>0</v>
      </c>
      <c r="AA41" s="28"/>
      <c r="AB41" s="28"/>
      <c r="AC41" s="28"/>
      <c r="AD41" s="28"/>
      <c r="AE41" s="28"/>
      <c r="AF41" s="28"/>
    </row>
    <row r="42" spans="1:32" ht="15" thickBot="1">
      <c r="A42" s="23" t="s">
        <v>71</v>
      </c>
      <c r="B42" s="23" t="s">
        <v>109</v>
      </c>
      <c r="C42" s="24">
        <f>SUMIF(Продажи!F:F,'Тех отчет'!B42,Продажи!M:M)</f>
        <v>0</v>
      </c>
      <c r="D42" s="24">
        <f>SUMIF(Продажи!F:F,'Тех отчет'!B42,Продажи!L:L)</f>
        <v>0</v>
      </c>
      <c r="E42" s="24">
        <f>SUMIFS('Детализация отчётов'!T:T,'Детализация отчётов'!F:F,'Тех отчет'!B42,'Детализация отчётов'!J:J,"Продажа",'Детализация отчётов'!K:K,"Продажа")-SUMIFS('Детализация отчётов'!T:T,'Детализация отчётов'!F:F,'Тех отчет'!B42,'Детализация отчётов'!J:J,"Возврат",'Детализация отчётов'!K:K,"Возврат")</f>
        <v>0</v>
      </c>
      <c r="F42" s="24">
        <f>SUMIFS('Детализация отчётов'!N:N,'Детализация отчётов'!F:F,'Тех отчет'!B42,'Детализация отчётов'!J:J,"Продажа",'Детализация отчётов'!K:K,"Продажа")-SUMIFS('Детализация отчётов'!N:N,'Детализация отчётов'!F:F,'Тех отчет'!B42,'Детализация отчётов'!J:J,"Возврат",'Детализация отчётов'!K:K,"Возврат")</f>
        <v>0</v>
      </c>
      <c r="G42" s="24">
        <f>IFERROR(AVERAGEIFS('Детализация отчётов'!P:P,'Детализация отчётов'!F:F,'Тех отчет'!B42,'Детализация отчётов'!J:J,"Продажа",'Детализация отчётов'!K:K,"Продажа"),0)</f>
        <v>0</v>
      </c>
      <c r="H42" s="25" t="e">
        <f>INDEX('% выкупа'!B:B,MATCH(B42,'% выкупа'!A:A,0))</f>
        <v>#N/A</v>
      </c>
      <c r="I42" s="24">
        <f>IFERROR(INDEX(реклама!B:B,MATCH('Тех отчет'!B42,реклама!A:A,0)),0)</f>
        <v>0</v>
      </c>
      <c r="J42" s="24">
        <f>IFERROR(INDEX('Сумма по хранению'!B:B,MATCH(B42,'Сумма по хранению'!A:A,0)),0)</f>
        <v>0</v>
      </c>
      <c r="K42" s="24">
        <f>SUMIF('Детализация отчётов'!F:F,'Тех отчет'!B42, 'Детализация отчётов'!AK:AK)</f>
        <v>0</v>
      </c>
      <c r="L42" s="24" t="e">
        <f t="shared" si="2"/>
        <v>#DIV/0!</v>
      </c>
      <c r="M42" s="24" t="e">
        <f>INDEX('Остатки по складам'!B:B,MATCH(B42,'Остатки по складам'!A:A,0))</f>
        <v>#N/A</v>
      </c>
      <c r="N42" s="24">
        <f t="shared" si="3"/>
        <v>0</v>
      </c>
      <c r="O42" s="35">
        <f>SUMIF('Индекс локалицации'!A:A,'Тех отчет'!B42,'Индекс локалицации'!B:B)</f>
        <v>0</v>
      </c>
      <c r="P42" s="25" t="e">
        <f>AVERAGEIFS('Детализация отчётов'!W:W,'Детализация отчётов'!F:F,'Тех отчет'!B42,'Детализация отчётов'!J:J,"Продажа",'Детализация отчётов'!K:K,"Продажа")</f>
        <v>#DIV/0!</v>
      </c>
      <c r="Q42" s="23" t="e">
        <f>INDEX('Рейтинг по отзывам'!F:F,MATCH('Тех отчет'!B42,'Рейтинг по отзывам'!B:B,0))</f>
        <v>#N/A</v>
      </c>
      <c r="R42" s="26" t="e">
        <f>INDEX('рейтинг WB'!B:B,MATCH('Тех отчет'!B42,'рейтинг WB'!A:A,0))</f>
        <v>#N/A</v>
      </c>
      <c r="S42" s="27">
        <f>SUMIFS('Детализация отчётов'!AH:AH,'Детализация отчётов'!F:F,'Тех отчет'!B42,'Детализация отчётов'!J:J,"Продажа",'Детализация отчётов'!K:K,"Продажа")-SUMIFS('Детализация отчётов'!AH:AH,'Детализация отчётов'!F:F,'Тех отчет'!B42,'Детализация отчётов'!J:J,"Возврат",'Детализация отчётов'!K:K,"Возврат")</f>
        <v>0</v>
      </c>
      <c r="T42" s="23">
        <f>IFERROR(INDEX(Себестоимость!B:B,MATCH('Тех отчет'!B42,Себестоимость!A:A,0)),0)</f>
        <v>0</v>
      </c>
      <c r="U42" s="34" t="e">
        <f t="shared" si="4"/>
        <v>#DIV/0!</v>
      </c>
      <c r="V42" s="24">
        <f t="shared" si="5"/>
        <v>0</v>
      </c>
      <c r="W42" s="24">
        <f t="shared" si="6"/>
        <v>0</v>
      </c>
      <c r="X42" s="24" t="e">
        <f t="shared" si="7"/>
        <v>#DIV/0!</v>
      </c>
      <c r="Y42" s="23" t="e">
        <f>AVERAGEIFS('Детализация отчётов'!T:T,'Детализация отчётов'!F:F,'Тех отчет'!B42,'Детализация отчётов'!J:J,"Продажа",'Детализация отчётов'!K:K,"Продажа")</f>
        <v>#DIV/0!</v>
      </c>
      <c r="Z42" s="23">
        <f>SUMIF('Детализация отчётов'!F:F,'Тех отчет'!B42, 'Детализация отчётов'!AC:AC)</f>
        <v>0</v>
      </c>
      <c r="AA42" s="28"/>
      <c r="AB42" s="28"/>
      <c r="AC42" s="28"/>
      <c r="AD42" s="28"/>
      <c r="AE42" s="28"/>
      <c r="AF42" s="28"/>
    </row>
    <row r="43" spans="1:32" ht="15" thickBot="1">
      <c r="A43" s="23" t="s">
        <v>71</v>
      </c>
      <c r="B43" s="23" t="s">
        <v>127</v>
      </c>
      <c r="C43" s="24">
        <f>SUMIF(Продажи!F:F,'Тех отчет'!B43,Продажи!M:M)</f>
        <v>0</v>
      </c>
      <c r="D43" s="24">
        <f>SUMIF(Продажи!F:F,'Тех отчет'!B43,Продажи!L:L)</f>
        <v>0</v>
      </c>
      <c r="E43" s="24">
        <f>SUMIFS('Детализация отчётов'!T:T,'Детализация отчётов'!F:F,'Тех отчет'!B43,'Детализация отчётов'!J:J,"Продажа",'Детализация отчётов'!K:K,"Продажа")-SUMIFS('Детализация отчётов'!T:T,'Детализация отчётов'!F:F,'Тех отчет'!B43,'Детализация отчётов'!J:J,"Возврат",'Детализация отчётов'!K:K,"Возврат")</f>
        <v>0</v>
      </c>
      <c r="F43" s="24">
        <f>SUMIFS('Детализация отчётов'!N:N,'Детализация отчётов'!F:F,'Тех отчет'!B43,'Детализация отчётов'!J:J,"Продажа",'Детализация отчётов'!K:K,"Продажа")-SUMIFS('Детализация отчётов'!N:N,'Детализация отчётов'!F:F,'Тех отчет'!B43,'Детализация отчётов'!J:J,"Возврат",'Детализация отчётов'!K:K,"Возврат")</f>
        <v>0</v>
      </c>
      <c r="G43" s="24">
        <f>IFERROR(AVERAGEIFS('Детализация отчётов'!P:P,'Детализация отчётов'!F:F,'Тех отчет'!B43,'Детализация отчётов'!J:J,"Продажа",'Детализация отчётов'!K:K,"Продажа"),0)</f>
        <v>0</v>
      </c>
      <c r="H43" s="25" t="e">
        <f>INDEX('% выкупа'!B:B,MATCH(B43,'% выкупа'!A:A,0))</f>
        <v>#N/A</v>
      </c>
      <c r="I43" s="24">
        <f>IFERROR(INDEX(реклама!B:B,MATCH('Тех отчет'!B43,реклама!A:A,0)),0)</f>
        <v>0</v>
      </c>
      <c r="J43" s="24">
        <f>IFERROR(INDEX('Сумма по хранению'!B:B,MATCH(B43,'Сумма по хранению'!A:A,0)),0)</f>
        <v>0</v>
      </c>
      <c r="K43" s="24">
        <f>SUMIF('Детализация отчётов'!F:F,'Тех отчет'!B43, 'Детализация отчётов'!AK:AK)</f>
        <v>0</v>
      </c>
      <c r="L43" s="24" t="e">
        <f t="shared" si="2"/>
        <v>#DIV/0!</v>
      </c>
      <c r="M43" s="24" t="e">
        <f>INDEX('Остатки по складам'!B:B,MATCH(B43,'Остатки по складам'!A:A,0))</f>
        <v>#N/A</v>
      </c>
      <c r="N43" s="24">
        <f t="shared" si="3"/>
        <v>0</v>
      </c>
      <c r="O43" s="35">
        <f>SUMIF('Индекс локалицации'!A:A,'Тех отчет'!B43,'Индекс локалицации'!B:B)</f>
        <v>0</v>
      </c>
      <c r="P43" s="25" t="e">
        <f>AVERAGEIFS('Детализация отчётов'!W:W,'Детализация отчётов'!F:F,'Тех отчет'!B43,'Детализация отчётов'!J:J,"Продажа",'Детализация отчётов'!K:K,"Продажа")</f>
        <v>#DIV/0!</v>
      </c>
      <c r="Q43" s="23" t="e">
        <f>INDEX('Рейтинг по отзывам'!F:F,MATCH('Тех отчет'!B43,'Рейтинг по отзывам'!B:B,0))</f>
        <v>#N/A</v>
      </c>
      <c r="R43" s="26" t="e">
        <f>INDEX('рейтинг WB'!B:B,MATCH('Тех отчет'!B43,'рейтинг WB'!A:A,0))</f>
        <v>#N/A</v>
      </c>
      <c r="S43" s="27">
        <f>SUMIFS('Детализация отчётов'!AH:AH,'Детализация отчётов'!F:F,'Тех отчет'!B43,'Детализация отчётов'!J:J,"Продажа",'Детализация отчётов'!K:K,"Продажа")-SUMIFS('Детализация отчётов'!AH:AH,'Детализация отчётов'!F:F,'Тех отчет'!B43,'Детализация отчётов'!J:J,"Возврат",'Детализация отчётов'!K:K,"Возврат")</f>
        <v>0</v>
      </c>
      <c r="T43" s="23">
        <f>IFERROR(INDEX(Себестоимость!B:B,MATCH('Тех отчет'!B43,Себестоимость!A:A,0)),0)</f>
        <v>0</v>
      </c>
      <c r="U43" s="34" t="e">
        <f t="shared" si="4"/>
        <v>#DIV/0!</v>
      </c>
      <c r="V43" s="24">
        <f t="shared" si="5"/>
        <v>0</v>
      </c>
      <c r="W43" s="24">
        <f t="shared" si="6"/>
        <v>0</v>
      </c>
      <c r="X43" s="24" t="e">
        <f t="shared" si="7"/>
        <v>#DIV/0!</v>
      </c>
      <c r="Y43" s="23" t="e">
        <f>AVERAGEIFS('Детализация отчётов'!T:T,'Детализация отчётов'!F:F,'Тех отчет'!B43,'Детализация отчётов'!J:J,"Продажа",'Детализация отчётов'!K:K,"Продажа")</f>
        <v>#DIV/0!</v>
      </c>
      <c r="Z43" s="23">
        <f>SUMIF('Детализация отчётов'!F:F,'Тех отчет'!B43, 'Детализация отчётов'!AC:AC)</f>
        <v>0</v>
      </c>
      <c r="AA43" s="28"/>
      <c r="AB43" s="28"/>
      <c r="AC43" s="28"/>
      <c r="AD43" s="28"/>
      <c r="AE43" s="28"/>
      <c r="AF43" s="28"/>
    </row>
    <row r="44" spans="1:32" ht="15" thickBot="1">
      <c r="A44" s="23" t="s">
        <v>71</v>
      </c>
      <c r="B44" s="23" t="s">
        <v>99</v>
      </c>
      <c r="C44" s="24">
        <f>SUMIF(Продажи!F:F,'Тех отчет'!B44,Продажи!M:M)</f>
        <v>0</v>
      </c>
      <c r="D44" s="24">
        <f>SUMIF(Продажи!F:F,'Тех отчет'!B44,Продажи!L:L)</f>
        <v>0</v>
      </c>
      <c r="E44" s="24">
        <f>SUMIFS('Детализация отчётов'!T:T,'Детализация отчётов'!F:F,'Тех отчет'!B44,'Детализация отчётов'!J:J,"Продажа",'Детализация отчётов'!K:K,"Продажа")-SUMIFS('Детализация отчётов'!T:T,'Детализация отчётов'!F:F,'Тех отчет'!B44,'Детализация отчётов'!J:J,"Возврат",'Детализация отчётов'!K:K,"Возврат")</f>
        <v>0</v>
      </c>
      <c r="F44" s="24">
        <f>SUMIFS('Детализация отчётов'!N:N,'Детализация отчётов'!F:F,'Тех отчет'!B44,'Детализация отчётов'!J:J,"Продажа",'Детализация отчётов'!K:K,"Продажа")-SUMIFS('Детализация отчётов'!N:N,'Детализация отчётов'!F:F,'Тех отчет'!B44,'Детализация отчётов'!J:J,"Возврат",'Детализация отчётов'!K:K,"Возврат")</f>
        <v>0</v>
      </c>
      <c r="G44" s="24">
        <f>IFERROR(AVERAGEIFS('Детализация отчётов'!P:P,'Детализация отчётов'!F:F,'Тех отчет'!B44,'Детализация отчётов'!J:J,"Продажа",'Детализация отчётов'!K:K,"Продажа"),0)</f>
        <v>0</v>
      </c>
      <c r="H44" s="25" t="e">
        <f>INDEX('% выкупа'!B:B,MATCH(B44,'% выкупа'!A:A,0))</f>
        <v>#N/A</v>
      </c>
      <c r="I44" s="24">
        <f>IFERROR(INDEX(реклама!B:B,MATCH('Тех отчет'!B44,реклама!A:A,0)),0)</f>
        <v>0</v>
      </c>
      <c r="J44" s="24">
        <f>IFERROR(INDEX('Сумма по хранению'!B:B,MATCH(B44,'Сумма по хранению'!A:A,0)),0)</f>
        <v>0</v>
      </c>
      <c r="K44" s="24">
        <f>SUMIF('Детализация отчётов'!F:F,'Тех отчет'!B44, 'Детализация отчётов'!AK:AK)</f>
        <v>0</v>
      </c>
      <c r="L44" s="24" t="e">
        <f t="shared" si="2"/>
        <v>#DIV/0!</v>
      </c>
      <c r="M44" s="24" t="e">
        <f>INDEX('Остатки по складам'!B:B,MATCH(B44,'Остатки по складам'!A:A,0))</f>
        <v>#N/A</v>
      </c>
      <c r="N44" s="24">
        <f t="shared" si="3"/>
        <v>0</v>
      </c>
      <c r="O44" s="35">
        <f>SUMIF('Индекс локалицации'!A:A,'Тех отчет'!B44,'Индекс локалицации'!B:B)</f>
        <v>0</v>
      </c>
      <c r="P44" s="25" t="e">
        <f>AVERAGEIFS('Детализация отчётов'!W:W,'Детализация отчётов'!F:F,'Тех отчет'!B44,'Детализация отчётов'!J:J,"Продажа",'Детализация отчётов'!K:K,"Продажа")</f>
        <v>#DIV/0!</v>
      </c>
      <c r="Q44" s="23" t="e">
        <f>INDEX('Рейтинг по отзывам'!F:F,MATCH('Тех отчет'!B44,'Рейтинг по отзывам'!B:B,0))</f>
        <v>#N/A</v>
      </c>
      <c r="R44" s="26" t="e">
        <f>INDEX('рейтинг WB'!B:B,MATCH('Тех отчет'!B44,'рейтинг WB'!A:A,0))</f>
        <v>#N/A</v>
      </c>
      <c r="S44" s="27">
        <f>SUMIFS('Детализация отчётов'!AH:AH,'Детализация отчётов'!F:F,'Тех отчет'!B44,'Детализация отчётов'!J:J,"Продажа",'Детализация отчётов'!K:K,"Продажа")-SUMIFS('Детализация отчётов'!AH:AH,'Детализация отчётов'!F:F,'Тех отчет'!B44,'Детализация отчётов'!J:J,"Возврат",'Детализация отчётов'!K:K,"Возврат")</f>
        <v>0</v>
      </c>
      <c r="T44" s="23">
        <f>IFERROR(INDEX(Себестоимость!B:B,MATCH('Тех отчет'!B44,Себестоимость!A:A,0)),0)</f>
        <v>0</v>
      </c>
      <c r="U44" s="34" t="e">
        <f t="shared" si="4"/>
        <v>#DIV/0!</v>
      </c>
      <c r="V44" s="24">
        <f t="shared" si="5"/>
        <v>0</v>
      </c>
      <c r="W44" s="24">
        <f t="shared" si="6"/>
        <v>0</v>
      </c>
      <c r="X44" s="24" t="e">
        <f t="shared" si="7"/>
        <v>#DIV/0!</v>
      </c>
      <c r="Y44" s="23" t="e">
        <f>AVERAGEIFS('Детализация отчётов'!T:T,'Детализация отчётов'!F:F,'Тех отчет'!B44,'Детализация отчётов'!J:J,"Продажа",'Детализация отчётов'!K:K,"Продажа")</f>
        <v>#DIV/0!</v>
      </c>
      <c r="Z44" s="23">
        <f>SUMIF('Детализация отчётов'!F:F,'Тех отчет'!B44, 'Детализация отчётов'!AC:AC)</f>
        <v>0</v>
      </c>
      <c r="AA44" s="28"/>
      <c r="AB44" s="28"/>
      <c r="AC44" s="28"/>
      <c r="AD44" s="28"/>
      <c r="AE44" s="28"/>
      <c r="AF44" s="28"/>
    </row>
    <row r="45" spans="1:32" ht="15" thickBot="1">
      <c r="A45" s="23" t="s">
        <v>71</v>
      </c>
      <c r="B45" s="23" t="s">
        <v>102</v>
      </c>
      <c r="C45" s="24">
        <f>SUMIF(Продажи!F:F,'Тех отчет'!B45,Продажи!M:M)</f>
        <v>0</v>
      </c>
      <c r="D45" s="24">
        <f>SUMIF(Продажи!F:F,'Тех отчет'!B45,Продажи!L:L)</f>
        <v>0</v>
      </c>
      <c r="E45" s="24">
        <f>SUMIFS('Детализация отчётов'!T:T,'Детализация отчётов'!F:F,'Тех отчет'!B45,'Детализация отчётов'!J:J,"Продажа",'Детализация отчётов'!K:K,"Продажа")-SUMIFS('Детализация отчётов'!T:T,'Детализация отчётов'!F:F,'Тех отчет'!B45,'Детализация отчётов'!J:J,"Возврат",'Детализация отчётов'!K:K,"Возврат")</f>
        <v>0</v>
      </c>
      <c r="F45" s="24">
        <f>SUMIFS('Детализация отчётов'!N:N,'Детализация отчётов'!F:F,'Тех отчет'!B45,'Детализация отчётов'!J:J,"Продажа",'Детализация отчётов'!K:K,"Продажа")-SUMIFS('Детализация отчётов'!N:N,'Детализация отчётов'!F:F,'Тех отчет'!B45,'Детализация отчётов'!J:J,"Возврат",'Детализация отчётов'!K:K,"Возврат")</f>
        <v>0</v>
      </c>
      <c r="G45" s="24">
        <f>IFERROR(AVERAGEIFS('Детализация отчётов'!P:P,'Детализация отчётов'!F:F,'Тех отчет'!B45,'Детализация отчётов'!J:J,"Продажа",'Детализация отчётов'!K:K,"Продажа"),0)</f>
        <v>0</v>
      </c>
      <c r="H45" s="25" t="e">
        <f>INDEX('% выкупа'!B:B,MATCH(B45,'% выкупа'!A:A,0))</f>
        <v>#N/A</v>
      </c>
      <c r="I45" s="24">
        <f>IFERROR(INDEX(реклама!B:B,MATCH('Тех отчет'!B45,реклама!A:A,0)),0)</f>
        <v>0</v>
      </c>
      <c r="J45" s="24">
        <f>IFERROR(INDEX('Сумма по хранению'!B:B,MATCH(B45,'Сумма по хранению'!A:A,0)),0)</f>
        <v>0</v>
      </c>
      <c r="K45" s="24">
        <f>SUMIF('Детализация отчётов'!F:F,'Тех отчет'!B45, 'Детализация отчётов'!AK:AK)</f>
        <v>0</v>
      </c>
      <c r="L45" s="24" t="e">
        <f t="shared" si="2"/>
        <v>#DIV/0!</v>
      </c>
      <c r="M45" s="24" t="e">
        <f>INDEX('Остатки по складам'!B:B,MATCH(B45,'Остатки по складам'!A:A,0))</f>
        <v>#N/A</v>
      </c>
      <c r="N45" s="24">
        <f t="shared" si="3"/>
        <v>0</v>
      </c>
      <c r="O45" s="35">
        <f>SUMIF('Индекс локалицации'!A:A,'Тех отчет'!B45,'Индекс локалицации'!B:B)</f>
        <v>0</v>
      </c>
      <c r="P45" s="25" t="e">
        <f>AVERAGEIFS('Детализация отчётов'!W:W,'Детализация отчётов'!F:F,'Тех отчет'!B45,'Детализация отчётов'!J:J,"Продажа",'Детализация отчётов'!K:K,"Продажа")</f>
        <v>#DIV/0!</v>
      </c>
      <c r="Q45" s="23" t="e">
        <f>INDEX('Рейтинг по отзывам'!F:F,MATCH('Тех отчет'!B45,'Рейтинг по отзывам'!B:B,0))</f>
        <v>#N/A</v>
      </c>
      <c r="R45" s="26" t="e">
        <f>INDEX('рейтинг WB'!B:B,MATCH('Тех отчет'!B45,'рейтинг WB'!A:A,0))</f>
        <v>#N/A</v>
      </c>
      <c r="S45" s="27">
        <f>SUMIFS('Детализация отчётов'!AH:AH,'Детализация отчётов'!F:F,'Тех отчет'!B45,'Детализация отчётов'!J:J,"Продажа",'Детализация отчётов'!K:K,"Продажа")-SUMIFS('Детализация отчётов'!AH:AH,'Детализация отчётов'!F:F,'Тех отчет'!B45,'Детализация отчётов'!J:J,"Возврат",'Детализация отчётов'!K:K,"Возврат")</f>
        <v>0</v>
      </c>
      <c r="T45" s="23">
        <f>IFERROR(INDEX(Себестоимость!B:B,MATCH('Тех отчет'!B45,Себестоимость!A:A,0)),0)</f>
        <v>0</v>
      </c>
      <c r="U45" s="34" t="e">
        <f t="shared" si="4"/>
        <v>#DIV/0!</v>
      </c>
      <c r="V45" s="24">
        <f t="shared" si="5"/>
        <v>0</v>
      </c>
      <c r="W45" s="24">
        <f t="shared" si="6"/>
        <v>0</v>
      </c>
      <c r="X45" s="24" t="e">
        <f t="shared" si="7"/>
        <v>#DIV/0!</v>
      </c>
      <c r="Y45" s="23" t="e">
        <f>AVERAGEIFS('Детализация отчётов'!T:T,'Детализация отчётов'!F:F,'Тех отчет'!B45,'Детализация отчётов'!J:J,"Продажа",'Детализация отчётов'!K:K,"Продажа")</f>
        <v>#DIV/0!</v>
      </c>
      <c r="Z45" s="23">
        <f>SUMIF('Детализация отчётов'!F:F,'Тех отчет'!B45, 'Детализация отчётов'!AC:AC)</f>
        <v>0</v>
      </c>
      <c r="AA45" s="28"/>
      <c r="AB45" s="28"/>
      <c r="AC45" s="28"/>
      <c r="AD45" s="28"/>
      <c r="AE45" s="28"/>
      <c r="AF45" s="28"/>
    </row>
    <row r="46" spans="1:32" ht="15" thickBot="1">
      <c r="A46" s="23" t="s">
        <v>71</v>
      </c>
      <c r="B46" s="23" t="s">
        <v>101</v>
      </c>
      <c r="C46" s="24">
        <f>SUMIF(Продажи!F:F,'Тех отчет'!B46,Продажи!M:M)</f>
        <v>0</v>
      </c>
      <c r="D46" s="24">
        <f>SUMIF(Продажи!F:F,'Тех отчет'!B46,Продажи!L:L)</f>
        <v>0</v>
      </c>
      <c r="E46" s="24">
        <f>SUMIFS('Детализация отчётов'!T:T,'Детализация отчётов'!F:F,'Тех отчет'!B46,'Детализация отчётов'!J:J,"Продажа",'Детализация отчётов'!K:K,"Продажа")-SUMIFS('Детализация отчётов'!T:T,'Детализация отчётов'!F:F,'Тех отчет'!B46,'Детализация отчётов'!J:J,"Возврат",'Детализация отчётов'!K:K,"Возврат")</f>
        <v>0</v>
      </c>
      <c r="F46" s="24">
        <f>SUMIFS('Детализация отчётов'!N:N,'Детализация отчётов'!F:F,'Тех отчет'!B46,'Детализация отчётов'!J:J,"Продажа",'Детализация отчётов'!K:K,"Продажа")-SUMIFS('Детализация отчётов'!N:N,'Детализация отчётов'!F:F,'Тех отчет'!B46,'Детализация отчётов'!J:J,"Возврат",'Детализация отчётов'!K:K,"Возврат")</f>
        <v>0</v>
      </c>
      <c r="G46" s="24">
        <f>IFERROR(AVERAGEIFS('Детализация отчётов'!P:P,'Детализация отчётов'!F:F,'Тех отчет'!B46,'Детализация отчётов'!J:J,"Продажа",'Детализация отчётов'!K:K,"Продажа"),0)</f>
        <v>0</v>
      </c>
      <c r="H46" s="25" t="e">
        <f>INDEX('% выкупа'!B:B,MATCH(B46,'% выкупа'!A:A,0))</f>
        <v>#N/A</v>
      </c>
      <c r="I46" s="24">
        <f>IFERROR(INDEX(реклама!B:B,MATCH('Тех отчет'!B46,реклама!A:A,0)),0)</f>
        <v>0</v>
      </c>
      <c r="J46" s="24">
        <f>IFERROR(INDEX('Сумма по хранению'!B:B,MATCH(B46,'Сумма по хранению'!A:A,0)),0)</f>
        <v>0</v>
      </c>
      <c r="K46" s="24">
        <f>SUMIF('Детализация отчётов'!F:F,'Тех отчет'!B46, 'Детализация отчётов'!AK:AK)</f>
        <v>0</v>
      </c>
      <c r="L46" s="24" t="e">
        <f t="shared" si="2"/>
        <v>#DIV/0!</v>
      </c>
      <c r="M46" s="24" t="e">
        <f>INDEX('Остатки по складам'!B:B,MATCH(B46,'Остатки по складам'!A:A,0))</f>
        <v>#N/A</v>
      </c>
      <c r="N46" s="24">
        <f t="shared" si="3"/>
        <v>0</v>
      </c>
      <c r="O46" s="35">
        <f>SUMIF('Индекс локалицации'!A:A,'Тех отчет'!B46,'Индекс локалицации'!B:B)</f>
        <v>0</v>
      </c>
      <c r="P46" s="25" t="e">
        <f>AVERAGEIFS('Детализация отчётов'!W:W,'Детализация отчётов'!F:F,'Тех отчет'!B46,'Детализация отчётов'!J:J,"Продажа",'Детализация отчётов'!K:K,"Продажа")</f>
        <v>#DIV/0!</v>
      </c>
      <c r="Q46" s="23" t="e">
        <f>INDEX('Рейтинг по отзывам'!F:F,MATCH('Тех отчет'!B46,'Рейтинг по отзывам'!B:B,0))</f>
        <v>#N/A</v>
      </c>
      <c r="R46" s="26" t="e">
        <f>INDEX('рейтинг WB'!B:B,MATCH('Тех отчет'!B46,'рейтинг WB'!A:A,0))</f>
        <v>#N/A</v>
      </c>
      <c r="S46" s="27">
        <f>SUMIFS('Детализация отчётов'!AH:AH,'Детализация отчётов'!F:F,'Тех отчет'!B46,'Детализация отчётов'!J:J,"Продажа",'Детализация отчётов'!K:K,"Продажа")-SUMIFS('Детализация отчётов'!AH:AH,'Детализация отчётов'!F:F,'Тех отчет'!B46,'Детализация отчётов'!J:J,"Возврат",'Детализация отчётов'!K:K,"Возврат")</f>
        <v>0</v>
      </c>
      <c r="T46" s="23">
        <f>IFERROR(INDEX(Себестоимость!B:B,MATCH('Тех отчет'!B46,Себестоимость!A:A,0)),0)</f>
        <v>0</v>
      </c>
      <c r="U46" s="34" t="e">
        <f t="shared" si="4"/>
        <v>#DIV/0!</v>
      </c>
      <c r="V46" s="24">
        <f t="shared" si="5"/>
        <v>0</v>
      </c>
      <c r="W46" s="24">
        <f t="shared" si="6"/>
        <v>0</v>
      </c>
      <c r="X46" s="24" t="e">
        <f t="shared" si="7"/>
        <v>#DIV/0!</v>
      </c>
      <c r="Y46" s="23" t="e">
        <f>AVERAGEIFS('Детализация отчётов'!T:T,'Детализация отчётов'!F:F,'Тех отчет'!B46,'Детализация отчётов'!J:J,"Продажа",'Детализация отчётов'!K:K,"Продажа")</f>
        <v>#DIV/0!</v>
      </c>
      <c r="Z46" s="23">
        <f>SUMIF('Детализация отчётов'!F:F,'Тех отчет'!B46, 'Детализация отчётов'!AC:AC)</f>
        <v>0</v>
      </c>
      <c r="AA46" s="28"/>
      <c r="AB46" s="28"/>
      <c r="AC46" s="28"/>
      <c r="AD46" s="28"/>
      <c r="AE46" s="28"/>
      <c r="AF46" s="28"/>
    </row>
    <row r="47" spans="1:32" ht="15" thickBot="1">
      <c r="A47" s="23" t="s">
        <v>71</v>
      </c>
      <c r="B47" s="23" t="s">
        <v>100</v>
      </c>
      <c r="C47" s="24">
        <f>SUMIF(Продажи!F:F,'Тех отчет'!B47,Продажи!M:M)</f>
        <v>0</v>
      </c>
      <c r="D47" s="24">
        <f>SUMIF(Продажи!F:F,'Тех отчет'!B47,Продажи!L:L)</f>
        <v>0</v>
      </c>
      <c r="E47" s="24">
        <f>SUMIFS('Детализация отчётов'!T:T,'Детализация отчётов'!F:F,'Тех отчет'!B47,'Детализация отчётов'!J:J,"Продажа",'Детализация отчётов'!K:K,"Продажа")-SUMIFS('Детализация отчётов'!T:T,'Детализация отчётов'!F:F,'Тех отчет'!B47,'Детализация отчётов'!J:J,"Возврат",'Детализация отчётов'!K:K,"Возврат")</f>
        <v>0</v>
      </c>
      <c r="F47" s="24">
        <f>SUMIFS('Детализация отчётов'!N:N,'Детализация отчётов'!F:F,'Тех отчет'!B47,'Детализация отчётов'!J:J,"Продажа",'Детализация отчётов'!K:K,"Продажа")-SUMIFS('Детализация отчётов'!N:N,'Детализация отчётов'!F:F,'Тех отчет'!B47,'Детализация отчётов'!J:J,"Возврат",'Детализация отчётов'!K:K,"Возврат")</f>
        <v>0</v>
      </c>
      <c r="G47" s="24">
        <f>IFERROR(AVERAGEIFS('Детализация отчётов'!P:P,'Детализация отчётов'!F:F,'Тех отчет'!B47,'Детализация отчётов'!J:J,"Продажа",'Детализация отчётов'!K:K,"Продажа"),0)</f>
        <v>0</v>
      </c>
      <c r="H47" s="25" t="e">
        <f>INDEX('% выкупа'!B:B,MATCH(B47,'% выкупа'!A:A,0))</f>
        <v>#N/A</v>
      </c>
      <c r="I47" s="24">
        <f>IFERROR(INDEX(реклама!B:B,MATCH('Тех отчет'!B47,реклама!A:A,0)),0)</f>
        <v>0</v>
      </c>
      <c r="J47" s="24">
        <f>IFERROR(INDEX('Сумма по хранению'!B:B,MATCH(B47,'Сумма по хранению'!A:A,0)),0)</f>
        <v>0</v>
      </c>
      <c r="K47" s="24">
        <f>SUMIF('Детализация отчётов'!F:F,'Тех отчет'!B47, 'Детализация отчётов'!AK:AK)</f>
        <v>0</v>
      </c>
      <c r="L47" s="24" t="e">
        <f t="shared" si="2"/>
        <v>#DIV/0!</v>
      </c>
      <c r="M47" s="24" t="e">
        <f>INDEX('Остатки по складам'!B:B,MATCH(B47,'Остатки по складам'!A:A,0))</f>
        <v>#N/A</v>
      </c>
      <c r="N47" s="24">
        <f t="shared" si="3"/>
        <v>0</v>
      </c>
      <c r="O47" s="35">
        <f>SUMIF('Индекс локалицации'!A:A,'Тех отчет'!B47,'Индекс локалицации'!B:B)</f>
        <v>0</v>
      </c>
      <c r="P47" s="25" t="e">
        <f>AVERAGEIFS('Детализация отчётов'!W:W,'Детализация отчётов'!F:F,'Тех отчет'!B47,'Детализация отчётов'!J:J,"Продажа",'Детализация отчётов'!K:K,"Продажа")</f>
        <v>#DIV/0!</v>
      </c>
      <c r="Q47" s="23" t="e">
        <f>INDEX('Рейтинг по отзывам'!F:F,MATCH('Тех отчет'!B47,'Рейтинг по отзывам'!B:B,0))</f>
        <v>#N/A</v>
      </c>
      <c r="R47" s="26" t="e">
        <f>INDEX('рейтинг WB'!B:B,MATCH('Тех отчет'!B47,'рейтинг WB'!A:A,0))</f>
        <v>#N/A</v>
      </c>
      <c r="S47" s="27">
        <f>SUMIFS('Детализация отчётов'!AH:AH,'Детализация отчётов'!F:F,'Тех отчет'!B47,'Детализация отчётов'!J:J,"Продажа",'Детализация отчётов'!K:K,"Продажа")-SUMIFS('Детализация отчётов'!AH:AH,'Детализация отчётов'!F:F,'Тех отчет'!B47,'Детализация отчётов'!J:J,"Возврат",'Детализация отчётов'!K:K,"Возврат")</f>
        <v>0</v>
      </c>
      <c r="T47" s="23">
        <f>IFERROR(INDEX(Себестоимость!B:B,MATCH('Тех отчет'!B47,Себестоимость!A:A,0)),0)</f>
        <v>0</v>
      </c>
      <c r="U47" s="34" t="e">
        <f t="shared" si="4"/>
        <v>#DIV/0!</v>
      </c>
      <c r="V47" s="24">
        <f t="shared" si="5"/>
        <v>0</v>
      </c>
      <c r="W47" s="24">
        <f t="shared" si="6"/>
        <v>0</v>
      </c>
      <c r="X47" s="24" t="e">
        <f t="shared" si="7"/>
        <v>#DIV/0!</v>
      </c>
      <c r="Y47" s="23" t="e">
        <f>AVERAGEIFS('Детализация отчётов'!T:T,'Детализация отчётов'!F:F,'Тех отчет'!B47,'Детализация отчётов'!J:J,"Продажа",'Детализация отчётов'!K:K,"Продажа")</f>
        <v>#DIV/0!</v>
      </c>
      <c r="Z47" s="23">
        <f>SUMIF('Детализация отчётов'!F:F,'Тех отчет'!B47, 'Детализация отчётов'!AC:AC)</f>
        <v>0</v>
      </c>
      <c r="AA47" s="28"/>
      <c r="AB47" s="28"/>
      <c r="AC47" s="28"/>
      <c r="AD47" s="28"/>
      <c r="AE47" s="28"/>
      <c r="AF47" s="28"/>
    </row>
    <row r="48" spans="1:32" ht="15" thickBot="1">
      <c r="A48" s="23" t="s">
        <v>71</v>
      </c>
      <c r="B48" s="23" t="s">
        <v>6</v>
      </c>
      <c r="C48" s="24">
        <f>SUMIF(Продажи!F:F,'Тех отчет'!B48,Продажи!M:M)</f>
        <v>0</v>
      </c>
      <c r="D48" s="24">
        <f>SUMIF(Продажи!F:F,'Тех отчет'!B48,Продажи!L:L)</f>
        <v>0</v>
      </c>
      <c r="E48" s="24">
        <f>SUMIFS('Детализация отчётов'!T:T,'Детализация отчётов'!F:F,'Тех отчет'!B48,'Детализация отчётов'!J:J,"Продажа",'Детализация отчётов'!K:K,"Продажа")-SUMIFS('Детализация отчётов'!T:T,'Детализация отчётов'!F:F,'Тех отчет'!B48,'Детализация отчётов'!J:J,"Возврат",'Детализация отчётов'!K:K,"Возврат")</f>
        <v>0</v>
      </c>
      <c r="F48" s="24">
        <f>SUMIFS('Детализация отчётов'!N:N,'Детализация отчётов'!F:F,'Тех отчет'!B48,'Детализация отчётов'!J:J,"Продажа",'Детализация отчётов'!K:K,"Продажа")-SUMIFS('Детализация отчётов'!N:N,'Детализация отчётов'!F:F,'Тех отчет'!B48,'Детализация отчётов'!J:J,"Возврат",'Детализация отчётов'!K:K,"Возврат")</f>
        <v>0</v>
      </c>
      <c r="G48" s="24">
        <f>IFERROR(AVERAGEIFS('Детализация отчётов'!P:P,'Детализация отчётов'!F:F,'Тех отчет'!B48,'Детализация отчётов'!J:J,"Продажа",'Детализация отчётов'!K:K,"Продажа"),0)</f>
        <v>0</v>
      </c>
      <c r="H48" s="25" t="e">
        <f>INDEX('% выкупа'!B:B,MATCH(B48,'% выкупа'!A:A,0))</f>
        <v>#N/A</v>
      </c>
      <c r="I48" s="24">
        <f>IFERROR(INDEX(реклама!B:B,MATCH('Тех отчет'!B48,реклама!A:A,0)),0)</f>
        <v>0</v>
      </c>
      <c r="J48" s="24">
        <f>IFERROR(INDEX('Сумма по хранению'!B:B,MATCH(B48,'Сумма по хранению'!A:A,0)),0)</f>
        <v>0</v>
      </c>
      <c r="K48" s="24">
        <f>SUMIF('Детализация отчётов'!F:F,'Тех отчет'!B48, 'Детализация отчётов'!AK:AK)</f>
        <v>0</v>
      </c>
      <c r="L48" s="24" t="e">
        <f t="shared" si="2"/>
        <v>#DIV/0!</v>
      </c>
      <c r="M48" s="24" t="e">
        <f>INDEX('Остатки по складам'!B:B,MATCH(B48,'Остатки по складам'!A:A,0))</f>
        <v>#N/A</v>
      </c>
      <c r="N48" s="24">
        <f t="shared" si="3"/>
        <v>0</v>
      </c>
      <c r="O48" s="35">
        <f>SUMIF('Индекс локалицации'!A:A,'Тех отчет'!B48,'Индекс локалицации'!B:B)</f>
        <v>0</v>
      </c>
      <c r="P48" s="25" t="e">
        <f>AVERAGEIFS('Детализация отчётов'!W:W,'Детализация отчётов'!F:F,'Тех отчет'!B48,'Детализация отчётов'!J:J,"Продажа",'Детализация отчётов'!K:K,"Продажа")</f>
        <v>#DIV/0!</v>
      </c>
      <c r="Q48" s="23" t="e">
        <f>INDEX('Рейтинг по отзывам'!F:F,MATCH('Тех отчет'!B48,'Рейтинг по отзывам'!B:B,0))</f>
        <v>#N/A</v>
      </c>
      <c r="R48" s="26" t="e">
        <f>INDEX('рейтинг WB'!B:B,MATCH('Тех отчет'!B48,'рейтинг WB'!A:A,0))</f>
        <v>#N/A</v>
      </c>
      <c r="S48" s="27">
        <f>SUMIFS('Детализация отчётов'!AH:AH,'Детализация отчётов'!F:F,'Тех отчет'!B48,'Детализация отчётов'!J:J,"Продажа",'Детализация отчётов'!K:K,"Продажа")-SUMIFS('Детализация отчётов'!AH:AH,'Детализация отчётов'!F:F,'Тех отчет'!B48,'Детализация отчётов'!J:J,"Возврат",'Детализация отчётов'!K:K,"Возврат")</f>
        <v>0</v>
      </c>
      <c r="T48" s="23">
        <f>IFERROR(INDEX(Себестоимость!B:B,MATCH('Тех отчет'!B48,Себестоимость!A:A,0)),0)</f>
        <v>0</v>
      </c>
      <c r="U48" s="34" t="e">
        <f t="shared" si="4"/>
        <v>#DIV/0!</v>
      </c>
      <c r="V48" s="24">
        <f t="shared" si="5"/>
        <v>0</v>
      </c>
      <c r="W48" s="24">
        <f t="shared" si="6"/>
        <v>0</v>
      </c>
      <c r="X48" s="24" t="e">
        <f t="shared" si="7"/>
        <v>#DIV/0!</v>
      </c>
      <c r="Y48" s="23" t="e">
        <f>AVERAGEIFS('Детализация отчётов'!T:T,'Детализация отчётов'!F:F,'Тех отчет'!B48,'Детализация отчётов'!J:J,"Продажа",'Детализация отчётов'!K:K,"Продажа")</f>
        <v>#DIV/0!</v>
      </c>
      <c r="Z48" s="23">
        <f>SUMIF('Детализация отчётов'!F:F,'Тех отчет'!B48, 'Детализация отчётов'!AC:AC)</f>
        <v>0</v>
      </c>
      <c r="AA48" s="28"/>
      <c r="AB48" s="28"/>
      <c r="AC48" s="28"/>
      <c r="AD48" s="28"/>
      <c r="AE48" s="28"/>
      <c r="AF48" s="28"/>
    </row>
    <row r="49" spans="1:32" ht="15" thickBot="1">
      <c r="A49" s="23" t="s">
        <v>71</v>
      </c>
      <c r="B49" s="23" t="s">
        <v>150</v>
      </c>
      <c r="C49" s="24">
        <f>SUMIF(Продажи!F:F,'Тех отчет'!B49,Продажи!M:M)</f>
        <v>0</v>
      </c>
      <c r="D49" s="24">
        <f>SUMIF(Продажи!F:F,'Тех отчет'!B49,Продажи!L:L)</f>
        <v>0</v>
      </c>
      <c r="E49" s="24">
        <f>SUMIFS('Детализация отчётов'!T:T,'Детализация отчётов'!F:F,'Тех отчет'!B49,'Детализация отчётов'!J:J,"Продажа",'Детализация отчётов'!K:K,"Продажа")-SUMIFS('Детализация отчётов'!T:T,'Детализация отчётов'!F:F,'Тех отчет'!B49,'Детализация отчётов'!J:J,"Возврат",'Детализация отчётов'!K:K,"Возврат")</f>
        <v>0</v>
      </c>
      <c r="F49" s="24">
        <f>SUMIFS('Детализация отчётов'!N:N,'Детализация отчётов'!F:F,'Тех отчет'!B49,'Детализация отчётов'!J:J,"Продажа",'Детализация отчётов'!K:K,"Продажа")-SUMIFS('Детализация отчётов'!N:N,'Детализация отчётов'!F:F,'Тех отчет'!B49,'Детализация отчётов'!J:J,"Возврат",'Детализация отчётов'!K:K,"Возврат")</f>
        <v>0</v>
      </c>
      <c r="G49" s="24">
        <f>IFERROR(AVERAGEIFS('Детализация отчётов'!P:P,'Детализация отчётов'!F:F,'Тех отчет'!B49,'Детализация отчётов'!J:J,"Продажа",'Детализация отчётов'!K:K,"Продажа"),0)</f>
        <v>0</v>
      </c>
      <c r="H49" s="25" t="e">
        <f>INDEX('% выкупа'!B:B,MATCH(B49,'% выкупа'!A:A,0))</f>
        <v>#N/A</v>
      </c>
      <c r="I49" s="24">
        <f>IFERROR(INDEX(реклама!B:B,MATCH('Тех отчет'!B49,реклама!A:A,0)),0)</f>
        <v>0</v>
      </c>
      <c r="J49" s="24">
        <f>IFERROR(INDEX('Сумма по хранению'!B:B,MATCH(B49,'Сумма по хранению'!A:A,0)),0)</f>
        <v>0</v>
      </c>
      <c r="K49" s="24">
        <f>SUMIF('Детализация отчётов'!F:F,'Тех отчет'!B49, 'Детализация отчётов'!AK:AK)</f>
        <v>0</v>
      </c>
      <c r="L49" s="24" t="e">
        <f t="shared" si="2"/>
        <v>#DIV/0!</v>
      </c>
      <c r="M49" s="24" t="e">
        <f>INDEX('Остатки по складам'!B:B,MATCH(B49,'Остатки по складам'!A:A,0))</f>
        <v>#N/A</v>
      </c>
      <c r="N49" s="24">
        <f t="shared" si="3"/>
        <v>0</v>
      </c>
      <c r="O49" s="35">
        <f>SUMIF('Индекс локалицации'!A:A,'Тех отчет'!B49,'Индекс локалицации'!B:B)</f>
        <v>0</v>
      </c>
      <c r="P49" s="25" t="e">
        <f>AVERAGEIFS('Детализация отчётов'!W:W,'Детализация отчётов'!F:F,'Тех отчет'!B49,'Детализация отчётов'!J:J,"Продажа",'Детализация отчётов'!K:K,"Продажа")</f>
        <v>#DIV/0!</v>
      </c>
      <c r="Q49" s="23" t="e">
        <f>INDEX('Рейтинг по отзывам'!F:F,MATCH('Тех отчет'!B49,'Рейтинг по отзывам'!B:B,0))</f>
        <v>#N/A</v>
      </c>
      <c r="R49" s="26" t="e">
        <f>INDEX('рейтинг WB'!B:B,MATCH('Тех отчет'!B49,'рейтинг WB'!A:A,0))</f>
        <v>#N/A</v>
      </c>
      <c r="S49" s="27">
        <f>SUMIFS('Детализация отчётов'!AH:AH,'Детализация отчётов'!F:F,'Тех отчет'!B49,'Детализация отчётов'!J:J,"Продажа",'Детализация отчётов'!K:K,"Продажа")-SUMIFS('Детализация отчётов'!AH:AH,'Детализация отчётов'!F:F,'Тех отчет'!B49,'Детализация отчётов'!J:J,"Возврат",'Детализация отчётов'!K:K,"Возврат")</f>
        <v>0</v>
      </c>
      <c r="T49" s="23">
        <f>IFERROR(INDEX(Себестоимость!B:B,MATCH('Тех отчет'!B49,Себестоимость!A:A,0)),0)</f>
        <v>0</v>
      </c>
      <c r="U49" s="34" t="e">
        <f t="shared" si="4"/>
        <v>#DIV/0!</v>
      </c>
      <c r="V49" s="24">
        <f t="shared" si="5"/>
        <v>0</v>
      </c>
      <c r="W49" s="24">
        <f t="shared" si="6"/>
        <v>0</v>
      </c>
      <c r="X49" s="24" t="e">
        <f t="shared" si="7"/>
        <v>#DIV/0!</v>
      </c>
      <c r="Y49" s="23" t="e">
        <f>AVERAGEIFS('Детализация отчётов'!T:T,'Детализация отчётов'!F:F,'Тех отчет'!B49,'Детализация отчётов'!J:J,"Продажа",'Детализация отчётов'!K:K,"Продажа")</f>
        <v>#DIV/0!</v>
      </c>
      <c r="Z49" s="23">
        <f>SUMIF('Детализация отчётов'!F:F,'Тех отчет'!B49, 'Детализация отчётов'!AC:AC)</f>
        <v>0</v>
      </c>
      <c r="AA49" s="28"/>
      <c r="AB49" s="28"/>
      <c r="AC49" s="28"/>
      <c r="AD49" s="28"/>
      <c r="AE49" s="28"/>
      <c r="AF49" s="28"/>
    </row>
    <row r="50" spans="1:32" ht="15" thickBot="1">
      <c r="A50" s="23" t="s">
        <v>71</v>
      </c>
      <c r="B50" s="23" t="s">
        <v>151</v>
      </c>
      <c r="C50" s="24">
        <f>SUMIF(Продажи!F:F,'Тех отчет'!B50,Продажи!M:M)</f>
        <v>0</v>
      </c>
      <c r="D50" s="24">
        <f>SUMIF(Продажи!F:F,'Тех отчет'!B50,Продажи!L:L)</f>
        <v>0</v>
      </c>
      <c r="E50" s="24">
        <f>SUMIFS('Детализация отчётов'!T:T,'Детализация отчётов'!F:F,'Тех отчет'!B50,'Детализация отчётов'!J:J,"Продажа",'Детализация отчётов'!K:K,"Продажа")-SUMIFS('Детализация отчётов'!T:T,'Детализация отчётов'!F:F,'Тех отчет'!B50,'Детализация отчётов'!J:J,"Возврат",'Детализация отчётов'!K:K,"Возврат")</f>
        <v>0</v>
      </c>
      <c r="F50" s="24">
        <f>SUMIFS('Детализация отчётов'!N:N,'Детализация отчётов'!F:F,'Тех отчет'!B50,'Детализация отчётов'!J:J,"Продажа",'Детализация отчётов'!K:K,"Продажа")-SUMIFS('Детализация отчётов'!N:N,'Детализация отчётов'!F:F,'Тех отчет'!B50,'Детализация отчётов'!J:J,"Возврат",'Детализация отчётов'!K:K,"Возврат")</f>
        <v>0</v>
      </c>
      <c r="G50" s="24">
        <f>IFERROR(AVERAGEIFS('Детализация отчётов'!P:P,'Детализация отчётов'!F:F,'Тех отчет'!B50,'Детализация отчётов'!J:J,"Продажа",'Детализация отчётов'!K:K,"Продажа"),0)</f>
        <v>0</v>
      </c>
      <c r="H50" s="25" t="e">
        <f>INDEX('% выкупа'!B:B,MATCH(B50,'% выкупа'!A:A,0))</f>
        <v>#N/A</v>
      </c>
      <c r="I50" s="24">
        <f>IFERROR(INDEX(реклама!B:B,MATCH('Тех отчет'!B50,реклама!A:A,0)),0)</f>
        <v>0</v>
      </c>
      <c r="J50" s="24">
        <f>IFERROR(INDEX('Сумма по хранению'!B:B,MATCH(B50,'Сумма по хранению'!A:A,0)),0)</f>
        <v>0</v>
      </c>
      <c r="K50" s="24">
        <f>SUMIF('Детализация отчётов'!F:F,'Тех отчет'!B50, 'Детализация отчётов'!AK:AK)</f>
        <v>0</v>
      </c>
      <c r="L50" s="24" t="e">
        <f t="shared" si="2"/>
        <v>#DIV/0!</v>
      </c>
      <c r="M50" s="24" t="e">
        <f>INDEX('Остатки по складам'!B:B,MATCH(B50,'Остатки по складам'!A:A,0))</f>
        <v>#N/A</v>
      </c>
      <c r="N50" s="24">
        <f t="shared" si="3"/>
        <v>0</v>
      </c>
      <c r="O50" s="35">
        <f>SUMIF('Индекс локалицации'!A:A,'Тех отчет'!B50,'Индекс локалицации'!B:B)</f>
        <v>0</v>
      </c>
      <c r="P50" s="25" t="e">
        <f>AVERAGEIFS('Детализация отчётов'!W:W,'Детализация отчётов'!F:F,'Тех отчет'!B50,'Детализация отчётов'!J:J,"Продажа",'Детализация отчётов'!K:K,"Продажа")</f>
        <v>#DIV/0!</v>
      </c>
      <c r="Q50" s="23" t="e">
        <f>INDEX('Рейтинг по отзывам'!F:F,MATCH('Тех отчет'!B50,'Рейтинг по отзывам'!B:B,0))</f>
        <v>#N/A</v>
      </c>
      <c r="R50" s="26" t="e">
        <f>INDEX('рейтинг WB'!B:B,MATCH('Тех отчет'!B50,'рейтинг WB'!A:A,0))</f>
        <v>#N/A</v>
      </c>
      <c r="S50" s="27">
        <f>SUMIFS('Детализация отчётов'!AH:AH,'Детализация отчётов'!F:F,'Тех отчет'!B50,'Детализация отчётов'!J:J,"Продажа",'Детализация отчётов'!K:K,"Продажа")-SUMIFS('Детализация отчётов'!AH:AH,'Детализация отчётов'!F:F,'Тех отчет'!B50,'Детализация отчётов'!J:J,"Возврат",'Детализация отчётов'!K:K,"Возврат")</f>
        <v>0</v>
      </c>
      <c r="T50" s="23">
        <f>IFERROR(INDEX(Себестоимость!B:B,MATCH('Тех отчет'!B50,Себестоимость!A:A,0)),0)</f>
        <v>0</v>
      </c>
      <c r="U50" s="34" t="e">
        <f t="shared" si="4"/>
        <v>#DIV/0!</v>
      </c>
      <c r="V50" s="24">
        <f t="shared" si="5"/>
        <v>0</v>
      </c>
      <c r="W50" s="24">
        <f t="shared" si="6"/>
        <v>0</v>
      </c>
      <c r="X50" s="24" t="e">
        <f t="shared" si="7"/>
        <v>#DIV/0!</v>
      </c>
      <c r="Y50" s="23" t="e">
        <f>AVERAGEIFS('Детализация отчётов'!T:T,'Детализация отчётов'!F:F,'Тех отчет'!B50,'Детализация отчётов'!J:J,"Продажа",'Детализация отчётов'!K:K,"Продажа")</f>
        <v>#DIV/0!</v>
      </c>
      <c r="Z50" s="23">
        <f>SUMIF('Детализация отчётов'!F:F,'Тех отчет'!B50, 'Детализация отчётов'!AC:AC)</f>
        <v>0</v>
      </c>
      <c r="AA50" s="28"/>
      <c r="AB50" s="28"/>
      <c r="AC50" s="28"/>
      <c r="AD50" s="28"/>
      <c r="AE50" s="28"/>
      <c r="AF50" s="28"/>
    </row>
    <row r="51" spans="1:32" ht="15" thickBot="1">
      <c r="A51" s="23" t="s">
        <v>71</v>
      </c>
      <c r="B51" s="23" t="s">
        <v>155</v>
      </c>
      <c r="C51" s="24">
        <f>SUMIF(Продажи!F:F,'Тех отчет'!B51,Продажи!M:M)</f>
        <v>0</v>
      </c>
      <c r="D51" s="24">
        <f>SUMIF(Продажи!F:F,'Тех отчет'!B51,Продажи!L:L)</f>
        <v>0</v>
      </c>
      <c r="E51" s="24">
        <f>SUMIFS('Детализация отчётов'!T:T,'Детализация отчётов'!F:F,'Тех отчет'!B51,'Детализация отчётов'!J:J,"Продажа",'Детализация отчётов'!K:K,"Продажа")-SUMIFS('Детализация отчётов'!T:T,'Детализация отчётов'!F:F,'Тех отчет'!B51,'Детализация отчётов'!J:J,"Возврат",'Детализация отчётов'!K:K,"Возврат")</f>
        <v>0</v>
      </c>
      <c r="F51" s="24">
        <f>SUMIFS('Детализация отчётов'!N:N,'Детализация отчётов'!F:F,'Тех отчет'!B51,'Детализация отчётов'!J:J,"Продажа",'Детализация отчётов'!K:K,"Продажа")-SUMIFS('Детализация отчётов'!N:N,'Детализация отчётов'!F:F,'Тех отчет'!B51,'Детализация отчётов'!J:J,"Возврат",'Детализация отчётов'!K:K,"Возврат")</f>
        <v>0</v>
      </c>
      <c r="G51" s="24">
        <f>IFERROR(AVERAGEIFS('Детализация отчётов'!P:P,'Детализация отчётов'!F:F,'Тех отчет'!B51,'Детализация отчётов'!J:J,"Продажа",'Детализация отчётов'!K:K,"Продажа"),0)</f>
        <v>0</v>
      </c>
      <c r="H51" s="25" t="e">
        <f>INDEX('% выкупа'!B:B,MATCH(B51,'% выкупа'!A:A,0))</f>
        <v>#N/A</v>
      </c>
      <c r="I51" s="24">
        <f>IFERROR(INDEX(реклама!B:B,MATCH('Тех отчет'!B51,реклама!A:A,0)),0)</f>
        <v>0</v>
      </c>
      <c r="J51" s="24">
        <f>IFERROR(INDEX('Сумма по хранению'!B:B,MATCH(B51,'Сумма по хранению'!A:A,0)),0)</f>
        <v>0</v>
      </c>
      <c r="K51" s="24">
        <f>SUMIF('Детализация отчётов'!F:F,'Тех отчет'!B51, 'Детализация отчётов'!AK:AK)</f>
        <v>0</v>
      </c>
      <c r="L51" s="24" t="e">
        <f t="shared" si="2"/>
        <v>#DIV/0!</v>
      </c>
      <c r="M51" s="24" t="e">
        <f>INDEX('Остатки по складам'!B:B,MATCH(B51,'Остатки по складам'!A:A,0))</f>
        <v>#N/A</v>
      </c>
      <c r="N51" s="24">
        <f t="shared" si="3"/>
        <v>0</v>
      </c>
      <c r="O51" s="35">
        <f>SUMIF('Индекс локалицации'!A:A,'Тех отчет'!B51,'Индекс локалицации'!B:B)</f>
        <v>0</v>
      </c>
      <c r="P51" s="25" t="e">
        <f>AVERAGEIFS('Детализация отчётов'!W:W,'Детализация отчётов'!F:F,'Тех отчет'!B51,'Детализация отчётов'!J:J,"Продажа",'Детализация отчётов'!K:K,"Продажа")</f>
        <v>#DIV/0!</v>
      </c>
      <c r="Q51" s="23" t="e">
        <f>INDEX('Рейтинг по отзывам'!F:F,MATCH('Тех отчет'!B51,'Рейтинг по отзывам'!B:B,0))</f>
        <v>#N/A</v>
      </c>
      <c r="R51" s="26" t="e">
        <f>INDEX('рейтинг WB'!B:B,MATCH('Тех отчет'!B51,'рейтинг WB'!A:A,0))</f>
        <v>#N/A</v>
      </c>
      <c r="S51" s="27">
        <f>SUMIFS('Детализация отчётов'!AH:AH,'Детализация отчётов'!F:F,'Тех отчет'!B51,'Детализация отчётов'!J:J,"Продажа",'Детализация отчётов'!K:K,"Продажа")-SUMIFS('Детализация отчётов'!AH:AH,'Детализация отчётов'!F:F,'Тех отчет'!B51,'Детализация отчётов'!J:J,"Возврат",'Детализация отчётов'!K:K,"Возврат")</f>
        <v>0</v>
      </c>
      <c r="T51" s="23">
        <f>IFERROR(INDEX(Себестоимость!B:B,MATCH('Тех отчет'!B51,Себестоимость!A:A,0)),0)</f>
        <v>0</v>
      </c>
      <c r="U51" s="34" t="e">
        <f t="shared" si="4"/>
        <v>#DIV/0!</v>
      </c>
      <c r="V51" s="24">
        <f t="shared" si="5"/>
        <v>0</v>
      </c>
      <c r="W51" s="24">
        <f t="shared" si="6"/>
        <v>0</v>
      </c>
      <c r="X51" s="24" t="e">
        <f t="shared" si="7"/>
        <v>#DIV/0!</v>
      </c>
      <c r="Y51" s="23" t="e">
        <f>AVERAGEIFS('Детализация отчётов'!T:T,'Детализация отчётов'!F:F,'Тех отчет'!B51,'Детализация отчётов'!J:J,"Продажа",'Детализация отчётов'!K:K,"Продажа")</f>
        <v>#DIV/0!</v>
      </c>
      <c r="Z51" s="23">
        <f>SUMIF('Детализация отчётов'!F:F,'Тех отчет'!B51, 'Детализация отчётов'!AC:AC)</f>
        <v>0</v>
      </c>
      <c r="AA51" s="28"/>
      <c r="AB51" s="28"/>
      <c r="AC51" s="28"/>
      <c r="AD51" s="28"/>
      <c r="AE51" s="28"/>
      <c r="AF51" s="28"/>
    </row>
    <row r="52" spans="1:32" ht="15" thickBot="1">
      <c r="A52" s="23" t="s">
        <v>71</v>
      </c>
      <c r="B52" s="23" t="s">
        <v>303</v>
      </c>
      <c r="C52" s="24">
        <f>SUMIF(Продажи!F:F,'Тех отчет'!B52,Продажи!M:M)</f>
        <v>0</v>
      </c>
      <c r="D52" s="24">
        <f>SUMIF(Продажи!F:F,'Тех отчет'!B52,Продажи!L:L)</f>
        <v>0</v>
      </c>
      <c r="E52" s="24">
        <f>SUMIFS('Детализация отчётов'!T:T,'Детализация отчётов'!F:F,'Тех отчет'!B52,'Детализация отчётов'!J:J,"Продажа",'Детализация отчётов'!K:K,"Продажа")-SUMIFS('Детализация отчётов'!T:T,'Детализация отчётов'!F:F,'Тех отчет'!B52,'Детализация отчётов'!J:J,"Возврат",'Детализация отчётов'!K:K,"Возврат")</f>
        <v>0</v>
      </c>
      <c r="F52" s="24">
        <f>SUMIFS('Детализация отчётов'!N:N,'Детализация отчётов'!F:F,'Тех отчет'!B52,'Детализация отчётов'!J:J,"Продажа",'Детализация отчётов'!K:K,"Продажа")-SUMIFS('Детализация отчётов'!N:N,'Детализация отчётов'!F:F,'Тех отчет'!B52,'Детализация отчётов'!J:J,"Возврат",'Детализация отчётов'!K:K,"Возврат")</f>
        <v>0</v>
      </c>
      <c r="G52" s="24">
        <f>IFERROR(AVERAGEIFS('Детализация отчётов'!P:P,'Детализация отчётов'!F:F,'Тех отчет'!B52,'Детализация отчётов'!J:J,"Продажа",'Детализация отчётов'!K:K,"Продажа"),0)</f>
        <v>0</v>
      </c>
      <c r="H52" s="25" t="e">
        <f>INDEX('% выкупа'!B:B,MATCH(B52,'% выкупа'!A:A,0))</f>
        <v>#N/A</v>
      </c>
      <c r="I52" s="24">
        <f>IFERROR(INDEX(реклама!B:B,MATCH('Тех отчет'!B52,реклама!A:A,0)),0)</f>
        <v>0</v>
      </c>
      <c r="J52" s="24">
        <f>IFERROR(INDEX('Сумма по хранению'!B:B,MATCH(B52,'Сумма по хранению'!A:A,0)),0)</f>
        <v>0</v>
      </c>
      <c r="K52" s="24">
        <f>SUMIF('Детализация отчётов'!F:F,'Тех отчет'!B52, 'Детализация отчётов'!AK:AK)</f>
        <v>0</v>
      </c>
      <c r="L52" s="24" t="e">
        <f t="shared" si="2"/>
        <v>#DIV/0!</v>
      </c>
      <c r="M52" s="24" t="e">
        <f>INDEX('Остатки по складам'!B:B,MATCH(B52,'Остатки по складам'!A:A,0))</f>
        <v>#N/A</v>
      </c>
      <c r="N52" s="24">
        <f t="shared" si="3"/>
        <v>0</v>
      </c>
      <c r="O52" s="35">
        <f>SUMIF('Индекс локалицации'!A:A,'Тех отчет'!B52,'Индекс локалицации'!B:B)</f>
        <v>0</v>
      </c>
      <c r="P52" s="25" t="e">
        <f>AVERAGEIFS('Детализация отчётов'!W:W,'Детализация отчётов'!F:F,'Тех отчет'!B52,'Детализация отчётов'!J:J,"Продажа",'Детализация отчётов'!K:K,"Продажа")</f>
        <v>#DIV/0!</v>
      </c>
      <c r="Q52" s="23" t="e">
        <f>INDEX('Рейтинг по отзывам'!F:F,MATCH('Тех отчет'!B52,'Рейтинг по отзывам'!B:B,0))</f>
        <v>#N/A</v>
      </c>
      <c r="R52" s="26" t="e">
        <f>INDEX('рейтинг WB'!B:B,MATCH('Тех отчет'!B52,'рейтинг WB'!A:A,0))</f>
        <v>#N/A</v>
      </c>
      <c r="S52" s="27">
        <f>SUMIFS('Детализация отчётов'!AH:AH,'Детализация отчётов'!F:F,'Тех отчет'!B52,'Детализация отчётов'!J:J,"Продажа",'Детализация отчётов'!K:K,"Продажа")-SUMIFS('Детализация отчётов'!AH:AH,'Детализация отчётов'!F:F,'Тех отчет'!B52,'Детализация отчётов'!J:J,"Возврат",'Детализация отчётов'!K:K,"Возврат")</f>
        <v>0</v>
      </c>
      <c r="T52" s="23">
        <f>IFERROR(INDEX(Себестоимость!B:B,MATCH('Тех отчет'!B52,Себестоимость!A:A,0)),0)</f>
        <v>0</v>
      </c>
      <c r="U52" s="34" t="e">
        <f t="shared" si="4"/>
        <v>#DIV/0!</v>
      </c>
      <c r="V52" s="24">
        <f t="shared" si="5"/>
        <v>0</v>
      </c>
      <c r="W52" s="24">
        <f t="shared" si="6"/>
        <v>0</v>
      </c>
      <c r="X52" s="24" t="e">
        <f t="shared" si="7"/>
        <v>#DIV/0!</v>
      </c>
      <c r="Y52" s="23" t="e">
        <f>AVERAGEIFS('Детализация отчётов'!T:T,'Детализация отчётов'!F:F,'Тех отчет'!B52,'Детализация отчётов'!J:J,"Продажа",'Детализация отчётов'!K:K,"Продажа")</f>
        <v>#DIV/0!</v>
      </c>
      <c r="Z52" s="23">
        <f>SUMIF('Детализация отчётов'!F:F,'Тех отчет'!B52, 'Детализация отчётов'!AC:AC)</f>
        <v>0</v>
      </c>
      <c r="AA52" s="28"/>
      <c r="AB52" s="28"/>
      <c r="AC52" s="28"/>
      <c r="AD52" s="28"/>
      <c r="AE52" s="28"/>
      <c r="AF52" s="28"/>
    </row>
    <row r="53" spans="1:32" ht="15" thickBot="1">
      <c r="A53" s="23" t="s">
        <v>71</v>
      </c>
      <c r="B53" s="23" t="s">
        <v>304</v>
      </c>
      <c r="C53" s="24">
        <f>SUMIF(Продажи!F:F,'Тех отчет'!B53,Продажи!M:M)</f>
        <v>0</v>
      </c>
      <c r="D53" s="24">
        <f>SUMIF(Продажи!F:F,'Тех отчет'!B53,Продажи!L:L)</f>
        <v>0</v>
      </c>
      <c r="E53" s="24">
        <f>SUMIFS('Детализация отчётов'!T:T,'Детализация отчётов'!F:F,'Тех отчет'!B53,'Детализация отчётов'!J:J,"Продажа",'Детализация отчётов'!K:K,"Продажа")-SUMIFS('Детализация отчётов'!T:T,'Детализация отчётов'!F:F,'Тех отчет'!B53,'Детализация отчётов'!J:J,"Возврат",'Детализация отчётов'!K:K,"Возврат")</f>
        <v>0</v>
      </c>
      <c r="F53" s="24">
        <f>SUMIFS('Детализация отчётов'!N:N,'Детализация отчётов'!F:F,'Тех отчет'!B53,'Детализация отчётов'!J:J,"Продажа",'Детализация отчётов'!K:K,"Продажа")-SUMIFS('Детализация отчётов'!N:N,'Детализация отчётов'!F:F,'Тех отчет'!B53,'Детализация отчётов'!J:J,"Возврат",'Детализация отчётов'!K:K,"Возврат")</f>
        <v>0</v>
      </c>
      <c r="G53" s="24">
        <f>IFERROR(AVERAGEIFS('Детализация отчётов'!P:P,'Детализация отчётов'!F:F,'Тех отчет'!B53,'Детализация отчётов'!J:J,"Продажа",'Детализация отчётов'!K:K,"Продажа"),0)</f>
        <v>0</v>
      </c>
      <c r="H53" s="25" t="e">
        <f>INDEX('% выкупа'!B:B,MATCH(B53,'% выкупа'!A:A,0))</f>
        <v>#N/A</v>
      </c>
      <c r="I53" s="24">
        <f>IFERROR(INDEX(реклама!B:B,MATCH('Тех отчет'!B53,реклама!A:A,0)),0)</f>
        <v>0</v>
      </c>
      <c r="J53" s="24">
        <f>IFERROR(INDEX('Сумма по хранению'!B:B,MATCH(B53,'Сумма по хранению'!A:A,0)),0)</f>
        <v>0</v>
      </c>
      <c r="K53" s="24">
        <f>SUMIF('Детализация отчётов'!F:F,'Тех отчет'!B53, 'Детализация отчётов'!AK:AK)</f>
        <v>0</v>
      </c>
      <c r="L53" s="24" t="e">
        <f t="shared" si="2"/>
        <v>#DIV/0!</v>
      </c>
      <c r="M53" s="24" t="e">
        <f>INDEX('Остатки по складам'!B:B,MATCH(B53,'Остатки по складам'!A:A,0))</f>
        <v>#N/A</v>
      </c>
      <c r="N53" s="24">
        <f t="shared" si="3"/>
        <v>0</v>
      </c>
      <c r="O53" s="35">
        <f>SUMIF('Индекс локалицации'!A:A,'Тех отчет'!B53,'Индекс локалицации'!B:B)</f>
        <v>0</v>
      </c>
      <c r="P53" s="25" t="e">
        <f>AVERAGEIFS('Детализация отчётов'!W:W,'Детализация отчётов'!F:F,'Тех отчет'!B53,'Детализация отчётов'!J:J,"Продажа",'Детализация отчётов'!K:K,"Продажа")</f>
        <v>#DIV/0!</v>
      </c>
      <c r="Q53" s="23" t="e">
        <f>INDEX('Рейтинг по отзывам'!F:F,MATCH('Тех отчет'!B53,'Рейтинг по отзывам'!B:B,0))</f>
        <v>#N/A</v>
      </c>
      <c r="R53" s="26" t="e">
        <f>INDEX('рейтинг WB'!B:B,MATCH('Тех отчет'!B53,'рейтинг WB'!A:A,0))</f>
        <v>#N/A</v>
      </c>
      <c r="S53" s="27">
        <f>SUMIFS('Детализация отчётов'!AH:AH,'Детализация отчётов'!F:F,'Тех отчет'!B53,'Детализация отчётов'!J:J,"Продажа",'Детализация отчётов'!K:K,"Продажа")-SUMIFS('Детализация отчётов'!AH:AH,'Детализация отчётов'!F:F,'Тех отчет'!B53,'Детализация отчётов'!J:J,"Возврат",'Детализация отчётов'!K:K,"Возврат")</f>
        <v>0</v>
      </c>
      <c r="T53" s="23">
        <f>IFERROR(INDEX(Себестоимость!B:B,MATCH('Тех отчет'!B53,Себестоимость!A:A,0)),0)</f>
        <v>0</v>
      </c>
      <c r="U53" s="34" t="e">
        <f t="shared" si="4"/>
        <v>#DIV/0!</v>
      </c>
      <c r="V53" s="24">
        <f t="shared" si="5"/>
        <v>0</v>
      </c>
      <c r="W53" s="24">
        <f t="shared" si="6"/>
        <v>0</v>
      </c>
      <c r="X53" s="24" t="e">
        <f t="shared" si="7"/>
        <v>#DIV/0!</v>
      </c>
      <c r="Y53" s="23" t="e">
        <f>AVERAGEIFS('Детализация отчётов'!T:T,'Детализация отчётов'!F:F,'Тех отчет'!B53,'Детализация отчётов'!J:J,"Продажа",'Детализация отчётов'!K:K,"Продажа")</f>
        <v>#DIV/0!</v>
      </c>
      <c r="Z53" s="23">
        <f>SUMIF('Детализация отчётов'!F:F,'Тех отчет'!B53, 'Детализация отчётов'!AC:AC)</f>
        <v>0</v>
      </c>
      <c r="AA53" s="28"/>
      <c r="AB53" s="28"/>
      <c r="AC53" s="28"/>
      <c r="AD53" s="28"/>
      <c r="AE53" s="28"/>
      <c r="AF53" s="28"/>
    </row>
    <row r="54" spans="1:32" ht="15" thickBot="1">
      <c r="A54" s="23" t="s">
        <v>71</v>
      </c>
      <c r="B54" s="23" t="s">
        <v>305</v>
      </c>
      <c r="C54" s="24">
        <f>SUMIF(Продажи!F:F,'Тех отчет'!B54,Продажи!M:M)</f>
        <v>0</v>
      </c>
      <c r="D54" s="24">
        <f>SUMIF(Продажи!F:F,'Тех отчет'!B54,Продажи!L:L)</f>
        <v>0</v>
      </c>
      <c r="E54" s="24">
        <f>SUMIFS('Детализация отчётов'!T:T,'Детализация отчётов'!F:F,'Тех отчет'!B54,'Детализация отчётов'!J:J,"Продажа",'Детализация отчётов'!K:K,"Продажа")-SUMIFS('Детализация отчётов'!T:T,'Детализация отчётов'!F:F,'Тех отчет'!B54,'Детализация отчётов'!J:J,"Возврат",'Детализация отчётов'!K:K,"Возврат")</f>
        <v>0</v>
      </c>
      <c r="F54" s="24">
        <f>SUMIFS('Детализация отчётов'!N:N,'Детализация отчётов'!F:F,'Тех отчет'!B54,'Детализация отчётов'!J:J,"Продажа",'Детализация отчётов'!K:K,"Продажа")-SUMIFS('Детализация отчётов'!N:N,'Детализация отчётов'!F:F,'Тех отчет'!B54,'Детализация отчётов'!J:J,"Возврат",'Детализация отчётов'!K:K,"Возврат")</f>
        <v>0</v>
      </c>
      <c r="G54" s="24">
        <f>IFERROR(AVERAGEIFS('Детализация отчётов'!P:P,'Детализация отчётов'!F:F,'Тех отчет'!B54,'Детализация отчётов'!J:J,"Продажа",'Детализация отчётов'!K:K,"Продажа"),0)</f>
        <v>0</v>
      </c>
      <c r="H54" s="25" t="e">
        <f>INDEX('% выкупа'!B:B,MATCH(B54,'% выкупа'!A:A,0))</f>
        <v>#N/A</v>
      </c>
      <c r="I54" s="24">
        <f>IFERROR(INDEX(реклама!B:B,MATCH('Тех отчет'!B54,реклама!A:A,0)),0)</f>
        <v>0</v>
      </c>
      <c r="J54" s="24">
        <f>IFERROR(INDEX('Сумма по хранению'!B:B,MATCH(B54,'Сумма по хранению'!A:A,0)),0)</f>
        <v>0</v>
      </c>
      <c r="K54" s="24">
        <f>SUMIF('Детализация отчётов'!F:F,'Тех отчет'!B54, 'Детализация отчётов'!AK:AK)</f>
        <v>0</v>
      </c>
      <c r="L54" s="24" t="e">
        <f t="shared" si="2"/>
        <v>#DIV/0!</v>
      </c>
      <c r="M54" s="24" t="e">
        <f>INDEX('Остатки по складам'!B:B,MATCH(B54,'Остатки по складам'!A:A,0))</f>
        <v>#N/A</v>
      </c>
      <c r="N54" s="24">
        <f t="shared" si="3"/>
        <v>0</v>
      </c>
      <c r="O54" s="35">
        <f>SUMIF('Индекс локалицации'!A:A,'Тех отчет'!B54,'Индекс локалицации'!B:B)</f>
        <v>0</v>
      </c>
      <c r="P54" s="25" t="e">
        <f>AVERAGEIFS('Детализация отчётов'!W:W,'Детализация отчётов'!F:F,'Тех отчет'!B54,'Детализация отчётов'!J:J,"Продажа",'Детализация отчётов'!K:K,"Продажа")</f>
        <v>#DIV/0!</v>
      </c>
      <c r="Q54" s="23" t="e">
        <f>INDEX('Рейтинг по отзывам'!F:F,MATCH('Тех отчет'!B54,'Рейтинг по отзывам'!B:B,0))</f>
        <v>#N/A</v>
      </c>
      <c r="R54" s="26" t="e">
        <f>INDEX('рейтинг WB'!B:B,MATCH('Тех отчет'!B54,'рейтинг WB'!A:A,0))</f>
        <v>#N/A</v>
      </c>
      <c r="S54" s="27">
        <f>SUMIFS('Детализация отчётов'!AH:AH,'Детализация отчётов'!F:F,'Тех отчет'!B54,'Детализация отчётов'!J:J,"Продажа",'Детализация отчётов'!K:K,"Продажа")-SUMIFS('Детализация отчётов'!AH:AH,'Детализация отчётов'!F:F,'Тех отчет'!B54,'Детализация отчётов'!J:J,"Возврат",'Детализация отчётов'!K:K,"Возврат")</f>
        <v>0</v>
      </c>
      <c r="T54" s="23">
        <f>IFERROR(INDEX(Себестоимость!B:B,MATCH('Тех отчет'!B54,Себестоимость!A:A,0)),0)</f>
        <v>0</v>
      </c>
      <c r="U54" s="34" t="e">
        <f t="shared" si="4"/>
        <v>#DIV/0!</v>
      </c>
      <c r="V54" s="24">
        <f t="shared" si="5"/>
        <v>0</v>
      </c>
      <c r="W54" s="24">
        <f t="shared" si="6"/>
        <v>0</v>
      </c>
      <c r="X54" s="24" t="e">
        <f t="shared" si="7"/>
        <v>#DIV/0!</v>
      </c>
      <c r="Y54" s="23" t="e">
        <f>AVERAGEIFS('Детализация отчётов'!T:T,'Детализация отчётов'!F:F,'Тех отчет'!B54,'Детализация отчётов'!J:J,"Продажа",'Детализация отчётов'!K:K,"Продажа")</f>
        <v>#DIV/0!</v>
      </c>
      <c r="Z54" s="23">
        <f>SUMIF('Детализация отчётов'!F:F,'Тех отчет'!B54, 'Детализация отчётов'!AC:AC)</f>
        <v>0</v>
      </c>
      <c r="AA54" s="28"/>
      <c r="AB54" s="28"/>
      <c r="AC54" s="28"/>
      <c r="AD54" s="28"/>
      <c r="AE54" s="28"/>
      <c r="AF54" s="28"/>
    </row>
    <row r="55" spans="1:32" ht="15" thickBot="1">
      <c r="A55" s="23" t="s">
        <v>71</v>
      </c>
      <c r="B55" s="23" t="s">
        <v>306</v>
      </c>
      <c r="C55" s="24">
        <f>SUMIF(Продажи!F:F,'Тех отчет'!B55,Продажи!M:M)</f>
        <v>0</v>
      </c>
      <c r="D55" s="24">
        <f>SUMIF(Продажи!F:F,'Тех отчет'!B55,Продажи!L:L)</f>
        <v>0</v>
      </c>
      <c r="E55" s="24">
        <f>SUMIFS('Детализация отчётов'!T:T,'Детализация отчётов'!F:F,'Тех отчет'!B55,'Детализация отчётов'!J:J,"Продажа",'Детализация отчётов'!K:K,"Продажа")-SUMIFS('Детализация отчётов'!T:T,'Детализация отчётов'!F:F,'Тех отчет'!B55,'Детализация отчётов'!J:J,"Возврат",'Детализация отчётов'!K:K,"Возврат")</f>
        <v>0</v>
      </c>
      <c r="F55" s="24">
        <f>SUMIFS('Детализация отчётов'!N:N,'Детализация отчётов'!F:F,'Тех отчет'!B55,'Детализация отчётов'!J:J,"Продажа",'Детализация отчётов'!K:K,"Продажа")-SUMIFS('Детализация отчётов'!N:N,'Детализация отчётов'!F:F,'Тех отчет'!B55,'Детализация отчётов'!J:J,"Возврат",'Детализация отчётов'!K:K,"Возврат")</f>
        <v>0</v>
      </c>
      <c r="G55" s="24">
        <f>IFERROR(AVERAGEIFS('Детализация отчётов'!P:P,'Детализация отчётов'!F:F,'Тех отчет'!B55,'Детализация отчётов'!J:J,"Продажа",'Детализация отчётов'!K:K,"Продажа"),0)</f>
        <v>0</v>
      </c>
      <c r="H55" s="25" t="e">
        <f>INDEX('% выкупа'!B:B,MATCH(B55,'% выкупа'!A:A,0))</f>
        <v>#N/A</v>
      </c>
      <c r="I55" s="24">
        <f>IFERROR(INDEX(реклама!B:B,MATCH('Тех отчет'!B55,реклама!A:A,0)),0)</f>
        <v>0</v>
      </c>
      <c r="J55" s="24">
        <f>IFERROR(INDEX('Сумма по хранению'!B:B,MATCH(B55,'Сумма по хранению'!A:A,0)),0)</f>
        <v>0</v>
      </c>
      <c r="K55" s="24">
        <f>SUMIF('Детализация отчётов'!F:F,'Тех отчет'!B55, 'Детализация отчётов'!AK:AK)</f>
        <v>0</v>
      </c>
      <c r="L55" s="24" t="e">
        <f t="shared" si="2"/>
        <v>#DIV/0!</v>
      </c>
      <c r="M55" s="24" t="e">
        <f>INDEX('Остатки по складам'!B:B,MATCH(B55,'Остатки по складам'!A:A,0))</f>
        <v>#N/A</v>
      </c>
      <c r="N55" s="24">
        <f t="shared" si="3"/>
        <v>0</v>
      </c>
      <c r="O55" s="35">
        <f>SUMIF('Индекс локалицации'!A:A,'Тех отчет'!B55,'Индекс локалицации'!B:B)</f>
        <v>0</v>
      </c>
      <c r="P55" s="25" t="e">
        <f>AVERAGEIFS('Детализация отчётов'!W:W,'Детализация отчётов'!F:F,'Тех отчет'!B55,'Детализация отчётов'!J:J,"Продажа",'Детализация отчётов'!K:K,"Продажа")</f>
        <v>#DIV/0!</v>
      </c>
      <c r="Q55" s="23" t="e">
        <f>INDEX('Рейтинг по отзывам'!F:F,MATCH('Тех отчет'!B55,'Рейтинг по отзывам'!B:B,0))</f>
        <v>#N/A</v>
      </c>
      <c r="R55" s="26" t="e">
        <f>INDEX('рейтинг WB'!B:B,MATCH('Тех отчет'!B55,'рейтинг WB'!A:A,0))</f>
        <v>#N/A</v>
      </c>
      <c r="S55" s="27">
        <f>SUMIFS('Детализация отчётов'!AH:AH,'Детализация отчётов'!F:F,'Тех отчет'!B55,'Детализация отчётов'!J:J,"Продажа",'Детализация отчётов'!K:K,"Продажа")-SUMIFS('Детализация отчётов'!AH:AH,'Детализация отчётов'!F:F,'Тех отчет'!B55,'Детализация отчётов'!J:J,"Возврат",'Детализация отчётов'!K:K,"Возврат")</f>
        <v>0</v>
      </c>
      <c r="T55" s="23">
        <f>IFERROR(INDEX(Себестоимость!B:B,MATCH('Тех отчет'!B55,Себестоимость!A:A,0)),0)</f>
        <v>0</v>
      </c>
      <c r="U55" s="34" t="e">
        <f t="shared" si="4"/>
        <v>#DIV/0!</v>
      </c>
      <c r="V55" s="24">
        <f t="shared" si="5"/>
        <v>0</v>
      </c>
      <c r="W55" s="24">
        <f t="shared" si="6"/>
        <v>0</v>
      </c>
      <c r="X55" s="24" t="e">
        <f t="shared" si="7"/>
        <v>#DIV/0!</v>
      </c>
      <c r="Y55" s="23" t="e">
        <f>AVERAGEIFS('Детализация отчётов'!T:T,'Детализация отчётов'!F:F,'Тех отчет'!B55,'Детализация отчётов'!J:J,"Продажа",'Детализация отчётов'!K:K,"Продажа")</f>
        <v>#DIV/0!</v>
      </c>
      <c r="Z55" s="23">
        <f>SUMIF('Детализация отчётов'!F:F,'Тех отчет'!B55, 'Детализация отчётов'!AC:AC)</f>
        <v>0</v>
      </c>
      <c r="AA55" s="28"/>
      <c r="AB55" s="28"/>
      <c r="AC55" s="28"/>
      <c r="AD55" s="28"/>
      <c r="AE55" s="28"/>
      <c r="AF55" s="28"/>
    </row>
    <row r="56" spans="1:32" ht="15" thickBot="1">
      <c r="A56" s="23" t="s">
        <v>71</v>
      </c>
      <c r="B56" s="23" t="s">
        <v>72</v>
      </c>
      <c r="C56" s="24">
        <f>SUMIF(Продажи!F:F,'Тех отчет'!B56,Продажи!M:M)</f>
        <v>0</v>
      </c>
      <c r="D56" s="24">
        <f>SUMIF(Продажи!F:F,'Тех отчет'!B56,Продажи!L:L)</f>
        <v>0</v>
      </c>
      <c r="E56" s="24">
        <f>SUMIFS('Детализация отчётов'!T:T,'Детализация отчётов'!F:F,'Тех отчет'!B56,'Детализация отчётов'!J:J,"Продажа",'Детализация отчётов'!K:K,"Продажа")-SUMIFS('Детализация отчётов'!T:T,'Детализация отчётов'!F:F,'Тех отчет'!B56,'Детализация отчётов'!J:J,"Возврат",'Детализация отчётов'!K:K,"Возврат")</f>
        <v>0</v>
      </c>
      <c r="F56" s="24">
        <f>SUMIFS('Детализация отчётов'!N:N,'Детализация отчётов'!F:F,'Тех отчет'!B56,'Детализация отчётов'!J:J,"Продажа",'Детализация отчётов'!K:K,"Продажа")-SUMIFS('Детализация отчётов'!N:N,'Детализация отчётов'!F:F,'Тех отчет'!B56,'Детализация отчётов'!J:J,"Возврат",'Детализация отчётов'!K:K,"Возврат")</f>
        <v>0</v>
      </c>
      <c r="G56" s="24">
        <f>IFERROR(AVERAGEIFS('Детализация отчётов'!P:P,'Детализация отчётов'!F:F,'Тех отчет'!B56,'Детализация отчётов'!J:J,"Продажа",'Детализация отчётов'!K:K,"Продажа"),0)</f>
        <v>0</v>
      </c>
      <c r="H56" s="25" t="e">
        <f>INDEX('% выкупа'!B:B,MATCH(B56,'% выкупа'!A:A,0))</f>
        <v>#N/A</v>
      </c>
      <c r="I56" s="24">
        <f>IFERROR(INDEX(реклама!B:B,MATCH('Тех отчет'!B56,реклама!A:A,0)),0)</f>
        <v>0</v>
      </c>
      <c r="J56" s="24">
        <f>IFERROR(INDEX('Сумма по хранению'!B:B,MATCH(B56,'Сумма по хранению'!A:A,0)),0)</f>
        <v>0</v>
      </c>
      <c r="K56" s="24">
        <f>SUMIF('Детализация отчётов'!F:F,'Тех отчет'!B56, 'Детализация отчётов'!AK:AK)</f>
        <v>0</v>
      </c>
      <c r="L56" s="24" t="e">
        <f t="shared" si="2"/>
        <v>#DIV/0!</v>
      </c>
      <c r="M56" s="24" t="e">
        <f>INDEX('Остатки по складам'!B:B,MATCH(B56,'Остатки по складам'!A:A,0))</f>
        <v>#N/A</v>
      </c>
      <c r="N56" s="24">
        <f t="shared" si="3"/>
        <v>0</v>
      </c>
      <c r="O56" s="35">
        <f>SUMIF('Индекс локалицации'!A:A,'Тех отчет'!B56,'Индекс локалицации'!B:B)</f>
        <v>0</v>
      </c>
      <c r="P56" s="25" t="e">
        <f>AVERAGEIFS('Детализация отчётов'!W:W,'Детализация отчётов'!F:F,'Тех отчет'!B56,'Детализация отчётов'!J:J,"Продажа",'Детализация отчётов'!K:K,"Продажа")</f>
        <v>#DIV/0!</v>
      </c>
      <c r="Q56" s="23" t="e">
        <f>INDEX('Рейтинг по отзывам'!F:F,MATCH('Тех отчет'!B56,'Рейтинг по отзывам'!B:B,0))</f>
        <v>#N/A</v>
      </c>
      <c r="R56" s="26" t="e">
        <f>INDEX('рейтинг WB'!B:B,MATCH('Тех отчет'!B56,'рейтинг WB'!A:A,0))</f>
        <v>#N/A</v>
      </c>
      <c r="S56" s="27">
        <f>SUMIFS('Детализация отчётов'!AH:AH,'Детализация отчётов'!F:F,'Тех отчет'!B56,'Детализация отчётов'!J:J,"Продажа",'Детализация отчётов'!K:K,"Продажа")-SUMIFS('Детализация отчётов'!AH:AH,'Детализация отчётов'!F:F,'Тех отчет'!B56,'Детализация отчётов'!J:J,"Возврат",'Детализация отчётов'!K:K,"Возврат")</f>
        <v>0</v>
      </c>
      <c r="T56" s="23">
        <f>IFERROR(INDEX(Себестоимость!B:B,MATCH('Тех отчет'!B56,Себестоимость!A:A,0)),0)</f>
        <v>0</v>
      </c>
      <c r="U56" s="34" t="e">
        <f t="shared" si="4"/>
        <v>#DIV/0!</v>
      </c>
      <c r="V56" s="24">
        <f t="shared" si="5"/>
        <v>0</v>
      </c>
      <c r="W56" s="24">
        <f t="shared" si="6"/>
        <v>0</v>
      </c>
      <c r="X56" s="24" t="e">
        <f t="shared" si="7"/>
        <v>#DIV/0!</v>
      </c>
      <c r="Y56" s="23" t="e">
        <f>AVERAGEIFS('Детализация отчётов'!T:T,'Детализация отчётов'!F:F,'Тех отчет'!B56,'Детализация отчётов'!J:J,"Продажа",'Детализация отчётов'!K:K,"Продажа")</f>
        <v>#DIV/0!</v>
      </c>
      <c r="Z56" s="23">
        <f>SUMIF('Детализация отчётов'!F:F,'Тех отчет'!B56, 'Детализация отчётов'!AC:AC)</f>
        <v>0</v>
      </c>
      <c r="AA56" s="28"/>
      <c r="AB56" s="28"/>
      <c r="AC56" s="28"/>
      <c r="AD56" s="28"/>
      <c r="AE56" s="28"/>
      <c r="AF56" s="28"/>
    </row>
    <row r="57" spans="1:32" ht="15" thickBot="1">
      <c r="A57" s="23" t="s">
        <v>71</v>
      </c>
      <c r="B57" s="23" t="s">
        <v>73</v>
      </c>
      <c r="C57" s="24">
        <f>SUMIF(Продажи!F:F,'Тех отчет'!B57,Продажи!M:M)</f>
        <v>0</v>
      </c>
      <c r="D57" s="24">
        <f>SUMIF(Продажи!F:F,'Тех отчет'!B57,Продажи!L:L)</f>
        <v>0</v>
      </c>
      <c r="E57" s="24">
        <f>SUMIFS('Детализация отчётов'!T:T,'Детализация отчётов'!F:F,'Тех отчет'!B57,'Детализация отчётов'!J:J,"Продажа",'Детализация отчётов'!K:K,"Продажа")-SUMIFS('Детализация отчётов'!T:T,'Детализация отчётов'!F:F,'Тех отчет'!B57,'Детализация отчётов'!J:J,"Возврат",'Детализация отчётов'!K:K,"Возврат")</f>
        <v>0</v>
      </c>
      <c r="F57" s="24">
        <f>SUMIFS('Детализация отчётов'!N:N,'Детализация отчётов'!F:F,'Тех отчет'!B57,'Детализация отчётов'!J:J,"Продажа",'Детализация отчётов'!K:K,"Продажа")-SUMIFS('Детализация отчётов'!N:N,'Детализация отчётов'!F:F,'Тех отчет'!B57,'Детализация отчётов'!J:J,"Возврат",'Детализация отчётов'!K:K,"Возврат")</f>
        <v>0</v>
      </c>
      <c r="G57" s="24">
        <f>IFERROR(AVERAGEIFS('Детализация отчётов'!P:P,'Детализация отчётов'!F:F,'Тех отчет'!B57,'Детализация отчётов'!J:J,"Продажа",'Детализация отчётов'!K:K,"Продажа"),0)</f>
        <v>0</v>
      </c>
      <c r="H57" s="25" t="e">
        <f>INDEX('% выкупа'!B:B,MATCH(B57,'% выкупа'!A:A,0))</f>
        <v>#N/A</v>
      </c>
      <c r="I57" s="24">
        <f>IFERROR(INDEX(реклама!B:B,MATCH('Тех отчет'!B57,реклама!A:A,0)),0)</f>
        <v>0</v>
      </c>
      <c r="J57" s="24">
        <f>IFERROR(INDEX('Сумма по хранению'!B:B,MATCH(B57,'Сумма по хранению'!A:A,0)),0)</f>
        <v>0</v>
      </c>
      <c r="K57" s="24">
        <f>SUMIF('Детализация отчётов'!F:F,'Тех отчет'!B57, 'Детализация отчётов'!AK:AK)</f>
        <v>0</v>
      </c>
      <c r="L57" s="24" t="e">
        <f t="shared" si="2"/>
        <v>#DIV/0!</v>
      </c>
      <c r="M57" s="24" t="e">
        <f>INDEX('Остатки по складам'!B:B,MATCH(B57,'Остатки по складам'!A:A,0))</f>
        <v>#N/A</v>
      </c>
      <c r="N57" s="24">
        <f t="shared" si="3"/>
        <v>0</v>
      </c>
      <c r="O57" s="35">
        <f>SUMIF('Индекс локалицации'!A:A,'Тех отчет'!B57,'Индекс локалицации'!B:B)</f>
        <v>0</v>
      </c>
      <c r="P57" s="25" t="e">
        <f>AVERAGEIFS('Детализация отчётов'!W:W,'Детализация отчётов'!F:F,'Тех отчет'!B57,'Детализация отчётов'!J:J,"Продажа",'Детализация отчётов'!K:K,"Продажа")</f>
        <v>#DIV/0!</v>
      </c>
      <c r="Q57" s="23" t="e">
        <f>INDEX('Рейтинг по отзывам'!F:F,MATCH('Тех отчет'!B57,'Рейтинг по отзывам'!B:B,0))</f>
        <v>#N/A</v>
      </c>
      <c r="R57" s="26" t="e">
        <f>INDEX('рейтинг WB'!B:B,MATCH('Тех отчет'!B57,'рейтинг WB'!A:A,0))</f>
        <v>#N/A</v>
      </c>
      <c r="S57" s="27">
        <f>SUMIFS('Детализация отчётов'!AH:AH,'Детализация отчётов'!F:F,'Тех отчет'!B57,'Детализация отчётов'!J:J,"Продажа",'Детализация отчётов'!K:K,"Продажа")-SUMIFS('Детализация отчётов'!AH:AH,'Детализация отчётов'!F:F,'Тех отчет'!B57,'Детализация отчётов'!J:J,"Возврат",'Детализация отчётов'!K:K,"Возврат")</f>
        <v>0</v>
      </c>
      <c r="T57" s="23">
        <f>IFERROR(INDEX(Себестоимость!B:B,MATCH('Тех отчет'!B57,Себестоимость!A:A,0)),0)</f>
        <v>0</v>
      </c>
      <c r="U57" s="34" t="e">
        <f t="shared" si="4"/>
        <v>#DIV/0!</v>
      </c>
      <c r="V57" s="24">
        <f t="shared" si="5"/>
        <v>0</v>
      </c>
      <c r="W57" s="24">
        <f t="shared" si="6"/>
        <v>0</v>
      </c>
      <c r="X57" s="24" t="e">
        <f t="shared" si="7"/>
        <v>#DIV/0!</v>
      </c>
      <c r="Y57" s="23" t="e">
        <f>AVERAGEIFS('Детализация отчётов'!T:T,'Детализация отчётов'!F:F,'Тех отчет'!B57,'Детализация отчётов'!J:J,"Продажа",'Детализация отчётов'!K:K,"Продажа")</f>
        <v>#DIV/0!</v>
      </c>
      <c r="Z57" s="23">
        <f>SUMIF('Детализация отчётов'!F:F,'Тех отчет'!B57, 'Детализация отчётов'!AC:AC)</f>
        <v>0</v>
      </c>
      <c r="AA57" s="28"/>
      <c r="AB57" s="28"/>
      <c r="AC57" s="28"/>
      <c r="AD57" s="28"/>
      <c r="AE57" s="28"/>
      <c r="AF57" s="28"/>
    </row>
    <row r="58" spans="1:32" ht="15" thickBot="1">
      <c r="A58" s="23" t="s">
        <v>71</v>
      </c>
      <c r="B58" s="23" t="s">
        <v>97</v>
      </c>
      <c r="C58" s="24">
        <f>SUMIF(Продажи!F:F,'Тех отчет'!B58,Продажи!M:M)</f>
        <v>0</v>
      </c>
      <c r="D58" s="24">
        <f>SUMIF(Продажи!F:F,'Тех отчет'!B58,Продажи!L:L)</f>
        <v>0</v>
      </c>
      <c r="E58" s="24">
        <f>SUMIFS('Детализация отчётов'!T:T,'Детализация отчётов'!F:F,'Тех отчет'!B58,'Детализация отчётов'!J:J,"Продажа",'Детализация отчётов'!K:K,"Продажа")-SUMIFS('Детализация отчётов'!T:T,'Детализация отчётов'!F:F,'Тех отчет'!B58,'Детализация отчётов'!J:J,"Возврат",'Детализация отчётов'!K:K,"Возврат")</f>
        <v>0</v>
      </c>
      <c r="F58" s="24">
        <f>SUMIFS('Детализация отчётов'!N:N,'Детализация отчётов'!F:F,'Тех отчет'!B58,'Детализация отчётов'!J:J,"Продажа",'Детализация отчётов'!K:K,"Продажа")-SUMIFS('Детализация отчётов'!N:N,'Детализация отчётов'!F:F,'Тех отчет'!B58,'Детализация отчётов'!J:J,"Возврат",'Детализация отчётов'!K:K,"Возврат")</f>
        <v>0</v>
      </c>
      <c r="G58" s="24">
        <f>IFERROR(AVERAGEIFS('Детализация отчётов'!P:P,'Детализация отчётов'!F:F,'Тех отчет'!B58,'Детализация отчётов'!J:J,"Продажа",'Детализация отчётов'!K:K,"Продажа"),0)</f>
        <v>0</v>
      </c>
      <c r="H58" s="25" t="e">
        <f>INDEX('% выкупа'!B:B,MATCH(B58,'% выкупа'!A:A,0))</f>
        <v>#N/A</v>
      </c>
      <c r="I58" s="24">
        <f>IFERROR(INDEX(реклама!B:B,MATCH('Тех отчет'!B58,реклама!A:A,0)),0)</f>
        <v>0</v>
      </c>
      <c r="J58" s="24">
        <f>IFERROR(INDEX('Сумма по хранению'!B:B,MATCH(B58,'Сумма по хранению'!A:A,0)),0)</f>
        <v>0</v>
      </c>
      <c r="K58" s="24">
        <f>SUMIF('Детализация отчётов'!F:F,'Тех отчет'!B58, 'Детализация отчётов'!AK:AK)</f>
        <v>0</v>
      </c>
      <c r="L58" s="24" t="e">
        <f t="shared" si="2"/>
        <v>#DIV/0!</v>
      </c>
      <c r="M58" s="24" t="e">
        <f>INDEX('Остатки по складам'!B:B,MATCH(B58,'Остатки по складам'!A:A,0))</f>
        <v>#N/A</v>
      </c>
      <c r="N58" s="24">
        <f t="shared" si="3"/>
        <v>0</v>
      </c>
      <c r="O58" s="35">
        <f>SUMIF('Индекс локалицации'!A:A,'Тех отчет'!B58,'Индекс локалицации'!B:B)</f>
        <v>0</v>
      </c>
      <c r="P58" s="25" t="e">
        <f>AVERAGEIFS('Детализация отчётов'!W:W,'Детализация отчётов'!F:F,'Тех отчет'!B58,'Детализация отчётов'!J:J,"Продажа",'Детализация отчётов'!K:K,"Продажа")</f>
        <v>#DIV/0!</v>
      </c>
      <c r="Q58" s="23" t="e">
        <f>INDEX('Рейтинг по отзывам'!F:F,MATCH('Тех отчет'!B58,'Рейтинг по отзывам'!B:B,0))</f>
        <v>#N/A</v>
      </c>
      <c r="R58" s="26" t="e">
        <f>INDEX('рейтинг WB'!B:B,MATCH('Тех отчет'!B58,'рейтинг WB'!A:A,0))</f>
        <v>#N/A</v>
      </c>
      <c r="S58" s="27">
        <f>SUMIFS('Детализация отчётов'!AH:AH,'Детализация отчётов'!F:F,'Тех отчет'!B58,'Детализация отчётов'!J:J,"Продажа",'Детализация отчётов'!K:K,"Продажа")-SUMIFS('Детализация отчётов'!AH:AH,'Детализация отчётов'!F:F,'Тех отчет'!B58,'Детализация отчётов'!J:J,"Возврат",'Детализация отчётов'!K:K,"Возврат")</f>
        <v>0</v>
      </c>
      <c r="T58" s="23">
        <f>IFERROR(INDEX(Себестоимость!B:B,MATCH('Тех отчет'!B58,Себестоимость!A:A,0)),0)</f>
        <v>0</v>
      </c>
      <c r="U58" s="34" t="e">
        <f t="shared" si="4"/>
        <v>#DIV/0!</v>
      </c>
      <c r="V58" s="24">
        <f t="shared" si="5"/>
        <v>0</v>
      </c>
      <c r="W58" s="24">
        <f t="shared" si="6"/>
        <v>0</v>
      </c>
      <c r="X58" s="24" t="e">
        <f t="shared" si="7"/>
        <v>#DIV/0!</v>
      </c>
      <c r="Y58" s="23" t="e">
        <f>AVERAGEIFS('Детализация отчётов'!T:T,'Детализация отчётов'!F:F,'Тех отчет'!B58,'Детализация отчётов'!J:J,"Продажа",'Детализация отчётов'!K:K,"Продажа")</f>
        <v>#DIV/0!</v>
      </c>
      <c r="Z58" s="23">
        <f>SUMIF('Детализация отчётов'!F:F,'Тех отчет'!B58, 'Детализация отчётов'!AC:AC)</f>
        <v>0</v>
      </c>
      <c r="AA58" s="28"/>
      <c r="AB58" s="28"/>
      <c r="AC58" s="28"/>
      <c r="AD58" s="28"/>
      <c r="AE58" s="28"/>
      <c r="AF58" s="28"/>
    </row>
    <row r="59" spans="1:32" ht="15" thickBot="1">
      <c r="A59" s="23" t="s">
        <v>71</v>
      </c>
      <c r="B59" s="23" t="s">
        <v>302</v>
      </c>
      <c r="C59" s="24">
        <f>SUMIF(Продажи!F:F,'Тех отчет'!B59,Продажи!M:M)</f>
        <v>0</v>
      </c>
      <c r="D59" s="24">
        <f>SUMIF(Продажи!F:F,'Тех отчет'!B59,Продажи!L:L)</f>
        <v>0</v>
      </c>
      <c r="E59" s="24">
        <f>SUMIFS('Детализация отчётов'!T:T,'Детализация отчётов'!F:F,'Тех отчет'!B59,'Детализация отчётов'!J:J,"Продажа",'Детализация отчётов'!K:K,"Продажа")-SUMIFS('Детализация отчётов'!T:T,'Детализация отчётов'!F:F,'Тех отчет'!B59,'Детализация отчётов'!J:J,"Возврат",'Детализация отчётов'!K:K,"Возврат")</f>
        <v>0</v>
      </c>
      <c r="F59" s="24">
        <f>SUMIFS('Детализация отчётов'!N:N,'Детализация отчётов'!F:F,'Тех отчет'!B59,'Детализация отчётов'!J:J,"Продажа",'Детализация отчётов'!K:K,"Продажа")-SUMIFS('Детализация отчётов'!N:N,'Детализация отчётов'!F:F,'Тех отчет'!B59,'Детализация отчётов'!J:J,"Возврат",'Детализация отчётов'!K:K,"Возврат")</f>
        <v>0</v>
      </c>
      <c r="G59" s="24">
        <f>IFERROR(AVERAGEIFS('Детализация отчётов'!P:P,'Детализация отчётов'!F:F,'Тех отчет'!B59,'Детализация отчётов'!J:J,"Продажа",'Детализация отчётов'!K:K,"Продажа"),0)</f>
        <v>0</v>
      </c>
      <c r="H59" s="25" t="e">
        <f>INDEX('% выкупа'!B:B,MATCH(B59,'% выкупа'!A:A,0))</f>
        <v>#N/A</v>
      </c>
      <c r="I59" s="24">
        <f>IFERROR(INDEX(реклама!B:B,MATCH('Тех отчет'!B59,реклама!A:A,0)),0)</f>
        <v>0</v>
      </c>
      <c r="J59" s="24">
        <f>IFERROR(INDEX('Сумма по хранению'!B:B,MATCH(B59,'Сумма по хранению'!A:A,0)),0)</f>
        <v>0</v>
      </c>
      <c r="K59" s="24">
        <f>SUMIF('Детализация отчётов'!F:F,'Тех отчет'!B59, 'Детализация отчётов'!AK:AK)</f>
        <v>0</v>
      </c>
      <c r="L59" s="24" t="e">
        <f t="shared" si="2"/>
        <v>#DIV/0!</v>
      </c>
      <c r="M59" s="24" t="e">
        <f>INDEX('Остатки по складам'!B:B,MATCH(B59,'Остатки по складам'!A:A,0))</f>
        <v>#N/A</v>
      </c>
      <c r="N59" s="24">
        <f t="shared" si="3"/>
        <v>0</v>
      </c>
      <c r="O59" s="35">
        <f>SUMIF('Индекс локалицации'!A:A,'Тех отчет'!B59,'Индекс локалицации'!B:B)</f>
        <v>0</v>
      </c>
      <c r="P59" s="25" t="e">
        <f>AVERAGEIFS('Детализация отчётов'!W:W,'Детализация отчётов'!F:F,'Тех отчет'!B59,'Детализация отчётов'!J:J,"Продажа",'Детализация отчётов'!K:K,"Продажа")</f>
        <v>#DIV/0!</v>
      </c>
      <c r="Q59" s="23" t="e">
        <f>INDEX('Рейтинг по отзывам'!F:F,MATCH('Тех отчет'!B59,'Рейтинг по отзывам'!B:B,0))</f>
        <v>#N/A</v>
      </c>
      <c r="R59" s="26" t="e">
        <f>INDEX('рейтинг WB'!B:B,MATCH('Тех отчет'!B59,'рейтинг WB'!A:A,0))</f>
        <v>#N/A</v>
      </c>
      <c r="S59" s="27">
        <f>SUMIFS('Детализация отчётов'!AH:AH,'Детализация отчётов'!F:F,'Тех отчет'!B59,'Детализация отчётов'!J:J,"Продажа",'Детализация отчётов'!K:K,"Продажа")-SUMIFS('Детализация отчётов'!AH:AH,'Детализация отчётов'!F:F,'Тех отчет'!B59,'Детализация отчётов'!J:J,"Возврат",'Детализация отчётов'!K:K,"Возврат")</f>
        <v>0</v>
      </c>
      <c r="T59" s="23">
        <f>IFERROR(INDEX(Себестоимость!B:B,MATCH('Тех отчет'!B59,Себестоимость!A:A,0)),0)</f>
        <v>0</v>
      </c>
      <c r="U59" s="34" t="e">
        <f t="shared" si="4"/>
        <v>#DIV/0!</v>
      </c>
      <c r="V59" s="24">
        <f t="shared" si="5"/>
        <v>0</v>
      </c>
      <c r="W59" s="24">
        <f t="shared" si="6"/>
        <v>0</v>
      </c>
      <c r="X59" s="24" t="e">
        <f t="shared" si="7"/>
        <v>#DIV/0!</v>
      </c>
      <c r="Y59" s="23" t="e">
        <f>AVERAGEIFS('Детализация отчётов'!T:T,'Детализация отчётов'!F:F,'Тех отчет'!B59,'Детализация отчётов'!J:J,"Продажа",'Детализация отчётов'!K:K,"Продажа")</f>
        <v>#DIV/0!</v>
      </c>
      <c r="Z59" s="23">
        <f>SUMIF('Детализация отчётов'!F:F,'Тех отчет'!B59, 'Детализация отчётов'!AC:AC)</f>
        <v>0</v>
      </c>
      <c r="AA59" s="28"/>
      <c r="AB59" s="28"/>
      <c r="AC59" s="28"/>
      <c r="AD59" s="28"/>
      <c r="AE59" s="28"/>
      <c r="AF59" s="28"/>
    </row>
    <row r="60" spans="1:32" ht="15" thickBot="1">
      <c r="A60" s="23" t="s">
        <v>71</v>
      </c>
      <c r="B60" s="23" t="s">
        <v>3</v>
      </c>
      <c r="C60" s="24">
        <f>SUMIF(Продажи!F:F,'Тех отчет'!B60,Продажи!M:M)</f>
        <v>0</v>
      </c>
      <c r="D60" s="24">
        <f>SUMIF(Продажи!F:F,'Тех отчет'!B60,Продажи!L:L)</f>
        <v>0</v>
      </c>
      <c r="E60" s="24">
        <f>SUMIFS('Детализация отчётов'!T:T,'Детализация отчётов'!F:F,'Тех отчет'!B60,'Детализация отчётов'!J:J,"Продажа",'Детализация отчётов'!K:K,"Продажа")-SUMIFS('Детализация отчётов'!T:T,'Детализация отчётов'!F:F,'Тех отчет'!B60,'Детализация отчётов'!J:J,"Возврат",'Детализация отчётов'!K:K,"Возврат")</f>
        <v>0</v>
      </c>
      <c r="F60" s="24">
        <f>SUMIFS('Детализация отчётов'!N:N,'Детализация отчётов'!F:F,'Тех отчет'!B60,'Детализация отчётов'!J:J,"Продажа",'Детализация отчётов'!K:K,"Продажа")-SUMIFS('Детализация отчётов'!N:N,'Детализация отчётов'!F:F,'Тех отчет'!B60,'Детализация отчётов'!J:J,"Возврат",'Детализация отчётов'!K:K,"Возврат")</f>
        <v>0</v>
      </c>
      <c r="G60" s="24">
        <f>IFERROR(AVERAGEIFS('Детализация отчётов'!P:P,'Детализация отчётов'!F:F,'Тех отчет'!B60,'Детализация отчётов'!J:J,"Продажа",'Детализация отчётов'!K:K,"Продажа"),0)</f>
        <v>0</v>
      </c>
      <c r="H60" s="25" t="e">
        <f>INDEX('% выкупа'!B:B,MATCH(B60,'% выкупа'!A:A,0))</f>
        <v>#N/A</v>
      </c>
      <c r="I60" s="24">
        <f>IFERROR(INDEX(реклама!B:B,MATCH('Тех отчет'!B60,реклама!A:A,0)),0)</f>
        <v>0</v>
      </c>
      <c r="J60" s="24">
        <f>IFERROR(INDEX('Сумма по хранению'!B:B,MATCH(B60,'Сумма по хранению'!A:A,0)),0)</f>
        <v>0</v>
      </c>
      <c r="K60" s="24">
        <f>SUMIF('Детализация отчётов'!F:F,'Тех отчет'!B60, 'Детализация отчётов'!AK:AK)</f>
        <v>0</v>
      </c>
      <c r="L60" s="24" t="e">
        <f t="shared" si="2"/>
        <v>#DIV/0!</v>
      </c>
      <c r="M60" s="24" t="e">
        <f>INDEX('Остатки по складам'!B:B,MATCH(B60,'Остатки по складам'!A:A,0))</f>
        <v>#N/A</v>
      </c>
      <c r="N60" s="24">
        <f t="shared" si="3"/>
        <v>0</v>
      </c>
      <c r="O60" s="35">
        <f>SUMIF('Индекс локалицации'!A:A,'Тех отчет'!B60,'Индекс локалицации'!B:B)</f>
        <v>0</v>
      </c>
      <c r="P60" s="25" t="e">
        <f>AVERAGEIFS('Детализация отчётов'!W:W,'Детализация отчётов'!F:F,'Тех отчет'!B60,'Детализация отчётов'!J:J,"Продажа",'Детализация отчётов'!K:K,"Продажа")</f>
        <v>#DIV/0!</v>
      </c>
      <c r="Q60" s="23" t="e">
        <f>INDEX('Рейтинг по отзывам'!F:F,MATCH('Тех отчет'!B60,'Рейтинг по отзывам'!B:B,0))</f>
        <v>#N/A</v>
      </c>
      <c r="R60" s="26" t="e">
        <f>INDEX('рейтинг WB'!B:B,MATCH('Тех отчет'!B60,'рейтинг WB'!A:A,0))</f>
        <v>#N/A</v>
      </c>
      <c r="S60" s="27">
        <f>SUMIFS('Детализация отчётов'!AH:AH,'Детализация отчётов'!F:F,'Тех отчет'!B60,'Детализация отчётов'!J:J,"Продажа",'Детализация отчётов'!K:K,"Продажа")-SUMIFS('Детализация отчётов'!AH:AH,'Детализация отчётов'!F:F,'Тех отчет'!B60,'Детализация отчётов'!J:J,"Возврат",'Детализация отчётов'!K:K,"Возврат")</f>
        <v>0</v>
      </c>
      <c r="T60" s="23">
        <f>IFERROR(INDEX(Себестоимость!B:B,MATCH('Тех отчет'!B60,Себестоимость!A:A,0)),0)</f>
        <v>0</v>
      </c>
      <c r="U60" s="34" t="e">
        <f t="shared" si="4"/>
        <v>#DIV/0!</v>
      </c>
      <c r="V60" s="24">
        <f t="shared" si="5"/>
        <v>0</v>
      </c>
      <c r="W60" s="24">
        <f t="shared" si="6"/>
        <v>0</v>
      </c>
      <c r="X60" s="24" t="e">
        <f t="shared" si="7"/>
        <v>#DIV/0!</v>
      </c>
      <c r="Y60" s="23" t="e">
        <f>AVERAGEIFS('Детализация отчётов'!T:T,'Детализация отчётов'!F:F,'Тех отчет'!B60,'Детализация отчётов'!J:J,"Продажа",'Детализация отчётов'!K:K,"Продажа")</f>
        <v>#DIV/0!</v>
      </c>
      <c r="Z60" s="23">
        <f>SUMIF('Детализация отчётов'!F:F,'Тех отчет'!B60, 'Детализация отчётов'!AC:AC)</f>
        <v>0</v>
      </c>
      <c r="AA60" s="28"/>
      <c r="AB60" s="28"/>
      <c r="AC60" s="28"/>
      <c r="AD60" s="28"/>
      <c r="AE60" s="28"/>
      <c r="AF60" s="28"/>
    </row>
    <row r="61" spans="1:32" ht="15" thickBot="1">
      <c r="A61" s="23" t="s">
        <v>71</v>
      </c>
      <c r="B61" s="23" t="s">
        <v>2</v>
      </c>
      <c r="C61" s="24">
        <f>SUMIF(Продажи!F:F,'Тех отчет'!B61,Продажи!M:M)</f>
        <v>0</v>
      </c>
      <c r="D61" s="24">
        <f>SUMIF(Продажи!F:F,'Тех отчет'!B61,Продажи!L:L)</f>
        <v>0</v>
      </c>
      <c r="E61" s="24">
        <f>SUMIFS('Детализация отчётов'!T:T,'Детализация отчётов'!F:F,'Тех отчет'!B61,'Детализация отчётов'!J:J,"Продажа",'Детализация отчётов'!K:K,"Продажа")-SUMIFS('Детализация отчётов'!T:T,'Детализация отчётов'!F:F,'Тех отчет'!B61,'Детализация отчётов'!J:J,"Возврат",'Детализация отчётов'!K:K,"Возврат")</f>
        <v>0</v>
      </c>
      <c r="F61" s="24">
        <f>SUMIFS('Детализация отчётов'!N:N,'Детализация отчётов'!F:F,'Тех отчет'!B61,'Детализация отчётов'!J:J,"Продажа",'Детализация отчётов'!K:K,"Продажа")-SUMIFS('Детализация отчётов'!N:N,'Детализация отчётов'!F:F,'Тех отчет'!B61,'Детализация отчётов'!J:J,"Возврат",'Детализация отчётов'!K:K,"Возврат")</f>
        <v>0</v>
      </c>
      <c r="G61" s="24">
        <f>IFERROR(AVERAGEIFS('Детализация отчётов'!P:P,'Детализация отчётов'!F:F,'Тех отчет'!B61,'Детализация отчётов'!J:J,"Продажа",'Детализация отчётов'!K:K,"Продажа"),0)</f>
        <v>0</v>
      </c>
      <c r="H61" s="25" t="e">
        <f>INDEX('% выкупа'!B:B,MATCH(B61,'% выкупа'!A:A,0))</f>
        <v>#N/A</v>
      </c>
      <c r="I61" s="24">
        <f>IFERROR(INDEX(реклама!B:B,MATCH('Тех отчет'!B61,реклама!A:A,0)),0)</f>
        <v>0</v>
      </c>
      <c r="J61" s="24">
        <f>IFERROR(INDEX('Сумма по хранению'!B:B,MATCH(B61,'Сумма по хранению'!A:A,0)),0)</f>
        <v>0</v>
      </c>
      <c r="K61" s="24">
        <f>SUMIF('Детализация отчётов'!F:F,'Тех отчет'!B61, 'Детализация отчётов'!AK:AK)</f>
        <v>0</v>
      </c>
      <c r="L61" s="24" t="e">
        <f t="shared" si="2"/>
        <v>#DIV/0!</v>
      </c>
      <c r="M61" s="24" t="e">
        <f>INDEX('Остатки по складам'!B:B,MATCH(B61,'Остатки по складам'!A:A,0))</f>
        <v>#N/A</v>
      </c>
      <c r="N61" s="24">
        <f t="shared" si="3"/>
        <v>0</v>
      </c>
      <c r="O61" s="35">
        <f>SUMIF('Индекс локалицации'!A:A,'Тех отчет'!B61,'Индекс локалицации'!B:B)</f>
        <v>0</v>
      </c>
      <c r="P61" s="25" t="e">
        <f>AVERAGEIFS('Детализация отчётов'!W:W,'Детализация отчётов'!F:F,'Тех отчет'!B61,'Детализация отчётов'!J:J,"Продажа",'Детализация отчётов'!K:K,"Продажа")</f>
        <v>#DIV/0!</v>
      </c>
      <c r="Q61" s="23" t="e">
        <f>INDEX('Рейтинг по отзывам'!F:F,MATCH('Тех отчет'!B61,'Рейтинг по отзывам'!B:B,0))</f>
        <v>#N/A</v>
      </c>
      <c r="R61" s="26" t="e">
        <f>INDEX('рейтинг WB'!B:B,MATCH('Тех отчет'!B61,'рейтинг WB'!A:A,0))</f>
        <v>#N/A</v>
      </c>
      <c r="S61" s="27">
        <f>SUMIFS('Детализация отчётов'!AH:AH,'Детализация отчётов'!F:F,'Тех отчет'!B61,'Детализация отчётов'!J:J,"Продажа",'Детализация отчётов'!K:K,"Продажа")-SUMIFS('Детализация отчётов'!AH:AH,'Детализация отчётов'!F:F,'Тех отчет'!B61,'Детализация отчётов'!J:J,"Возврат",'Детализация отчётов'!K:K,"Возврат")</f>
        <v>0</v>
      </c>
      <c r="T61" s="23">
        <f>IFERROR(INDEX(Себестоимость!B:B,MATCH('Тех отчет'!B61,Себестоимость!A:A,0)),0)</f>
        <v>0</v>
      </c>
      <c r="U61" s="34" t="e">
        <f t="shared" si="4"/>
        <v>#DIV/0!</v>
      </c>
      <c r="V61" s="24">
        <f t="shared" si="5"/>
        <v>0</v>
      </c>
      <c r="W61" s="24">
        <f t="shared" si="6"/>
        <v>0</v>
      </c>
      <c r="X61" s="24" t="e">
        <f t="shared" si="7"/>
        <v>#DIV/0!</v>
      </c>
      <c r="Y61" s="23" t="e">
        <f>AVERAGEIFS('Детализация отчётов'!T:T,'Детализация отчётов'!F:F,'Тех отчет'!B61,'Детализация отчётов'!J:J,"Продажа",'Детализация отчётов'!K:K,"Продажа")</f>
        <v>#DIV/0!</v>
      </c>
      <c r="Z61" s="23">
        <f>SUMIF('Детализация отчётов'!F:F,'Тех отчет'!B61, 'Детализация отчётов'!AC:AC)</f>
        <v>0</v>
      </c>
      <c r="AA61" s="28"/>
      <c r="AB61" s="28"/>
      <c r="AC61" s="28"/>
      <c r="AD61" s="28"/>
      <c r="AE61" s="28"/>
      <c r="AF61" s="28"/>
    </row>
    <row r="62" spans="1:32" ht="15" thickBot="1">
      <c r="A62" s="23" t="s">
        <v>71</v>
      </c>
      <c r="B62" s="23" t="s">
        <v>297</v>
      </c>
      <c r="C62" s="24">
        <f>SUMIF(Продажи!F:F,'Тех отчет'!B62,Продажи!M:M)</f>
        <v>0</v>
      </c>
      <c r="D62" s="24">
        <f>SUMIF(Продажи!F:F,'Тех отчет'!B62,Продажи!L:L)</f>
        <v>0</v>
      </c>
      <c r="E62" s="24">
        <f>SUMIFS('Детализация отчётов'!T:T,'Детализация отчётов'!F:F,'Тех отчет'!B62,'Детализация отчётов'!J:J,"Продажа",'Детализация отчётов'!K:K,"Продажа")-SUMIFS('Детализация отчётов'!T:T,'Детализация отчётов'!F:F,'Тех отчет'!B62,'Детализация отчётов'!J:J,"Возврат",'Детализация отчётов'!K:K,"Возврат")</f>
        <v>0</v>
      </c>
      <c r="F62" s="24">
        <f>SUMIFS('Детализация отчётов'!N:N,'Детализация отчётов'!F:F,'Тех отчет'!B62,'Детализация отчётов'!J:J,"Продажа",'Детализация отчётов'!K:K,"Продажа")-SUMIFS('Детализация отчётов'!N:N,'Детализация отчётов'!F:F,'Тех отчет'!B62,'Детализация отчётов'!J:J,"Возврат",'Детализация отчётов'!K:K,"Возврат")</f>
        <v>0</v>
      </c>
      <c r="G62" s="24">
        <f>IFERROR(AVERAGEIFS('Детализация отчётов'!P:P,'Детализация отчётов'!F:F,'Тех отчет'!B62,'Детализация отчётов'!J:J,"Продажа",'Детализация отчётов'!K:K,"Продажа"),0)</f>
        <v>0</v>
      </c>
      <c r="H62" s="25" t="e">
        <f>INDEX('% выкупа'!B:B,MATCH(B62,'% выкупа'!A:A,0))</f>
        <v>#N/A</v>
      </c>
      <c r="I62" s="24">
        <f>IFERROR(INDEX(реклама!B:B,MATCH('Тех отчет'!B62,реклама!A:A,0)),0)</f>
        <v>0</v>
      </c>
      <c r="J62" s="24">
        <f>IFERROR(INDEX('Сумма по хранению'!B:B,MATCH(B62,'Сумма по хранению'!A:A,0)),0)</f>
        <v>0</v>
      </c>
      <c r="K62" s="24">
        <f>SUMIF('Детализация отчётов'!F:F,'Тех отчет'!B62, 'Детализация отчётов'!AK:AK)</f>
        <v>0</v>
      </c>
      <c r="L62" s="24" t="e">
        <f t="shared" si="2"/>
        <v>#DIV/0!</v>
      </c>
      <c r="M62" s="24" t="e">
        <f>INDEX('Остатки по складам'!B:B,MATCH(B62,'Остатки по складам'!A:A,0))</f>
        <v>#N/A</v>
      </c>
      <c r="N62" s="24">
        <f t="shared" si="3"/>
        <v>0</v>
      </c>
      <c r="O62" s="35">
        <f>SUMIF('Индекс локалицации'!A:A,'Тех отчет'!B62,'Индекс локалицации'!B:B)</f>
        <v>0</v>
      </c>
      <c r="P62" s="25" t="e">
        <f>AVERAGEIFS('Детализация отчётов'!W:W,'Детализация отчётов'!F:F,'Тех отчет'!B62,'Детализация отчётов'!J:J,"Продажа",'Детализация отчётов'!K:K,"Продажа")</f>
        <v>#DIV/0!</v>
      </c>
      <c r="Q62" s="23" t="e">
        <f>INDEX('Рейтинг по отзывам'!F:F,MATCH('Тех отчет'!B62,'Рейтинг по отзывам'!B:B,0))</f>
        <v>#N/A</v>
      </c>
      <c r="R62" s="26" t="e">
        <f>INDEX('рейтинг WB'!B:B,MATCH('Тех отчет'!B62,'рейтинг WB'!A:A,0))</f>
        <v>#N/A</v>
      </c>
      <c r="S62" s="27">
        <f>SUMIFS('Детализация отчётов'!AH:AH,'Детализация отчётов'!F:F,'Тех отчет'!B62,'Детализация отчётов'!J:J,"Продажа",'Детализация отчётов'!K:K,"Продажа")-SUMIFS('Детализация отчётов'!AH:AH,'Детализация отчётов'!F:F,'Тех отчет'!B62,'Детализация отчётов'!J:J,"Возврат",'Детализация отчётов'!K:K,"Возврат")</f>
        <v>0</v>
      </c>
      <c r="T62" s="23">
        <f>IFERROR(INDEX(Себестоимость!B:B,MATCH('Тех отчет'!B62,Себестоимость!A:A,0)),0)</f>
        <v>0</v>
      </c>
      <c r="U62" s="34" t="e">
        <f t="shared" si="4"/>
        <v>#DIV/0!</v>
      </c>
      <c r="V62" s="24">
        <f t="shared" si="5"/>
        <v>0</v>
      </c>
      <c r="W62" s="24">
        <f t="shared" si="6"/>
        <v>0</v>
      </c>
      <c r="X62" s="24" t="e">
        <f t="shared" si="7"/>
        <v>#DIV/0!</v>
      </c>
      <c r="Y62" s="23" t="e">
        <f>AVERAGEIFS('Детализация отчётов'!T:T,'Детализация отчётов'!F:F,'Тех отчет'!B62,'Детализация отчётов'!J:J,"Продажа",'Детализация отчётов'!K:K,"Продажа")</f>
        <v>#DIV/0!</v>
      </c>
      <c r="Z62" s="23">
        <f>SUMIF('Детализация отчётов'!F:F,'Тех отчет'!B62, 'Детализация отчётов'!AC:AC)</f>
        <v>0</v>
      </c>
      <c r="AA62" s="28"/>
      <c r="AB62" s="28"/>
      <c r="AC62" s="28"/>
      <c r="AD62" s="28"/>
      <c r="AE62" s="28"/>
      <c r="AF62" s="28"/>
    </row>
    <row r="63" spans="1:32" ht="15" thickBot="1">
      <c r="A63" s="23" t="s">
        <v>71</v>
      </c>
      <c r="B63" s="23" t="s">
        <v>298</v>
      </c>
      <c r="C63" s="24">
        <f>SUMIF(Продажи!F:F,'Тех отчет'!B63,Продажи!M:M)</f>
        <v>0</v>
      </c>
      <c r="D63" s="24">
        <f>SUMIF(Продажи!F:F,'Тех отчет'!B63,Продажи!L:L)</f>
        <v>0</v>
      </c>
      <c r="E63" s="24">
        <f>SUMIFS('Детализация отчётов'!T:T,'Детализация отчётов'!F:F,'Тех отчет'!B63,'Детализация отчётов'!J:J,"Продажа",'Детализация отчётов'!K:K,"Продажа")-SUMIFS('Детализация отчётов'!T:T,'Детализация отчётов'!F:F,'Тех отчет'!B63,'Детализация отчётов'!J:J,"Возврат",'Детализация отчётов'!K:K,"Возврат")</f>
        <v>0</v>
      </c>
      <c r="F63" s="24">
        <f>SUMIFS('Детализация отчётов'!N:N,'Детализация отчётов'!F:F,'Тех отчет'!B63,'Детализация отчётов'!J:J,"Продажа",'Детализация отчётов'!K:K,"Продажа")-SUMIFS('Детализация отчётов'!N:N,'Детализация отчётов'!F:F,'Тех отчет'!B63,'Детализация отчётов'!J:J,"Возврат",'Детализация отчётов'!K:K,"Возврат")</f>
        <v>0</v>
      </c>
      <c r="G63" s="24">
        <f>IFERROR(AVERAGEIFS('Детализация отчётов'!P:P,'Детализация отчётов'!F:F,'Тех отчет'!B63,'Детализация отчётов'!J:J,"Продажа",'Детализация отчётов'!K:K,"Продажа"),0)</f>
        <v>0</v>
      </c>
      <c r="H63" s="25" t="e">
        <f>INDEX('% выкупа'!B:B,MATCH(B63,'% выкупа'!A:A,0))</f>
        <v>#N/A</v>
      </c>
      <c r="I63" s="24">
        <f>IFERROR(INDEX(реклама!B:B,MATCH('Тех отчет'!B63,реклама!A:A,0)),0)</f>
        <v>0</v>
      </c>
      <c r="J63" s="24">
        <f>IFERROR(INDEX('Сумма по хранению'!B:B,MATCH(B63,'Сумма по хранению'!A:A,0)),0)</f>
        <v>0</v>
      </c>
      <c r="K63" s="24">
        <f>SUMIF('Детализация отчётов'!F:F,'Тех отчет'!B63, 'Детализация отчётов'!AK:AK)</f>
        <v>0</v>
      </c>
      <c r="L63" s="24" t="e">
        <f t="shared" si="2"/>
        <v>#DIV/0!</v>
      </c>
      <c r="M63" s="24" t="e">
        <f>INDEX('Остатки по складам'!B:B,MATCH(B63,'Остатки по складам'!A:A,0))</f>
        <v>#N/A</v>
      </c>
      <c r="N63" s="24">
        <f t="shared" si="3"/>
        <v>0</v>
      </c>
      <c r="O63" s="35">
        <f>SUMIF('Индекс локалицации'!A:A,'Тех отчет'!B63,'Индекс локалицации'!B:B)</f>
        <v>0</v>
      </c>
      <c r="P63" s="25" t="e">
        <f>AVERAGEIFS('Детализация отчётов'!W:W,'Детализация отчётов'!F:F,'Тех отчет'!B63,'Детализация отчётов'!J:J,"Продажа",'Детализация отчётов'!K:K,"Продажа")</f>
        <v>#DIV/0!</v>
      </c>
      <c r="Q63" s="23" t="e">
        <f>INDEX('Рейтинг по отзывам'!F:F,MATCH('Тех отчет'!B63,'Рейтинг по отзывам'!B:B,0))</f>
        <v>#N/A</v>
      </c>
      <c r="R63" s="26" t="e">
        <f>INDEX('рейтинг WB'!B:B,MATCH('Тех отчет'!B63,'рейтинг WB'!A:A,0))</f>
        <v>#N/A</v>
      </c>
      <c r="S63" s="27">
        <f>SUMIFS('Детализация отчётов'!AH:AH,'Детализация отчётов'!F:F,'Тех отчет'!B63,'Детализация отчётов'!J:J,"Продажа",'Детализация отчётов'!K:K,"Продажа")-SUMIFS('Детализация отчётов'!AH:AH,'Детализация отчётов'!F:F,'Тех отчет'!B63,'Детализация отчётов'!J:J,"Возврат",'Детализация отчётов'!K:K,"Возврат")</f>
        <v>0</v>
      </c>
      <c r="T63" s="23">
        <f>IFERROR(INDEX(Себестоимость!B:B,MATCH('Тех отчет'!B63,Себестоимость!A:A,0)),0)</f>
        <v>0</v>
      </c>
      <c r="U63" s="34" t="e">
        <f t="shared" si="4"/>
        <v>#DIV/0!</v>
      </c>
      <c r="V63" s="24">
        <f t="shared" si="5"/>
        <v>0</v>
      </c>
      <c r="W63" s="24">
        <f t="shared" si="6"/>
        <v>0</v>
      </c>
      <c r="X63" s="24" t="e">
        <f t="shared" si="7"/>
        <v>#DIV/0!</v>
      </c>
      <c r="Y63" s="23" t="e">
        <f>AVERAGEIFS('Детализация отчётов'!T:T,'Детализация отчётов'!F:F,'Тех отчет'!B63,'Детализация отчётов'!J:J,"Продажа",'Детализация отчётов'!K:K,"Продажа")</f>
        <v>#DIV/0!</v>
      </c>
      <c r="Z63" s="23">
        <f>SUMIF('Детализация отчётов'!F:F,'Тех отчет'!B63, 'Детализация отчётов'!AC:AC)</f>
        <v>0</v>
      </c>
      <c r="AA63" s="28"/>
      <c r="AB63" s="28"/>
      <c r="AC63" s="28"/>
      <c r="AD63" s="28"/>
      <c r="AE63" s="28"/>
      <c r="AF63" s="28"/>
    </row>
    <row r="64" spans="1:32" ht="15" thickBot="1">
      <c r="A64" s="23" t="s">
        <v>71</v>
      </c>
      <c r="B64" s="23" t="s">
        <v>299</v>
      </c>
      <c r="C64" s="24">
        <f>SUMIF(Продажи!F:F,'Тех отчет'!B64,Продажи!M:M)</f>
        <v>0</v>
      </c>
      <c r="D64" s="24">
        <f>SUMIF(Продажи!F:F,'Тех отчет'!B64,Продажи!L:L)</f>
        <v>0</v>
      </c>
      <c r="E64" s="24">
        <f>SUMIFS('Детализация отчётов'!T:T,'Детализация отчётов'!F:F,'Тех отчет'!B64,'Детализация отчётов'!J:J,"Продажа",'Детализация отчётов'!K:K,"Продажа")-SUMIFS('Детализация отчётов'!T:T,'Детализация отчётов'!F:F,'Тех отчет'!B64,'Детализация отчётов'!J:J,"Возврат",'Детализация отчётов'!K:K,"Возврат")</f>
        <v>0</v>
      </c>
      <c r="F64" s="24">
        <f>SUMIFS('Детализация отчётов'!N:N,'Детализация отчётов'!F:F,'Тех отчет'!B64,'Детализация отчётов'!J:J,"Продажа",'Детализация отчётов'!K:K,"Продажа")-SUMIFS('Детализация отчётов'!N:N,'Детализация отчётов'!F:F,'Тех отчет'!B64,'Детализация отчётов'!J:J,"Возврат",'Детализация отчётов'!K:K,"Возврат")</f>
        <v>0</v>
      </c>
      <c r="G64" s="24">
        <f>IFERROR(AVERAGEIFS('Детализация отчётов'!P:P,'Детализация отчётов'!F:F,'Тех отчет'!B64,'Детализация отчётов'!J:J,"Продажа",'Детализация отчётов'!K:K,"Продажа"),0)</f>
        <v>0</v>
      </c>
      <c r="H64" s="25" t="e">
        <f>INDEX('% выкупа'!B:B,MATCH(B64,'% выкупа'!A:A,0))</f>
        <v>#N/A</v>
      </c>
      <c r="I64" s="24">
        <f>IFERROR(INDEX(реклама!B:B,MATCH('Тех отчет'!B64,реклама!A:A,0)),0)</f>
        <v>0</v>
      </c>
      <c r="J64" s="24">
        <f>IFERROR(INDEX('Сумма по хранению'!B:B,MATCH(B64,'Сумма по хранению'!A:A,0)),0)</f>
        <v>0</v>
      </c>
      <c r="K64" s="24">
        <f>SUMIF('Детализация отчётов'!F:F,'Тех отчет'!B64, 'Детализация отчётов'!AK:AK)</f>
        <v>0</v>
      </c>
      <c r="L64" s="24" t="e">
        <f t="shared" si="2"/>
        <v>#DIV/0!</v>
      </c>
      <c r="M64" s="24" t="e">
        <f>INDEX('Остатки по складам'!B:B,MATCH(B64,'Остатки по складам'!A:A,0))</f>
        <v>#N/A</v>
      </c>
      <c r="N64" s="24">
        <f t="shared" si="3"/>
        <v>0</v>
      </c>
      <c r="O64" s="35">
        <f>SUMIF('Индекс локалицации'!A:A,'Тех отчет'!B64,'Индекс локалицации'!B:B)</f>
        <v>0</v>
      </c>
      <c r="P64" s="25" t="e">
        <f>AVERAGEIFS('Детализация отчётов'!W:W,'Детализация отчётов'!F:F,'Тех отчет'!B64,'Детализация отчётов'!J:J,"Продажа",'Детализация отчётов'!K:K,"Продажа")</f>
        <v>#DIV/0!</v>
      </c>
      <c r="Q64" s="23" t="e">
        <f>INDEX('Рейтинг по отзывам'!F:F,MATCH('Тех отчет'!B64,'Рейтинг по отзывам'!B:B,0))</f>
        <v>#N/A</v>
      </c>
      <c r="R64" s="26" t="e">
        <f>INDEX('рейтинг WB'!B:B,MATCH('Тех отчет'!B64,'рейтинг WB'!A:A,0))</f>
        <v>#N/A</v>
      </c>
      <c r="S64" s="27">
        <f>SUMIFS('Детализация отчётов'!AH:AH,'Детализация отчётов'!F:F,'Тех отчет'!B64,'Детализация отчётов'!J:J,"Продажа",'Детализация отчётов'!K:K,"Продажа")-SUMIFS('Детализация отчётов'!AH:AH,'Детализация отчётов'!F:F,'Тех отчет'!B64,'Детализация отчётов'!J:J,"Возврат",'Детализация отчётов'!K:K,"Возврат")</f>
        <v>0</v>
      </c>
      <c r="T64" s="23">
        <f>IFERROR(INDEX(Себестоимость!B:B,MATCH('Тех отчет'!B64,Себестоимость!A:A,0)),0)</f>
        <v>0</v>
      </c>
      <c r="U64" s="34" t="e">
        <f t="shared" si="4"/>
        <v>#DIV/0!</v>
      </c>
      <c r="V64" s="24">
        <f t="shared" si="5"/>
        <v>0</v>
      </c>
      <c r="W64" s="24">
        <f t="shared" si="6"/>
        <v>0</v>
      </c>
      <c r="X64" s="24" t="e">
        <f t="shared" si="7"/>
        <v>#DIV/0!</v>
      </c>
      <c r="Y64" s="23" t="e">
        <f>AVERAGEIFS('Детализация отчётов'!T:T,'Детализация отчётов'!F:F,'Тех отчет'!B64,'Детализация отчётов'!J:J,"Продажа",'Детализация отчётов'!K:K,"Продажа")</f>
        <v>#DIV/0!</v>
      </c>
      <c r="Z64" s="23">
        <f>SUMIF('Детализация отчётов'!F:F,'Тех отчет'!B64, 'Детализация отчётов'!AC:AC)</f>
        <v>0</v>
      </c>
      <c r="AA64" s="28"/>
      <c r="AB64" s="28"/>
      <c r="AC64" s="28"/>
      <c r="AD64" s="28"/>
      <c r="AE64" s="28"/>
      <c r="AF64" s="28"/>
    </row>
    <row r="65" spans="1:32" ht="15" thickBot="1">
      <c r="A65" s="23" t="s">
        <v>71</v>
      </c>
      <c r="B65" s="23" t="s">
        <v>308</v>
      </c>
      <c r="C65" s="24">
        <f>SUMIF(Продажи!F:F,'Тех отчет'!B65,Продажи!M:M)</f>
        <v>0</v>
      </c>
      <c r="D65" s="24">
        <f>SUMIF(Продажи!F:F,'Тех отчет'!B65,Продажи!L:L)</f>
        <v>0</v>
      </c>
      <c r="E65" s="24">
        <f>SUMIFS('Детализация отчётов'!T:T,'Детализация отчётов'!F:F,'Тех отчет'!B65,'Детализация отчётов'!J:J,"Продажа",'Детализация отчётов'!K:K,"Продажа")-SUMIFS('Детализация отчётов'!T:T,'Детализация отчётов'!F:F,'Тех отчет'!B65,'Детализация отчётов'!J:J,"Возврат",'Детализация отчётов'!K:K,"Возврат")</f>
        <v>0</v>
      </c>
      <c r="F65" s="24">
        <f>SUMIFS('Детализация отчётов'!N:N,'Детализация отчётов'!F:F,'Тех отчет'!B65,'Детализация отчётов'!J:J,"Продажа",'Детализация отчётов'!K:K,"Продажа")-SUMIFS('Детализация отчётов'!N:N,'Детализация отчётов'!F:F,'Тех отчет'!B65,'Детализация отчётов'!J:J,"Возврат",'Детализация отчётов'!K:K,"Возврат")</f>
        <v>0</v>
      </c>
      <c r="G65" s="24">
        <f>IFERROR(AVERAGEIFS('Детализация отчётов'!P:P,'Детализация отчётов'!F:F,'Тех отчет'!B65,'Детализация отчётов'!J:J,"Продажа",'Детализация отчётов'!K:K,"Продажа"),0)</f>
        <v>0</v>
      </c>
      <c r="H65" s="25" t="e">
        <f>INDEX('% выкупа'!B:B,MATCH(B65,'% выкупа'!A:A,0))</f>
        <v>#N/A</v>
      </c>
      <c r="I65" s="24">
        <f>IFERROR(INDEX(реклама!B:B,MATCH('Тех отчет'!B65,реклама!A:A,0)),0)</f>
        <v>0</v>
      </c>
      <c r="J65" s="24">
        <f>IFERROR(INDEX('Сумма по хранению'!B:B,MATCH(B65,'Сумма по хранению'!A:A,0)),0)</f>
        <v>0</v>
      </c>
      <c r="K65" s="24">
        <f>SUMIF('Детализация отчётов'!F:F,'Тех отчет'!B65, 'Детализация отчётов'!AK:AK)</f>
        <v>0</v>
      </c>
      <c r="L65" s="24" t="e">
        <f t="shared" si="2"/>
        <v>#DIV/0!</v>
      </c>
      <c r="M65" s="24" t="e">
        <f>INDEX('Остатки по складам'!B:B,MATCH(B65,'Остатки по складам'!A:A,0))</f>
        <v>#N/A</v>
      </c>
      <c r="N65" s="24">
        <f t="shared" si="3"/>
        <v>0</v>
      </c>
      <c r="O65" s="35">
        <f>SUMIF('Индекс локалицации'!A:A,'Тех отчет'!B65,'Индекс локалицации'!B:B)</f>
        <v>0</v>
      </c>
      <c r="P65" s="25" t="e">
        <f>AVERAGEIFS('Детализация отчётов'!W:W,'Детализация отчётов'!F:F,'Тех отчет'!B65,'Детализация отчётов'!J:J,"Продажа",'Детализация отчётов'!K:K,"Продажа")</f>
        <v>#DIV/0!</v>
      </c>
      <c r="Q65" s="23" t="e">
        <f>INDEX('Рейтинг по отзывам'!F:F,MATCH('Тех отчет'!B65,'Рейтинг по отзывам'!B:B,0))</f>
        <v>#N/A</v>
      </c>
      <c r="R65" s="26" t="e">
        <f>INDEX('рейтинг WB'!B:B,MATCH('Тех отчет'!B65,'рейтинг WB'!A:A,0))</f>
        <v>#N/A</v>
      </c>
      <c r="S65" s="27">
        <f>SUMIFS('Детализация отчётов'!AH:AH,'Детализация отчётов'!F:F,'Тех отчет'!B65,'Детализация отчётов'!J:J,"Продажа",'Детализация отчётов'!K:K,"Продажа")-SUMIFS('Детализация отчётов'!AH:AH,'Детализация отчётов'!F:F,'Тех отчет'!B65,'Детализация отчётов'!J:J,"Возврат",'Детализация отчётов'!K:K,"Возврат")</f>
        <v>0</v>
      </c>
      <c r="T65" s="23">
        <f>IFERROR(INDEX(Себестоимость!B:B,MATCH('Тех отчет'!B65,Себестоимость!A:A,0)),0)</f>
        <v>0</v>
      </c>
      <c r="U65" s="34" t="e">
        <f t="shared" si="4"/>
        <v>#DIV/0!</v>
      </c>
      <c r="V65" s="24">
        <f t="shared" si="5"/>
        <v>0</v>
      </c>
      <c r="W65" s="24">
        <f t="shared" si="6"/>
        <v>0</v>
      </c>
      <c r="X65" s="24" t="e">
        <f t="shared" si="7"/>
        <v>#DIV/0!</v>
      </c>
      <c r="Y65" s="23" t="e">
        <f>AVERAGEIFS('Детализация отчётов'!T:T,'Детализация отчётов'!F:F,'Тех отчет'!B65,'Детализация отчётов'!J:J,"Продажа",'Детализация отчётов'!K:K,"Продажа")</f>
        <v>#DIV/0!</v>
      </c>
      <c r="Z65" s="23">
        <f>SUMIF('Детализация отчётов'!F:F,'Тех отчет'!B65, 'Детализация отчётов'!AC:AC)</f>
        <v>0</v>
      </c>
      <c r="AA65" s="28"/>
      <c r="AB65" s="28"/>
      <c r="AC65" s="28"/>
      <c r="AD65" s="28"/>
      <c r="AE65" s="28"/>
      <c r="AF65" s="28"/>
    </row>
    <row r="66" spans="1:32" ht="15" thickBot="1">
      <c r="A66" s="23" t="s">
        <v>71</v>
      </c>
      <c r="B66" s="23" t="s">
        <v>275</v>
      </c>
      <c r="C66" s="24">
        <f>SUMIF(Продажи!F:F,'Тех отчет'!B66,Продажи!M:M)</f>
        <v>0</v>
      </c>
      <c r="D66" s="24">
        <f>SUMIF(Продажи!F:F,'Тех отчет'!B66,Продажи!L:L)</f>
        <v>0</v>
      </c>
      <c r="E66" s="24">
        <f>SUMIFS('Детализация отчётов'!T:T,'Детализация отчётов'!F:F,'Тех отчет'!B66,'Детализация отчётов'!J:J,"Продажа",'Детализация отчётов'!K:K,"Продажа")-SUMIFS('Детализация отчётов'!T:T,'Детализация отчётов'!F:F,'Тех отчет'!B66,'Детализация отчётов'!J:J,"Возврат",'Детализация отчётов'!K:K,"Возврат")</f>
        <v>0</v>
      </c>
      <c r="F66" s="24">
        <f>SUMIFS('Детализация отчётов'!N:N,'Детализация отчётов'!F:F,'Тех отчет'!B66,'Детализация отчётов'!J:J,"Продажа",'Детализация отчётов'!K:K,"Продажа")-SUMIFS('Детализация отчётов'!N:N,'Детализация отчётов'!F:F,'Тех отчет'!B66,'Детализация отчётов'!J:J,"Возврат",'Детализация отчётов'!K:K,"Возврат")</f>
        <v>0</v>
      </c>
      <c r="G66" s="24">
        <f>IFERROR(AVERAGEIFS('Детализация отчётов'!P:P,'Детализация отчётов'!F:F,'Тех отчет'!B66,'Детализация отчётов'!J:J,"Продажа",'Детализация отчётов'!K:K,"Продажа"),0)</f>
        <v>0</v>
      </c>
      <c r="H66" s="25" t="e">
        <f>INDEX('% выкупа'!B:B,MATCH(B66,'% выкупа'!A:A,0))</f>
        <v>#N/A</v>
      </c>
      <c r="I66" s="24">
        <f>IFERROR(INDEX(реклама!B:B,MATCH('Тех отчет'!B66,реклама!A:A,0)),0)</f>
        <v>0</v>
      </c>
      <c r="J66" s="24">
        <f>IFERROR(INDEX('Сумма по хранению'!B:B,MATCH(B66,'Сумма по хранению'!A:A,0)),0)</f>
        <v>0</v>
      </c>
      <c r="K66" s="24">
        <f>SUMIF('Детализация отчётов'!F:F,'Тех отчет'!B66, 'Детализация отчётов'!AK:AK)</f>
        <v>0</v>
      </c>
      <c r="L66" s="24" t="e">
        <f t="shared" si="2"/>
        <v>#DIV/0!</v>
      </c>
      <c r="M66" s="24" t="e">
        <f>INDEX('Остатки по складам'!B:B,MATCH(B66,'Остатки по складам'!A:A,0))</f>
        <v>#N/A</v>
      </c>
      <c r="N66" s="24">
        <f t="shared" si="3"/>
        <v>0</v>
      </c>
      <c r="O66" s="35">
        <f>SUMIF('Индекс локалицации'!A:A,'Тех отчет'!B66,'Индекс локалицации'!B:B)</f>
        <v>0</v>
      </c>
      <c r="P66" s="25" t="e">
        <f>AVERAGEIFS('Детализация отчётов'!W:W,'Детализация отчётов'!F:F,'Тех отчет'!B66,'Детализация отчётов'!J:J,"Продажа",'Детализация отчётов'!K:K,"Продажа")</f>
        <v>#DIV/0!</v>
      </c>
      <c r="Q66" s="23" t="e">
        <f>INDEX('Рейтинг по отзывам'!F:F,MATCH('Тех отчет'!B66,'Рейтинг по отзывам'!B:B,0))</f>
        <v>#N/A</v>
      </c>
      <c r="R66" s="26" t="e">
        <f>INDEX('рейтинг WB'!B:B,MATCH('Тех отчет'!B66,'рейтинг WB'!A:A,0))</f>
        <v>#N/A</v>
      </c>
      <c r="S66" s="27">
        <f>SUMIFS('Детализация отчётов'!AH:AH,'Детализация отчётов'!F:F,'Тех отчет'!B66,'Детализация отчётов'!J:J,"Продажа",'Детализация отчётов'!K:K,"Продажа")-SUMIFS('Детализация отчётов'!AH:AH,'Детализация отчётов'!F:F,'Тех отчет'!B66,'Детализация отчётов'!J:J,"Возврат",'Детализация отчётов'!K:K,"Возврат")</f>
        <v>0</v>
      </c>
      <c r="T66" s="23">
        <f>IFERROR(INDEX(Себестоимость!B:B,MATCH('Тех отчет'!B66,Себестоимость!A:A,0)),0)</f>
        <v>0</v>
      </c>
      <c r="U66" s="34" t="e">
        <f t="shared" si="4"/>
        <v>#DIV/0!</v>
      </c>
      <c r="V66" s="24">
        <f t="shared" si="5"/>
        <v>0</v>
      </c>
      <c r="W66" s="24">
        <f t="shared" si="6"/>
        <v>0</v>
      </c>
      <c r="X66" s="24" t="e">
        <f t="shared" si="7"/>
        <v>#DIV/0!</v>
      </c>
      <c r="Y66" s="23" t="e">
        <f>AVERAGEIFS('Детализация отчётов'!T:T,'Детализация отчётов'!F:F,'Тех отчет'!B66,'Детализация отчётов'!J:J,"Продажа",'Детализация отчётов'!K:K,"Продажа")</f>
        <v>#DIV/0!</v>
      </c>
      <c r="Z66" s="23">
        <f>SUMIF('Детализация отчётов'!F:F,'Тех отчет'!B66, 'Детализация отчётов'!AC:AC)</f>
        <v>0</v>
      </c>
      <c r="AA66" s="28"/>
      <c r="AB66" s="28"/>
      <c r="AC66" s="28"/>
      <c r="AD66" s="28"/>
      <c r="AE66" s="28"/>
      <c r="AF66" s="28"/>
    </row>
    <row r="67" spans="1:32" ht="15" thickBot="1">
      <c r="A67" s="23" t="s">
        <v>71</v>
      </c>
      <c r="B67" s="23" t="s">
        <v>274</v>
      </c>
      <c r="C67" s="24">
        <f>SUMIF(Продажи!F:F,'Тех отчет'!B67,Продажи!M:M)</f>
        <v>0</v>
      </c>
      <c r="D67" s="24">
        <f>SUMIF(Продажи!F:F,'Тех отчет'!B67,Продажи!L:L)</f>
        <v>0</v>
      </c>
      <c r="E67" s="24">
        <f>SUMIFS('Детализация отчётов'!T:T,'Детализация отчётов'!F:F,'Тех отчет'!B67,'Детализация отчётов'!J:J,"Продажа",'Детализация отчётов'!K:K,"Продажа")-SUMIFS('Детализация отчётов'!T:T,'Детализация отчётов'!F:F,'Тех отчет'!B67,'Детализация отчётов'!J:J,"Возврат",'Детализация отчётов'!K:K,"Возврат")</f>
        <v>0</v>
      </c>
      <c r="F67" s="24">
        <f>SUMIFS('Детализация отчётов'!N:N,'Детализация отчётов'!F:F,'Тех отчет'!B67,'Детализация отчётов'!J:J,"Продажа",'Детализация отчётов'!K:K,"Продажа")-SUMIFS('Детализация отчётов'!N:N,'Детализация отчётов'!F:F,'Тех отчет'!B67,'Детализация отчётов'!J:J,"Возврат",'Детализация отчётов'!K:K,"Возврат")</f>
        <v>0</v>
      </c>
      <c r="G67" s="24">
        <f>IFERROR(AVERAGEIFS('Детализация отчётов'!P:P,'Детализация отчётов'!F:F,'Тех отчет'!B67,'Детализация отчётов'!J:J,"Продажа",'Детализация отчётов'!K:K,"Продажа"),0)</f>
        <v>0</v>
      </c>
      <c r="H67" s="25" t="e">
        <f>INDEX('% выкупа'!B:B,MATCH(B67,'% выкупа'!A:A,0))</f>
        <v>#N/A</v>
      </c>
      <c r="I67" s="24">
        <f>IFERROR(INDEX(реклама!B:B,MATCH('Тех отчет'!B67,реклама!A:A,0)),0)</f>
        <v>0</v>
      </c>
      <c r="J67" s="24">
        <f>IFERROR(INDEX('Сумма по хранению'!B:B,MATCH(B67,'Сумма по хранению'!A:A,0)),0)</f>
        <v>0</v>
      </c>
      <c r="K67" s="24">
        <f>SUMIF('Детализация отчётов'!F:F,'Тех отчет'!B67, 'Детализация отчётов'!AK:AK)</f>
        <v>0</v>
      </c>
      <c r="L67" s="24" t="e">
        <f t="shared" si="2"/>
        <v>#DIV/0!</v>
      </c>
      <c r="M67" s="24" t="e">
        <f>INDEX('Остатки по складам'!B:B,MATCH(B67,'Остатки по складам'!A:A,0))</f>
        <v>#N/A</v>
      </c>
      <c r="N67" s="24">
        <f t="shared" si="3"/>
        <v>0</v>
      </c>
      <c r="O67" s="35">
        <f>SUMIF('Индекс локалицации'!A:A,'Тех отчет'!B67,'Индекс локалицации'!B:B)</f>
        <v>0</v>
      </c>
      <c r="P67" s="25" t="e">
        <f>AVERAGEIFS('Детализация отчётов'!W:W,'Детализация отчётов'!F:F,'Тех отчет'!B67,'Детализация отчётов'!J:J,"Продажа",'Детализация отчётов'!K:K,"Продажа")</f>
        <v>#DIV/0!</v>
      </c>
      <c r="Q67" s="23" t="e">
        <f>INDEX('Рейтинг по отзывам'!F:F,MATCH('Тех отчет'!B67,'Рейтинг по отзывам'!B:B,0))</f>
        <v>#N/A</v>
      </c>
      <c r="R67" s="26" t="e">
        <f>INDEX('рейтинг WB'!B:B,MATCH('Тех отчет'!B67,'рейтинг WB'!A:A,0))</f>
        <v>#N/A</v>
      </c>
      <c r="S67" s="27">
        <f>SUMIFS('Детализация отчётов'!AH:AH,'Детализация отчётов'!F:F,'Тех отчет'!B67,'Детализация отчётов'!J:J,"Продажа",'Детализация отчётов'!K:K,"Продажа")-SUMIFS('Детализация отчётов'!AH:AH,'Детализация отчётов'!F:F,'Тех отчет'!B67,'Детализация отчётов'!J:J,"Возврат",'Детализация отчётов'!K:K,"Возврат")</f>
        <v>0</v>
      </c>
      <c r="T67" s="23">
        <f>IFERROR(INDEX(Себестоимость!B:B,MATCH('Тех отчет'!B67,Себестоимость!A:A,0)),0)</f>
        <v>0</v>
      </c>
      <c r="U67" s="34" t="e">
        <f t="shared" si="4"/>
        <v>#DIV/0!</v>
      </c>
      <c r="V67" s="24">
        <f t="shared" si="5"/>
        <v>0</v>
      </c>
      <c r="W67" s="24">
        <f t="shared" si="6"/>
        <v>0</v>
      </c>
      <c r="X67" s="24" t="e">
        <f t="shared" si="7"/>
        <v>#DIV/0!</v>
      </c>
      <c r="Y67" s="23" t="e">
        <f>AVERAGEIFS('Детализация отчётов'!T:T,'Детализация отчётов'!F:F,'Тех отчет'!B67,'Детализация отчётов'!J:J,"Продажа",'Детализация отчётов'!K:K,"Продажа")</f>
        <v>#DIV/0!</v>
      </c>
      <c r="Z67" s="23">
        <f>SUMIF('Детализация отчётов'!F:F,'Тех отчет'!B67, 'Детализация отчётов'!AC:AC)</f>
        <v>0</v>
      </c>
      <c r="AA67" s="28"/>
      <c r="AB67" s="28"/>
      <c r="AC67" s="28"/>
      <c r="AD67" s="28"/>
      <c r="AE67" s="28"/>
      <c r="AF67" s="28"/>
    </row>
    <row r="68" spans="1:32" ht="15" thickBot="1">
      <c r="A68" s="23" t="s">
        <v>71</v>
      </c>
      <c r="B68" s="23" t="s">
        <v>276</v>
      </c>
      <c r="C68" s="24">
        <f>SUMIF(Продажи!F:F,'Тех отчет'!B68,Продажи!M:M)</f>
        <v>0</v>
      </c>
      <c r="D68" s="24">
        <f>SUMIF(Продажи!F:F,'Тех отчет'!B68,Продажи!L:L)</f>
        <v>0</v>
      </c>
      <c r="E68" s="24">
        <f>SUMIFS('Детализация отчётов'!T:T,'Детализация отчётов'!F:F,'Тех отчет'!B68,'Детализация отчётов'!J:J,"Продажа",'Детализация отчётов'!K:K,"Продажа")-SUMIFS('Детализация отчётов'!T:T,'Детализация отчётов'!F:F,'Тех отчет'!B68,'Детализация отчётов'!J:J,"Возврат",'Детализация отчётов'!K:K,"Возврат")</f>
        <v>0</v>
      </c>
      <c r="F68" s="24">
        <f>SUMIFS('Детализация отчётов'!N:N,'Детализация отчётов'!F:F,'Тех отчет'!B68,'Детализация отчётов'!J:J,"Продажа",'Детализация отчётов'!K:K,"Продажа")-SUMIFS('Детализация отчётов'!N:N,'Детализация отчётов'!F:F,'Тех отчет'!B68,'Детализация отчётов'!J:J,"Возврат",'Детализация отчётов'!K:K,"Возврат")</f>
        <v>0</v>
      </c>
      <c r="G68" s="24">
        <f>IFERROR(AVERAGEIFS('Детализация отчётов'!P:P,'Детализация отчётов'!F:F,'Тех отчет'!B68,'Детализация отчётов'!J:J,"Продажа",'Детализация отчётов'!K:K,"Продажа"),0)</f>
        <v>0</v>
      </c>
      <c r="H68" s="25" t="e">
        <f>INDEX('% выкупа'!B:B,MATCH(B68,'% выкупа'!A:A,0))</f>
        <v>#N/A</v>
      </c>
      <c r="I68" s="24">
        <f>IFERROR(INDEX(реклама!B:B,MATCH('Тех отчет'!B68,реклама!A:A,0)),0)</f>
        <v>0</v>
      </c>
      <c r="J68" s="24">
        <f>IFERROR(INDEX('Сумма по хранению'!B:B,MATCH(B68,'Сумма по хранению'!A:A,0)),0)</f>
        <v>0</v>
      </c>
      <c r="K68" s="24">
        <f>SUMIF('Детализация отчётов'!F:F,'Тех отчет'!B68, 'Детализация отчётов'!AK:AK)</f>
        <v>0</v>
      </c>
      <c r="L68" s="24" t="e">
        <f t="shared" si="2"/>
        <v>#DIV/0!</v>
      </c>
      <c r="M68" s="24" t="e">
        <f>INDEX('Остатки по складам'!B:B,MATCH(B68,'Остатки по складам'!A:A,0))</f>
        <v>#N/A</v>
      </c>
      <c r="N68" s="24">
        <f t="shared" si="3"/>
        <v>0</v>
      </c>
      <c r="O68" s="35">
        <f>SUMIF('Индекс локалицации'!A:A,'Тех отчет'!B68,'Индекс локалицации'!B:B)</f>
        <v>0</v>
      </c>
      <c r="P68" s="25" t="e">
        <f>AVERAGEIFS('Детализация отчётов'!W:W,'Детализация отчётов'!F:F,'Тех отчет'!B68,'Детализация отчётов'!J:J,"Продажа",'Детализация отчётов'!K:K,"Продажа")</f>
        <v>#DIV/0!</v>
      </c>
      <c r="Q68" s="23" t="e">
        <f>INDEX('Рейтинг по отзывам'!F:F,MATCH('Тех отчет'!B68,'Рейтинг по отзывам'!B:B,0))</f>
        <v>#N/A</v>
      </c>
      <c r="R68" s="26" t="e">
        <f>INDEX('рейтинг WB'!B:B,MATCH('Тех отчет'!B68,'рейтинг WB'!A:A,0))</f>
        <v>#N/A</v>
      </c>
      <c r="S68" s="27">
        <f>SUMIFS('Детализация отчётов'!AH:AH,'Детализация отчётов'!F:F,'Тех отчет'!B68,'Детализация отчётов'!J:J,"Продажа",'Детализация отчётов'!K:K,"Продажа")-SUMIFS('Детализация отчётов'!AH:AH,'Детализация отчётов'!F:F,'Тех отчет'!B68,'Детализация отчётов'!J:J,"Возврат",'Детализация отчётов'!K:K,"Возврат")</f>
        <v>0</v>
      </c>
      <c r="T68" s="23">
        <f>IFERROR(INDEX(Себестоимость!B:B,MATCH('Тех отчет'!B68,Себестоимость!A:A,0)),0)</f>
        <v>0</v>
      </c>
      <c r="U68" s="34" t="e">
        <f t="shared" si="4"/>
        <v>#DIV/0!</v>
      </c>
      <c r="V68" s="24">
        <f t="shared" si="5"/>
        <v>0</v>
      </c>
      <c r="W68" s="24">
        <f t="shared" si="6"/>
        <v>0</v>
      </c>
      <c r="X68" s="24" t="e">
        <f t="shared" si="7"/>
        <v>#DIV/0!</v>
      </c>
      <c r="Y68" s="23" t="e">
        <f>AVERAGEIFS('Детализация отчётов'!T:T,'Детализация отчётов'!F:F,'Тех отчет'!B68,'Детализация отчётов'!J:J,"Продажа",'Детализация отчётов'!K:K,"Продажа")</f>
        <v>#DIV/0!</v>
      </c>
      <c r="Z68" s="23">
        <f>SUMIF('Детализация отчётов'!F:F,'Тех отчет'!B68, 'Детализация отчётов'!AC:AC)</f>
        <v>0</v>
      </c>
      <c r="AA68" s="28"/>
      <c r="AB68" s="28"/>
      <c r="AC68" s="28"/>
      <c r="AD68" s="28"/>
      <c r="AE68" s="28"/>
      <c r="AF68" s="28"/>
    </row>
    <row r="69" spans="1:32" ht="15" thickBot="1">
      <c r="A69" s="23" t="s">
        <v>71</v>
      </c>
      <c r="B69" s="23" t="s">
        <v>282</v>
      </c>
      <c r="C69" s="24">
        <f>SUMIF(Продажи!F:F,'Тех отчет'!B69,Продажи!M:M)</f>
        <v>0</v>
      </c>
      <c r="D69" s="24">
        <f>SUMIF(Продажи!F:F,'Тех отчет'!B69,Продажи!L:L)</f>
        <v>0</v>
      </c>
      <c r="E69" s="24">
        <f>SUMIFS('Детализация отчётов'!T:T,'Детализация отчётов'!F:F,'Тех отчет'!B69,'Детализация отчётов'!J:J,"Продажа",'Детализация отчётов'!K:K,"Продажа")-SUMIFS('Детализация отчётов'!T:T,'Детализация отчётов'!F:F,'Тех отчет'!B69,'Детализация отчётов'!J:J,"Возврат",'Детализация отчётов'!K:K,"Возврат")</f>
        <v>0</v>
      </c>
      <c r="F69" s="24">
        <f>SUMIFS('Детализация отчётов'!N:N,'Детализация отчётов'!F:F,'Тех отчет'!B69,'Детализация отчётов'!J:J,"Продажа",'Детализация отчётов'!K:K,"Продажа")-SUMIFS('Детализация отчётов'!N:N,'Детализация отчётов'!F:F,'Тех отчет'!B69,'Детализация отчётов'!J:J,"Возврат",'Детализация отчётов'!K:K,"Возврат")</f>
        <v>0</v>
      </c>
      <c r="G69" s="24">
        <f>IFERROR(AVERAGEIFS('Детализация отчётов'!P:P,'Детализация отчётов'!F:F,'Тех отчет'!B69,'Детализация отчётов'!J:J,"Продажа",'Детализация отчётов'!K:K,"Продажа"),0)</f>
        <v>0</v>
      </c>
      <c r="H69" s="25" t="e">
        <f>INDEX('% выкупа'!B:B,MATCH(B69,'% выкупа'!A:A,0))</f>
        <v>#N/A</v>
      </c>
      <c r="I69" s="24">
        <f>IFERROR(INDEX(реклама!B:B,MATCH('Тех отчет'!B69,реклама!A:A,0)),0)</f>
        <v>0</v>
      </c>
      <c r="J69" s="24">
        <f>IFERROR(INDEX('Сумма по хранению'!B:B,MATCH(B69,'Сумма по хранению'!A:A,0)),0)</f>
        <v>0</v>
      </c>
      <c r="K69" s="24">
        <f>SUMIF('Детализация отчётов'!F:F,'Тех отчет'!B69, 'Детализация отчётов'!AK:AK)</f>
        <v>0</v>
      </c>
      <c r="L69" s="24" t="e">
        <f t="shared" ref="L69:L131" si="8">K69/F69</f>
        <v>#DIV/0!</v>
      </c>
      <c r="M69" s="24" t="e">
        <f>INDEX('Остатки по складам'!B:B,MATCH(B69,'Остатки по складам'!A:A,0))</f>
        <v>#N/A</v>
      </c>
      <c r="N69" s="24">
        <f t="shared" ref="N69:N131" si="9">IFERROR(M69/F69*7,0)</f>
        <v>0</v>
      </c>
      <c r="O69" s="35">
        <f>SUMIF('Индекс локалицации'!A:A,'Тех отчет'!B69,'Индекс локалицации'!B:B)</f>
        <v>0</v>
      </c>
      <c r="P69" s="25" t="e">
        <f>AVERAGEIFS('Детализация отчётов'!W:W,'Детализация отчётов'!F:F,'Тех отчет'!B69,'Детализация отчётов'!J:J,"Продажа",'Детализация отчётов'!K:K,"Продажа")</f>
        <v>#DIV/0!</v>
      </c>
      <c r="Q69" s="23" t="e">
        <f>INDEX('Рейтинг по отзывам'!F:F,MATCH('Тех отчет'!B69,'Рейтинг по отзывам'!B:B,0))</f>
        <v>#N/A</v>
      </c>
      <c r="R69" s="26" t="e">
        <f>INDEX('рейтинг WB'!B:B,MATCH('Тех отчет'!B69,'рейтинг WB'!A:A,0))</f>
        <v>#N/A</v>
      </c>
      <c r="S69" s="27">
        <f>SUMIFS('Детализация отчётов'!AH:AH,'Детализация отчётов'!F:F,'Тех отчет'!B69,'Детализация отчётов'!J:J,"Продажа",'Детализация отчётов'!K:K,"Продажа")-SUMIFS('Детализация отчётов'!AH:AH,'Детализация отчётов'!F:F,'Тех отчет'!B69,'Детализация отчётов'!J:J,"Возврат",'Детализация отчётов'!K:K,"Возврат")</f>
        <v>0</v>
      </c>
      <c r="T69" s="23">
        <f>IFERROR(INDEX(Себестоимость!B:B,MATCH('Тех отчет'!B69,Себестоимость!A:A,0)),0)</f>
        <v>0</v>
      </c>
      <c r="U69" s="34" t="e">
        <f t="shared" ref="U69:U131" si="10">V69/E69</f>
        <v>#DIV/0!</v>
      </c>
      <c r="V69" s="24">
        <f t="shared" ref="V69:V132" si="11">IFERROR(S69-I69-J69-K69-T69*F69-W69-Z69,0)</f>
        <v>0</v>
      </c>
      <c r="W69" s="24">
        <f t="shared" ref="W69:W132" si="12">(G69*F69)*$W$2</f>
        <v>0</v>
      </c>
      <c r="X69" s="24" t="e">
        <f t="shared" ref="X69:X131" si="13">V69/F69</f>
        <v>#DIV/0!</v>
      </c>
      <c r="Y69" s="23" t="e">
        <f>AVERAGEIFS('Детализация отчётов'!T:T,'Детализация отчётов'!F:F,'Тех отчет'!B69,'Детализация отчётов'!J:J,"Продажа",'Детализация отчётов'!K:K,"Продажа")</f>
        <v>#DIV/0!</v>
      </c>
      <c r="Z69" s="23">
        <f>SUMIF('Детализация отчётов'!F:F,'Тех отчет'!B69, 'Детализация отчётов'!AC:AC)</f>
        <v>0</v>
      </c>
      <c r="AA69" s="28"/>
      <c r="AB69" s="28"/>
      <c r="AC69" s="28"/>
      <c r="AD69" s="28"/>
      <c r="AE69" s="28"/>
      <c r="AF69" s="28"/>
    </row>
    <row r="70" spans="1:32" ht="15" thickBot="1">
      <c r="A70" s="23" t="s">
        <v>71</v>
      </c>
      <c r="B70" s="23" t="s">
        <v>300</v>
      </c>
      <c r="C70" s="24">
        <f>SUMIF(Продажи!F:F,'Тех отчет'!B70,Продажи!M:M)</f>
        <v>0</v>
      </c>
      <c r="D70" s="24">
        <f>SUMIF(Продажи!F:F,'Тех отчет'!B70,Продажи!L:L)</f>
        <v>0</v>
      </c>
      <c r="E70" s="24">
        <f>SUMIFS('Детализация отчётов'!T:T,'Детализация отчётов'!F:F,'Тех отчет'!B70,'Детализация отчётов'!J:J,"Продажа",'Детализация отчётов'!K:K,"Продажа")-SUMIFS('Детализация отчётов'!T:T,'Детализация отчётов'!F:F,'Тех отчет'!B70,'Детализация отчётов'!J:J,"Возврат",'Детализация отчётов'!K:K,"Возврат")</f>
        <v>0</v>
      </c>
      <c r="F70" s="24">
        <f>SUMIFS('Детализация отчётов'!N:N,'Детализация отчётов'!F:F,'Тех отчет'!B70,'Детализация отчётов'!J:J,"Продажа",'Детализация отчётов'!K:K,"Продажа")-SUMIFS('Детализация отчётов'!N:N,'Детализация отчётов'!F:F,'Тех отчет'!B70,'Детализация отчётов'!J:J,"Возврат",'Детализация отчётов'!K:K,"Возврат")</f>
        <v>0</v>
      </c>
      <c r="G70" s="24">
        <f>IFERROR(AVERAGEIFS('Детализация отчётов'!P:P,'Детализация отчётов'!F:F,'Тех отчет'!B70,'Детализация отчётов'!J:J,"Продажа",'Детализация отчётов'!K:K,"Продажа"),0)</f>
        <v>0</v>
      </c>
      <c r="H70" s="25" t="e">
        <f>INDEX('% выкупа'!B:B,MATCH(B70,'% выкупа'!A:A,0))</f>
        <v>#N/A</v>
      </c>
      <c r="I70" s="24">
        <f>IFERROR(INDEX(реклама!B:B,MATCH('Тех отчет'!B70,реклама!A:A,0)),0)</f>
        <v>0</v>
      </c>
      <c r="J70" s="24">
        <f>IFERROR(INDEX('Сумма по хранению'!B:B,MATCH(B70,'Сумма по хранению'!A:A,0)),0)</f>
        <v>0</v>
      </c>
      <c r="K70" s="24">
        <f>SUMIF('Детализация отчётов'!F:F,'Тех отчет'!B70, 'Детализация отчётов'!AK:AK)</f>
        <v>0</v>
      </c>
      <c r="L70" s="24" t="e">
        <f t="shared" si="8"/>
        <v>#DIV/0!</v>
      </c>
      <c r="M70" s="24" t="e">
        <f>INDEX('Остатки по складам'!B:B,MATCH(B70,'Остатки по складам'!A:A,0))</f>
        <v>#N/A</v>
      </c>
      <c r="N70" s="24">
        <f t="shared" si="9"/>
        <v>0</v>
      </c>
      <c r="O70" s="35">
        <f>SUMIF('Индекс локалицации'!A:A,'Тех отчет'!B70,'Индекс локалицации'!B:B)</f>
        <v>0</v>
      </c>
      <c r="P70" s="25" t="e">
        <f>AVERAGEIFS('Детализация отчётов'!W:W,'Детализация отчётов'!F:F,'Тех отчет'!B70,'Детализация отчётов'!J:J,"Продажа",'Детализация отчётов'!K:K,"Продажа")</f>
        <v>#DIV/0!</v>
      </c>
      <c r="Q70" s="23" t="e">
        <f>INDEX('Рейтинг по отзывам'!F:F,MATCH('Тех отчет'!B70,'Рейтинг по отзывам'!B:B,0))</f>
        <v>#N/A</v>
      </c>
      <c r="R70" s="26" t="e">
        <f>INDEX('рейтинг WB'!B:B,MATCH('Тех отчет'!B70,'рейтинг WB'!A:A,0))</f>
        <v>#N/A</v>
      </c>
      <c r="S70" s="27">
        <f>SUMIFS('Детализация отчётов'!AH:AH,'Детализация отчётов'!F:F,'Тех отчет'!B70,'Детализация отчётов'!J:J,"Продажа",'Детализация отчётов'!K:K,"Продажа")-SUMIFS('Детализация отчётов'!AH:AH,'Детализация отчётов'!F:F,'Тех отчет'!B70,'Детализация отчётов'!J:J,"Возврат",'Детализация отчётов'!K:K,"Возврат")</f>
        <v>0</v>
      </c>
      <c r="T70" s="23">
        <f>IFERROR(INDEX(Себестоимость!B:B,MATCH('Тех отчет'!B70,Себестоимость!A:A,0)),0)</f>
        <v>0</v>
      </c>
      <c r="U70" s="34" t="e">
        <f t="shared" si="10"/>
        <v>#DIV/0!</v>
      </c>
      <c r="V70" s="24">
        <f t="shared" si="11"/>
        <v>0</v>
      </c>
      <c r="W70" s="24">
        <f t="shared" si="12"/>
        <v>0</v>
      </c>
      <c r="X70" s="24" t="e">
        <f t="shared" si="13"/>
        <v>#DIV/0!</v>
      </c>
      <c r="Y70" s="23" t="e">
        <f>AVERAGEIFS('Детализация отчётов'!T:T,'Детализация отчётов'!F:F,'Тех отчет'!B70,'Детализация отчётов'!J:J,"Продажа",'Детализация отчётов'!K:K,"Продажа")</f>
        <v>#DIV/0!</v>
      </c>
      <c r="Z70" s="23">
        <f>SUMIF('Детализация отчётов'!F:F,'Тех отчет'!B70, 'Детализация отчётов'!AC:AC)</f>
        <v>0</v>
      </c>
      <c r="AA70" s="28"/>
      <c r="AB70" s="28"/>
      <c r="AC70" s="28"/>
      <c r="AD70" s="28"/>
      <c r="AE70" s="28"/>
      <c r="AF70" s="28"/>
    </row>
    <row r="71" spans="1:32" ht="15" thickBot="1">
      <c r="A71" s="23" t="s">
        <v>71</v>
      </c>
      <c r="B71" s="23" t="s">
        <v>301</v>
      </c>
      <c r="C71" s="24">
        <f>SUMIF(Продажи!F:F,'Тех отчет'!B71,Продажи!M:M)</f>
        <v>0</v>
      </c>
      <c r="D71" s="24">
        <f>SUMIF(Продажи!F:F,'Тех отчет'!B71,Продажи!L:L)</f>
        <v>0</v>
      </c>
      <c r="E71" s="24">
        <f>SUMIFS('Детализация отчётов'!T:T,'Детализация отчётов'!F:F,'Тех отчет'!B71,'Детализация отчётов'!J:J,"Продажа",'Детализация отчётов'!K:K,"Продажа")-SUMIFS('Детализация отчётов'!T:T,'Детализация отчётов'!F:F,'Тех отчет'!B71,'Детализация отчётов'!J:J,"Возврат",'Детализация отчётов'!K:K,"Возврат")</f>
        <v>0</v>
      </c>
      <c r="F71" s="24">
        <f>SUMIFS('Детализация отчётов'!N:N,'Детализация отчётов'!F:F,'Тех отчет'!B71,'Детализация отчётов'!J:J,"Продажа",'Детализация отчётов'!K:K,"Продажа")-SUMIFS('Детализация отчётов'!N:N,'Детализация отчётов'!F:F,'Тех отчет'!B71,'Детализация отчётов'!J:J,"Возврат",'Детализация отчётов'!K:K,"Возврат")</f>
        <v>0</v>
      </c>
      <c r="G71" s="24">
        <f>IFERROR(AVERAGEIFS('Детализация отчётов'!P:P,'Детализация отчётов'!F:F,'Тех отчет'!B71,'Детализация отчётов'!J:J,"Продажа",'Детализация отчётов'!K:K,"Продажа"),0)</f>
        <v>0</v>
      </c>
      <c r="H71" s="25" t="e">
        <f>INDEX('% выкупа'!B:B,MATCH(B71,'% выкупа'!A:A,0))</f>
        <v>#N/A</v>
      </c>
      <c r="I71" s="24">
        <f>IFERROR(INDEX(реклама!B:B,MATCH('Тех отчет'!B71,реклама!A:A,0)),0)</f>
        <v>0</v>
      </c>
      <c r="J71" s="24">
        <f>IFERROR(INDEX('Сумма по хранению'!B:B,MATCH(B71,'Сумма по хранению'!A:A,0)),0)</f>
        <v>0</v>
      </c>
      <c r="K71" s="24">
        <f>SUMIF('Детализация отчётов'!F:F,'Тех отчет'!B71, 'Детализация отчётов'!AK:AK)</f>
        <v>0</v>
      </c>
      <c r="L71" s="24" t="e">
        <f t="shared" si="8"/>
        <v>#DIV/0!</v>
      </c>
      <c r="M71" s="24" t="e">
        <f>INDEX('Остатки по складам'!B:B,MATCH(B71,'Остатки по складам'!A:A,0))</f>
        <v>#N/A</v>
      </c>
      <c r="N71" s="24">
        <f t="shared" si="9"/>
        <v>0</v>
      </c>
      <c r="O71" s="35">
        <f>SUMIF('Индекс локалицации'!A:A,'Тех отчет'!B71,'Индекс локалицации'!B:B)</f>
        <v>0</v>
      </c>
      <c r="P71" s="25" t="e">
        <f>AVERAGEIFS('Детализация отчётов'!W:W,'Детализация отчётов'!F:F,'Тех отчет'!B71,'Детализация отчётов'!J:J,"Продажа",'Детализация отчётов'!K:K,"Продажа")</f>
        <v>#DIV/0!</v>
      </c>
      <c r="Q71" s="23" t="e">
        <f>INDEX('Рейтинг по отзывам'!F:F,MATCH('Тех отчет'!B71,'Рейтинг по отзывам'!B:B,0))</f>
        <v>#N/A</v>
      </c>
      <c r="R71" s="26" t="e">
        <f>INDEX('рейтинг WB'!B:B,MATCH('Тех отчет'!B71,'рейтинг WB'!A:A,0))</f>
        <v>#N/A</v>
      </c>
      <c r="S71" s="27">
        <f>SUMIFS('Детализация отчётов'!AH:AH,'Детализация отчётов'!F:F,'Тех отчет'!B71,'Детализация отчётов'!J:J,"Продажа",'Детализация отчётов'!K:K,"Продажа")-SUMIFS('Детализация отчётов'!AH:AH,'Детализация отчётов'!F:F,'Тех отчет'!B71,'Детализация отчётов'!J:J,"Возврат",'Детализация отчётов'!K:K,"Возврат")</f>
        <v>0</v>
      </c>
      <c r="T71" s="23">
        <f>IFERROR(INDEX(Себестоимость!B:B,MATCH('Тех отчет'!B71,Себестоимость!A:A,0)),0)</f>
        <v>0</v>
      </c>
      <c r="U71" s="34" t="e">
        <f t="shared" si="10"/>
        <v>#DIV/0!</v>
      </c>
      <c r="V71" s="24">
        <f t="shared" si="11"/>
        <v>0</v>
      </c>
      <c r="W71" s="24">
        <f t="shared" si="12"/>
        <v>0</v>
      </c>
      <c r="X71" s="24" t="e">
        <f t="shared" si="13"/>
        <v>#DIV/0!</v>
      </c>
      <c r="Y71" s="23" t="e">
        <f>AVERAGEIFS('Детализация отчётов'!T:T,'Детализация отчётов'!F:F,'Тех отчет'!B71,'Детализация отчётов'!J:J,"Продажа",'Детализация отчётов'!K:K,"Продажа")</f>
        <v>#DIV/0!</v>
      </c>
      <c r="Z71" s="23">
        <f>SUMIF('Детализация отчётов'!F:F,'Тех отчет'!B71, 'Детализация отчётов'!AC:AC)</f>
        <v>0</v>
      </c>
      <c r="AA71" s="28"/>
      <c r="AB71" s="28"/>
      <c r="AC71" s="28"/>
      <c r="AD71" s="28"/>
      <c r="AE71" s="28"/>
      <c r="AF71" s="28"/>
    </row>
    <row r="72" spans="1:32" ht="15" thickBot="1">
      <c r="A72" s="23" t="s">
        <v>71</v>
      </c>
      <c r="B72" s="23" t="s">
        <v>307</v>
      </c>
      <c r="C72" s="24">
        <f>SUMIF(Продажи!F:F,'Тех отчет'!B72,Продажи!M:M)</f>
        <v>0</v>
      </c>
      <c r="D72" s="24">
        <f>SUMIF(Продажи!F:F,'Тех отчет'!B72,Продажи!L:L)</f>
        <v>0</v>
      </c>
      <c r="E72" s="24">
        <f>SUMIFS('Детализация отчётов'!T:T,'Детализация отчётов'!F:F,'Тех отчет'!B72,'Детализация отчётов'!J:J,"Продажа",'Детализация отчётов'!K:K,"Продажа")-SUMIFS('Детализация отчётов'!T:T,'Детализация отчётов'!F:F,'Тех отчет'!B72,'Детализация отчётов'!J:J,"Возврат",'Детализация отчётов'!K:K,"Возврат")</f>
        <v>0</v>
      </c>
      <c r="F72" s="24">
        <f>SUMIFS('Детализация отчётов'!N:N,'Детализация отчётов'!F:F,'Тех отчет'!B72,'Детализация отчётов'!J:J,"Продажа",'Детализация отчётов'!K:K,"Продажа")-SUMIFS('Детализация отчётов'!N:N,'Детализация отчётов'!F:F,'Тех отчет'!B72,'Детализация отчётов'!J:J,"Возврат",'Детализация отчётов'!K:K,"Возврат")</f>
        <v>0</v>
      </c>
      <c r="G72" s="24">
        <f>IFERROR(AVERAGEIFS('Детализация отчётов'!P:P,'Детализация отчётов'!F:F,'Тех отчет'!B72,'Детализация отчётов'!J:J,"Продажа",'Детализация отчётов'!K:K,"Продажа"),0)</f>
        <v>0</v>
      </c>
      <c r="H72" s="25" t="e">
        <f>INDEX('% выкупа'!B:B,MATCH(B72,'% выкупа'!A:A,0))</f>
        <v>#N/A</v>
      </c>
      <c r="I72" s="24">
        <f>IFERROR(INDEX(реклама!B:B,MATCH('Тех отчет'!B72,реклама!A:A,0)),0)</f>
        <v>0</v>
      </c>
      <c r="J72" s="24">
        <f>IFERROR(INDEX('Сумма по хранению'!B:B,MATCH(B72,'Сумма по хранению'!A:A,0)),0)</f>
        <v>0</v>
      </c>
      <c r="K72" s="24">
        <f>SUMIF('Детализация отчётов'!F:F,'Тех отчет'!B72, 'Детализация отчётов'!AK:AK)</f>
        <v>0</v>
      </c>
      <c r="L72" s="24" t="e">
        <f t="shared" si="8"/>
        <v>#DIV/0!</v>
      </c>
      <c r="M72" s="24" t="e">
        <f>INDEX('Остатки по складам'!B:B,MATCH(B72,'Остатки по складам'!A:A,0))</f>
        <v>#N/A</v>
      </c>
      <c r="N72" s="24">
        <f t="shared" si="9"/>
        <v>0</v>
      </c>
      <c r="O72" s="35">
        <f>SUMIF('Индекс локалицации'!A:A,'Тех отчет'!B72,'Индекс локалицации'!B:B)</f>
        <v>0</v>
      </c>
      <c r="P72" s="25" t="e">
        <f>AVERAGEIFS('Детализация отчётов'!W:W,'Детализация отчётов'!F:F,'Тех отчет'!B72,'Детализация отчётов'!J:J,"Продажа",'Детализация отчётов'!K:K,"Продажа")</f>
        <v>#DIV/0!</v>
      </c>
      <c r="Q72" s="23" t="e">
        <f>INDEX('Рейтинг по отзывам'!F:F,MATCH('Тех отчет'!B72,'Рейтинг по отзывам'!B:B,0))</f>
        <v>#N/A</v>
      </c>
      <c r="R72" s="26" t="e">
        <f>INDEX('рейтинг WB'!B:B,MATCH('Тех отчет'!B72,'рейтинг WB'!A:A,0))</f>
        <v>#N/A</v>
      </c>
      <c r="S72" s="27">
        <f>SUMIFS('Детализация отчётов'!AH:AH,'Детализация отчётов'!F:F,'Тех отчет'!B72,'Детализация отчётов'!J:J,"Продажа",'Детализация отчётов'!K:K,"Продажа")-SUMIFS('Детализация отчётов'!AH:AH,'Детализация отчётов'!F:F,'Тех отчет'!B72,'Детализация отчётов'!J:J,"Возврат",'Детализация отчётов'!K:K,"Возврат")</f>
        <v>0</v>
      </c>
      <c r="T72" s="23">
        <f>IFERROR(INDEX(Себестоимость!B:B,MATCH('Тех отчет'!B72,Себестоимость!A:A,0)),0)</f>
        <v>0</v>
      </c>
      <c r="U72" s="34" t="e">
        <f t="shared" si="10"/>
        <v>#DIV/0!</v>
      </c>
      <c r="V72" s="24">
        <f t="shared" si="11"/>
        <v>0</v>
      </c>
      <c r="W72" s="24">
        <f t="shared" si="12"/>
        <v>0</v>
      </c>
      <c r="X72" s="24" t="e">
        <f t="shared" si="13"/>
        <v>#DIV/0!</v>
      </c>
      <c r="Y72" s="23" t="e">
        <f>AVERAGEIFS('Детализация отчётов'!T:T,'Детализация отчётов'!F:F,'Тех отчет'!B72,'Детализация отчётов'!J:J,"Продажа",'Детализация отчётов'!K:K,"Продажа")</f>
        <v>#DIV/0!</v>
      </c>
      <c r="Z72" s="23">
        <f>SUMIF('Детализация отчётов'!F:F,'Тех отчет'!B72, 'Детализация отчётов'!AC:AC)</f>
        <v>0</v>
      </c>
      <c r="AA72" s="28"/>
      <c r="AB72" s="28"/>
      <c r="AC72" s="28"/>
      <c r="AD72" s="28"/>
      <c r="AE72" s="28"/>
      <c r="AF72" s="28"/>
    </row>
    <row r="73" spans="1:32" ht="15" thickBot="1">
      <c r="A73" s="23" t="s">
        <v>71</v>
      </c>
      <c r="B73" s="23" t="s">
        <v>74</v>
      </c>
      <c r="C73" s="24">
        <f>SUMIF(Продажи!F:F,'Тех отчет'!B73,Продажи!M:M)</f>
        <v>0</v>
      </c>
      <c r="D73" s="24">
        <f>SUMIF(Продажи!F:F,'Тех отчет'!B73,Продажи!L:L)</f>
        <v>0</v>
      </c>
      <c r="E73" s="24">
        <f>SUMIFS('Детализация отчётов'!T:T,'Детализация отчётов'!F:F,'Тех отчет'!B73,'Детализация отчётов'!J:J,"Продажа",'Детализация отчётов'!K:K,"Продажа")-SUMIFS('Детализация отчётов'!T:T,'Детализация отчётов'!F:F,'Тех отчет'!B73,'Детализация отчётов'!J:J,"Возврат",'Детализация отчётов'!K:K,"Возврат")</f>
        <v>0</v>
      </c>
      <c r="F73" s="24">
        <f>SUMIFS('Детализация отчётов'!N:N,'Детализация отчётов'!F:F,'Тех отчет'!B73,'Детализация отчётов'!J:J,"Продажа",'Детализация отчётов'!K:K,"Продажа")-SUMIFS('Детализация отчётов'!N:N,'Детализация отчётов'!F:F,'Тех отчет'!B73,'Детализация отчётов'!J:J,"Возврат",'Детализация отчётов'!K:K,"Возврат")</f>
        <v>0</v>
      </c>
      <c r="G73" s="24">
        <f>IFERROR(AVERAGEIFS('Детализация отчётов'!P:P,'Детализация отчётов'!F:F,'Тех отчет'!B73,'Детализация отчётов'!J:J,"Продажа",'Детализация отчётов'!K:K,"Продажа"),0)</f>
        <v>0</v>
      </c>
      <c r="H73" s="25" t="e">
        <f>INDEX('% выкупа'!B:B,MATCH(B73,'% выкупа'!A:A,0))</f>
        <v>#N/A</v>
      </c>
      <c r="I73" s="24">
        <f>IFERROR(INDEX(реклама!B:B,MATCH('Тех отчет'!B73,реклама!A:A,0)),0)</f>
        <v>0</v>
      </c>
      <c r="J73" s="24">
        <f>IFERROR(INDEX('Сумма по хранению'!B:B,MATCH(B73,'Сумма по хранению'!A:A,0)),0)</f>
        <v>0</v>
      </c>
      <c r="K73" s="24">
        <f>SUMIF('Детализация отчётов'!F:F,'Тех отчет'!B73, 'Детализация отчётов'!AK:AK)</f>
        <v>0</v>
      </c>
      <c r="L73" s="24" t="e">
        <f t="shared" si="8"/>
        <v>#DIV/0!</v>
      </c>
      <c r="M73" s="24" t="e">
        <f>INDEX('Остатки по складам'!B:B,MATCH(B73,'Остатки по складам'!A:A,0))</f>
        <v>#N/A</v>
      </c>
      <c r="N73" s="24">
        <f t="shared" si="9"/>
        <v>0</v>
      </c>
      <c r="O73" s="35">
        <f>SUMIF('Индекс локалицации'!A:A,'Тех отчет'!B73,'Индекс локалицации'!B:B)</f>
        <v>0</v>
      </c>
      <c r="P73" s="25" t="e">
        <f>AVERAGEIFS('Детализация отчётов'!W:W,'Детализация отчётов'!F:F,'Тех отчет'!B73,'Детализация отчётов'!J:J,"Продажа",'Детализация отчётов'!K:K,"Продажа")</f>
        <v>#DIV/0!</v>
      </c>
      <c r="Q73" s="23" t="e">
        <f>INDEX('Рейтинг по отзывам'!F:F,MATCH('Тех отчет'!B73,'Рейтинг по отзывам'!B:B,0))</f>
        <v>#N/A</v>
      </c>
      <c r="R73" s="26" t="e">
        <f>INDEX('рейтинг WB'!B:B,MATCH('Тех отчет'!B73,'рейтинг WB'!A:A,0))</f>
        <v>#N/A</v>
      </c>
      <c r="S73" s="27">
        <f>SUMIFS('Детализация отчётов'!AH:AH,'Детализация отчётов'!F:F,'Тех отчет'!B73,'Детализация отчётов'!J:J,"Продажа",'Детализация отчётов'!K:K,"Продажа")-SUMIFS('Детализация отчётов'!AH:AH,'Детализация отчётов'!F:F,'Тех отчет'!B73,'Детализация отчётов'!J:J,"Возврат",'Детализация отчётов'!K:K,"Возврат")</f>
        <v>0</v>
      </c>
      <c r="T73" s="23">
        <f>IFERROR(INDEX(Себестоимость!B:B,MATCH('Тех отчет'!B73,Себестоимость!A:A,0)),0)</f>
        <v>0</v>
      </c>
      <c r="U73" s="34" t="e">
        <f t="shared" si="10"/>
        <v>#DIV/0!</v>
      </c>
      <c r="V73" s="24">
        <f t="shared" si="11"/>
        <v>0</v>
      </c>
      <c r="W73" s="24">
        <f t="shared" si="12"/>
        <v>0</v>
      </c>
      <c r="X73" s="24" t="e">
        <f t="shared" si="13"/>
        <v>#DIV/0!</v>
      </c>
      <c r="Y73" s="23" t="e">
        <f>AVERAGEIFS('Детализация отчётов'!T:T,'Детализация отчётов'!F:F,'Тех отчет'!B73,'Детализация отчётов'!J:J,"Продажа",'Детализация отчётов'!K:K,"Продажа")</f>
        <v>#DIV/0!</v>
      </c>
      <c r="Z73" s="23">
        <f>SUMIF('Детализация отчётов'!F:F,'Тех отчет'!B73, 'Детализация отчётов'!AC:AC)</f>
        <v>0</v>
      </c>
      <c r="AA73" s="28"/>
      <c r="AB73" s="28"/>
      <c r="AC73" s="28"/>
      <c r="AD73" s="28"/>
      <c r="AE73" s="28"/>
      <c r="AF73" s="28"/>
    </row>
    <row r="74" spans="1:32" ht="15" thickBot="1">
      <c r="A74" s="23" t="s">
        <v>71</v>
      </c>
      <c r="B74" s="23" t="s">
        <v>89</v>
      </c>
      <c r="C74" s="24">
        <f>SUMIF(Продажи!F:F,'Тех отчет'!B74,Продажи!M:M)</f>
        <v>0</v>
      </c>
      <c r="D74" s="24">
        <f>SUMIF(Продажи!F:F,'Тех отчет'!B74,Продажи!L:L)</f>
        <v>0</v>
      </c>
      <c r="E74" s="24">
        <f>SUMIFS('Детализация отчётов'!T:T,'Детализация отчётов'!F:F,'Тех отчет'!B74,'Детализация отчётов'!J:J,"Продажа",'Детализация отчётов'!K:K,"Продажа")-SUMIFS('Детализация отчётов'!T:T,'Детализация отчётов'!F:F,'Тех отчет'!B74,'Детализация отчётов'!J:J,"Возврат",'Детализация отчётов'!K:K,"Возврат")</f>
        <v>0</v>
      </c>
      <c r="F74" s="24">
        <f>SUMIFS('Детализация отчётов'!N:N,'Детализация отчётов'!F:F,'Тех отчет'!B74,'Детализация отчётов'!J:J,"Продажа",'Детализация отчётов'!K:K,"Продажа")-SUMIFS('Детализация отчётов'!N:N,'Детализация отчётов'!F:F,'Тех отчет'!B74,'Детализация отчётов'!J:J,"Возврат",'Детализация отчётов'!K:K,"Возврат")</f>
        <v>0</v>
      </c>
      <c r="G74" s="24">
        <f>IFERROR(AVERAGEIFS('Детализация отчётов'!P:P,'Детализация отчётов'!F:F,'Тех отчет'!B74,'Детализация отчётов'!J:J,"Продажа",'Детализация отчётов'!K:K,"Продажа"),0)</f>
        <v>0</v>
      </c>
      <c r="H74" s="25" t="e">
        <f>INDEX('% выкупа'!B:B,MATCH(B74,'% выкупа'!A:A,0))</f>
        <v>#N/A</v>
      </c>
      <c r="I74" s="24">
        <f>IFERROR(INDEX(реклама!B:B,MATCH('Тех отчет'!B74,реклама!A:A,0)),0)</f>
        <v>0</v>
      </c>
      <c r="J74" s="24">
        <f>IFERROR(INDEX('Сумма по хранению'!B:B,MATCH(B74,'Сумма по хранению'!A:A,0)),0)</f>
        <v>0</v>
      </c>
      <c r="K74" s="24">
        <f>SUMIF('Детализация отчётов'!F:F,'Тех отчет'!B74, 'Детализация отчётов'!AK:AK)</f>
        <v>0</v>
      </c>
      <c r="L74" s="24" t="e">
        <f t="shared" si="8"/>
        <v>#DIV/0!</v>
      </c>
      <c r="M74" s="24" t="e">
        <f>INDEX('Остатки по складам'!B:B,MATCH(B74,'Остатки по складам'!A:A,0))</f>
        <v>#N/A</v>
      </c>
      <c r="N74" s="24">
        <f t="shared" si="9"/>
        <v>0</v>
      </c>
      <c r="O74" s="35">
        <f>SUMIF('Индекс локалицации'!A:A,'Тех отчет'!B74,'Индекс локалицации'!B:B)</f>
        <v>0</v>
      </c>
      <c r="P74" s="25" t="e">
        <f>AVERAGEIFS('Детализация отчётов'!W:W,'Детализация отчётов'!F:F,'Тех отчет'!B74,'Детализация отчётов'!J:J,"Продажа",'Детализация отчётов'!K:K,"Продажа")</f>
        <v>#DIV/0!</v>
      </c>
      <c r="Q74" s="23" t="e">
        <f>INDEX('Рейтинг по отзывам'!F:F,MATCH('Тех отчет'!B74,'Рейтинг по отзывам'!B:B,0))</f>
        <v>#N/A</v>
      </c>
      <c r="R74" s="26" t="e">
        <f>INDEX('рейтинг WB'!B:B,MATCH('Тех отчет'!B74,'рейтинг WB'!A:A,0))</f>
        <v>#N/A</v>
      </c>
      <c r="S74" s="27">
        <f>SUMIFS('Детализация отчётов'!AH:AH,'Детализация отчётов'!F:F,'Тех отчет'!B74,'Детализация отчётов'!J:J,"Продажа",'Детализация отчётов'!K:K,"Продажа")-SUMIFS('Детализация отчётов'!AH:AH,'Детализация отчётов'!F:F,'Тех отчет'!B74,'Детализация отчётов'!J:J,"Возврат",'Детализация отчётов'!K:K,"Возврат")</f>
        <v>0</v>
      </c>
      <c r="T74" s="23">
        <f>IFERROR(INDEX(Себестоимость!B:B,MATCH('Тех отчет'!B74,Себестоимость!A:A,0)),0)</f>
        <v>0</v>
      </c>
      <c r="U74" s="34" t="e">
        <f t="shared" si="10"/>
        <v>#DIV/0!</v>
      </c>
      <c r="V74" s="24">
        <f t="shared" si="11"/>
        <v>0</v>
      </c>
      <c r="W74" s="24">
        <f t="shared" si="12"/>
        <v>0</v>
      </c>
      <c r="X74" s="24" t="e">
        <f t="shared" si="13"/>
        <v>#DIV/0!</v>
      </c>
      <c r="Y74" s="23" t="e">
        <f>AVERAGEIFS('Детализация отчётов'!T:T,'Детализация отчётов'!F:F,'Тех отчет'!B74,'Детализация отчётов'!J:J,"Продажа",'Детализация отчётов'!K:K,"Продажа")</f>
        <v>#DIV/0!</v>
      </c>
      <c r="Z74" s="23">
        <f>SUMIF('Детализация отчётов'!F:F,'Тех отчет'!B74, 'Детализация отчётов'!AC:AC)</f>
        <v>0</v>
      </c>
      <c r="AA74" s="28"/>
      <c r="AB74" s="28"/>
      <c r="AC74" s="28"/>
      <c r="AD74" s="28"/>
      <c r="AE74" s="28"/>
      <c r="AF74" s="28"/>
    </row>
    <row r="75" spans="1:32" ht="15" thickBot="1">
      <c r="A75" s="23" t="s">
        <v>71</v>
      </c>
      <c r="B75" s="23" t="s">
        <v>94</v>
      </c>
      <c r="C75" s="24">
        <f>SUMIF(Продажи!F:F,'Тех отчет'!B75,Продажи!M:M)</f>
        <v>0</v>
      </c>
      <c r="D75" s="24">
        <f>SUMIF(Продажи!F:F,'Тех отчет'!B75,Продажи!L:L)</f>
        <v>0</v>
      </c>
      <c r="E75" s="24">
        <f>SUMIFS('Детализация отчётов'!T:T,'Детализация отчётов'!F:F,'Тех отчет'!B75,'Детализация отчётов'!J:J,"Продажа",'Детализация отчётов'!K:K,"Продажа")-SUMIFS('Детализация отчётов'!T:T,'Детализация отчётов'!F:F,'Тех отчет'!B75,'Детализация отчётов'!J:J,"Возврат",'Детализация отчётов'!K:K,"Возврат")</f>
        <v>0</v>
      </c>
      <c r="F75" s="24">
        <f>SUMIFS('Детализация отчётов'!N:N,'Детализация отчётов'!F:F,'Тех отчет'!B75,'Детализация отчётов'!J:J,"Продажа",'Детализация отчётов'!K:K,"Продажа")-SUMIFS('Детализация отчётов'!N:N,'Детализация отчётов'!F:F,'Тех отчет'!B75,'Детализация отчётов'!J:J,"Возврат",'Детализация отчётов'!K:K,"Возврат")</f>
        <v>0</v>
      </c>
      <c r="G75" s="24">
        <f>IFERROR(AVERAGEIFS('Детализация отчётов'!P:P,'Детализация отчётов'!F:F,'Тех отчет'!B75,'Детализация отчётов'!J:J,"Продажа",'Детализация отчётов'!K:K,"Продажа"),0)</f>
        <v>0</v>
      </c>
      <c r="H75" s="25" t="e">
        <f>INDEX('% выкупа'!B:B,MATCH(B75,'% выкупа'!A:A,0))</f>
        <v>#N/A</v>
      </c>
      <c r="I75" s="24">
        <f>IFERROR(INDEX(реклама!B:B,MATCH('Тех отчет'!B75,реклама!A:A,0)),0)</f>
        <v>0</v>
      </c>
      <c r="J75" s="24">
        <f>IFERROR(INDEX('Сумма по хранению'!B:B,MATCH(B75,'Сумма по хранению'!A:A,0)),0)</f>
        <v>0</v>
      </c>
      <c r="K75" s="24">
        <f>SUMIF('Детализация отчётов'!F:F,'Тех отчет'!B75, 'Детализация отчётов'!AK:AK)</f>
        <v>0</v>
      </c>
      <c r="L75" s="24" t="e">
        <f t="shared" si="8"/>
        <v>#DIV/0!</v>
      </c>
      <c r="M75" s="24" t="e">
        <f>INDEX('Остатки по складам'!B:B,MATCH(B75,'Остатки по складам'!A:A,0))</f>
        <v>#N/A</v>
      </c>
      <c r="N75" s="24">
        <f t="shared" si="9"/>
        <v>0</v>
      </c>
      <c r="O75" s="35">
        <f>SUMIF('Индекс локалицации'!A:A,'Тех отчет'!B75,'Индекс локалицации'!B:B)</f>
        <v>0</v>
      </c>
      <c r="P75" s="25" t="e">
        <f>AVERAGEIFS('Детализация отчётов'!W:W,'Детализация отчётов'!F:F,'Тех отчет'!B75,'Детализация отчётов'!J:J,"Продажа",'Детализация отчётов'!K:K,"Продажа")</f>
        <v>#DIV/0!</v>
      </c>
      <c r="Q75" s="23" t="e">
        <f>INDEX('Рейтинг по отзывам'!F:F,MATCH('Тех отчет'!B75,'Рейтинг по отзывам'!B:B,0))</f>
        <v>#N/A</v>
      </c>
      <c r="R75" s="26" t="e">
        <f>INDEX('рейтинг WB'!B:B,MATCH('Тех отчет'!B75,'рейтинг WB'!A:A,0))</f>
        <v>#N/A</v>
      </c>
      <c r="S75" s="27">
        <f>SUMIFS('Детализация отчётов'!AH:AH,'Детализация отчётов'!F:F,'Тех отчет'!B75,'Детализация отчётов'!J:J,"Продажа",'Детализация отчётов'!K:K,"Продажа")-SUMIFS('Детализация отчётов'!AH:AH,'Детализация отчётов'!F:F,'Тех отчет'!B75,'Детализация отчётов'!J:J,"Возврат",'Детализация отчётов'!K:K,"Возврат")</f>
        <v>0</v>
      </c>
      <c r="T75" s="23">
        <f>IFERROR(INDEX(Себестоимость!B:B,MATCH('Тех отчет'!B75,Себестоимость!A:A,0)),0)</f>
        <v>0</v>
      </c>
      <c r="U75" s="34" t="e">
        <f t="shared" si="10"/>
        <v>#DIV/0!</v>
      </c>
      <c r="V75" s="24">
        <f t="shared" si="11"/>
        <v>0</v>
      </c>
      <c r="W75" s="24">
        <f t="shared" si="12"/>
        <v>0</v>
      </c>
      <c r="X75" s="24" t="e">
        <f t="shared" si="13"/>
        <v>#DIV/0!</v>
      </c>
      <c r="Y75" s="23" t="e">
        <f>AVERAGEIFS('Детализация отчётов'!T:T,'Детализация отчётов'!F:F,'Тех отчет'!B75,'Детализация отчётов'!J:J,"Продажа",'Детализация отчётов'!K:K,"Продажа")</f>
        <v>#DIV/0!</v>
      </c>
      <c r="Z75" s="23">
        <f>SUMIF('Детализация отчётов'!F:F,'Тех отчет'!B75, 'Детализация отчётов'!AC:AC)</f>
        <v>0</v>
      </c>
      <c r="AA75" s="28"/>
      <c r="AB75" s="28"/>
      <c r="AC75" s="28"/>
      <c r="AD75" s="28"/>
      <c r="AE75" s="28"/>
      <c r="AF75" s="28"/>
    </row>
    <row r="76" spans="1:32" ht="15" thickBot="1">
      <c r="A76" s="23" t="s">
        <v>71</v>
      </c>
      <c r="B76" s="23" t="s">
        <v>95</v>
      </c>
      <c r="C76" s="24">
        <f>SUMIF(Продажи!F:F,'Тех отчет'!B76,Продажи!M:M)</f>
        <v>0</v>
      </c>
      <c r="D76" s="24">
        <f>SUMIF(Продажи!F:F,'Тех отчет'!B76,Продажи!L:L)</f>
        <v>0</v>
      </c>
      <c r="E76" s="24">
        <f>SUMIFS('Детализация отчётов'!T:T,'Детализация отчётов'!F:F,'Тех отчет'!B76,'Детализация отчётов'!J:J,"Продажа",'Детализация отчётов'!K:K,"Продажа")-SUMIFS('Детализация отчётов'!T:T,'Детализация отчётов'!F:F,'Тех отчет'!B76,'Детализация отчётов'!J:J,"Возврат",'Детализация отчётов'!K:K,"Возврат")</f>
        <v>0</v>
      </c>
      <c r="F76" s="24">
        <f>SUMIFS('Детализация отчётов'!N:N,'Детализация отчётов'!F:F,'Тех отчет'!B76,'Детализация отчётов'!J:J,"Продажа",'Детализация отчётов'!K:K,"Продажа")-SUMIFS('Детализация отчётов'!N:N,'Детализация отчётов'!F:F,'Тех отчет'!B76,'Детализация отчётов'!J:J,"Возврат",'Детализация отчётов'!K:K,"Возврат")</f>
        <v>0</v>
      </c>
      <c r="G76" s="24">
        <f>IFERROR(AVERAGEIFS('Детализация отчётов'!P:P,'Детализация отчётов'!F:F,'Тех отчет'!B76,'Детализация отчётов'!J:J,"Продажа",'Детализация отчётов'!K:K,"Продажа"),0)</f>
        <v>0</v>
      </c>
      <c r="H76" s="25" t="e">
        <f>INDEX('% выкупа'!B:B,MATCH(B76,'% выкупа'!A:A,0))</f>
        <v>#N/A</v>
      </c>
      <c r="I76" s="24">
        <f>IFERROR(INDEX(реклама!B:B,MATCH('Тех отчет'!B76,реклама!A:A,0)),0)</f>
        <v>0</v>
      </c>
      <c r="J76" s="24">
        <f>IFERROR(INDEX('Сумма по хранению'!B:B,MATCH(B76,'Сумма по хранению'!A:A,0)),0)</f>
        <v>0</v>
      </c>
      <c r="K76" s="24">
        <f>SUMIF('Детализация отчётов'!F:F,'Тех отчет'!B76, 'Детализация отчётов'!AK:AK)</f>
        <v>0</v>
      </c>
      <c r="L76" s="24" t="e">
        <f t="shared" si="8"/>
        <v>#DIV/0!</v>
      </c>
      <c r="M76" s="24" t="e">
        <f>INDEX('Остатки по складам'!B:B,MATCH(B76,'Остатки по складам'!A:A,0))</f>
        <v>#N/A</v>
      </c>
      <c r="N76" s="24">
        <f t="shared" si="9"/>
        <v>0</v>
      </c>
      <c r="O76" s="35">
        <f>SUMIF('Индекс локалицации'!A:A,'Тех отчет'!B76,'Индекс локалицации'!B:B)</f>
        <v>0</v>
      </c>
      <c r="P76" s="25" t="e">
        <f>AVERAGEIFS('Детализация отчётов'!W:W,'Детализация отчётов'!F:F,'Тех отчет'!B76,'Детализация отчётов'!J:J,"Продажа",'Детализация отчётов'!K:K,"Продажа")</f>
        <v>#DIV/0!</v>
      </c>
      <c r="Q76" s="23" t="e">
        <f>INDEX('Рейтинг по отзывам'!F:F,MATCH('Тех отчет'!B76,'Рейтинг по отзывам'!B:B,0))</f>
        <v>#N/A</v>
      </c>
      <c r="R76" s="26" t="e">
        <f>INDEX('рейтинг WB'!B:B,MATCH('Тех отчет'!B76,'рейтинг WB'!A:A,0))</f>
        <v>#N/A</v>
      </c>
      <c r="S76" s="27">
        <f>SUMIFS('Детализация отчётов'!AH:AH,'Детализация отчётов'!F:F,'Тех отчет'!B76,'Детализация отчётов'!J:J,"Продажа",'Детализация отчётов'!K:K,"Продажа")-SUMIFS('Детализация отчётов'!AH:AH,'Детализация отчётов'!F:F,'Тех отчет'!B76,'Детализация отчётов'!J:J,"Возврат",'Детализация отчётов'!K:K,"Возврат")</f>
        <v>0</v>
      </c>
      <c r="T76" s="23">
        <f>IFERROR(INDEX(Себестоимость!B:B,MATCH('Тех отчет'!B76,Себестоимость!A:A,0)),0)</f>
        <v>0</v>
      </c>
      <c r="U76" s="34" t="e">
        <f t="shared" si="10"/>
        <v>#DIV/0!</v>
      </c>
      <c r="V76" s="24">
        <f t="shared" si="11"/>
        <v>0</v>
      </c>
      <c r="W76" s="24">
        <f t="shared" si="12"/>
        <v>0</v>
      </c>
      <c r="X76" s="24" t="e">
        <f t="shared" si="13"/>
        <v>#DIV/0!</v>
      </c>
      <c r="Y76" s="23" t="e">
        <f>AVERAGEIFS('Детализация отчётов'!T:T,'Детализация отчётов'!F:F,'Тех отчет'!B76,'Детализация отчётов'!J:J,"Продажа",'Детализация отчётов'!K:K,"Продажа")</f>
        <v>#DIV/0!</v>
      </c>
      <c r="Z76" s="23">
        <f>SUMIF('Детализация отчётов'!F:F,'Тех отчет'!B76, 'Детализация отчётов'!AC:AC)</f>
        <v>0</v>
      </c>
      <c r="AA76" s="28"/>
      <c r="AB76" s="28"/>
      <c r="AC76" s="28"/>
      <c r="AD76" s="28"/>
      <c r="AE76" s="28"/>
      <c r="AF76" s="28"/>
    </row>
    <row r="77" spans="1:32" ht="15" thickBot="1">
      <c r="A77" s="23" t="s">
        <v>71</v>
      </c>
      <c r="B77" s="23" t="s">
        <v>126</v>
      </c>
      <c r="C77" s="24">
        <f>SUMIF(Продажи!F:F,'Тех отчет'!B77,Продажи!M:M)</f>
        <v>0</v>
      </c>
      <c r="D77" s="24">
        <f>SUMIF(Продажи!F:F,'Тех отчет'!B77,Продажи!L:L)</f>
        <v>0</v>
      </c>
      <c r="E77" s="24">
        <f>SUMIFS('Детализация отчётов'!T:T,'Детализация отчётов'!F:F,'Тех отчет'!B77,'Детализация отчётов'!J:J,"Продажа",'Детализация отчётов'!K:K,"Продажа")-SUMIFS('Детализация отчётов'!T:T,'Детализация отчётов'!F:F,'Тех отчет'!B77,'Детализация отчётов'!J:J,"Возврат",'Детализация отчётов'!K:K,"Возврат")</f>
        <v>0</v>
      </c>
      <c r="F77" s="24">
        <f>SUMIFS('Детализация отчётов'!N:N,'Детализация отчётов'!F:F,'Тех отчет'!B77,'Детализация отчётов'!J:J,"Продажа",'Детализация отчётов'!K:K,"Продажа")-SUMIFS('Детализация отчётов'!N:N,'Детализация отчётов'!F:F,'Тех отчет'!B77,'Детализация отчётов'!J:J,"Возврат",'Детализация отчётов'!K:K,"Возврат")</f>
        <v>0</v>
      </c>
      <c r="G77" s="24">
        <f>IFERROR(AVERAGEIFS('Детализация отчётов'!P:P,'Детализация отчётов'!F:F,'Тех отчет'!B77,'Детализация отчётов'!J:J,"Продажа",'Детализация отчётов'!K:K,"Продажа"),0)</f>
        <v>0</v>
      </c>
      <c r="H77" s="25" t="e">
        <f>INDEX('% выкупа'!B:B,MATCH(B77,'% выкупа'!A:A,0))</f>
        <v>#N/A</v>
      </c>
      <c r="I77" s="24">
        <f>IFERROR(INDEX(реклама!B:B,MATCH('Тех отчет'!B77,реклама!A:A,0)),0)</f>
        <v>0</v>
      </c>
      <c r="J77" s="24">
        <f>IFERROR(INDEX('Сумма по хранению'!B:B,MATCH(B77,'Сумма по хранению'!A:A,0)),0)</f>
        <v>0</v>
      </c>
      <c r="K77" s="24">
        <f>SUMIF('Детализация отчётов'!F:F,'Тех отчет'!B77, 'Детализация отчётов'!AK:AK)</f>
        <v>0</v>
      </c>
      <c r="L77" s="24" t="e">
        <f t="shared" si="8"/>
        <v>#DIV/0!</v>
      </c>
      <c r="M77" s="24" t="e">
        <f>INDEX('Остатки по складам'!B:B,MATCH(B77,'Остатки по складам'!A:A,0))</f>
        <v>#N/A</v>
      </c>
      <c r="N77" s="24">
        <f t="shared" si="9"/>
        <v>0</v>
      </c>
      <c r="O77" s="35">
        <f>SUMIF('Индекс локалицации'!A:A,'Тех отчет'!B77,'Индекс локалицации'!B:B)</f>
        <v>0</v>
      </c>
      <c r="P77" s="25" t="e">
        <f>AVERAGEIFS('Детализация отчётов'!W:W,'Детализация отчётов'!F:F,'Тех отчет'!B77,'Детализация отчётов'!J:J,"Продажа",'Детализация отчётов'!K:K,"Продажа")</f>
        <v>#DIV/0!</v>
      </c>
      <c r="Q77" s="23" t="e">
        <f>INDEX('Рейтинг по отзывам'!F:F,MATCH('Тех отчет'!B77,'Рейтинг по отзывам'!B:B,0))</f>
        <v>#N/A</v>
      </c>
      <c r="R77" s="26" t="e">
        <f>INDEX('рейтинг WB'!B:B,MATCH('Тех отчет'!B77,'рейтинг WB'!A:A,0))</f>
        <v>#N/A</v>
      </c>
      <c r="S77" s="27">
        <f>SUMIFS('Детализация отчётов'!AH:AH,'Детализация отчётов'!F:F,'Тех отчет'!B77,'Детализация отчётов'!J:J,"Продажа",'Детализация отчётов'!K:K,"Продажа")-SUMIFS('Детализация отчётов'!AH:AH,'Детализация отчётов'!F:F,'Тех отчет'!B77,'Детализация отчётов'!J:J,"Возврат",'Детализация отчётов'!K:K,"Возврат")</f>
        <v>0</v>
      </c>
      <c r="T77" s="23">
        <f>IFERROR(INDEX(Себестоимость!B:B,MATCH('Тех отчет'!B77,Себестоимость!A:A,0)),0)</f>
        <v>0</v>
      </c>
      <c r="U77" s="34" t="e">
        <f t="shared" si="10"/>
        <v>#DIV/0!</v>
      </c>
      <c r="V77" s="24">
        <f t="shared" si="11"/>
        <v>0</v>
      </c>
      <c r="W77" s="24">
        <f t="shared" si="12"/>
        <v>0</v>
      </c>
      <c r="X77" s="24" t="e">
        <f t="shared" si="13"/>
        <v>#DIV/0!</v>
      </c>
      <c r="Y77" s="23" t="e">
        <f>AVERAGEIFS('Детализация отчётов'!T:T,'Детализация отчётов'!F:F,'Тех отчет'!B77,'Детализация отчётов'!J:J,"Продажа",'Детализация отчётов'!K:K,"Продажа")</f>
        <v>#DIV/0!</v>
      </c>
      <c r="Z77" s="23">
        <f>SUMIF('Детализация отчётов'!F:F,'Тех отчет'!B77, 'Детализация отчётов'!AC:AC)</f>
        <v>0</v>
      </c>
      <c r="AA77" s="28"/>
      <c r="AB77" s="28"/>
      <c r="AC77" s="28"/>
      <c r="AD77" s="28"/>
      <c r="AE77" s="28"/>
      <c r="AF77" s="28"/>
    </row>
    <row r="78" spans="1:32" ht="15" thickBot="1">
      <c r="A78" s="23" t="s">
        <v>71</v>
      </c>
      <c r="B78" s="23" t="s">
        <v>152</v>
      </c>
      <c r="C78" s="24">
        <f>SUMIF(Продажи!F:F,'Тех отчет'!B78,Продажи!M:M)</f>
        <v>0</v>
      </c>
      <c r="D78" s="24">
        <f>SUMIF(Продажи!F:F,'Тех отчет'!B78,Продажи!L:L)</f>
        <v>0</v>
      </c>
      <c r="E78" s="24">
        <f>SUMIFS('Детализация отчётов'!T:T,'Детализация отчётов'!F:F,'Тех отчет'!B78,'Детализация отчётов'!J:J,"Продажа",'Детализация отчётов'!K:K,"Продажа")-SUMIFS('Детализация отчётов'!T:T,'Детализация отчётов'!F:F,'Тех отчет'!B78,'Детализация отчётов'!J:J,"Возврат",'Детализация отчётов'!K:K,"Возврат")</f>
        <v>0</v>
      </c>
      <c r="F78" s="24">
        <f>SUMIFS('Детализация отчётов'!N:N,'Детализация отчётов'!F:F,'Тех отчет'!B78,'Детализация отчётов'!J:J,"Продажа",'Детализация отчётов'!K:K,"Продажа")-SUMIFS('Детализация отчётов'!N:N,'Детализация отчётов'!F:F,'Тех отчет'!B78,'Детализация отчётов'!J:J,"Возврат",'Детализация отчётов'!K:K,"Возврат")</f>
        <v>0</v>
      </c>
      <c r="G78" s="24">
        <f>IFERROR(AVERAGEIFS('Детализация отчётов'!P:P,'Детализация отчётов'!F:F,'Тех отчет'!B78,'Детализация отчётов'!J:J,"Продажа",'Детализация отчётов'!K:K,"Продажа"),0)</f>
        <v>0</v>
      </c>
      <c r="H78" s="25" t="e">
        <f>INDEX('% выкупа'!B:B,MATCH(B78,'% выкупа'!A:A,0))</f>
        <v>#N/A</v>
      </c>
      <c r="I78" s="24">
        <f>IFERROR(INDEX(реклама!B:B,MATCH('Тех отчет'!B78,реклама!A:A,0)),0)</f>
        <v>0</v>
      </c>
      <c r="J78" s="24">
        <f>IFERROR(INDEX('Сумма по хранению'!B:B,MATCH(B78,'Сумма по хранению'!A:A,0)),0)</f>
        <v>0</v>
      </c>
      <c r="K78" s="24">
        <f>SUMIF('Детализация отчётов'!F:F,'Тех отчет'!B78, 'Детализация отчётов'!AK:AK)</f>
        <v>0</v>
      </c>
      <c r="L78" s="24" t="e">
        <f t="shared" si="8"/>
        <v>#DIV/0!</v>
      </c>
      <c r="M78" s="24" t="e">
        <f>INDEX('Остатки по складам'!B:B,MATCH(B78,'Остатки по складам'!A:A,0))</f>
        <v>#N/A</v>
      </c>
      <c r="N78" s="24">
        <f t="shared" si="9"/>
        <v>0</v>
      </c>
      <c r="O78" s="35">
        <f>SUMIF('Индекс локалицации'!A:A,'Тех отчет'!B78,'Индекс локалицации'!B:B)</f>
        <v>0</v>
      </c>
      <c r="P78" s="25" t="e">
        <f>AVERAGEIFS('Детализация отчётов'!W:W,'Детализация отчётов'!F:F,'Тех отчет'!B78,'Детализация отчётов'!J:J,"Продажа",'Детализация отчётов'!K:K,"Продажа")</f>
        <v>#DIV/0!</v>
      </c>
      <c r="Q78" s="23" t="e">
        <f>INDEX('Рейтинг по отзывам'!F:F,MATCH('Тех отчет'!B78,'Рейтинг по отзывам'!B:B,0))</f>
        <v>#N/A</v>
      </c>
      <c r="R78" s="26" t="e">
        <f>INDEX('рейтинг WB'!B:B,MATCH('Тех отчет'!B78,'рейтинг WB'!A:A,0))</f>
        <v>#N/A</v>
      </c>
      <c r="S78" s="27">
        <f>SUMIFS('Детализация отчётов'!AH:AH,'Детализация отчётов'!F:F,'Тех отчет'!B78,'Детализация отчётов'!J:J,"Продажа",'Детализация отчётов'!K:K,"Продажа")-SUMIFS('Детализация отчётов'!AH:AH,'Детализация отчётов'!F:F,'Тех отчет'!B78,'Детализация отчётов'!J:J,"Возврат",'Детализация отчётов'!K:K,"Возврат")</f>
        <v>0</v>
      </c>
      <c r="T78" s="23">
        <f>IFERROR(INDEX(Себестоимость!B:B,MATCH('Тех отчет'!B78,Себестоимость!A:A,0)),0)</f>
        <v>0</v>
      </c>
      <c r="U78" s="34" t="e">
        <f t="shared" si="10"/>
        <v>#DIV/0!</v>
      </c>
      <c r="V78" s="24">
        <f t="shared" si="11"/>
        <v>0</v>
      </c>
      <c r="W78" s="24">
        <f t="shared" si="12"/>
        <v>0</v>
      </c>
      <c r="X78" s="24" t="e">
        <f t="shared" si="13"/>
        <v>#DIV/0!</v>
      </c>
      <c r="Y78" s="23" t="e">
        <f>AVERAGEIFS('Детализация отчётов'!T:T,'Детализация отчётов'!F:F,'Тех отчет'!B78,'Детализация отчётов'!J:J,"Продажа",'Детализация отчётов'!K:K,"Продажа")</f>
        <v>#DIV/0!</v>
      </c>
      <c r="Z78" s="23">
        <f>SUMIF('Детализация отчётов'!F:F,'Тех отчет'!B78, 'Детализация отчётов'!AC:AC)</f>
        <v>0</v>
      </c>
      <c r="AA78" s="28"/>
      <c r="AB78" s="28"/>
      <c r="AC78" s="28"/>
      <c r="AD78" s="28"/>
      <c r="AE78" s="28"/>
      <c r="AF78" s="28"/>
    </row>
    <row r="79" spans="1:32" ht="15.75" customHeight="1" thickBot="1">
      <c r="A79" s="23" t="s">
        <v>75</v>
      </c>
      <c r="B79" s="23" t="s">
        <v>271</v>
      </c>
      <c r="C79" s="24">
        <f>SUMIF(Продажи!F:F,'Тех отчет'!B79,Продажи!M:M)</f>
        <v>0</v>
      </c>
      <c r="D79" s="24">
        <f>SUMIF(Продажи!F:F,'Тех отчет'!B79,Продажи!L:L)</f>
        <v>0</v>
      </c>
      <c r="E79" s="24">
        <f>SUMIFS('Детализация отчётов'!T:T,'Детализация отчётов'!F:F,'Тех отчет'!B79,'Детализация отчётов'!J:J,"Продажа",'Детализация отчётов'!K:K,"Продажа")-SUMIFS('Детализация отчётов'!T:T,'Детализация отчётов'!F:F,'Тех отчет'!B79,'Детализация отчётов'!J:J,"Возврат",'Детализация отчётов'!K:K,"Возврат")</f>
        <v>0</v>
      </c>
      <c r="F79" s="24">
        <f>SUMIFS('Детализация отчётов'!N:N,'Детализация отчётов'!F:F,'Тех отчет'!B79,'Детализация отчётов'!J:J,"Продажа",'Детализация отчётов'!K:K,"Продажа")-SUMIFS('Детализация отчётов'!N:N,'Детализация отчётов'!F:F,'Тех отчет'!B79,'Детализация отчётов'!J:J,"Возврат",'Детализация отчётов'!K:K,"Возврат")</f>
        <v>0</v>
      </c>
      <c r="G79" s="24">
        <f>IFERROR(AVERAGEIFS('Детализация отчётов'!P:P,'Детализация отчётов'!F:F,'Тех отчет'!B79,'Детализация отчётов'!J:J,"Продажа",'Детализация отчётов'!K:K,"Продажа"),0)</f>
        <v>0</v>
      </c>
      <c r="H79" s="25" t="e">
        <f>INDEX('% выкупа'!B:B,MATCH(B79,'% выкупа'!A:A,0))</f>
        <v>#N/A</v>
      </c>
      <c r="I79" s="24">
        <f>IFERROR(INDEX(реклама!B:B,MATCH('Тех отчет'!B79,реклама!A:A,0)),0)</f>
        <v>0</v>
      </c>
      <c r="J79" s="24">
        <f>IFERROR(INDEX('Сумма по хранению'!B:B,MATCH(B79,'Сумма по хранению'!A:A,0)),0)</f>
        <v>0</v>
      </c>
      <c r="K79" s="24">
        <f>SUMIF('Детализация отчётов'!F:F,'Тех отчет'!B79, 'Детализация отчётов'!AK:AK)</f>
        <v>0</v>
      </c>
      <c r="L79" s="24" t="e">
        <f t="shared" si="8"/>
        <v>#DIV/0!</v>
      </c>
      <c r="M79" s="24" t="e">
        <f>INDEX('Остатки по складам'!B:B,MATCH(B79,'Остатки по складам'!A:A,0))</f>
        <v>#N/A</v>
      </c>
      <c r="N79" s="24">
        <f t="shared" si="9"/>
        <v>0</v>
      </c>
      <c r="O79" s="35">
        <f>SUMIF('Индекс локалицации'!A:A,'Тех отчет'!B79,'Индекс локалицации'!B:B)</f>
        <v>0</v>
      </c>
      <c r="P79" s="25" t="e">
        <f>AVERAGEIFS('Детализация отчётов'!W:W,'Детализация отчётов'!F:F,'Тех отчет'!B79,'Детализация отчётов'!J:J,"Продажа",'Детализация отчётов'!K:K,"Продажа")</f>
        <v>#DIV/0!</v>
      </c>
      <c r="Q79" s="23" t="e">
        <f>INDEX('Рейтинг по отзывам'!F:F,MATCH('Тех отчет'!B79,'Рейтинг по отзывам'!B:B,0))</f>
        <v>#N/A</v>
      </c>
      <c r="R79" s="26" t="e">
        <f>INDEX('рейтинг WB'!B:B,MATCH('Тех отчет'!B79,'рейтинг WB'!A:A,0))</f>
        <v>#N/A</v>
      </c>
      <c r="S79" s="27">
        <f>SUMIFS('Детализация отчётов'!AH:AH,'Детализация отчётов'!F:F,'Тех отчет'!B79,'Детализация отчётов'!J:J,"Продажа",'Детализация отчётов'!K:K,"Продажа")-SUMIFS('Детализация отчётов'!AH:AH,'Детализация отчётов'!F:F,'Тех отчет'!B79,'Детализация отчётов'!J:J,"Возврат",'Детализация отчётов'!K:K,"Возврат")</f>
        <v>0</v>
      </c>
      <c r="T79" s="23">
        <f>IFERROR(INDEX(Себестоимость!B:B,MATCH('Тех отчет'!B79,Себестоимость!A:A,0)),0)</f>
        <v>0</v>
      </c>
      <c r="U79" s="34" t="e">
        <f t="shared" si="10"/>
        <v>#DIV/0!</v>
      </c>
      <c r="V79" s="24">
        <f t="shared" si="11"/>
        <v>0</v>
      </c>
      <c r="W79" s="24">
        <f t="shared" si="12"/>
        <v>0</v>
      </c>
      <c r="X79" s="24" t="e">
        <f t="shared" si="13"/>
        <v>#DIV/0!</v>
      </c>
      <c r="Y79" s="23" t="e">
        <f>AVERAGEIFS('Детализация отчётов'!T:T,'Детализация отчётов'!F:F,'Тех отчет'!B79,'Детализация отчётов'!J:J,"Продажа",'Детализация отчётов'!K:K,"Продажа")</f>
        <v>#DIV/0!</v>
      </c>
      <c r="Z79" s="23">
        <f>SUMIF('Детализация отчётов'!F:F,'Тех отчет'!B79, 'Детализация отчётов'!AC:AC)</f>
        <v>0</v>
      </c>
      <c r="AA79" s="28"/>
      <c r="AB79" s="28"/>
      <c r="AC79" s="28"/>
      <c r="AD79" s="28"/>
      <c r="AE79" s="28"/>
      <c r="AF79" s="28"/>
    </row>
    <row r="80" spans="1:32" ht="15.75" customHeight="1" thickBot="1">
      <c r="A80" s="23" t="s">
        <v>75</v>
      </c>
      <c r="B80" s="23" t="s">
        <v>286</v>
      </c>
      <c r="C80" s="24">
        <f>SUMIF(Продажи!F:F,'Тех отчет'!B80,Продажи!M:M)</f>
        <v>0</v>
      </c>
      <c r="D80" s="24">
        <f>SUMIF(Продажи!F:F,'Тех отчет'!B80,Продажи!L:L)</f>
        <v>0</v>
      </c>
      <c r="E80" s="24">
        <f>SUMIFS('Детализация отчётов'!T:T,'Детализация отчётов'!F:F,'Тех отчет'!B80,'Детализация отчётов'!J:J,"Продажа",'Детализация отчётов'!K:K,"Продажа")-SUMIFS('Детализация отчётов'!T:T,'Детализация отчётов'!F:F,'Тех отчет'!B80,'Детализация отчётов'!J:J,"Возврат",'Детализация отчётов'!K:K,"Возврат")</f>
        <v>0</v>
      </c>
      <c r="F80" s="24">
        <f>SUMIFS('Детализация отчётов'!N:N,'Детализация отчётов'!F:F,'Тех отчет'!B80,'Детализация отчётов'!J:J,"Продажа",'Детализация отчётов'!K:K,"Продажа")-SUMIFS('Детализация отчётов'!N:N,'Детализация отчётов'!F:F,'Тех отчет'!B80,'Детализация отчётов'!J:J,"Возврат",'Детализация отчётов'!K:K,"Возврат")</f>
        <v>0</v>
      </c>
      <c r="G80" s="24">
        <f>IFERROR(AVERAGEIFS('Детализация отчётов'!P:P,'Детализация отчётов'!F:F,'Тех отчет'!B80,'Детализация отчётов'!J:J,"Продажа",'Детализация отчётов'!K:K,"Продажа"),0)</f>
        <v>0</v>
      </c>
      <c r="H80" s="25" t="e">
        <f>INDEX('% выкупа'!B:B,MATCH(B80,'% выкупа'!A:A,0))</f>
        <v>#N/A</v>
      </c>
      <c r="I80" s="24">
        <f>IFERROR(INDEX(реклама!B:B,MATCH('Тех отчет'!B80,реклама!A:A,0)),0)</f>
        <v>0</v>
      </c>
      <c r="J80" s="24">
        <f>IFERROR(INDEX('Сумма по хранению'!B:B,MATCH(B80,'Сумма по хранению'!A:A,0)),0)</f>
        <v>0</v>
      </c>
      <c r="K80" s="24">
        <f>SUMIF('Детализация отчётов'!F:F,'Тех отчет'!B80, 'Детализация отчётов'!AK:AK)</f>
        <v>0</v>
      </c>
      <c r="L80" s="24" t="e">
        <f t="shared" si="8"/>
        <v>#DIV/0!</v>
      </c>
      <c r="M80" s="24" t="e">
        <f>INDEX('Остатки по складам'!B:B,MATCH(B80,'Остатки по складам'!A:A,0))</f>
        <v>#N/A</v>
      </c>
      <c r="N80" s="24">
        <f t="shared" si="9"/>
        <v>0</v>
      </c>
      <c r="O80" s="35">
        <f>SUMIF('Индекс локалицации'!A:A,'Тех отчет'!B80,'Индекс локалицации'!B:B)</f>
        <v>0</v>
      </c>
      <c r="P80" s="25" t="e">
        <f>AVERAGEIFS('Детализация отчётов'!W:W,'Детализация отчётов'!F:F,'Тех отчет'!B80,'Детализация отчётов'!J:J,"Продажа",'Детализация отчётов'!K:K,"Продажа")</f>
        <v>#DIV/0!</v>
      </c>
      <c r="Q80" s="23" t="e">
        <f>INDEX('Рейтинг по отзывам'!F:F,MATCH('Тех отчет'!B80,'Рейтинг по отзывам'!B:B,0))</f>
        <v>#N/A</v>
      </c>
      <c r="R80" s="26" t="e">
        <f>INDEX('рейтинг WB'!B:B,MATCH('Тех отчет'!B80,'рейтинг WB'!A:A,0))</f>
        <v>#N/A</v>
      </c>
      <c r="S80" s="27">
        <f>SUMIFS('Детализация отчётов'!AH:AH,'Детализация отчётов'!F:F,'Тех отчет'!B80,'Детализация отчётов'!J:J,"Продажа",'Детализация отчётов'!K:K,"Продажа")-SUMIFS('Детализация отчётов'!AH:AH,'Детализация отчётов'!F:F,'Тех отчет'!B80,'Детализация отчётов'!J:J,"Возврат",'Детализация отчётов'!K:K,"Возврат")</f>
        <v>0</v>
      </c>
      <c r="T80" s="23">
        <f>IFERROR(INDEX(Себестоимость!B:B,MATCH('Тех отчет'!B80,Себестоимость!A:A,0)),0)</f>
        <v>0</v>
      </c>
      <c r="U80" s="34" t="e">
        <f t="shared" si="10"/>
        <v>#DIV/0!</v>
      </c>
      <c r="V80" s="24">
        <f t="shared" si="11"/>
        <v>0</v>
      </c>
      <c r="W80" s="24">
        <f t="shared" si="12"/>
        <v>0</v>
      </c>
      <c r="X80" s="24" t="e">
        <f t="shared" si="13"/>
        <v>#DIV/0!</v>
      </c>
      <c r="Y80" s="23" t="e">
        <f>AVERAGEIFS('Детализация отчётов'!T:T,'Детализация отчётов'!F:F,'Тех отчет'!B80,'Детализация отчётов'!J:J,"Продажа",'Детализация отчётов'!K:K,"Продажа")</f>
        <v>#DIV/0!</v>
      </c>
      <c r="Z80" s="23">
        <f>SUMIF('Детализация отчётов'!F:F,'Тех отчет'!B80, 'Детализация отчётов'!AC:AC)</f>
        <v>0</v>
      </c>
      <c r="AA80" s="28"/>
      <c r="AB80" s="28"/>
      <c r="AC80" s="28"/>
      <c r="AD80" s="28"/>
      <c r="AE80" s="28"/>
      <c r="AF80" s="28"/>
    </row>
    <row r="81" spans="1:32" ht="15.75" customHeight="1" thickBot="1">
      <c r="A81" s="23" t="s">
        <v>75</v>
      </c>
      <c r="B81" s="23" t="s">
        <v>285</v>
      </c>
      <c r="C81" s="24">
        <f>SUMIF(Продажи!F:F,'Тех отчет'!B81,Продажи!M:M)</f>
        <v>0</v>
      </c>
      <c r="D81" s="24">
        <f>SUMIF(Продажи!F:F,'Тех отчет'!B81,Продажи!L:L)</f>
        <v>0</v>
      </c>
      <c r="E81" s="24">
        <f>SUMIFS('Детализация отчётов'!T:T,'Детализация отчётов'!F:F,'Тех отчет'!B81,'Детализация отчётов'!J:J,"Продажа",'Детализация отчётов'!K:K,"Продажа")-SUMIFS('Детализация отчётов'!T:T,'Детализация отчётов'!F:F,'Тех отчет'!B81,'Детализация отчётов'!J:J,"Возврат",'Детализация отчётов'!K:K,"Возврат")</f>
        <v>0</v>
      </c>
      <c r="F81" s="24">
        <f>SUMIFS('Детализация отчётов'!N:N,'Детализация отчётов'!F:F,'Тех отчет'!B81,'Детализация отчётов'!J:J,"Продажа",'Детализация отчётов'!K:K,"Продажа")-SUMIFS('Детализация отчётов'!N:N,'Детализация отчётов'!F:F,'Тех отчет'!B81,'Детализация отчётов'!J:J,"Возврат",'Детализация отчётов'!K:K,"Возврат")</f>
        <v>0</v>
      </c>
      <c r="G81" s="24">
        <f>IFERROR(AVERAGEIFS('Детализация отчётов'!P:P,'Детализация отчётов'!F:F,'Тех отчет'!B81,'Детализация отчётов'!J:J,"Продажа",'Детализация отчётов'!K:K,"Продажа"),0)</f>
        <v>0</v>
      </c>
      <c r="H81" s="25" t="e">
        <f>INDEX('% выкупа'!B:B,MATCH(B81,'% выкупа'!A:A,0))</f>
        <v>#N/A</v>
      </c>
      <c r="I81" s="24">
        <f>IFERROR(INDEX(реклама!B:B,MATCH('Тех отчет'!B81,реклама!A:A,0)),0)</f>
        <v>0</v>
      </c>
      <c r="J81" s="24">
        <f>IFERROR(INDEX('Сумма по хранению'!B:B,MATCH(B81,'Сумма по хранению'!A:A,0)),0)</f>
        <v>0</v>
      </c>
      <c r="K81" s="24">
        <f>SUMIF('Детализация отчётов'!F:F,'Тех отчет'!B81, 'Детализация отчётов'!AK:AK)</f>
        <v>0</v>
      </c>
      <c r="L81" s="24" t="e">
        <f t="shared" si="8"/>
        <v>#DIV/0!</v>
      </c>
      <c r="M81" s="24" t="e">
        <f>INDEX('Остатки по складам'!B:B,MATCH(B81,'Остатки по складам'!A:A,0))</f>
        <v>#N/A</v>
      </c>
      <c r="N81" s="24">
        <f t="shared" si="9"/>
        <v>0</v>
      </c>
      <c r="O81" s="35">
        <f>SUMIF('Индекс локалицации'!A:A,'Тех отчет'!B81,'Индекс локалицации'!B:B)</f>
        <v>0</v>
      </c>
      <c r="P81" s="25" t="e">
        <f>AVERAGEIFS('Детализация отчётов'!W:W,'Детализация отчётов'!F:F,'Тех отчет'!B81,'Детализация отчётов'!J:J,"Продажа",'Детализация отчётов'!K:K,"Продажа")</f>
        <v>#DIV/0!</v>
      </c>
      <c r="Q81" s="23" t="e">
        <f>INDEX('Рейтинг по отзывам'!F:F,MATCH('Тех отчет'!B81,'Рейтинг по отзывам'!B:B,0))</f>
        <v>#N/A</v>
      </c>
      <c r="R81" s="26" t="e">
        <f>INDEX('рейтинг WB'!B:B,MATCH('Тех отчет'!B81,'рейтинг WB'!A:A,0))</f>
        <v>#N/A</v>
      </c>
      <c r="S81" s="27">
        <f>SUMIFS('Детализация отчётов'!AH:AH,'Детализация отчётов'!F:F,'Тех отчет'!B81,'Детализация отчётов'!J:J,"Продажа",'Детализация отчётов'!K:K,"Продажа")-SUMIFS('Детализация отчётов'!AH:AH,'Детализация отчётов'!F:F,'Тех отчет'!B81,'Детализация отчётов'!J:J,"Возврат",'Детализация отчётов'!K:K,"Возврат")</f>
        <v>0</v>
      </c>
      <c r="T81" s="23">
        <f>IFERROR(INDEX(Себестоимость!B:B,MATCH('Тех отчет'!B81,Себестоимость!A:A,0)),0)</f>
        <v>0</v>
      </c>
      <c r="U81" s="34" t="e">
        <f t="shared" si="10"/>
        <v>#DIV/0!</v>
      </c>
      <c r="V81" s="24">
        <f t="shared" si="11"/>
        <v>0</v>
      </c>
      <c r="W81" s="24">
        <f t="shared" si="12"/>
        <v>0</v>
      </c>
      <c r="X81" s="24" t="e">
        <f t="shared" si="13"/>
        <v>#DIV/0!</v>
      </c>
      <c r="Y81" s="23" t="e">
        <f>AVERAGEIFS('Детализация отчётов'!T:T,'Детализация отчётов'!F:F,'Тех отчет'!B81,'Детализация отчётов'!J:J,"Продажа",'Детализация отчётов'!K:K,"Продажа")</f>
        <v>#DIV/0!</v>
      </c>
      <c r="Z81" s="23">
        <f>SUMIF('Детализация отчётов'!F:F,'Тех отчет'!B81, 'Детализация отчётов'!AC:AC)</f>
        <v>0</v>
      </c>
      <c r="AA81" s="28"/>
      <c r="AB81" s="28"/>
      <c r="AC81" s="28"/>
      <c r="AD81" s="28"/>
      <c r="AE81" s="28"/>
      <c r="AF81" s="28"/>
    </row>
    <row r="82" spans="1:32" ht="15.75" customHeight="1" thickBot="1">
      <c r="A82" s="23" t="s">
        <v>75</v>
      </c>
      <c r="B82" s="23" t="s">
        <v>292</v>
      </c>
      <c r="C82" s="24">
        <f>SUMIF(Продажи!F:F,'Тех отчет'!B82,Продажи!M:M)</f>
        <v>0</v>
      </c>
      <c r="D82" s="24">
        <f>SUMIF(Продажи!F:F,'Тех отчет'!B82,Продажи!L:L)</f>
        <v>0</v>
      </c>
      <c r="E82" s="24">
        <f>SUMIFS('Детализация отчётов'!T:T,'Детализация отчётов'!F:F,'Тех отчет'!B82,'Детализация отчётов'!J:J,"Продажа",'Детализация отчётов'!K:K,"Продажа")-SUMIFS('Детализация отчётов'!T:T,'Детализация отчётов'!F:F,'Тех отчет'!B82,'Детализация отчётов'!J:J,"Возврат",'Детализация отчётов'!K:K,"Возврат")</f>
        <v>0</v>
      </c>
      <c r="F82" s="24">
        <f>SUMIFS('Детализация отчётов'!N:N,'Детализация отчётов'!F:F,'Тех отчет'!B82,'Детализация отчётов'!J:J,"Продажа",'Детализация отчётов'!K:K,"Продажа")-SUMIFS('Детализация отчётов'!N:N,'Детализация отчётов'!F:F,'Тех отчет'!B82,'Детализация отчётов'!J:J,"Возврат",'Детализация отчётов'!K:K,"Возврат")</f>
        <v>0</v>
      </c>
      <c r="G82" s="24">
        <f>IFERROR(AVERAGEIFS('Детализация отчётов'!P:P,'Детализация отчётов'!F:F,'Тех отчет'!B82,'Детализация отчётов'!J:J,"Продажа",'Детализация отчётов'!K:K,"Продажа"),0)</f>
        <v>0</v>
      </c>
      <c r="H82" s="25" t="e">
        <f>INDEX('% выкупа'!B:B,MATCH(B82,'% выкупа'!A:A,0))</f>
        <v>#N/A</v>
      </c>
      <c r="I82" s="24">
        <f>IFERROR(INDEX(реклама!B:B,MATCH('Тех отчет'!B82,реклама!A:A,0)),0)</f>
        <v>0</v>
      </c>
      <c r="J82" s="24">
        <f>IFERROR(INDEX('Сумма по хранению'!B:B,MATCH(B82,'Сумма по хранению'!A:A,0)),0)</f>
        <v>0</v>
      </c>
      <c r="K82" s="24">
        <f>SUMIF('Детализация отчётов'!F:F,'Тех отчет'!B82, 'Детализация отчётов'!AK:AK)</f>
        <v>0</v>
      </c>
      <c r="L82" s="24" t="e">
        <f t="shared" si="8"/>
        <v>#DIV/0!</v>
      </c>
      <c r="M82" s="24" t="e">
        <f>INDEX('Остатки по складам'!B:B,MATCH(B82,'Остатки по складам'!A:A,0))</f>
        <v>#N/A</v>
      </c>
      <c r="N82" s="24">
        <f t="shared" si="9"/>
        <v>0</v>
      </c>
      <c r="O82" s="35">
        <f>SUMIF('Индекс локалицации'!A:A,'Тех отчет'!B82,'Индекс локалицации'!B:B)</f>
        <v>0</v>
      </c>
      <c r="P82" s="25" t="e">
        <f>AVERAGEIFS('Детализация отчётов'!W:W,'Детализация отчётов'!F:F,'Тех отчет'!B82,'Детализация отчётов'!J:J,"Продажа",'Детализация отчётов'!K:K,"Продажа")</f>
        <v>#DIV/0!</v>
      </c>
      <c r="Q82" s="23" t="e">
        <f>INDEX('Рейтинг по отзывам'!F:F,MATCH('Тех отчет'!B82,'Рейтинг по отзывам'!B:B,0))</f>
        <v>#N/A</v>
      </c>
      <c r="R82" s="26" t="e">
        <f>INDEX('рейтинг WB'!B:B,MATCH('Тех отчет'!B82,'рейтинг WB'!A:A,0))</f>
        <v>#N/A</v>
      </c>
      <c r="S82" s="27">
        <f>SUMIFS('Детализация отчётов'!AH:AH,'Детализация отчётов'!F:F,'Тех отчет'!B82,'Детализация отчётов'!J:J,"Продажа",'Детализация отчётов'!K:K,"Продажа")-SUMIFS('Детализация отчётов'!AH:AH,'Детализация отчётов'!F:F,'Тех отчет'!B82,'Детализация отчётов'!J:J,"Возврат",'Детализация отчётов'!K:K,"Возврат")</f>
        <v>0</v>
      </c>
      <c r="T82" s="23">
        <f>IFERROR(INDEX(Себестоимость!B:B,MATCH('Тех отчет'!B82,Себестоимость!A:A,0)),0)</f>
        <v>0</v>
      </c>
      <c r="U82" s="34" t="e">
        <f t="shared" si="10"/>
        <v>#DIV/0!</v>
      </c>
      <c r="V82" s="24">
        <f t="shared" si="11"/>
        <v>0</v>
      </c>
      <c r="W82" s="24">
        <f t="shared" si="12"/>
        <v>0</v>
      </c>
      <c r="X82" s="24" t="e">
        <f t="shared" si="13"/>
        <v>#DIV/0!</v>
      </c>
      <c r="Y82" s="23" t="e">
        <f>AVERAGEIFS('Детализация отчётов'!T:T,'Детализация отчётов'!F:F,'Тех отчет'!B82,'Детализация отчётов'!J:J,"Продажа",'Детализация отчётов'!K:K,"Продажа")</f>
        <v>#DIV/0!</v>
      </c>
      <c r="Z82" s="23">
        <f>SUMIF('Детализация отчётов'!F:F,'Тех отчет'!B82, 'Детализация отчётов'!AC:AC)</f>
        <v>0</v>
      </c>
      <c r="AA82" s="28"/>
      <c r="AB82" s="28"/>
      <c r="AC82" s="28"/>
      <c r="AD82" s="28"/>
      <c r="AE82" s="28"/>
      <c r="AF82" s="28"/>
    </row>
    <row r="83" spans="1:32" ht="15.75" customHeight="1" thickBot="1">
      <c r="A83" s="23" t="s">
        <v>75</v>
      </c>
      <c r="B83" s="23" t="s">
        <v>295</v>
      </c>
      <c r="C83" s="24">
        <f>SUMIF(Продажи!F:F,'Тех отчет'!B83,Продажи!M:M)</f>
        <v>0</v>
      </c>
      <c r="D83" s="24">
        <f>SUMIF(Продажи!F:F,'Тех отчет'!B83,Продажи!L:L)</f>
        <v>0</v>
      </c>
      <c r="E83" s="24">
        <f>SUMIFS('Детализация отчётов'!T:T,'Детализация отчётов'!F:F,'Тех отчет'!B83,'Детализация отчётов'!J:J,"Продажа",'Детализация отчётов'!K:K,"Продажа")-SUMIFS('Детализация отчётов'!T:T,'Детализация отчётов'!F:F,'Тех отчет'!B83,'Детализация отчётов'!J:J,"Возврат",'Детализация отчётов'!K:K,"Возврат")</f>
        <v>0</v>
      </c>
      <c r="F83" s="24">
        <f>SUMIFS('Детализация отчётов'!N:N,'Детализация отчётов'!F:F,'Тех отчет'!B83,'Детализация отчётов'!J:J,"Продажа",'Детализация отчётов'!K:K,"Продажа")-SUMIFS('Детализация отчётов'!N:N,'Детализация отчётов'!F:F,'Тех отчет'!B83,'Детализация отчётов'!J:J,"Возврат",'Детализация отчётов'!K:K,"Возврат")</f>
        <v>0</v>
      </c>
      <c r="G83" s="24">
        <f>IFERROR(AVERAGEIFS('Детализация отчётов'!P:P,'Детализация отчётов'!F:F,'Тех отчет'!B83,'Детализация отчётов'!J:J,"Продажа",'Детализация отчётов'!K:K,"Продажа"),0)</f>
        <v>0</v>
      </c>
      <c r="H83" s="25" t="e">
        <f>INDEX('% выкупа'!B:B,MATCH(B83,'% выкупа'!A:A,0))</f>
        <v>#N/A</v>
      </c>
      <c r="I83" s="24">
        <f>IFERROR(INDEX(реклама!B:B,MATCH('Тех отчет'!B83,реклама!A:A,0)),0)</f>
        <v>0</v>
      </c>
      <c r="J83" s="24">
        <f>IFERROR(INDEX('Сумма по хранению'!B:B,MATCH(B83,'Сумма по хранению'!A:A,0)),0)</f>
        <v>0</v>
      </c>
      <c r="K83" s="24">
        <f>SUMIF('Детализация отчётов'!F:F,'Тех отчет'!B83, 'Детализация отчётов'!AK:AK)</f>
        <v>0</v>
      </c>
      <c r="L83" s="24" t="e">
        <f t="shared" si="8"/>
        <v>#DIV/0!</v>
      </c>
      <c r="M83" s="24" t="e">
        <f>INDEX('Остатки по складам'!B:B,MATCH(B83,'Остатки по складам'!A:A,0))</f>
        <v>#N/A</v>
      </c>
      <c r="N83" s="24">
        <f t="shared" si="9"/>
        <v>0</v>
      </c>
      <c r="O83" s="35">
        <f>SUMIF('Индекс локалицации'!A:A,'Тех отчет'!B83,'Индекс локалицации'!B:B)</f>
        <v>0</v>
      </c>
      <c r="P83" s="25" t="e">
        <f>AVERAGEIFS('Детализация отчётов'!W:W,'Детализация отчётов'!F:F,'Тех отчет'!B83,'Детализация отчётов'!J:J,"Продажа",'Детализация отчётов'!K:K,"Продажа")</f>
        <v>#DIV/0!</v>
      </c>
      <c r="Q83" s="23" t="e">
        <f>INDEX('Рейтинг по отзывам'!F:F,MATCH('Тех отчет'!B83,'Рейтинг по отзывам'!B:B,0))</f>
        <v>#N/A</v>
      </c>
      <c r="R83" s="26" t="e">
        <f>INDEX('рейтинг WB'!B:B,MATCH('Тех отчет'!B83,'рейтинг WB'!A:A,0))</f>
        <v>#N/A</v>
      </c>
      <c r="S83" s="27">
        <f>SUMIFS('Детализация отчётов'!AH:AH,'Детализация отчётов'!F:F,'Тех отчет'!B83,'Детализация отчётов'!J:J,"Продажа",'Детализация отчётов'!K:K,"Продажа")-SUMIFS('Детализация отчётов'!AH:AH,'Детализация отчётов'!F:F,'Тех отчет'!B83,'Детализация отчётов'!J:J,"Возврат",'Детализация отчётов'!K:K,"Возврат")</f>
        <v>0</v>
      </c>
      <c r="T83" s="23">
        <f>IFERROR(INDEX(Себестоимость!B:B,MATCH('Тех отчет'!B83,Себестоимость!A:A,0)),0)</f>
        <v>0</v>
      </c>
      <c r="U83" s="34" t="e">
        <f t="shared" si="10"/>
        <v>#DIV/0!</v>
      </c>
      <c r="V83" s="24">
        <f t="shared" si="11"/>
        <v>0</v>
      </c>
      <c r="W83" s="24">
        <f t="shared" si="12"/>
        <v>0</v>
      </c>
      <c r="X83" s="24" t="e">
        <f t="shared" si="13"/>
        <v>#DIV/0!</v>
      </c>
      <c r="Y83" s="23" t="e">
        <f>AVERAGEIFS('Детализация отчётов'!T:T,'Детализация отчётов'!F:F,'Тех отчет'!B83,'Детализация отчётов'!J:J,"Продажа",'Детализация отчётов'!K:K,"Продажа")</f>
        <v>#DIV/0!</v>
      </c>
      <c r="Z83" s="23">
        <f>SUMIF('Детализация отчётов'!F:F,'Тех отчет'!B83, 'Детализация отчётов'!AC:AC)</f>
        <v>0</v>
      </c>
      <c r="AA83" s="28"/>
      <c r="AB83" s="28"/>
      <c r="AC83" s="28"/>
      <c r="AD83" s="28"/>
      <c r="AE83" s="28"/>
      <c r="AF83" s="28"/>
    </row>
    <row r="84" spans="1:32" ht="15.75" customHeight="1" thickBot="1">
      <c r="A84" s="23" t="s">
        <v>75</v>
      </c>
      <c r="B84" s="23" t="s">
        <v>289</v>
      </c>
      <c r="C84" s="24">
        <f>SUMIF(Продажи!F:F,'Тех отчет'!B84,Продажи!M:M)</f>
        <v>0</v>
      </c>
      <c r="D84" s="24">
        <f>SUMIF(Продажи!F:F,'Тех отчет'!B84,Продажи!L:L)</f>
        <v>0</v>
      </c>
      <c r="E84" s="24">
        <f>SUMIFS('Детализация отчётов'!T:T,'Детализация отчётов'!F:F,'Тех отчет'!B84,'Детализация отчётов'!J:J,"Продажа",'Детализация отчётов'!K:K,"Продажа")-SUMIFS('Детализация отчётов'!T:T,'Детализация отчётов'!F:F,'Тех отчет'!B84,'Детализация отчётов'!J:J,"Возврат",'Детализация отчётов'!K:K,"Возврат")</f>
        <v>0</v>
      </c>
      <c r="F84" s="24">
        <f>SUMIFS('Детализация отчётов'!N:N,'Детализация отчётов'!F:F,'Тех отчет'!B84,'Детализация отчётов'!J:J,"Продажа",'Детализация отчётов'!K:K,"Продажа")-SUMIFS('Детализация отчётов'!N:N,'Детализация отчётов'!F:F,'Тех отчет'!B84,'Детализация отчётов'!J:J,"Возврат",'Детализация отчётов'!K:K,"Возврат")</f>
        <v>0</v>
      </c>
      <c r="G84" s="24">
        <f>IFERROR(AVERAGEIFS('Детализация отчётов'!P:P,'Детализация отчётов'!F:F,'Тех отчет'!B84,'Детализация отчётов'!J:J,"Продажа",'Детализация отчётов'!K:K,"Продажа"),0)</f>
        <v>0</v>
      </c>
      <c r="H84" s="25" t="e">
        <f>INDEX('% выкупа'!B:B,MATCH(B84,'% выкупа'!A:A,0))</f>
        <v>#N/A</v>
      </c>
      <c r="I84" s="24">
        <f>IFERROR(INDEX(реклама!B:B,MATCH('Тех отчет'!B84,реклама!A:A,0)),0)</f>
        <v>0</v>
      </c>
      <c r="J84" s="24">
        <f>IFERROR(INDEX('Сумма по хранению'!B:B,MATCH(B84,'Сумма по хранению'!A:A,0)),0)</f>
        <v>0</v>
      </c>
      <c r="K84" s="24">
        <f>SUMIF('Детализация отчётов'!F:F,'Тех отчет'!B84, 'Детализация отчётов'!AK:AK)</f>
        <v>0</v>
      </c>
      <c r="L84" s="24" t="e">
        <f t="shared" si="8"/>
        <v>#DIV/0!</v>
      </c>
      <c r="M84" s="24" t="e">
        <f>INDEX('Остатки по складам'!B:B,MATCH(B84,'Остатки по складам'!A:A,0))</f>
        <v>#N/A</v>
      </c>
      <c r="N84" s="24">
        <f t="shared" si="9"/>
        <v>0</v>
      </c>
      <c r="O84" s="35">
        <f>SUMIF('Индекс локалицации'!A:A,'Тех отчет'!B84,'Индекс локалицации'!B:B)</f>
        <v>0</v>
      </c>
      <c r="P84" s="25" t="e">
        <f>AVERAGEIFS('Детализация отчётов'!W:W,'Детализация отчётов'!F:F,'Тех отчет'!B84,'Детализация отчётов'!J:J,"Продажа",'Детализация отчётов'!K:K,"Продажа")</f>
        <v>#DIV/0!</v>
      </c>
      <c r="Q84" s="23" t="e">
        <f>INDEX('Рейтинг по отзывам'!F:F,MATCH('Тех отчет'!B84,'Рейтинг по отзывам'!B:B,0))</f>
        <v>#N/A</v>
      </c>
      <c r="R84" s="26" t="e">
        <f>INDEX('рейтинг WB'!B:B,MATCH('Тех отчет'!B84,'рейтинг WB'!A:A,0))</f>
        <v>#N/A</v>
      </c>
      <c r="S84" s="27">
        <f>SUMIFS('Детализация отчётов'!AH:AH,'Детализация отчётов'!F:F,'Тех отчет'!B84,'Детализация отчётов'!J:J,"Продажа",'Детализация отчётов'!K:K,"Продажа")-SUMIFS('Детализация отчётов'!AH:AH,'Детализация отчётов'!F:F,'Тех отчет'!B84,'Детализация отчётов'!J:J,"Возврат",'Детализация отчётов'!K:K,"Возврат")</f>
        <v>0</v>
      </c>
      <c r="T84" s="23">
        <f>IFERROR(INDEX(Себестоимость!B:B,MATCH('Тех отчет'!B84,Себестоимость!A:A,0)),0)</f>
        <v>0</v>
      </c>
      <c r="U84" s="34" t="e">
        <f t="shared" si="10"/>
        <v>#DIV/0!</v>
      </c>
      <c r="V84" s="24">
        <f t="shared" si="11"/>
        <v>0</v>
      </c>
      <c r="W84" s="24">
        <f t="shared" si="12"/>
        <v>0</v>
      </c>
      <c r="X84" s="24" t="e">
        <f t="shared" si="13"/>
        <v>#DIV/0!</v>
      </c>
      <c r="Y84" s="23" t="e">
        <f>AVERAGEIFS('Детализация отчётов'!T:T,'Детализация отчётов'!F:F,'Тех отчет'!B84,'Детализация отчётов'!J:J,"Продажа",'Детализация отчётов'!K:K,"Продажа")</f>
        <v>#DIV/0!</v>
      </c>
      <c r="Z84" s="23">
        <f>SUMIF('Детализация отчётов'!F:F,'Тех отчет'!B84, 'Детализация отчётов'!AC:AC)</f>
        <v>0</v>
      </c>
      <c r="AA84" s="28"/>
      <c r="AB84" s="28"/>
      <c r="AC84" s="28"/>
      <c r="AD84" s="28"/>
      <c r="AE84" s="28"/>
      <c r="AF84" s="28"/>
    </row>
    <row r="85" spans="1:32" ht="15.75" customHeight="1" thickBot="1">
      <c r="A85" s="23" t="s">
        <v>75</v>
      </c>
      <c r="B85" s="23" t="s">
        <v>290</v>
      </c>
      <c r="C85" s="24">
        <f>SUMIF(Продажи!F:F,'Тех отчет'!B85,Продажи!M:M)</f>
        <v>0</v>
      </c>
      <c r="D85" s="24">
        <f>SUMIF(Продажи!F:F,'Тех отчет'!B85,Продажи!L:L)</f>
        <v>0</v>
      </c>
      <c r="E85" s="24">
        <f>SUMIFS('Детализация отчётов'!T:T,'Детализация отчётов'!F:F,'Тех отчет'!B85,'Детализация отчётов'!J:J,"Продажа",'Детализация отчётов'!K:K,"Продажа")-SUMIFS('Детализация отчётов'!T:T,'Детализация отчётов'!F:F,'Тех отчет'!B85,'Детализация отчётов'!J:J,"Возврат",'Детализация отчётов'!K:K,"Возврат")</f>
        <v>0</v>
      </c>
      <c r="F85" s="24">
        <f>SUMIFS('Детализация отчётов'!N:N,'Детализация отчётов'!F:F,'Тех отчет'!B85,'Детализация отчётов'!J:J,"Продажа",'Детализация отчётов'!K:K,"Продажа")-SUMIFS('Детализация отчётов'!N:N,'Детализация отчётов'!F:F,'Тех отчет'!B85,'Детализация отчётов'!J:J,"Возврат",'Детализация отчётов'!K:K,"Возврат")</f>
        <v>0</v>
      </c>
      <c r="G85" s="24">
        <f>IFERROR(AVERAGEIFS('Детализация отчётов'!P:P,'Детализация отчётов'!F:F,'Тех отчет'!B85,'Детализация отчётов'!J:J,"Продажа",'Детализация отчётов'!K:K,"Продажа"),0)</f>
        <v>0</v>
      </c>
      <c r="H85" s="25" t="e">
        <f>INDEX('% выкупа'!B:B,MATCH(B85,'% выкупа'!A:A,0))</f>
        <v>#N/A</v>
      </c>
      <c r="I85" s="24">
        <f>IFERROR(INDEX(реклама!B:B,MATCH('Тех отчет'!B85,реклама!A:A,0)),0)</f>
        <v>0</v>
      </c>
      <c r="J85" s="24">
        <f>IFERROR(INDEX('Сумма по хранению'!B:B,MATCH(B85,'Сумма по хранению'!A:A,0)),0)</f>
        <v>0</v>
      </c>
      <c r="K85" s="24">
        <f>SUMIF('Детализация отчётов'!F:F,'Тех отчет'!B85, 'Детализация отчётов'!AK:AK)</f>
        <v>0</v>
      </c>
      <c r="L85" s="24" t="e">
        <f t="shared" si="8"/>
        <v>#DIV/0!</v>
      </c>
      <c r="M85" s="24" t="e">
        <f>INDEX('Остатки по складам'!B:B,MATCH(B85,'Остатки по складам'!A:A,0))</f>
        <v>#N/A</v>
      </c>
      <c r="N85" s="24">
        <f t="shared" si="9"/>
        <v>0</v>
      </c>
      <c r="O85" s="35">
        <f>SUMIF('Индекс локалицации'!A:A,'Тех отчет'!B85,'Индекс локалицации'!B:B)</f>
        <v>0</v>
      </c>
      <c r="P85" s="25" t="e">
        <f>AVERAGEIFS('Детализация отчётов'!W:W,'Детализация отчётов'!F:F,'Тех отчет'!B85,'Детализация отчётов'!J:J,"Продажа",'Детализация отчётов'!K:K,"Продажа")</f>
        <v>#DIV/0!</v>
      </c>
      <c r="Q85" s="23" t="e">
        <f>INDEX('Рейтинг по отзывам'!F:F,MATCH('Тех отчет'!B85,'Рейтинг по отзывам'!B:B,0))</f>
        <v>#N/A</v>
      </c>
      <c r="R85" s="26" t="e">
        <f>INDEX('рейтинг WB'!B:B,MATCH('Тех отчет'!B85,'рейтинг WB'!A:A,0))</f>
        <v>#N/A</v>
      </c>
      <c r="S85" s="27">
        <f>SUMIFS('Детализация отчётов'!AH:AH,'Детализация отчётов'!F:F,'Тех отчет'!B85,'Детализация отчётов'!J:J,"Продажа",'Детализация отчётов'!K:K,"Продажа")-SUMIFS('Детализация отчётов'!AH:AH,'Детализация отчётов'!F:F,'Тех отчет'!B85,'Детализация отчётов'!J:J,"Возврат",'Детализация отчётов'!K:K,"Возврат")</f>
        <v>0</v>
      </c>
      <c r="T85" s="23">
        <f>IFERROR(INDEX(Себестоимость!B:B,MATCH('Тех отчет'!B85,Себестоимость!A:A,0)),0)</f>
        <v>0</v>
      </c>
      <c r="U85" s="34" t="e">
        <f t="shared" si="10"/>
        <v>#DIV/0!</v>
      </c>
      <c r="V85" s="24">
        <f t="shared" si="11"/>
        <v>0</v>
      </c>
      <c r="W85" s="24">
        <f t="shared" si="12"/>
        <v>0</v>
      </c>
      <c r="X85" s="24" t="e">
        <f t="shared" si="13"/>
        <v>#DIV/0!</v>
      </c>
      <c r="Y85" s="23" t="e">
        <f>AVERAGEIFS('Детализация отчётов'!T:T,'Детализация отчётов'!F:F,'Тех отчет'!B85,'Детализация отчётов'!J:J,"Продажа",'Детализация отчётов'!K:K,"Продажа")</f>
        <v>#DIV/0!</v>
      </c>
      <c r="Z85" s="23">
        <f>SUMIF('Детализация отчётов'!F:F,'Тех отчет'!B85, 'Детализация отчётов'!AC:AC)</f>
        <v>0</v>
      </c>
      <c r="AA85" s="28"/>
      <c r="AB85" s="28"/>
      <c r="AC85" s="28"/>
      <c r="AD85" s="28"/>
      <c r="AE85" s="28"/>
      <c r="AF85" s="28"/>
    </row>
    <row r="86" spans="1:32" ht="15.75" customHeight="1" thickBot="1">
      <c r="A86" s="23" t="s">
        <v>75</v>
      </c>
      <c r="B86" s="23" t="s">
        <v>277</v>
      </c>
      <c r="C86" s="24">
        <f>SUMIF(Продажи!F:F,'Тех отчет'!B86,Продажи!M:M)</f>
        <v>0</v>
      </c>
      <c r="D86" s="24">
        <f>SUMIF(Продажи!F:F,'Тех отчет'!B86,Продажи!L:L)</f>
        <v>0</v>
      </c>
      <c r="E86" s="24">
        <f>SUMIFS('Детализация отчётов'!T:T,'Детализация отчётов'!F:F,'Тех отчет'!B86,'Детализация отчётов'!J:J,"Продажа",'Детализация отчётов'!K:K,"Продажа")-SUMIFS('Детализация отчётов'!T:T,'Детализация отчётов'!F:F,'Тех отчет'!B86,'Детализация отчётов'!J:J,"Возврат",'Детализация отчётов'!K:K,"Возврат")</f>
        <v>0</v>
      </c>
      <c r="F86" s="24">
        <f>SUMIFS('Детализация отчётов'!N:N,'Детализация отчётов'!F:F,'Тех отчет'!B86,'Детализация отчётов'!J:J,"Продажа",'Детализация отчётов'!K:K,"Продажа")-SUMIFS('Детализация отчётов'!N:N,'Детализация отчётов'!F:F,'Тех отчет'!B86,'Детализация отчётов'!J:J,"Возврат",'Детализация отчётов'!K:K,"Возврат")</f>
        <v>0</v>
      </c>
      <c r="G86" s="24">
        <f>IFERROR(AVERAGEIFS('Детализация отчётов'!P:P,'Детализация отчётов'!F:F,'Тех отчет'!B86,'Детализация отчётов'!J:J,"Продажа",'Детализация отчётов'!K:K,"Продажа"),0)</f>
        <v>0</v>
      </c>
      <c r="H86" s="25" t="e">
        <f>INDEX('% выкупа'!B:B,MATCH(B86,'% выкупа'!A:A,0))</f>
        <v>#N/A</v>
      </c>
      <c r="I86" s="24">
        <f>IFERROR(INDEX(реклама!B:B,MATCH('Тех отчет'!B86,реклама!A:A,0)),0)</f>
        <v>0</v>
      </c>
      <c r="J86" s="24">
        <f>IFERROR(INDEX('Сумма по хранению'!B:B,MATCH(B86,'Сумма по хранению'!A:A,0)),0)</f>
        <v>0</v>
      </c>
      <c r="K86" s="24">
        <f>SUMIF('Детализация отчётов'!F:F,'Тех отчет'!B86, 'Детализация отчётов'!AK:AK)</f>
        <v>0</v>
      </c>
      <c r="L86" s="24" t="e">
        <f t="shared" si="8"/>
        <v>#DIV/0!</v>
      </c>
      <c r="M86" s="24" t="e">
        <f>INDEX('Остатки по складам'!B:B,MATCH(B86,'Остатки по складам'!A:A,0))</f>
        <v>#N/A</v>
      </c>
      <c r="N86" s="24">
        <f t="shared" si="9"/>
        <v>0</v>
      </c>
      <c r="O86" s="35">
        <f>SUMIF('Индекс локалицации'!A:A,'Тех отчет'!B86,'Индекс локалицации'!B:B)</f>
        <v>0</v>
      </c>
      <c r="P86" s="25" t="e">
        <f>AVERAGEIFS('Детализация отчётов'!W:W,'Детализация отчётов'!F:F,'Тех отчет'!B86,'Детализация отчётов'!J:J,"Продажа",'Детализация отчётов'!K:K,"Продажа")</f>
        <v>#DIV/0!</v>
      </c>
      <c r="Q86" s="23" t="e">
        <f>INDEX('Рейтинг по отзывам'!F:F,MATCH('Тех отчет'!B86,'Рейтинг по отзывам'!B:B,0))</f>
        <v>#N/A</v>
      </c>
      <c r="R86" s="26" t="e">
        <f>INDEX('рейтинг WB'!B:B,MATCH('Тех отчет'!B86,'рейтинг WB'!A:A,0))</f>
        <v>#N/A</v>
      </c>
      <c r="S86" s="27">
        <f>SUMIFS('Детализация отчётов'!AH:AH,'Детализация отчётов'!F:F,'Тех отчет'!B86,'Детализация отчётов'!J:J,"Продажа",'Детализация отчётов'!K:K,"Продажа")-SUMIFS('Детализация отчётов'!AH:AH,'Детализация отчётов'!F:F,'Тех отчет'!B86,'Детализация отчётов'!J:J,"Возврат",'Детализация отчётов'!K:K,"Возврат")</f>
        <v>0</v>
      </c>
      <c r="T86" s="23">
        <f>IFERROR(INDEX(Себестоимость!B:B,MATCH('Тех отчет'!B86,Себестоимость!A:A,0)),0)</f>
        <v>0</v>
      </c>
      <c r="U86" s="34" t="e">
        <f t="shared" si="10"/>
        <v>#DIV/0!</v>
      </c>
      <c r="V86" s="24">
        <f t="shared" si="11"/>
        <v>0</v>
      </c>
      <c r="W86" s="24">
        <f t="shared" si="12"/>
        <v>0</v>
      </c>
      <c r="X86" s="24" t="e">
        <f t="shared" si="13"/>
        <v>#DIV/0!</v>
      </c>
      <c r="Y86" s="23" t="e">
        <f>AVERAGEIFS('Детализация отчётов'!T:T,'Детализация отчётов'!F:F,'Тех отчет'!B86,'Детализация отчётов'!J:J,"Продажа",'Детализация отчётов'!K:K,"Продажа")</f>
        <v>#DIV/0!</v>
      </c>
      <c r="Z86" s="23">
        <f>SUMIF('Детализация отчётов'!F:F,'Тех отчет'!B86, 'Детализация отчётов'!AC:AC)</f>
        <v>0</v>
      </c>
      <c r="AA86" s="28"/>
      <c r="AB86" s="28"/>
      <c r="AC86" s="28"/>
      <c r="AD86" s="28"/>
      <c r="AE86" s="28"/>
      <c r="AF86" s="28"/>
    </row>
    <row r="87" spans="1:32" ht="15.75" customHeight="1" thickBot="1">
      <c r="A87" s="23" t="s">
        <v>75</v>
      </c>
      <c r="B87" s="23" t="s">
        <v>278</v>
      </c>
      <c r="C87" s="24">
        <f>SUMIF(Продажи!F:F,'Тех отчет'!B87,Продажи!M:M)</f>
        <v>0</v>
      </c>
      <c r="D87" s="24">
        <f>SUMIF(Продажи!F:F,'Тех отчет'!B87,Продажи!L:L)</f>
        <v>0</v>
      </c>
      <c r="E87" s="24">
        <f>SUMIFS('Детализация отчётов'!T:T,'Детализация отчётов'!F:F,'Тех отчет'!B87,'Детализация отчётов'!J:J,"Продажа",'Детализация отчётов'!K:K,"Продажа")-SUMIFS('Детализация отчётов'!T:T,'Детализация отчётов'!F:F,'Тех отчет'!B87,'Детализация отчётов'!J:J,"Возврат",'Детализация отчётов'!K:K,"Возврат")</f>
        <v>0</v>
      </c>
      <c r="F87" s="24">
        <f>SUMIFS('Детализация отчётов'!N:N,'Детализация отчётов'!F:F,'Тех отчет'!B87,'Детализация отчётов'!J:J,"Продажа",'Детализация отчётов'!K:K,"Продажа")-SUMIFS('Детализация отчётов'!N:N,'Детализация отчётов'!F:F,'Тех отчет'!B87,'Детализация отчётов'!J:J,"Возврат",'Детализация отчётов'!K:K,"Возврат")</f>
        <v>0</v>
      </c>
      <c r="G87" s="24">
        <f>IFERROR(AVERAGEIFS('Детализация отчётов'!P:P,'Детализация отчётов'!F:F,'Тех отчет'!B87,'Детализация отчётов'!J:J,"Продажа",'Детализация отчётов'!K:K,"Продажа"),0)</f>
        <v>0</v>
      </c>
      <c r="H87" s="25" t="e">
        <f>INDEX('% выкупа'!B:B,MATCH(B87,'% выкупа'!A:A,0))</f>
        <v>#N/A</v>
      </c>
      <c r="I87" s="24">
        <f>IFERROR(INDEX(реклама!B:B,MATCH('Тех отчет'!B87,реклама!A:A,0)),0)</f>
        <v>0</v>
      </c>
      <c r="J87" s="24">
        <f>IFERROR(INDEX('Сумма по хранению'!B:B,MATCH(B87,'Сумма по хранению'!A:A,0)),0)</f>
        <v>0</v>
      </c>
      <c r="K87" s="24">
        <f>SUMIF('Детализация отчётов'!F:F,'Тех отчет'!B87, 'Детализация отчётов'!AK:AK)</f>
        <v>0</v>
      </c>
      <c r="L87" s="24" t="e">
        <f t="shared" si="8"/>
        <v>#DIV/0!</v>
      </c>
      <c r="M87" s="24" t="e">
        <f>INDEX('Остатки по складам'!B:B,MATCH(B87,'Остатки по складам'!A:A,0))</f>
        <v>#N/A</v>
      </c>
      <c r="N87" s="24">
        <f t="shared" si="9"/>
        <v>0</v>
      </c>
      <c r="O87" s="35">
        <f>SUMIF('Индекс локалицации'!A:A,'Тех отчет'!B87,'Индекс локалицации'!B:B)</f>
        <v>0</v>
      </c>
      <c r="P87" s="25" t="e">
        <f>AVERAGEIFS('Детализация отчётов'!W:W,'Детализация отчётов'!F:F,'Тех отчет'!B87,'Детализация отчётов'!J:J,"Продажа",'Детализация отчётов'!K:K,"Продажа")</f>
        <v>#DIV/0!</v>
      </c>
      <c r="Q87" s="23" t="e">
        <f>INDEX('Рейтинг по отзывам'!F:F,MATCH('Тех отчет'!B87,'Рейтинг по отзывам'!B:B,0))</f>
        <v>#N/A</v>
      </c>
      <c r="R87" s="26" t="e">
        <f>INDEX('рейтинг WB'!B:B,MATCH('Тех отчет'!B87,'рейтинг WB'!A:A,0))</f>
        <v>#N/A</v>
      </c>
      <c r="S87" s="27">
        <f>SUMIFS('Детализация отчётов'!AH:AH,'Детализация отчётов'!F:F,'Тех отчет'!B87,'Детализация отчётов'!J:J,"Продажа",'Детализация отчётов'!K:K,"Продажа")-SUMIFS('Детализация отчётов'!AH:AH,'Детализация отчётов'!F:F,'Тех отчет'!B87,'Детализация отчётов'!J:J,"Возврат",'Детализация отчётов'!K:K,"Возврат")</f>
        <v>0</v>
      </c>
      <c r="T87" s="23">
        <f>IFERROR(INDEX(Себестоимость!B:B,MATCH('Тех отчет'!B87,Себестоимость!A:A,0)),0)</f>
        <v>0</v>
      </c>
      <c r="U87" s="34" t="e">
        <f t="shared" si="10"/>
        <v>#DIV/0!</v>
      </c>
      <c r="V87" s="24">
        <f t="shared" si="11"/>
        <v>0</v>
      </c>
      <c r="W87" s="24">
        <f t="shared" si="12"/>
        <v>0</v>
      </c>
      <c r="X87" s="24" t="e">
        <f t="shared" si="13"/>
        <v>#DIV/0!</v>
      </c>
      <c r="Y87" s="23" t="e">
        <f>AVERAGEIFS('Детализация отчётов'!T:T,'Детализация отчётов'!F:F,'Тех отчет'!B87,'Детализация отчётов'!J:J,"Продажа",'Детализация отчётов'!K:K,"Продажа")</f>
        <v>#DIV/0!</v>
      </c>
      <c r="Z87" s="23">
        <f>SUMIF('Детализация отчётов'!F:F,'Тех отчет'!B87, 'Детализация отчётов'!AC:AC)</f>
        <v>0</v>
      </c>
      <c r="AA87" s="28"/>
      <c r="AB87" s="28"/>
      <c r="AC87" s="28"/>
      <c r="AD87" s="28"/>
      <c r="AE87" s="28"/>
      <c r="AF87" s="28"/>
    </row>
    <row r="88" spans="1:32" ht="15.75" customHeight="1" thickBot="1">
      <c r="A88" s="23" t="s">
        <v>75</v>
      </c>
      <c r="B88" s="23" t="s">
        <v>265</v>
      </c>
      <c r="C88" s="24">
        <f>SUMIF(Продажи!F:F,'Тех отчет'!B88,Продажи!M:M)</f>
        <v>0</v>
      </c>
      <c r="D88" s="24">
        <f>SUMIF(Продажи!F:F,'Тех отчет'!B88,Продажи!L:L)</f>
        <v>0</v>
      </c>
      <c r="E88" s="24">
        <f>SUMIFS('Детализация отчётов'!T:T,'Детализация отчётов'!F:F,'Тех отчет'!B88,'Детализация отчётов'!J:J,"Продажа",'Детализация отчётов'!K:K,"Продажа")-SUMIFS('Детализация отчётов'!T:T,'Детализация отчётов'!F:F,'Тех отчет'!B88,'Детализация отчётов'!J:J,"Возврат",'Детализация отчётов'!K:K,"Возврат")</f>
        <v>0</v>
      </c>
      <c r="F88" s="24">
        <f>SUMIFS('Детализация отчётов'!N:N,'Детализация отчётов'!F:F,'Тех отчет'!B88,'Детализация отчётов'!J:J,"Продажа",'Детализация отчётов'!K:K,"Продажа")-SUMIFS('Детализация отчётов'!N:N,'Детализация отчётов'!F:F,'Тех отчет'!B88,'Детализация отчётов'!J:J,"Возврат",'Детализация отчётов'!K:K,"Возврат")</f>
        <v>0</v>
      </c>
      <c r="G88" s="24">
        <f>IFERROR(AVERAGEIFS('Детализация отчётов'!P:P,'Детализация отчётов'!F:F,'Тех отчет'!B88,'Детализация отчётов'!J:J,"Продажа",'Детализация отчётов'!K:K,"Продажа"),0)</f>
        <v>0</v>
      </c>
      <c r="H88" s="25" t="e">
        <f>INDEX('% выкупа'!B:B,MATCH(B88,'% выкупа'!A:A,0))</f>
        <v>#N/A</v>
      </c>
      <c r="I88" s="24">
        <f>IFERROR(INDEX(реклама!B:B,MATCH('Тех отчет'!B88,реклама!A:A,0)),0)</f>
        <v>0</v>
      </c>
      <c r="J88" s="24">
        <f>IFERROR(INDEX('Сумма по хранению'!B:B,MATCH(B88,'Сумма по хранению'!A:A,0)),0)</f>
        <v>0</v>
      </c>
      <c r="K88" s="24">
        <f>SUMIF('Детализация отчётов'!F:F,'Тех отчет'!B88, 'Детализация отчётов'!AK:AK)</f>
        <v>0</v>
      </c>
      <c r="L88" s="24" t="e">
        <f t="shared" si="8"/>
        <v>#DIV/0!</v>
      </c>
      <c r="M88" s="24" t="e">
        <f>INDEX('Остатки по складам'!B:B,MATCH(B88,'Остатки по складам'!A:A,0))</f>
        <v>#N/A</v>
      </c>
      <c r="N88" s="24">
        <f t="shared" si="9"/>
        <v>0</v>
      </c>
      <c r="O88" s="35">
        <f>SUMIF('Индекс локалицации'!A:A,'Тех отчет'!B88,'Индекс локалицации'!B:B)</f>
        <v>0</v>
      </c>
      <c r="P88" s="25" t="e">
        <f>AVERAGEIFS('Детализация отчётов'!W:W,'Детализация отчётов'!F:F,'Тех отчет'!B88,'Детализация отчётов'!J:J,"Продажа",'Детализация отчётов'!K:K,"Продажа")</f>
        <v>#DIV/0!</v>
      </c>
      <c r="Q88" s="23" t="e">
        <f>INDEX('Рейтинг по отзывам'!F:F,MATCH('Тех отчет'!B88,'Рейтинг по отзывам'!B:B,0))</f>
        <v>#N/A</v>
      </c>
      <c r="R88" s="26" t="e">
        <f>INDEX('рейтинг WB'!B:B,MATCH('Тех отчет'!B88,'рейтинг WB'!A:A,0))</f>
        <v>#N/A</v>
      </c>
      <c r="S88" s="27">
        <f>SUMIFS('Детализация отчётов'!AH:AH,'Детализация отчётов'!F:F,'Тех отчет'!B88,'Детализация отчётов'!J:J,"Продажа",'Детализация отчётов'!K:K,"Продажа")-SUMIFS('Детализация отчётов'!AH:AH,'Детализация отчётов'!F:F,'Тех отчет'!B88,'Детализация отчётов'!J:J,"Возврат",'Детализация отчётов'!K:K,"Возврат")</f>
        <v>0</v>
      </c>
      <c r="T88" s="23">
        <f>IFERROR(INDEX(Себестоимость!B:B,MATCH('Тех отчет'!B88,Себестоимость!A:A,0)),0)</f>
        <v>0</v>
      </c>
      <c r="U88" s="34" t="e">
        <f t="shared" si="10"/>
        <v>#DIV/0!</v>
      </c>
      <c r="V88" s="24">
        <f t="shared" si="11"/>
        <v>0</v>
      </c>
      <c r="W88" s="24">
        <f t="shared" si="12"/>
        <v>0</v>
      </c>
      <c r="X88" s="24" t="e">
        <f t="shared" si="13"/>
        <v>#DIV/0!</v>
      </c>
      <c r="Y88" s="23" t="e">
        <f>AVERAGEIFS('Детализация отчётов'!T:T,'Детализация отчётов'!F:F,'Тех отчет'!B88,'Детализация отчётов'!J:J,"Продажа",'Детализация отчётов'!K:K,"Продажа")</f>
        <v>#DIV/0!</v>
      </c>
      <c r="Z88" s="23">
        <f>SUMIF('Детализация отчётов'!F:F,'Тех отчет'!B88, 'Детализация отчётов'!AC:AC)</f>
        <v>0</v>
      </c>
      <c r="AA88" s="28"/>
      <c r="AB88" s="28"/>
      <c r="AC88" s="28"/>
      <c r="AD88" s="28"/>
      <c r="AE88" s="28"/>
      <c r="AF88" s="28"/>
    </row>
    <row r="89" spans="1:32" ht="15.75" customHeight="1" thickBot="1">
      <c r="A89" s="23" t="s">
        <v>75</v>
      </c>
      <c r="B89" s="23" t="s">
        <v>266</v>
      </c>
      <c r="C89" s="24">
        <f>SUMIF(Продажи!F:F,'Тех отчет'!B89,Продажи!M:M)</f>
        <v>0</v>
      </c>
      <c r="D89" s="24">
        <f>SUMIF(Продажи!F:F,'Тех отчет'!B89,Продажи!L:L)</f>
        <v>0</v>
      </c>
      <c r="E89" s="24">
        <f>SUMIFS('Детализация отчётов'!T:T,'Детализация отчётов'!F:F,'Тех отчет'!B89,'Детализация отчётов'!J:J,"Продажа",'Детализация отчётов'!K:K,"Продажа")-SUMIFS('Детализация отчётов'!T:T,'Детализация отчётов'!F:F,'Тех отчет'!B89,'Детализация отчётов'!J:J,"Возврат",'Детализация отчётов'!K:K,"Возврат")</f>
        <v>0</v>
      </c>
      <c r="F89" s="24">
        <f>SUMIFS('Детализация отчётов'!N:N,'Детализация отчётов'!F:F,'Тех отчет'!B89,'Детализация отчётов'!J:J,"Продажа",'Детализация отчётов'!K:K,"Продажа")-SUMIFS('Детализация отчётов'!N:N,'Детализация отчётов'!F:F,'Тех отчет'!B89,'Детализация отчётов'!J:J,"Возврат",'Детализация отчётов'!K:K,"Возврат")</f>
        <v>0</v>
      </c>
      <c r="G89" s="24">
        <f>IFERROR(AVERAGEIFS('Детализация отчётов'!P:P,'Детализация отчётов'!F:F,'Тех отчет'!B89,'Детализация отчётов'!J:J,"Продажа",'Детализация отчётов'!K:K,"Продажа"),0)</f>
        <v>0</v>
      </c>
      <c r="H89" s="25" t="e">
        <f>INDEX('% выкупа'!B:B,MATCH(B89,'% выкупа'!A:A,0))</f>
        <v>#N/A</v>
      </c>
      <c r="I89" s="24">
        <f>IFERROR(INDEX(реклама!B:B,MATCH('Тех отчет'!B89,реклама!A:A,0)),0)</f>
        <v>0</v>
      </c>
      <c r="J89" s="24">
        <f>IFERROR(INDEX('Сумма по хранению'!B:B,MATCH(B89,'Сумма по хранению'!A:A,0)),0)</f>
        <v>0</v>
      </c>
      <c r="K89" s="24">
        <f>SUMIF('Детализация отчётов'!F:F,'Тех отчет'!B89, 'Детализация отчётов'!AK:AK)</f>
        <v>0</v>
      </c>
      <c r="L89" s="24" t="e">
        <f t="shared" si="8"/>
        <v>#DIV/0!</v>
      </c>
      <c r="M89" s="24" t="e">
        <f>INDEX('Остатки по складам'!B:B,MATCH(B89,'Остатки по складам'!A:A,0))</f>
        <v>#N/A</v>
      </c>
      <c r="N89" s="24">
        <f t="shared" si="9"/>
        <v>0</v>
      </c>
      <c r="O89" s="35">
        <f>SUMIF('Индекс локалицации'!A:A,'Тех отчет'!B89,'Индекс локалицации'!B:B)</f>
        <v>0</v>
      </c>
      <c r="P89" s="25" t="e">
        <f>AVERAGEIFS('Детализация отчётов'!W:W,'Детализация отчётов'!F:F,'Тех отчет'!B89,'Детализация отчётов'!J:J,"Продажа",'Детализация отчётов'!K:K,"Продажа")</f>
        <v>#DIV/0!</v>
      </c>
      <c r="Q89" s="23" t="e">
        <f>INDEX('Рейтинг по отзывам'!F:F,MATCH('Тех отчет'!B89,'Рейтинг по отзывам'!B:B,0))</f>
        <v>#N/A</v>
      </c>
      <c r="R89" s="26" t="e">
        <f>INDEX('рейтинг WB'!B:B,MATCH('Тех отчет'!B89,'рейтинг WB'!A:A,0))</f>
        <v>#N/A</v>
      </c>
      <c r="S89" s="27">
        <f>SUMIFS('Детализация отчётов'!AH:AH,'Детализация отчётов'!F:F,'Тех отчет'!B89,'Детализация отчётов'!J:J,"Продажа",'Детализация отчётов'!K:K,"Продажа")-SUMIFS('Детализация отчётов'!AH:AH,'Детализация отчётов'!F:F,'Тех отчет'!B89,'Детализация отчётов'!J:J,"Возврат",'Детализация отчётов'!K:K,"Возврат")</f>
        <v>0</v>
      </c>
      <c r="T89" s="23">
        <f>IFERROR(INDEX(Себестоимость!B:B,MATCH('Тех отчет'!B89,Себестоимость!A:A,0)),0)</f>
        <v>0</v>
      </c>
      <c r="U89" s="34" t="e">
        <f t="shared" si="10"/>
        <v>#DIV/0!</v>
      </c>
      <c r="V89" s="24">
        <f t="shared" si="11"/>
        <v>0</v>
      </c>
      <c r="W89" s="24">
        <f t="shared" si="12"/>
        <v>0</v>
      </c>
      <c r="X89" s="24" t="e">
        <f t="shared" si="13"/>
        <v>#DIV/0!</v>
      </c>
      <c r="Y89" s="23" t="e">
        <f>AVERAGEIFS('Детализация отчётов'!T:T,'Детализация отчётов'!F:F,'Тех отчет'!B89,'Детализация отчётов'!J:J,"Продажа",'Детализация отчётов'!K:K,"Продажа")</f>
        <v>#DIV/0!</v>
      </c>
      <c r="Z89" s="23">
        <f>SUMIF('Детализация отчётов'!F:F,'Тех отчет'!B89, 'Детализация отчётов'!AC:AC)</f>
        <v>0</v>
      </c>
      <c r="AA89" s="28"/>
      <c r="AB89" s="28"/>
      <c r="AC89" s="28"/>
      <c r="AD89" s="28"/>
      <c r="AE89" s="28"/>
      <c r="AF89" s="28"/>
    </row>
    <row r="90" spans="1:32" ht="15.75" customHeight="1" thickBot="1">
      <c r="A90" s="23" t="s">
        <v>75</v>
      </c>
      <c r="B90" s="23" t="s">
        <v>4</v>
      </c>
      <c r="C90" s="24">
        <f>SUMIF(Продажи!F:F,'Тех отчет'!B90,Продажи!M:M)</f>
        <v>0</v>
      </c>
      <c r="D90" s="24">
        <f>SUMIF(Продажи!F:F,'Тех отчет'!B90,Продажи!L:L)</f>
        <v>0</v>
      </c>
      <c r="E90" s="24">
        <f>SUMIFS('Детализация отчётов'!T:T,'Детализация отчётов'!F:F,'Тех отчет'!B90,'Детализация отчётов'!J:J,"Продажа",'Детализация отчётов'!K:K,"Продажа")-SUMIFS('Детализация отчётов'!T:T,'Детализация отчётов'!F:F,'Тех отчет'!B90,'Детализация отчётов'!J:J,"Возврат",'Детализация отчётов'!K:K,"Возврат")</f>
        <v>0</v>
      </c>
      <c r="F90" s="24">
        <f>SUMIFS('Детализация отчётов'!N:N,'Детализация отчётов'!F:F,'Тех отчет'!B90,'Детализация отчётов'!J:J,"Продажа",'Детализация отчётов'!K:K,"Продажа")-SUMIFS('Детализация отчётов'!N:N,'Детализация отчётов'!F:F,'Тех отчет'!B90,'Детализация отчётов'!J:J,"Возврат",'Детализация отчётов'!K:K,"Возврат")</f>
        <v>0</v>
      </c>
      <c r="G90" s="24">
        <f>IFERROR(AVERAGEIFS('Детализация отчётов'!P:P,'Детализация отчётов'!F:F,'Тех отчет'!B90,'Детализация отчётов'!J:J,"Продажа",'Детализация отчётов'!K:K,"Продажа"),0)</f>
        <v>0</v>
      </c>
      <c r="H90" s="25" t="e">
        <f>INDEX('% выкупа'!B:B,MATCH(B90,'% выкупа'!A:A,0))</f>
        <v>#N/A</v>
      </c>
      <c r="I90" s="24">
        <f>IFERROR(INDEX(реклама!B:B,MATCH('Тех отчет'!B90,реклама!A:A,0)),0)</f>
        <v>0</v>
      </c>
      <c r="J90" s="24">
        <f>IFERROR(INDEX('Сумма по хранению'!B:B,MATCH(B90,'Сумма по хранению'!A:A,0)),0)</f>
        <v>0</v>
      </c>
      <c r="K90" s="24">
        <f>SUMIF('Детализация отчётов'!F:F,'Тех отчет'!B90, 'Детализация отчётов'!AK:AK)</f>
        <v>0</v>
      </c>
      <c r="L90" s="24" t="e">
        <f t="shared" si="8"/>
        <v>#DIV/0!</v>
      </c>
      <c r="M90" s="24" t="e">
        <f>INDEX('Остатки по складам'!B:B,MATCH(B90,'Остатки по складам'!A:A,0))</f>
        <v>#N/A</v>
      </c>
      <c r="N90" s="24">
        <f t="shared" si="9"/>
        <v>0</v>
      </c>
      <c r="O90" s="35">
        <f>SUMIF('Индекс локалицации'!A:A,'Тех отчет'!B90,'Индекс локалицации'!B:B)</f>
        <v>0</v>
      </c>
      <c r="P90" s="25" t="e">
        <f>AVERAGEIFS('Детализация отчётов'!W:W,'Детализация отчётов'!F:F,'Тех отчет'!B90,'Детализация отчётов'!J:J,"Продажа",'Детализация отчётов'!K:K,"Продажа")</f>
        <v>#DIV/0!</v>
      </c>
      <c r="Q90" s="23" t="e">
        <f>INDEX('Рейтинг по отзывам'!F:F,MATCH('Тех отчет'!B90,'Рейтинг по отзывам'!B:B,0))</f>
        <v>#N/A</v>
      </c>
      <c r="R90" s="26" t="e">
        <f>INDEX('рейтинг WB'!B:B,MATCH('Тех отчет'!B90,'рейтинг WB'!A:A,0))</f>
        <v>#N/A</v>
      </c>
      <c r="S90" s="27">
        <f>SUMIFS('Детализация отчётов'!AH:AH,'Детализация отчётов'!F:F,'Тех отчет'!B90,'Детализация отчётов'!J:J,"Продажа",'Детализация отчётов'!K:K,"Продажа")-SUMIFS('Детализация отчётов'!AH:AH,'Детализация отчётов'!F:F,'Тех отчет'!B90,'Детализация отчётов'!J:J,"Возврат",'Детализация отчётов'!K:K,"Возврат")</f>
        <v>0</v>
      </c>
      <c r="T90" s="23">
        <f>IFERROR(INDEX(Себестоимость!B:B,MATCH('Тех отчет'!B90,Себестоимость!A:A,0)),0)</f>
        <v>0</v>
      </c>
      <c r="U90" s="34" t="e">
        <f t="shared" si="10"/>
        <v>#DIV/0!</v>
      </c>
      <c r="V90" s="24">
        <f t="shared" si="11"/>
        <v>0</v>
      </c>
      <c r="W90" s="24">
        <f t="shared" si="12"/>
        <v>0</v>
      </c>
      <c r="X90" s="24" t="e">
        <f t="shared" si="13"/>
        <v>#DIV/0!</v>
      </c>
      <c r="Y90" s="23" t="e">
        <f>AVERAGEIFS('Детализация отчётов'!T:T,'Детализация отчётов'!F:F,'Тех отчет'!B90,'Детализация отчётов'!J:J,"Продажа",'Детализация отчётов'!K:K,"Продажа")</f>
        <v>#DIV/0!</v>
      </c>
      <c r="Z90" s="23">
        <f>SUMIF('Детализация отчётов'!F:F,'Тех отчет'!B90, 'Детализация отчётов'!AC:AC)</f>
        <v>0</v>
      </c>
      <c r="AA90" s="28"/>
      <c r="AB90" s="28"/>
      <c r="AC90" s="28"/>
      <c r="AD90" s="28"/>
      <c r="AE90" s="28"/>
      <c r="AF90" s="28"/>
    </row>
    <row r="91" spans="1:32" ht="15.75" customHeight="1" thickBot="1">
      <c r="A91" s="23" t="s">
        <v>75</v>
      </c>
      <c r="B91" s="23" t="s">
        <v>212</v>
      </c>
      <c r="C91" s="24">
        <f>SUMIF(Продажи!F:F,'Тех отчет'!B91,Продажи!M:M)</f>
        <v>0</v>
      </c>
      <c r="D91" s="24">
        <f>SUMIF(Продажи!F:F,'Тех отчет'!B91,Продажи!L:L)</f>
        <v>0</v>
      </c>
      <c r="E91" s="24">
        <f>SUMIFS('Детализация отчётов'!T:T,'Детализация отчётов'!F:F,'Тех отчет'!B91,'Детализация отчётов'!J:J,"Продажа",'Детализация отчётов'!K:K,"Продажа")-SUMIFS('Детализация отчётов'!T:T,'Детализация отчётов'!F:F,'Тех отчет'!B91,'Детализация отчётов'!J:J,"Возврат",'Детализация отчётов'!K:K,"Возврат")</f>
        <v>0</v>
      </c>
      <c r="F91" s="24">
        <f>SUMIFS('Детализация отчётов'!N:N,'Детализация отчётов'!F:F,'Тех отчет'!B91,'Детализация отчётов'!J:J,"Продажа",'Детализация отчётов'!K:K,"Продажа")-SUMIFS('Детализация отчётов'!N:N,'Детализация отчётов'!F:F,'Тех отчет'!B91,'Детализация отчётов'!J:J,"Возврат",'Детализация отчётов'!K:K,"Возврат")</f>
        <v>0</v>
      </c>
      <c r="G91" s="24">
        <f>IFERROR(AVERAGEIFS('Детализация отчётов'!P:P,'Детализация отчётов'!F:F,'Тех отчет'!B91,'Детализация отчётов'!J:J,"Продажа",'Детализация отчётов'!K:K,"Продажа"),0)</f>
        <v>0</v>
      </c>
      <c r="H91" s="25" t="e">
        <f>INDEX('% выкупа'!B:B,MATCH(B91,'% выкупа'!A:A,0))</f>
        <v>#N/A</v>
      </c>
      <c r="I91" s="24">
        <f>IFERROR(INDEX(реклама!B:B,MATCH('Тех отчет'!B91,реклама!A:A,0)),0)</f>
        <v>0</v>
      </c>
      <c r="J91" s="24">
        <f>IFERROR(INDEX('Сумма по хранению'!B:B,MATCH(B91,'Сумма по хранению'!A:A,0)),0)</f>
        <v>0</v>
      </c>
      <c r="K91" s="24">
        <f>SUMIF('Детализация отчётов'!F:F,'Тех отчет'!B91, 'Детализация отчётов'!AK:AK)</f>
        <v>0</v>
      </c>
      <c r="L91" s="24" t="e">
        <f t="shared" si="8"/>
        <v>#DIV/0!</v>
      </c>
      <c r="M91" s="24" t="e">
        <f>INDEX('Остатки по складам'!B:B,MATCH(B91,'Остатки по складам'!A:A,0))</f>
        <v>#N/A</v>
      </c>
      <c r="N91" s="24">
        <f t="shared" si="9"/>
        <v>0</v>
      </c>
      <c r="O91" s="35">
        <f>SUMIF('Индекс локалицации'!A:A,'Тех отчет'!B91,'Индекс локалицации'!B:B)</f>
        <v>0</v>
      </c>
      <c r="P91" s="25" t="e">
        <f>AVERAGEIFS('Детализация отчётов'!W:W,'Детализация отчётов'!F:F,'Тех отчет'!B91,'Детализация отчётов'!J:J,"Продажа",'Детализация отчётов'!K:K,"Продажа")</f>
        <v>#DIV/0!</v>
      </c>
      <c r="Q91" s="23" t="e">
        <f>INDEX('Рейтинг по отзывам'!F:F,MATCH('Тех отчет'!B91,'Рейтинг по отзывам'!B:B,0))</f>
        <v>#N/A</v>
      </c>
      <c r="R91" s="26" t="e">
        <f>INDEX('рейтинг WB'!B:B,MATCH('Тех отчет'!B91,'рейтинг WB'!A:A,0))</f>
        <v>#N/A</v>
      </c>
      <c r="S91" s="27">
        <f>SUMIFS('Детализация отчётов'!AH:AH,'Детализация отчётов'!F:F,'Тех отчет'!B91,'Детализация отчётов'!J:J,"Продажа",'Детализация отчётов'!K:K,"Продажа")-SUMIFS('Детализация отчётов'!AH:AH,'Детализация отчётов'!F:F,'Тех отчет'!B91,'Детализация отчётов'!J:J,"Возврат",'Детализация отчётов'!K:K,"Возврат")</f>
        <v>0</v>
      </c>
      <c r="T91" s="23">
        <f>IFERROR(INDEX(Себестоимость!B:B,MATCH('Тех отчет'!B91,Себестоимость!A:A,0)),0)</f>
        <v>0</v>
      </c>
      <c r="U91" s="34" t="e">
        <f t="shared" si="10"/>
        <v>#DIV/0!</v>
      </c>
      <c r="V91" s="24">
        <f t="shared" si="11"/>
        <v>0</v>
      </c>
      <c r="W91" s="24">
        <f t="shared" si="12"/>
        <v>0</v>
      </c>
      <c r="X91" s="24" t="e">
        <f t="shared" si="13"/>
        <v>#DIV/0!</v>
      </c>
      <c r="Y91" s="23" t="e">
        <f>AVERAGEIFS('Детализация отчётов'!T:T,'Детализация отчётов'!F:F,'Тех отчет'!B91,'Детализация отчётов'!J:J,"Продажа",'Детализация отчётов'!K:K,"Продажа")</f>
        <v>#DIV/0!</v>
      </c>
      <c r="Z91" s="23">
        <f>SUMIF('Детализация отчётов'!F:F,'Тех отчет'!B91, 'Детализация отчётов'!AC:AC)</f>
        <v>0</v>
      </c>
      <c r="AA91" s="28"/>
      <c r="AB91" s="28"/>
      <c r="AC91" s="28"/>
      <c r="AD91" s="28"/>
      <c r="AE91" s="28"/>
      <c r="AF91" s="28"/>
    </row>
    <row r="92" spans="1:32" ht="15.75" customHeight="1" thickBot="1">
      <c r="A92" s="23" t="s">
        <v>75</v>
      </c>
      <c r="B92" s="23" t="s">
        <v>231</v>
      </c>
      <c r="C92" s="24">
        <f>SUMIF(Продажи!F:F,'Тех отчет'!B92,Продажи!M:M)</f>
        <v>0</v>
      </c>
      <c r="D92" s="24">
        <f>SUMIF(Продажи!F:F,'Тех отчет'!B92,Продажи!L:L)</f>
        <v>0</v>
      </c>
      <c r="E92" s="24">
        <f>SUMIFS('Детализация отчётов'!T:T,'Детализация отчётов'!F:F,'Тех отчет'!B92,'Детализация отчётов'!J:J,"Продажа",'Детализация отчётов'!K:K,"Продажа")-SUMIFS('Детализация отчётов'!T:T,'Детализация отчётов'!F:F,'Тех отчет'!B92,'Детализация отчётов'!J:J,"Возврат",'Детализация отчётов'!K:K,"Возврат")</f>
        <v>0</v>
      </c>
      <c r="F92" s="24">
        <f>SUMIFS('Детализация отчётов'!N:N,'Детализация отчётов'!F:F,'Тех отчет'!B92,'Детализация отчётов'!J:J,"Продажа",'Детализация отчётов'!K:K,"Продажа")-SUMIFS('Детализация отчётов'!N:N,'Детализация отчётов'!F:F,'Тех отчет'!B92,'Детализация отчётов'!J:J,"Возврат",'Детализация отчётов'!K:K,"Возврат")</f>
        <v>0</v>
      </c>
      <c r="G92" s="24">
        <f>IFERROR(AVERAGEIFS('Детализация отчётов'!P:P,'Детализация отчётов'!F:F,'Тех отчет'!B92,'Детализация отчётов'!J:J,"Продажа",'Детализация отчётов'!K:K,"Продажа"),0)</f>
        <v>0</v>
      </c>
      <c r="H92" s="25" t="e">
        <f>INDEX('% выкупа'!B:B,MATCH(B92,'% выкупа'!A:A,0))</f>
        <v>#N/A</v>
      </c>
      <c r="I92" s="24">
        <f>IFERROR(INDEX(реклама!B:B,MATCH('Тех отчет'!B92,реклама!A:A,0)),0)</f>
        <v>0</v>
      </c>
      <c r="J92" s="24">
        <f>IFERROR(INDEX('Сумма по хранению'!B:B,MATCH(B92,'Сумма по хранению'!A:A,0)),0)</f>
        <v>0</v>
      </c>
      <c r="K92" s="24">
        <f>SUMIF('Детализация отчётов'!F:F,'Тех отчет'!B92, 'Детализация отчётов'!AK:AK)</f>
        <v>0</v>
      </c>
      <c r="L92" s="24" t="e">
        <f t="shared" si="8"/>
        <v>#DIV/0!</v>
      </c>
      <c r="M92" s="24" t="e">
        <f>INDEX('Остатки по складам'!B:B,MATCH(B92,'Остатки по складам'!A:A,0))</f>
        <v>#N/A</v>
      </c>
      <c r="N92" s="24">
        <f t="shared" si="9"/>
        <v>0</v>
      </c>
      <c r="O92" s="35">
        <f>SUMIF('Индекс локалицации'!A:A,'Тех отчет'!B92,'Индекс локалицации'!B:B)</f>
        <v>0</v>
      </c>
      <c r="P92" s="25" t="e">
        <f>AVERAGEIFS('Детализация отчётов'!W:W,'Детализация отчётов'!F:F,'Тех отчет'!B92,'Детализация отчётов'!J:J,"Продажа",'Детализация отчётов'!K:K,"Продажа")</f>
        <v>#DIV/0!</v>
      </c>
      <c r="Q92" s="23" t="e">
        <f>INDEX('Рейтинг по отзывам'!F:F,MATCH('Тех отчет'!B92,'Рейтинг по отзывам'!B:B,0))</f>
        <v>#N/A</v>
      </c>
      <c r="R92" s="26" t="e">
        <f>INDEX('рейтинг WB'!B:B,MATCH('Тех отчет'!B92,'рейтинг WB'!A:A,0))</f>
        <v>#N/A</v>
      </c>
      <c r="S92" s="27">
        <f>SUMIFS('Детализация отчётов'!AH:AH,'Детализация отчётов'!F:F,'Тех отчет'!B92,'Детализация отчётов'!J:J,"Продажа",'Детализация отчётов'!K:K,"Продажа")-SUMIFS('Детализация отчётов'!AH:AH,'Детализация отчётов'!F:F,'Тех отчет'!B92,'Детализация отчётов'!J:J,"Возврат",'Детализация отчётов'!K:K,"Возврат")</f>
        <v>0</v>
      </c>
      <c r="T92" s="23">
        <f>IFERROR(INDEX(Себестоимость!B:B,MATCH('Тех отчет'!B92,Себестоимость!A:A,0)),0)</f>
        <v>0</v>
      </c>
      <c r="U92" s="34" t="e">
        <f t="shared" si="10"/>
        <v>#DIV/0!</v>
      </c>
      <c r="V92" s="24">
        <f t="shared" si="11"/>
        <v>0</v>
      </c>
      <c r="W92" s="24">
        <f t="shared" si="12"/>
        <v>0</v>
      </c>
      <c r="X92" s="24" t="e">
        <f t="shared" si="13"/>
        <v>#DIV/0!</v>
      </c>
      <c r="Y92" s="23" t="e">
        <f>AVERAGEIFS('Детализация отчётов'!T:T,'Детализация отчётов'!F:F,'Тех отчет'!B92,'Детализация отчётов'!J:J,"Продажа",'Детализация отчётов'!K:K,"Продажа")</f>
        <v>#DIV/0!</v>
      </c>
      <c r="Z92" s="23">
        <f>SUMIF('Детализация отчётов'!F:F,'Тех отчет'!B92, 'Детализация отчётов'!AC:AC)</f>
        <v>0</v>
      </c>
      <c r="AA92" s="28"/>
      <c r="AB92" s="28"/>
      <c r="AC92" s="28"/>
      <c r="AD92" s="28"/>
      <c r="AE92" s="28"/>
      <c r="AF92" s="28"/>
    </row>
    <row r="93" spans="1:32" ht="15.75" customHeight="1" thickBot="1">
      <c r="A93" s="23" t="s">
        <v>75</v>
      </c>
      <c r="B93" s="23" t="s">
        <v>233</v>
      </c>
      <c r="C93" s="24">
        <f>SUMIF(Продажи!F:F,'Тех отчет'!B93,Продажи!M:M)</f>
        <v>0</v>
      </c>
      <c r="D93" s="24">
        <f>SUMIF(Продажи!F:F,'Тех отчет'!B93,Продажи!L:L)</f>
        <v>0</v>
      </c>
      <c r="E93" s="24">
        <f>SUMIFS('Детализация отчётов'!T:T,'Детализация отчётов'!F:F,'Тех отчет'!B93,'Детализация отчётов'!J:J,"Продажа",'Детализация отчётов'!K:K,"Продажа")-SUMIFS('Детализация отчётов'!T:T,'Детализация отчётов'!F:F,'Тех отчет'!B93,'Детализация отчётов'!J:J,"Возврат",'Детализация отчётов'!K:K,"Возврат")</f>
        <v>0</v>
      </c>
      <c r="F93" s="24">
        <f>SUMIFS('Детализация отчётов'!N:N,'Детализация отчётов'!F:F,'Тех отчет'!B93,'Детализация отчётов'!J:J,"Продажа",'Детализация отчётов'!K:K,"Продажа")-SUMIFS('Детализация отчётов'!N:N,'Детализация отчётов'!F:F,'Тех отчет'!B93,'Детализация отчётов'!J:J,"Возврат",'Детализация отчётов'!K:K,"Возврат")</f>
        <v>0</v>
      </c>
      <c r="G93" s="24">
        <f>IFERROR(AVERAGEIFS('Детализация отчётов'!P:P,'Детализация отчётов'!F:F,'Тех отчет'!B93,'Детализация отчётов'!J:J,"Продажа",'Детализация отчётов'!K:K,"Продажа"),0)</f>
        <v>0</v>
      </c>
      <c r="H93" s="25" t="e">
        <f>INDEX('% выкупа'!B:B,MATCH(B93,'% выкупа'!A:A,0))</f>
        <v>#N/A</v>
      </c>
      <c r="I93" s="24">
        <f>IFERROR(INDEX(реклама!B:B,MATCH('Тех отчет'!B93,реклама!A:A,0)),0)</f>
        <v>0</v>
      </c>
      <c r="J93" s="24">
        <f>IFERROR(INDEX('Сумма по хранению'!B:B,MATCH(B93,'Сумма по хранению'!A:A,0)),0)</f>
        <v>0</v>
      </c>
      <c r="K93" s="24">
        <f>SUMIF('Детализация отчётов'!F:F,'Тех отчет'!B93, 'Детализация отчётов'!AK:AK)</f>
        <v>0</v>
      </c>
      <c r="L93" s="24" t="e">
        <f t="shared" si="8"/>
        <v>#DIV/0!</v>
      </c>
      <c r="M93" s="24" t="e">
        <f>INDEX('Остатки по складам'!B:B,MATCH(B93,'Остатки по складам'!A:A,0))</f>
        <v>#N/A</v>
      </c>
      <c r="N93" s="24">
        <f t="shared" si="9"/>
        <v>0</v>
      </c>
      <c r="O93" s="35">
        <f>SUMIF('Индекс локалицации'!A:A,'Тех отчет'!B93,'Индекс локалицации'!B:B)</f>
        <v>0</v>
      </c>
      <c r="P93" s="25" t="e">
        <f>AVERAGEIFS('Детализация отчётов'!W:W,'Детализация отчётов'!F:F,'Тех отчет'!B93,'Детализация отчётов'!J:J,"Продажа",'Детализация отчётов'!K:K,"Продажа")</f>
        <v>#DIV/0!</v>
      </c>
      <c r="Q93" s="23" t="e">
        <f>INDEX('Рейтинг по отзывам'!F:F,MATCH('Тех отчет'!B93,'Рейтинг по отзывам'!B:B,0))</f>
        <v>#N/A</v>
      </c>
      <c r="R93" s="26" t="e">
        <f>INDEX('рейтинг WB'!B:B,MATCH('Тех отчет'!B93,'рейтинг WB'!A:A,0))</f>
        <v>#N/A</v>
      </c>
      <c r="S93" s="27">
        <f>SUMIFS('Детализация отчётов'!AH:AH,'Детализация отчётов'!F:F,'Тех отчет'!B93,'Детализация отчётов'!J:J,"Продажа",'Детализация отчётов'!K:K,"Продажа")-SUMIFS('Детализация отчётов'!AH:AH,'Детализация отчётов'!F:F,'Тех отчет'!B93,'Детализация отчётов'!J:J,"Возврат",'Детализация отчётов'!K:K,"Возврат")</f>
        <v>0</v>
      </c>
      <c r="T93" s="23">
        <f>IFERROR(INDEX(Себестоимость!B:B,MATCH('Тех отчет'!B93,Себестоимость!A:A,0)),0)</f>
        <v>0</v>
      </c>
      <c r="U93" s="34" t="e">
        <f t="shared" si="10"/>
        <v>#DIV/0!</v>
      </c>
      <c r="V93" s="24">
        <f t="shared" si="11"/>
        <v>0</v>
      </c>
      <c r="W93" s="24">
        <f t="shared" si="12"/>
        <v>0</v>
      </c>
      <c r="X93" s="24" t="e">
        <f t="shared" si="13"/>
        <v>#DIV/0!</v>
      </c>
      <c r="Y93" s="23" t="e">
        <f>AVERAGEIFS('Детализация отчётов'!T:T,'Детализация отчётов'!F:F,'Тех отчет'!B93,'Детализация отчётов'!J:J,"Продажа",'Детализация отчётов'!K:K,"Продажа")</f>
        <v>#DIV/0!</v>
      </c>
      <c r="Z93" s="23">
        <f>SUMIF('Детализация отчётов'!F:F,'Тех отчет'!B93, 'Детализация отчётов'!AC:AC)</f>
        <v>0</v>
      </c>
      <c r="AA93" s="28"/>
      <c r="AB93" s="28"/>
      <c r="AC93" s="28"/>
      <c r="AD93" s="28"/>
      <c r="AE93" s="28"/>
      <c r="AF93" s="28"/>
    </row>
    <row r="94" spans="1:32" ht="15.75" customHeight="1" thickBot="1">
      <c r="A94" s="23" t="s">
        <v>75</v>
      </c>
      <c r="B94" s="23" t="s">
        <v>234</v>
      </c>
      <c r="C94" s="24">
        <f>SUMIF(Продажи!F:F,'Тех отчет'!B94,Продажи!M:M)</f>
        <v>0</v>
      </c>
      <c r="D94" s="24">
        <f>SUMIF(Продажи!F:F,'Тех отчет'!B94,Продажи!L:L)</f>
        <v>0</v>
      </c>
      <c r="E94" s="24">
        <f>SUMIFS('Детализация отчётов'!T:T,'Детализация отчётов'!F:F,'Тех отчет'!B94,'Детализация отчётов'!J:J,"Продажа",'Детализация отчётов'!K:K,"Продажа")-SUMIFS('Детализация отчётов'!T:T,'Детализация отчётов'!F:F,'Тех отчет'!B94,'Детализация отчётов'!J:J,"Возврат",'Детализация отчётов'!K:K,"Возврат")</f>
        <v>0</v>
      </c>
      <c r="F94" s="24">
        <f>SUMIFS('Детализация отчётов'!N:N,'Детализация отчётов'!F:F,'Тех отчет'!B94,'Детализация отчётов'!J:J,"Продажа",'Детализация отчётов'!K:K,"Продажа")-SUMIFS('Детализация отчётов'!N:N,'Детализация отчётов'!F:F,'Тех отчет'!B94,'Детализация отчётов'!J:J,"Возврат",'Детализация отчётов'!K:K,"Возврат")</f>
        <v>0</v>
      </c>
      <c r="G94" s="24">
        <f>IFERROR(AVERAGEIFS('Детализация отчётов'!P:P,'Детализация отчётов'!F:F,'Тех отчет'!B94,'Детализация отчётов'!J:J,"Продажа",'Детализация отчётов'!K:K,"Продажа"),0)</f>
        <v>0</v>
      </c>
      <c r="H94" s="25" t="e">
        <f>INDEX('% выкупа'!B:B,MATCH(B94,'% выкупа'!A:A,0))</f>
        <v>#N/A</v>
      </c>
      <c r="I94" s="24">
        <f>IFERROR(INDEX(реклама!B:B,MATCH('Тех отчет'!B94,реклама!A:A,0)),0)</f>
        <v>0</v>
      </c>
      <c r="J94" s="24">
        <f>IFERROR(INDEX('Сумма по хранению'!B:B,MATCH(B94,'Сумма по хранению'!A:A,0)),0)</f>
        <v>0</v>
      </c>
      <c r="K94" s="24">
        <f>SUMIF('Детализация отчётов'!F:F,'Тех отчет'!B94, 'Детализация отчётов'!AK:AK)</f>
        <v>0</v>
      </c>
      <c r="L94" s="24" t="e">
        <f t="shared" si="8"/>
        <v>#DIV/0!</v>
      </c>
      <c r="M94" s="24" t="e">
        <f>INDEX('Остатки по складам'!B:B,MATCH(B94,'Остатки по складам'!A:A,0))</f>
        <v>#N/A</v>
      </c>
      <c r="N94" s="24">
        <f t="shared" si="9"/>
        <v>0</v>
      </c>
      <c r="O94" s="35">
        <f>SUMIF('Индекс локалицации'!A:A,'Тех отчет'!B94,'Индекс локалицации'!B:B)</f>
        <v>0</v>
      </c>
      <c r="P94" s="25" t="e">
        <f>AVERAGEIFS('Детализация отчётов'!W:W,'Детализация отчётов'!F:F,'Тех отчет'!B94,'Детализация отчётов'!J:J,"Продажа",'Детализация отчётов'!K:K,"Продажа")</f>
        <v>#DIV/0!</v>
      </c>
      <c r="Q94" s="23" t="e">
        <f>INDEX('Рейтинг по отзывам'!F:F,MATCH('Тех отчет'!B94,'Рейтинг по отзывам'!B:B,0))</f>
        <v>#N/A</v>
      </c>
      <c r="R94" s="26" t="e">
        <f>INDEX('рейтинг WB'!B:B,MATCH('Тех отчет'!B94,'рейтинг WB'!A:A,0))</f>
        <v>#N/A</v>
      </c>
      <c r="S94" s="27">
        <f>SUMIFS('Детализация отчётов'!AH:AH,'Детализация отчётов'!F:F,'Тех отчет'!B94,'Детализация отчётов'!J:J,"Продажа",'Детализация отчётов'!K:K,"Продажа")-SUMIFS('Детализация отчётов'!AH:AH,'Детализация отчётов'!F:F,'Тех отчет'!B94,'Детализация отчётов'!J:J,"Возврат",'Детализация отчётов'!K:K,"Возврат")</f>
        <v>0</v>
      </c>
      <c r="T94" s="23">
        <f>IFERROR(INDEX(Себестоимость!B:B,MATCH('Тех отчет'!B94,Себестоимость!A:A,0)),0)</f>
        <v>0</v>
      </c>
      <c r="U94" s="34" t="e">
        <f t="shared" si="10"/>
        <v>#DIV/0!</v>
      </c>
      <c r="V94" s="24">
        <f t="shared" si="11"/>
        <v>0</v>
      </c>
      <c r="W94" s="24">
        <f t="shared" si="12"/>
        <v>0</v>
      </c>
      <c r="X94" s="24" t="e">
        <f t="shared" si="13"/>
        <v>#DIV/0!</v>
      </c>
      <c r="Y94" s="23" t="e">
        <f>AVERAGEIFS('Детализация отчётов'!T:T,'Детализация отчётов'!F:F,'Тех отчет'!B94,'Детализация отчётов'!J:J,"Продажа",'Детализация отчётов'!K:K,"Продажа")</f>
        <v>#DIV/0!</v>
      </c>
      <c r="Z94" s="23">
        <f>SUMIF('Детализация отчётов'!F:F,'Тех отчет'!B94, 'Детализация отчётов'!AC:AC)</f>
        <v>0</v>
      </c>
      <c r="AA94" s="28"/>
      <c r="AB94" s="28"/>
      <c r="AC94" s="28"/>
      <c r="AD94" s="28"/>
      <c r="AE94" s="28"/>
      <c r="AF94" s="28"/>
    </row>
    <row r="95" spans="1:32" ht="15.75" customHeight="1" thickBot="1">
      <c r="A95" s="23" t="s">
        <v>75</v>
      </c>
      <c r="B95" s="23" t="s">
        <v>239</v>
      </c>
      <c r="C95" s="24">
        <f>SUMIF(Продажи!F:F,'Тех отчет'!B95,Продажи!M:M)</f>
        <v>0</v>
      </c>
      <c r="D95" s="24">
        <f>SUMIF(Продажи!F:F,'Тех отчет'!B95,Продажи!L:L)</f>
        <v>0</v>
      </c>
      <c r="E95" s="24">
        <f>SUMIFS('Детализация отчётов'!T:T,'Детализация отчётов'!F:F,'Тех отчет'!B95,'Детализация отчётов'!J:J,"Продажа",'Детализация отчётов'!K:K,"Продажа")-SUMIFS('Детализация отчётов'!T:T,'Детализация отчётов'!F:F,'Тех отчет'!B95,'Детализация отчётов'!J:J,"Возврат",'Детализация отчётов'!K:K,"Возврат")</f>
        <v>0</v>
      </c>
      <c r="F95" s="24">
        <f>SUMIFS('Детализация отчётов'!N:N,'Детализация отчётов'!F:F,'Тех отчет'!B95,'Детализация отчётов'!J:J,"Продажа",'Детализация отчётов'!K:K,"Продажа")-SUMIFS('Детализация отчётов'!N:N,'Детализация отчётов'!F:F,'Тех отчет'!B95,'Детализация отчётов'!J:J,"Возврат",'Детализация отчётов'!K:K,"Возврат")</f>
        <v>0</v>
      </c>
      <c r="G95" s="24">
        <f>IFERROR(AVERAGEIFS('Детализация отчётов'!P:P,'Детализация отчётов'!F:F,'Тех отчет'!B95,'Детализация отчётов'!J:J,"Продажа",'Детализация отчётов'!K:K,"Продажа"),0)</f>
        <v>0</v>
      </c>
      <c r="H95" s="25" t="e">
        <f>INDEX('% выкупа'!B:B,MATCH(B95,'% выкупа'!A:A,0))</f>
        <v>#N/A</v>
      </c>
      <c r="I95" s="24">
        <f>IFERROR(INDEX(реклама!B:B,MATCH('Тех отчет'!B95,реклама!A:A,0)),0)</f>
        <v>0</v>
      </c>
      <c r="J95" s="24">
        <f>IFERROR(INDEX('Сумма по хранению'!B:B,MATCH(B95,'Сумма по хранению'!A:A,0)),0)</f>
        <v>0</v>
      </c>
      <c r="K95" s="24">
        <f>SUMIF('Детализация отчётов'!F:F,'Тех отчет'!B95, 'Детализация отчётов'!AK:AK)</f>
        <v>0</v>
      </c>
      <c r="L95" s="24" t="e">
        <f t="shared" si="8"/>
        <v>#DIV/0!</v>
      </c>
      <c r="M95" s="24" t="e">
        <f>INDEX('Остатки по складам'!B:B,MATCH(B95,'Остатки по складам'!A:A,0))</f>
        <v>#N/A</v>
      </c>
      <c r="N95" s="24">
        <f t="shared" si="9"/>
        <v>0</v>
      </c>
      <c r="O95" s="35">
        <f>SUMIF('Индекс локалицации'!A:A,'Тех отчет'!B95,'Индекс локалицации'!B:B)</f>
        <v>0</v>
      </c>
      <c r="P95" s="25" t="e">
        <f>AVERAGEIFS('Детализация отчётов'!W:W,'Детализация отчётов'!F:F,'Тех отчет'!B95,'Детализация отчётов'!J:J,"Продажа",'Детализация отчётов'!K:K,"Продажа")</f>
        <v>#DIV/0!</v>
      </c>
      <c r="Q95" s="23" t="e">
        <f>INDEX('Рейтинг по отзывам'!F:F,MATCH('Тех отчет'!B95,'Рейтинг по отзывам'!B:B,0))</f>
        <v>#N/A</v>
      </c>
      <c r="R95" s="26" t="e">
        <f>INDEX('рейтинг WB'!B:B,MATCH('Тех отчет'!B95,'рейтинг WB'!A:A,0))</f>
        <v>#N/A</v>
      </c>
      <c r="S95" s="27">
        <f>SUMIFS('Детализация отчётов'!AH:AH,'Детализация отчётов'!F:F,'Тех отчет'!B95,'Детализация отчётов'!J:J,"Продажа",'Детализация отчётов'!K:K,"Продажа")-SUMIFS('Детализация отчётов'!AH:AH,'Детализация отчётов'!F:F,'Тех отчет'!B95,'Детализация отчётов'!J:J,"Возврат",'Детализация отчётов'!K:K,"Возврат")</f>
        <v>0</v>
      </c>
      <c r="T95" s="23">
        <f>IFERROR(INDEX(Себестоимость!B:B,MATCH('Тех отчет'!B95,Себестоимость!A:A,0)),0)</f>
        <v>0</v>
      </c>
      <c r="U95" s="34" t="e">
        <f t="shared" si="10"/>
        <v>#DIV/0!</v>
      </c>
      <c r="V95" s="24">
        <f t="shared" si="11"/>
        <v>0</v>
      </c>
      <c r="W95" s="24">
        <f t="shared" si="12"/>
        <v>0</v>
      </c>
      <c r="X95" s="24" t="e">
        <f t="shared" si="13"/>
        <v>#DIV/0!</v>
      </c>
      <c r="Y95" s="23" t="e">
        <f>AVERAGEIFS('Детализация отчётов'!T:T,'Детализация отчётов'!F:F,'Тех отчет'!B95,'Детализация отчётов'!J:J,"Продажа",'Детализация отчётов'!K:K,"Продажа")</f>
        <v>#DIV/0!</v>
      </c>
      <c r="Z95" s="23">
        <f>SUMIF('Детализация отчётов'!F:F,'Тех отчет'!B95, 'Детализация отчётов'!AC:AC)</f>
        <v>0</v>
      </c>
      <c r="AA95" s="28"/>
      <c r="AB95" s="28"/>
      <c r="AC95" s="28"/>
      <c r="AD95" s="28"/>
      <c r="AE95" s="28"/>
      <c r="AF95" s="28"/>
    </row>
    <row r="96" spans="1:32" ht="15.75" customHeight="1" thickBot="1">
      <c r="A96" s="23" t="s">
        <v>75</v>
      </c>
      <c r="B96" s="23" t="s">
        <v>240</v>
      </c>
      <c r="C96" s="24">
        <f>SUMIF(Продажи!F:F,'Тех отчет'!B96,Продажи!M:M)</f>
        <v>0</v>
      </c>
      <c r="D96" s="24">
        <f>SUMIF(Продажи!F:F,'Тех отчет'!B96,Продажи!L:L)</f>
        <v>0</v>
      </c>
      <c r="E96" s="24">
        <f>SUMIFS('Детализация отчётов'!T:T,'Детализация отчётов'!F:F,'Тех отчет'!B96,'Детализация отчётов'!J:J,"Продажа",'Детализация отчётов'!K:K,"Продажа")-SUMIFS('Детализация отчётов'!T:T,'Детализация отчётов'!F:F,'Тех отчет'!B96,'Детализация отчётов'!J:J,"Возврат",'Детализация отчётов'!K:K,"Возврат")</f>
        <v>0</v>
      </c>
      <c r="F96" s="24">
        <f>SUMIFS('Детализация отчётов'!N:N,'Детализация отчётов'!F:F,'Тех отчет'!B96,'Детализация отчётов'!J:J,"Продажа",'Детализация отчётов'!K:K,"Продажа")-SUMIFS('Детализация отчётов'!N:N,'Детализация отчётов'!F:F,'Тех отчет'!B96,'Детализация отчётов'!J:J,"Возврат",'Детализация отчётов'!K:K,"Возврат")</f>
        <v>0</v>
      </c>
      <c r="G96" s="24">
        <f>IFERROR(AVERAGEIFS('Детализация отчётов'!P:P,'Детализация отчётов'!F:F,'Тех отчет'!B96,'Детализация отчётов'!J:J,"Продажа",'Детализация отчётов'!K:K,"Продажа"),0)</f>
        <v>0</v>
      </c>
      <c r="H96" s="25" t="e">
        <f>INDEX('% выкупа'!B:B,MATCH(B96,'% выкупа'!A:A,0))</f>
        <v>#N/A</v>
      </c>
      <c r="I96" s="24">
        <f>IFERROR(INDEX(реклама!B:B,MATCH('Тех отчет'!B96,реклама!A:A,0)),0)</f>
        <v>0</v>
      </c>
      <c r="J96" s="24">
        <f>IFERROR(INDEX('Сумма по хранению'!B:B,MATCH(B96,'Сумма по хранению'!A:A,0)),0)</f>
        <v>0</v>
      </c>
      <c r="K96" s="24">
        <f>SUMIF('Детализация отчётов'!F:F,'Тех отчет'!B96, 'Детализация отчётов'!AK:AK)</f>
        <v>0</v>
      </c>
      <c r="L96" s="24" t="e">
        <f t="shared" si="8"/>
        <v>#DIV/0!</v>
      </c>
      <c r="M96" s="24" t="e">
        <f>INDEX('Остатки по складам'!B:B,MATCH(B96,'Остатки по складам'!A:A,0))</f>
        <v>#N/A</v>
      </c>
      <c r="N96" s="24">
        <f t="shared" si="9"/>
        <v>0</v>
      </c>
      <c r="O96" s="35">
        <f>SUMIF('Индекс локалицации'!A:A,'Тех отчет'!B96,'Индекс локалицации'!B:B)</f>
        <v>0</v>
      </c>
      <c r="P96" s="25" t="e">
        <f>AVERAGEIFS('Детализация отчётов'!W:W,'Детализация отчётов'!F:F,'Тех отчет'!B96,'Детализация отчётов'!J:J,"Продажа",'Детализация отчётов'!K:K,"Продажа")</f>
        <v>#DIV/0!</v>
      </c>
      <c r="Q96" s="23" t="e">
        <f>INDEX('Рейтинг по отзывам'!F:F,MATCH('Тех отчет'!B96,'Рейтинг по отзывам'!B:B,0))</f>
        <v>#N/A</v>
      </c>
      <c r="R96" s="26" t="e">
        <f>INDEX('рейтинг WB'!B:B,MATCH('Тех отчет'!B96,'рейтинг WB'!A:A,0))</f>
        <v>#N/A</v>
      </c>
      <c r="S96" s="27">
        <f>SUMIFS('Детализация отчётов'!AH:AH,'Детализация отчётов'!F:F,'Тех отчет'!B96,'Детализация отчётов'!J:J,"Продажа",'Детализация отчётов'!K:K,"Продажа")-SUMIFS('Детализация отчётов'!AH:AH,'Детализация отчётов'!F:F,'Тех отчет'!B96,'Детализация отчётов'!J:J,"Возврат",'Детализация отчётов'!K:K,"Возврат")</f>
        <v>0</v>
      </c>
      <c r="T96" s="23">
        <f>IFERROR(INDEX(Себестоимость!B:B,MATCH('Тех отчет'!B96,Себестоимость!A:A,0)),0)</f>
        <v>0</v>
      </c>
      <c r="U96" s="34" t="e">
        <f t="shared" si="10"/>
        <v>#DIV/0!</v>
      </c>
      <c r="V96" s="24">
        <f t="shared" si="11"/>
        <v>0</v>
      </c>
      <c r="W96" s="24">
        <f t="shared" si="12"/>
        <v>0</v>
      </c>
      <c r="X96" s="24" t="e">
        <f t="shared" si="13"/>
        <v>#DIV/0!</v>
      </c>
      <c r="Y96" s="23" t="e">
        <f>AVERAGEIFS('Детализация отчётов'!T:T,'Детализация отчётов'!F:F,'Тех отчет'!B96,'Детализация отчётов'!J:J,"Продажа",'Детализация отчётов'!K:K,"Продажа")</f>
        <v>#DIV/0!</v>
      </c>
      <c r="Z96" s="23">
        <f>SUMIF('Детализация отчётов'!F:F,'Тех отчет'!B96, 'Детализация отчётов'!AC:AC)</f>
        <v>0</v>
      </c>
      <c r="AA96" s="28"/>
      <c r="AB96" s="28"/>
      <c r="AC96" s="28"/>
      <c r="AD96" s="28"/>
      <c r="AE96" s="28"/>
      <c r="AF96" s="28"/>
    </row>
    <row r="97" spans="1:32" ht="15.75" customHeight="1" thickBot="1">
      <c r="A97" s="23" t="s">
        <v>75</v>
      </c>
      <c r="B97" s="23" t="s">
        <v>241</v>
      </c>
      <c r="C97" s="24">
        <f>SUMIF(Продажи!F:F,'Тех отчет'!B97,Продажи!M:M)</f>
        <v>0</v>
      </c>
      <c r="D97" s="24">
        <f>SUMIF(Продажи!F:F,'Тех отчет'!B97,Продажи!L:L)</f>
        <v>0</v>
      </c>
      <c r="E97" s="24">
        <f>SUMIFS('Детализация отчётов'!T:T,'Детализация отчётов'!F:F,'Тех отчет'!B97,'Детализация отчётов'!J:J,"Продажа",'Детализация отчётов'!K:K,"Продажа")-SUMIFS('Детализация отчётов'!T:T,'Детализация отчётов'!F:F,'Тех отчет'!B97,'Детализация отчётов'!J:J,"Возврат",'Детализация отчётов'!K:K,"Возврат")</f>
        <v>0</v>
      </c>
      <c r="F97" s="24">
        <f>SUMIFS('Детализация отчётов'!N:N,'Детализация отчётов'!F:F,'Тех отчет'!B97,'Детализация отчётов'!J:J,"Продажа",'Детализация отчётов'!K:K,"Продажа")-SUMIFS('Детализация отчётов'!N:N,'Детализация отчётов'!F:F,'Тех отчет'!B97,'Детализация отчётов'!J:J,"Возврат",'Детализация отчётов'!K:K,"Возврат")</f>
        <v>0</v>
      </c>
      <c r="G97" s="24">
        <f>IFERROR(AVERAGEIFS('Детализация отчётов'!P:P,'Детализация отчётов'!F:F,'Тех отчет'!B97,'Детализация отчётов'!J:J,"Продажа",'Детализация отчётов'!K:K,"Продажа"),0)</f>
        <v>0</v>
      </c>
      <c r="H97" s="25" t="e">
        <f>INDEX('% выкупа'!B:B,MATCH(B97,'% выкупа'!A:A,0))</f>
        <v>#N/A</v>
      </c>
      <c r="I97" s="24">
        <f>IFERROR(INDEX(реклама!B:B,MATCH('Тех отчет'!B97,реклама!A:A,0)),0)</f>
        <v>0</v>
      </c>
      <c r="J97" s="24">
        <f>IFERROR(INDEX('Сумма по хранению'!B:B,MATCH(B97,'Сумма по хранению'!A:A,0)),0)</f>
        <v>0</v>
      </c>
      <c r="K97" s="24">
        <f>SUMIF('Детализация отчётов'!F:F,'Тех отчет'!B97, 'Детализация отчётов'!AK:AK)</f>
        <v>0</v>
      </c>
      <c r="L97" s="24" t="e">
        <f t="shared" si="8"/>
        <v>#DIV/0!</v>
      </c>
      <c r="M97" s="24" t="e">
        <f>INDEX('Остатки по складам'!B:B,MATCH(B97,'Остатки по складам'!A:A,0))</f>
        <v>#N/A</v>
      </c>
      <c r="N97" s="24">
        <f t="shared" si="9"/>
        <v>0</v>
      </c>
      <c r="O97" s="35">
        <f>SUMIF('Индекс локалицации'!A:A,'Тех отчет'!B97,'Индекс локалицации'!B:B)</f>
        <v>0</v>
      </c>
      <c r="P97" s="25" t="e">
        <f>AVERAGEIFS('Детализация отчётов'!W:W,'Детализация отчётов'!F:F,'Тех отчет'!B97,'Детализация отчётов'!J:J,"Продажа",'Детализация отчётов'!K:K,"Продажа")</f>
        <v>#DIV/0!</v>
      </c>
      <c r="Q97" s="23" t="e">
        <f>INDEX('Рейтинг по отзывам'!F:F,MATCH('Тех отчет'!B97,'Рейтинг по отзывам'!B:B,0))</f>
        <v>#N/A</v>
      </c>
      <c r="R97" s="26" t="e">
        <f>INDEX('рейтинг WB'!B:B,MATCH('Тех отчет'!B97,'рейтинг WB'!A:A,0))</f>
        <v>#N/A</v>
      </c>
      <c r="S97" s="27">
        <f>SUMIFS('Детализация отчётов'!AH:AH,'Детализация отчётов'!F:F,'Тех отчет'!B97,'Детализация отчётов'!J:J,"Продажа",'Детализация отчётов'!K:K,"Продажа")-SUMIFS('Детализация отчётов'!AH:AH,'Детализация отчётов'!F:F,'Тех отчет'!B97,'Детализация отчётов'!J:J,"Возврат",'Детализация отчётов'!K:K,"Возврат")</f>
        <v>0</v>
      </c>
      <c r="T97" s="23">
        <f>IFERROR(INDEX(Себестоимость!B:B,MATCH('Тех отчет'!B97,Себестоимость!A:A,0)),0)</f>
        <v>0</v>
      </c>
      <c r="U97" s="34" t="e">
        <f t="shared" si="10"/>
        <v>#DIV/0!</v>
      </c>
      <c r="V97" s="24">
        <f t="shared" si="11"/>
        <v>0</v>
      </c>
      <c r="W97" s="24">
        <f t="shared" si="12"/>
        <v>0</v>
      </c>
      <c r="X97" s="24" t="e">
        <f t="shared" si="13"/>
        <v>#DIV/0!</v>
      </c>
      <c r="Y97" s="23" t="e">
        <f>AVERAGEIFS('Детализация отчётов'!T:T,'Детализация отчётов'!F:F,'Тех отчет'!B97,'Детализация отчётов'!J:J,"Продажа",'Детализация отчётов'!K:K,"Продажа")</f>
        <v>#DIV/0!</v>
      </c>
      <c r="Z97" s="23">
        <f>SUMIF('Детализация отчётов'!F:F,'Тех отчет'!B97, 'Детализация отчётов'!AC:AC)</f>
        <v>0</v>
      </c>
      <c r="AA97" s="28"/>
      <c r="AB97" s="28"/>
      <c r="AC97" s="28"/>
      <c r="AD97" s="28"/>
      <c r="AE97" s="28"/>
      <c r="AF97" s="28"/>
    </row>
    <row r="98" spans="1:32" ht="15.75" customHeight="1" thickBot="1">
      <c r="A98" s="23" t="s">
        <v>75</v>
      </c>
      <c r="B98" s="23" t="s">
        <v>242</v>
      </c>
      <c r="C98" s="24">
        <f>SUMIF(Продажи!F:F,'Тех отчет'!B98,Продажи!M:M)</f>
        <v>0</v>
      </c>
      <c r="D98" s="24">
        <f>SUMIF(Продажи!F:F,'Тех отчет'!B98,Продажи!L:L)</f>
        <v>0</v>
      </c>
      <c r="E98" s="24">
        <f>SUMIFS('Детализация отчётов'!T:T,'Детализация отчётов'!F:F,'Тех отчет'!B98,'Детализация отчётов'!J:J,"Продажа",'Детализация отчётов'!K:K,"Продажа")-SUMIFS('Детализация отчётов'!T:T,'Детализация отчётов'!F:F,'Тех отчет'!B98,'Детализация отчётов'!J:J,"Возврат",'Детализация отчётов'!K:K,"Возврат")</f>
        <v>0</v>
      </c>
      <c r="F98" s="24">
        <f>SUMIFS('Детализация отчётов'!N:N,'Детализация отчётов'!F:F,'Тех отчет'!B98,'Детализация отчётов'!J:J,"Продажа",'Детализация отчётов'!K:K,"Продажа")-SUMIFS('Детализация отчётов'!N:N,'Детализация отчётов'!F:F,'Тех отчет'!B98,'Детализация отчётов'!J:J,"Возврат",'Детализация отчётов'!K:K,"Возврат")</f>
        <v>0</v>
      </c>
      <c r="G98" s="24">
        <f>IFERROR(AVERAGEIFS('Детализация отчётов'!P:P,'Детализация отчётов'!F:F,'Тех отчет'!B98,'Детализация отчётов'!J:J,"Продажа",'Детализация отчётов'!K:K,"Продажа"),0)</f>
        <v>0</v>
      </c>
      <c r="H98" s="25" t="e">
        <f>INDEX('% выкупа'!B:B,MATCH(B98,'% выкупа'!A:A,0))</f>
        <v>#N/A</v>
      </c>
      <c r="I98" s="24">
        <f>IFERROR(INDEX(реклама!B:B,MATCH('Тех отчет'!B98,реклама!A:A,0)),0)</f>
        <v>0</v>
      </c>
      <c r="J98" s="24">
        <f>IFERROR(INDEX('Сумма по хранению'!B:B,MATCH(B98,'Сумма по хранению'!A:A,0)),0)</f>
        <v>0</v>
      </c>
      <c r="K98" s="24">
        <f>SUMIF('Детализация отчётов'!F:F,'Тех отчет'!B98, 'Детализация отчётов'!AK:AK)</f>
        <v>0</v>
      </c>
      <c r="L98" s="24" t="e">
        <f t="shared" si="8"/>
        <v>#DIV/0!</v>
      </c>
      <c r="M98" s="24" t="e">
        <f>INDEX('Остатки по складам'!B:B,MATCH(B98,'Остатки по складам'!A:A,0))</f>
        <v>#N/A</v>
      </c>
      <c r="N98" s="24">
        <f t="shared" si="9"/>
        <v>0</v>
      </c>
      <c r="O98" s="35">
        <f>SUMIF('Индекс локалицации'!A:A,'Тех отчет'!B98,'Индекс локалицации'!B:B)</f>
        <v>0</v>
      </c>
      <c r="P98" s="25" t="e">
        <f>AVERAGEIFS('Детализация отчётов'!W:W,'Детализация отчётов'!F:F,'Тех отчет'!B98,'Детализация отчётов'!J:J,"Продажа",'Детализация отчётов'!K:K,"Продажа")</f>
        <v>#DIV/0!</v>
      </c>
      <c r="Q98" s="23" t="e">
        <f>INDEX('Рейтинг по отзывам'!F:F,MATCH('Тех отчет'!B98,'Рейтинг по отзывам'!B:B,0))</f>
        <v>#N/A</v>
      </c>
      <c r="R98" s="26" t="e">
        <f>INDEX('рейтинг WB'!B:B,MATCH('Тех отчет'!B98,'рейтинг WB'!A:A,0))</f>
        <v>#N/A</v>
      </c>
      <c r="S98" s="27">
        <f>SUMIFS('Детализация отчётов'!AH:AH,'Детализация отчётов'!F:F,'Тех отчет'!B98,'Детализация отчётов'!J:J,"Продажа",'Детализация отчётов'!K:K,"Продажа")-SUMIFS('Детализация отчётов'!AH:AH,'Детализация отчётов'!F:F,'Тех отчет'!B98,'Детализация отчётов'!J:J,"Возврат",'Детализация отчётов'!K:K,"Возврат")</f>
        <v>0</v>
      </c>
      <c r="T98" s="23">
        <f>IFERROR(INDEX(Себестоимость!B:B,MATCH('Тех отчет'!B98,Себестоимость!A:A,0)),0)</f>
        <v>0</v>
      </c>
      <c r="U98" s="34" t="e">
        <f t="shared" si="10"/>
        <v>#DIV/0!</v>
      </c>
      <c r="V98" s="24">
        <f t="shared" si="11"/>
        <v>0</v>
      </c>
      <c r="W98" s="24">
        <f t="shared" si="12"/>
        <v>0</v>
      </c>
      <c r="X98" s="24" t="e">
        <f t="shared" si="13"/>
        <v>#DIV/0!</v>
      </c>
      <c r="Y98" s="23" t="e">
        <f>AVERAGEIFS('Детализация отчётов'!T:T,'Детализация отчётов'!F:F,'Тех отчет'!B98,'Детализация отчётов'!J:J,"Продажа",'Детализация отчётов'!K:K,"Продажа")</f>
        <v>#DIV/0!</v>
      </c>
      <c r="Z98" s="23">
        <f>SUMIF('Детализация отчётов'!F:F,'Тех отчет'!B98, 'Детализация отчётов'!AC:AC)</f>
        <v>0</v>
      </c>
      <c r="AA98" s="28"/>
      <c r="AB98" s="28"/>
      <c r="AC98" s="28"/>
      <c r="AD98" s="28"/>
      <c r="AE98" s="28"/>
      <c r="AF98" s="28"/>
    </row>
    <row r="99" spans="1:32" ht="15.75" customHeight="1" thickBot="1">
      <c r="A99" s="23" t="s">
        <v>75</v>
      </c>
      <c r="B99" s="23" t="s">
        <v>248</v>
      </c>
      <c r="C99" s="24">
        <f>SUMIF(Продажи!F:F,'Тех отчет'!B99,Продажи!M:M)</f>
        <v>0</v>
      </c>
      <c r="D99" s="24">
        <f>SUMIF(Продажи!F:F,'Тех отчет'!B99,Продажи!L:L)</f>
        <v>0</v>
      </c>
      <c r="E99" s="24">
        <f>SUMIFS('Детализация отчётов'!T:T,'Детализация отчётов'!F:F,'Тех отчет'!B99,'Детализация отчётов'!J:J,"Продажа",'Детализация отчётов'!K:K,"Продажа")-SUMIFS('Детализация отчётов'!T:T,'Детализация отчётов'!F:F,'Тех отчет'!B99,'Детализация отчётов'!J:J,"Возврат",'Детализация отчётов'!K:K,"Возврат")</f>
        <v>0</v>
      </c>
      <c r="F99" s="24">
        <f>SUMIFS('Детализация отчётов'!N:N,'Детализация отчётов'!F:F,'Тех отчет'!B99,'Детализация отчётов'!J:J,"Продажа",'Детализация отчётов'!K:K,"Продажа")-SUMIFS('Детализация отчётов'!N:N,'Детализация отчётов'!F:F,'Тех отчет'!B99,'Детализация отчётов'!J:J,"Возврат",'Детализация отчётов'!K:K,"Возврат")</f>
        <v>0</v>
      </c>
      <c r="G99" s="24">
        <f>IFERROR(AVERAGEIFS('Детализация отчётов'!P:P,'Детализация отчётов'!F:F,'Тех отчет'!B99,'Детализация отчётов'!J:J,"Продажа",'Детализация отчётов'!K:K,"Продажа"),0)</f>
        <v>0</v>
      </c>
      <c r="H99" s="25" t="e">
        <f>INDEX('% выкупа'!B:B,MATCH(B99,'% выкупа'!A:A,0))</f>
        <v>#N/A</v>
      </c>
      <c r="I99" s="24">
        <f>IFERROR(INDEX(реклама!B:B,MATCH('Тех отчет'!B99,реклама!A:A,0)),0)</f>
        <v>0</v>
      </c>
      <c r="J99" s="24">
        <f>IFERROR(INDEX('Сумма по хранению'!B:B,MATCH(B99,'Сумма по хранению'!A:A,0)),0)</f>
        <v>0</v>
      </c>
      <c r="K99" s="24">
        <f>SUMIF('Детализация отчётов'!F:F,'Тех отчет'!B99, 'Детализация отчётов'!AK:AK)</f>
        <v>0</v>
      </c>
      <c r="L99" s="24" t="e">
        <f t="shared" si="8"/>
        <v>#DIV/0!</v>
      </c>
      <c r="M99" s="24" t="e">
        <f>INDEX('Остатки по складам'!B:B,MATCH(B99,'Остатки по складам'!A:A,0))</f>
        <v>#N/A</v>
      </c>
      <c r="N99" s="24">
        <f t="shared" si="9"/>
        <v>0</v>
      </c>
      <c r="O99" s="35">
        <f>SUMIF('Индекс локалицации'!A:A,'Тех отчет'!B99,'Индекс локалицации'!B:B)</f>
        <v>0</v>
      </c>
      <c r="P99" s="25" t="e">
        <f>AVERAGEIFS('Детализация отчётов'!W:W,'Детализация отчётов'!F:F,'Тех отчет'!B99,'Детализация отчётов'!J:J,"Продажа",'Детализация отчётов'!K:K,"Продажа")</f>
        <v>#DIV/0!</v>
      </c>
      <c r="Q99" s="23" t="e">
        <f>INDEX('Рейтинг по отзывам'!F:F,MATCH('Тех отчет'!B99,'Рейтинг по отзывам'!B:B,0))</f>
        <v>#N/A</v>
      </c>
      <c r="R99" s="26" t="e">
        <f>INDEX('рейтинг WB'!B:B,MATCH('Тех отчет'!B99,'рейтинг WB'!A:A,0))</f>
        <v>#N/A</v>
      </c>
      <c r="S99" s="27">
        <f>SUMIFS('Детализация отчётов'!AH:AH,'Детализация отчётов'!F:F,'Тех отчет'!B99,'Детализация отчётов'!J:J,"Продажа",'Детализация отчётов'!K:K,"Продажа")-SUMIFS('Детализация отчётов'!AH:AH,'Детализация отчётов'!F:F,'Тех отчет'!B99,'Детализация отчётов'!J:J,"Возврат",'Детализация отчётов'!K:K,"Возврат")</f>
        <v>0</v>
      </c>
      <c r="T99" s="23">
        <f>IFERROR(INDEX(Себестоимость!B:B,MATCH('Тех отчет'!B99,Себестоимость!A:A,0)),0)</f>
        <v>0</v>
      </c>
      <c r="U99" s="34" t="e">
        <f t="shared" si="10"/>
        <v>#DIV/0!</v>
      </c>
      <c r="V99" s="24">
        <f t="shared" si="11"/>
        <v>0</v>
      </c>
      <c r="W99" s="24">
        <f t="shared" si="12"/>
        <v>0</v>
      </c>
      <c r="X99" s="24" t="e">
        <f t="shared" si="13"/>
        <v>#DIV/0!</v>
      </c>
      <c r="Y99" s="23" t="e">
        <f>AVERAGEIFS('Детализация отчётов'!T:T,'Детализация отчётов'!F:F,'Тех отчет'!B99,'Детализация отчётов'!J:J,"Продажа",'Детализация отчётов'!K:K,"Продажа")</f>
        <v>#DIV/0!</v>
      </c>
      <c r="Z99" s="23">
        <f>SUMIF('Детализация отчётов'!F:F,'Тех отчет'!B99, 'Детализация отчётов'!AC:AC)</f>
        <v>0</v>
      </c>
      <c r="AA99" s="28"/>
      <c r="AB99" s="28"/>
      <c r="AC99" s="28"/>
      <c r="AD99" s="28"/>
      <c r="AE99" s="28"/>
      <c r="AF99" s="28"/>
    </row>
    <row r="100" spans="1:32" ht="15.75" customHeight="1" thickBot="1">
      <c r="A100" s="23" t="s">
        <v>75</v>
      </c>
      <c r="B100" s="23" t="s">
        <v>249</v>
      </c>
      <c r="C100" s="24">
        <f>SUMIF(Продажи!F:F,'Тех отчет'!B100,Продажи!M:M)</f>
        <v>0</v>
      </c>
      <c r="D100" s="24">
        <f>SUMIF(Продажи!F:F,'Тех отчет'!B100,Продажи!L:L)</f>
        <v>0</v>
      </c>
      <c r="E100" s="24">
        <f>SUMIFS('Детализация отчётов'!T:T,'Детализация отчётов'!F:F,'Тех отчет'!B100,'Детализация отчётов'!J:J,"Продажа",'Детализация отчётов'!K:K,"Продажа")-SUMIFS('Детализация отчётов'!T:T,'Детализация отчётов'!F:F,'Тех отчет'!B100,'Детализация отчётов'!J:J,"Возврат",'Детализация отчётов'!K:K,"Возврат")</f>
        <v>0</v>
      </c>
      <c r="F100" s="24">
        <f>SUMIFS('Детализация отчётов'!N:N,'Детализация отчётов'!F:F,'Тех отчет'!B100,'Детализация отчётов'!J:J,"Продажа",'Детализация отчётов'!K:K,"Продажа")-SUMIFS('Детализация отчётов'!N:N,'Детализация отчётов'!F:F,'Тех отчет'!B100,'Детализация отчётов'!J:J,"Возврат",'Детализация отчётов'!K:K,"Возврат")</f>
        <v>0</v>
      </c>
      <c r="G100" s="24">
        <f>IFERROR(AVERAGEIFS('Детализация отчётов'!P:P,'Детализация отчётов'!F:F,'Тех отчет'!B100,'Детализация отчётов'!J:J,"Продажа",'Детализация отчётов'!K:K,"Продажа"),0)</f>
        <v>0</v>
      </c>
      <c r="H100" s="25" t="e">
        <f>INDEX('% выкупа'!B:B,MATCH(B100,'% выкупа'!A:A,0))</f>
        <v>#N/A</v>
      </c>
      <c r="I100" s="24">
        <f>IFERROR(INDEX(реклама!B:B,MATCH('Тех отчет'!B100,реклама!A:A,0)),0)</f>
        <v>0</v>
      </c>
      <c r="J100" s="24">
        <f>IFERROR(INDEX('Сумма по хранению'!B:B,MATCH(B100,'Сумма по хранению'!A:A,0)),0)</f>
        <v>0</v>
      </c>
      <c r="K100" s="24">
        <f>SUMIF('Детализация отчётов'!F:F,'Тех отчет'!B100, 'Детализация отчётов'!AK:AK)</f>
        <v>0</v>
      </c>
      <c r="L100" s="24" t="e">
        <f t="shared" si="8"/>
        <v>#DIV/0!</v>
      </c>
      <c r="M100" s="24" t="e">
        <f>INDEX('Остатки по складам'!B:B,MATCH(B100,'Остатки по складам'!A:A,0))</f>
        <v>#N/A</v>
      </c>
      <c r="N100" s="24">
        <f t="shared" si="9"/>
        <v>0</v>
      </c>
      <c r="O100" s="35">
        <f>SUMIF('Индекс локалицации'!A:A,'Тех отчет'!B100,'Индекс локалицации'!B:B)</f>
        <v>0</v>
      </c>
      <c r="P100" s="25" t="e">
        <f>AVERAGEIFS('Детализация отчётов'!W:W,'Детализация отчётов'!F:F,'Тех отчет'!B100,'Детализация отчётов'!J:J,"Продажа",'Детализация отчётов'!K:K,"Продажа")</f>
        <v>#DIV/0!</v>
      </c>
      <c r="Q100" s="23" t="e">
        <f>INDEX('Рейтинг по отзывам'!F:F,MATCH('Тех отчет'!B100,'Рейтинг по отзывам'!B:B,0))</f>
        <v>#N/A</v>
      </c>
      <c r="R100" s="26" t="e">
        <f>INDEX('рейтинг WB'!B:B,MATCH('Тех отчет'!B100,'рейтинг WB'!A:A,0))</f>
        <v>#N/A</v>
      </c>
      <c r="S100" s="27">
        <f>SUMIFS('Детализация отчётов'!AH:AH,'Детализация отчётов'!F:F,'Тех отчет'!B100,'Детализация отчётов'!J:J,"Продажа",'Детализация отчётов'!K:K,"Продажа")-SUMIFS('Детализация отчётов'!AH:AH,'Детализация отчётов'!F:F,'Тех отчет'!B100,'Детализация отчётов'!J:J,"Возврат",'Детализация отчётов'!K:K,"Возврат")</f>
        <v>0</v>
      </c>
      <c r="T100" s="23">
        <f>IFERROR(INDEX(Себестоимость!B:B,MATCH('Тех отчет'!B100,Себестоимость!A:A,0)),0)</f>
        <v>0</v>
      </c>
      <c r="U100" s="34" t="e">
        <f t="shared" si="10"/>
        <v>#DIV/0!</v>
      </c>
      <c r="V100" s="24">
        <f t="shared" si="11"/>
        <v>0</v>
      </c>
      <c r="W100" s="24">
        <f t="shared" si="12"/>
        <v>0</v>
      </c>
      <c r="X100" s="24" t="e">
        <f t="shared" si="13"/>
        <v>#DIV/0!</v>
      </c>
      <c r="Y100" s="23" t="e">
        <f>AVERAGEIFS('Детализация отчётов'!T:T,'Детализация отчётов'!F:F,'Тех отчет'!B100,'Детализация отчётов'!J:J,"Продажа",'Детализация отчётов'!K:K,"Продажа")</f>
        <v>#DIV/0!</v>
      </c>
      <c r="Z100" s="23">
        <f>SUMIF('Детализация отчётов'!F:F,'Тех отчет'!B100, 'Детализация отчётов'!AC:AC)</f>
        <v>0</v>
      </c>
      <c r="AA100" s="28"/>
      <c r="AB100" s="28"/>
      <c r="AC100" s="28"/>
      <c r="AD100" s="28"/>
      <c r="AE100" s="28"/>
      <c r="AF100" s="28"/>
    </row>
    <row r="101" spans="1:32" ht="15.75" customHeight="1" thickBot="1">
      <c r="A101" s="23" t="s">
        <v>75</v>
      </c>
      <c r="B101" s="23" t="s">
        <v>251</v>
      </c>
      <c r="C101" s="24">
        <f>SUMIF(Продажи!F:F,'Тех отчет'!B101,Продажи!M:M)</f>
        <v>0</v>
      </c>
      <c r="D101" s="24">
        <f>SUMIF(Продажи!F:F,'Тех отчет'!B101,Продажи!L:L)</f>
        <v>0</v>
      </c>
      <c r="E101" s="24">
        <f>SUMIFS('Детализация отчётов'!T:T,'Детализация отчётов'!F:F,'Тех отчет'!B101,'Детализация отчётов'!J:J,"Продажа",'Детализация отчётов'!K:K,"Продажа")-SUMIFS('Детализация отчётов'!T:T,'Детализация отчётов'!F:F,'Тех отчет'!B101,'Детализация отчётов'!J:J,"Возврат",'Детализация отчётов'!K:K,"Возврат")</f>
        <v>0</v>
      </c>
      <c r="F101" s="24">
        <f>SUMIFS('Детализация отчётов'!N:N,'Детализация отчётов'!F:F,'Тех отчет'!B101,'Детализация отчётов'!J:J,"Продажа",'Детализация отчётов'!K:K,"Продажа")-SUMIFS('Детализация отчётов'!N:N,'Детализация отчётов'!F:F,'Тех отчет'!B101,'Детализация отчётов'!J:J,"Возврат",'Детализация отчётов'!K:K,"Возврат")</f>
        <v>0</v>
      </c>
      <c r="G101" s="24">
        <f>IFERROR(AVERAGEIFS('Детализация отчётов'!P:P,'Детализация отчётов'!F:F,'Тех отчет'!B101,'Детализация отчётов'!J:J,"Продажа",'Детализация отчётов'!K:K,"Продажа"),0)</f>
        <v>0</v>
      </c>
      <c r="H101" s="25" t="e">
        <f>INDEX('% выкупа'!B:B,MATCH(B101,'% выкупа'!A:A,0))</f>
        <v>#N/A</v>
      </c>
      <c r="I101" s="24">
        <f>IFERROR(INDEX(реклама!B:B,MATCH('Тех отчет'!B101,реклама!A:A,0)),0)</f>
        <v>0</v>
      </c>
      <c r="J101" s="24">
        <f>IFERROR(INDEX('Сумма по хранению'!B:B,MATCH(B101,'Сумма по хранению'!A:A,0)),0)</f>
        <v>0</v>
      </c>
      <c r="K101" s="24">
        <f>SUMIF('Детализация отчётов'!F:F,'Тех отчет'!B101, 'Детализация отчётов'!AK:AK)</f>
        <v>0</v>
      </c>
      <c r="L101" s="24" t="e">
        <f t="shared" si="8"/>
        <v>#DIV/0!</v>
      </c>
      <c r="M101" s="24" t="e">
        <f>INDEX('Остатки по складам'!B:B,MATCH(B101,'Остатки по складам'!A:A,0))</f>
        <v>#N/A</v>
      </c>
      <c r="N101" s="24">
        <f t="shared" si="9"/>
        <v>0</v>
      </c>
      <c r="O101" s="35">
        <f>SUMIF('Индекс локалицации'!A:A,'Тех отчет'!B101,'Индекс локалицации'!B:B)</f>
        <v>0</v>
      </c>
      <c r="P101" s="25" t="e">
        <f>AVERAGEIFS('Детализация отчётов'!W:W,'Детализация отчётов'!F:F,'Тех отчет'!B101,'Детализация отчётов'!J:J,"Продажа",'Детализация отчётов'!K:K,"Продажа")</f>
        <v>#DIV/0!</v>
      </c>
      <c r="Q101" s="23" t="e">
        <f>INDEX('Рейтинг по отзывам'!F:F,MATCH('Тех отчет'!B101,'Рейтинг по отзывам'!B:B,0))</f>
        <v>#N/A</v>
      </c>
      <c r="R101" s="26" t="e">
        <f>INDEX('рейтинг WB'!B:B,MATCH('Тех отчет'!B101,'рейтинг WB'!A:A,0))</f>
        <v>#N/A</v>
      </c>
      <c r="S101" s="27">
        <f>SUMIFS('Детализация отчётов'!AH:AH,'Детализация отчётов'!F:F,'Тех отчет'!B101,'Детализация отчётов'!J:J,"Продажа",'Детализация отчётов'!K:K,"Продажа")-SUMIFS('Детализация отчётов'!AH:AH,'Детализация отчётов'!F:F,'Тех отчет'!B101,'Детализация отчётов'!J:J,"Возврат",'Детализация отчётов'!K:K,"Возврат")</f>
        <v>0</v>
      </c>
      <c r="T101" s="23">
        <f>IFERROR(INDEX(Себестоимость!B:B,MATCH('Тех отчет'!B101,Себестоимость!A:A,0)),0)</f>
        <v>0</v>
      </c>
      <c r="U101" s="34" t="e">
        <f t="shared" si="10"/>
        <v>#DIV/0!</v>
      </c>
      <c r="V101" s="24">
        <f t="shared" si="11"/>
        <v>0</v>
      </c>
      <c r="W101" s="24">
        <f t="shared" si="12"/>
        <v>0</v>
      </c>
      <c r="X101" s="24" t="e">
        <f t="shared" si="13"/>
        <v>#DIV/0!</v>
      </c>
      <c r="Y101" s="23" t="e">
        <f>AVERAGEIFS('Детализация отчётов'!T:T,'Детализация отчётов'!F:F,'Тех отчет'!B101,'Детализация отчётов'!J:J,"Продажа",'Детализация отчётов'!K:K,"Продажа")</f>
        <v>#DIV/0!</v>
      </c>
      <c r="Z101" s="23">
        <f>SUMIF('Детализация отчётов'!F:F,'Тех отчет'!B101, 'Детализация отчётов'!AC:AC)</f>
        <v>0</v>
      </c>
      <c r="AA101" s="28"/>
      <c r="AB101" s="28"/>
      <c r="AC101" s="28"/>
      <c r="AD101" s="28"/>
      <c r="AE101" s="28"/>
      <c r="AF101" s="28"/>
    </row>
    <row r="102" spans="1:32" ht="15.75" customHeight="1" thickBot="1">
      <c r="A102" s="23" t="s">
        <v>75</v>
      </c>
      <c r="B102" s="23" t="s">
        <v>252</v>
      </c>
      <c r="C102" s="24">
        <f>SUMIF(Продажи!F:F,'Тех отчет'!B102,Продажи!M:M)</f>
        <v>0</v>
      </c>
      <c r="D102" s="24">
        <f>SUMIF(Продажи!F:F,'Тех отчет'!B102,Продажи!L:L)</f>
        <v>0</v>
      </c>
      <c r="E102" s="24">
        <f>SUMIFS('Детализация отчётов'!T:T,'Детализация отчётов'!F:F,'Тех отчет'!B102,'Детализация отчётов'!J:J,"Продажа",'Детализация отчётов'!K:K,"Продажа")-SUMIFS('Детализация отчётов'!T:T,'Детализация отчётов'!F:F,'Тех отчет'!B102,'Детализация отчётов'!J:J,"Возврат",'Детализация отчётов'!K:K,"Возврат")</f>
        <v>0</v>
      </c>
      <c r="F102" s="24">
        <f>SUMIFS('Детализация отчётов'!N:N,'Детализация отчётов'!F:F,'Тех отчет'!B102,'Детализация отчётов'!J:J,"Продажа",'Детализация отчётов'!K:K,"Продажа")-SUMIFS('Детализация отчётов'!N:N,'Детализация отчётов'!F:F,'Тех отчет'!B102,'Детализация отчётов'!J:J,"Возврат",'Детализация отчётов'!K:K,"Возврат")</f>
        <v>0</v>
      </c>
      <c r="G102" s="24">
        <f>IFERROR(AVERAGEIFS('Детализация отчётов'!P:P,'Детализация отчётов'!F:F,'Тех отчет'!B102,'Детализация отчётов'!J:J,"Продажа",'Детализация отчётов'!K:K,"Продажа"),0)</f>
        <v>0</v>
      </c>
      <c r="H102" s="25" t="e">
        <f>INDEX('% выкупа'!B:B,MATCH(B102,'% выкупа'!A:A,0))</f>
        <v>#N/A</v>
      </c>
      <c r="I102" s="24">
        <f>IFERROR(INDEX(реклама!B:B,MATCH('Тех отчет'!B102,реклама!A:A,0)),0)</f>
        <v>0</v>
      </c>
      <c r="J102" s="24">
        <f>IFERROR(INDEX('Сумма по хранению'!B:B,MATCH(B102,'Сумма по хранению'!A:A,0)),0)</f>
        <v>0</v>
      </c>
      <c r="K102" s="24">
        <f>SUMIF('Детализация отчётов'!F:F,'Тех отчет'!B102, 'Детализация отчётов'!AK:AK)</f>
        <v>0</v>
      </c>
      <c r="L102" s="24" t="e">
        <f t="shared" si="8"/>
        <v>#DIV/0!</v>
      </c>
      <c r="M102" s="24" t="e">
        <f>INDEX('Остатки по складам'!B:B,MATCH(B102,'Остатки по складам'!A:A,0))</f>
        <v>#N/A</v>
      </c>
      <c r="N102" s="24">
        <f t="shared" si="9"/>
        <v>0</v>
      </c>
      <c r="O102" s="35">
        <f>SUMIF('Индекс локалицации'!A:A,'Тех отчет'!B102,'Индекс локалицации'!B:B)</f>
        <v>0</v>
      </c>
      <c r="P102" s="25" t="e">
        <f>AVERAGEIFS('Детализация отчётов'!W:W,'Детализация отчётов'!F:F,'Тех отчет'!B102,'Детализация отчётов'!J:J,"Продажа",'Детализация отчётов'!K:K,"Продажа")</f>
        <v>#DIV/0!</v>
      </c>
      <c r="Q102" s="23" t="e">
        <f>INDEX('Рейтинг по отзывам'!F:F,MATCH('Тех отчет'!B102,'Рейтинг по отзывам'!B:B,0))</f>
        <v>#N/A</v>
      </c>
      <c r="R102" s="26" t="e">
        <f>INDEX('рейтинг WB'!B:B,MATCH('Тех отчет'!B102,'рейтинг WB'!A:A,0))</f>
        <v>#N/A</v>
      </c>
      <c r="S102" s="27">
        <f>SUMIFS('Детализация отчётов'!AH:AH,'Детализация отчётов'!F:F,'Тех отчет'!B102,'Детализация отчётов'!J:J,"Продажа",'Детализация отчётов'!K:K,"Продажа")-SUMIFS('Детализация отчётов'!AH:AH,'Детализация отчётов'!F:F,'Тех отчет'!B102,'Детализация отчётов'!J:J,"Возврат",'Детализация отчётов'!K:K,"Возврат")</f>
        <v>0</v>
      </c>
      <c r="T102" s="23">
        <f>IFERROR(INDEX(Себестоимость!B:B,MATCH('Тех отчет'!B102,Себестоимость!A:A,0)),0)</f>
        <v>0</v>
      </c>
      <c r="U102" s="34" t="e">
        <f t="shared" si="10"/>
        <v>#DIV/0!</v>
      </c>
      <c r="V102" s="24">
        <f t="shared" si="11"/>
        <v>0</v>
      </c>
      <c r="W102" s="24">
        <f t="shared" si="12"/>
        <v>0</v>
      </c>
      <c r="X102" s="24" t="e">
        <f t="shared" si="13"/>
        <v>#DIV/0!</v>
      </c>
      <c r="Y102" s="23" t="e">
        <f>AVERAGEIFS('Детализация отчётов'!T:T,'Детализация отчётов'!F:F,'Тех отчет'!B102,'Детализация отчётов'!J:J,"Продажа",'Детализация отчётов'!K:K,"Продажа")</f>
        <v>#DIV/0!</v>
      </c>
      <c r="Z102" s="23">
        <f>SUMIF('Детализация отчётов'!F:F,'Тех отчет'!B102, 'Детализация отчётов'!AC:AC)</f>
        <v>0</v>
      </c>
      <c r="AA102" s="28"/>
      <c r="AB102" s="28"/>
      <c r="AC102" s="28"/>
      <c r="AD102" s="28"/>
      <c r="AE102" s="28"/>
      <c r="AF102" s="28"/>
    </row>
    <row r="103" spans="1:32" ht="15.75" customHeight="1" thickBot="1">
      <c r="A103" s="23" t="s">
        <v>75</v>
      </c>
      <c r="B103" s="23" t="s">
        <v>262</v>
      </c>
      <c r="C103" s="24">
        <f>SUMIF(Продажи!F:F,'Тех отчет'!B103,Продажи!M:M)</f>
        <v>0</v>
      </c>
      <c r="D103" s="24">
        <f>SUMIF(Продажи!F:F,'Тех отчет'!B103,Продажи!L:L)</f>
        <v>0</v>
      </c>
      <c r="E103" s="24">
        <f>SUMIFS('Детализация отчётов'!T:T,'Детализация отчётов'!F:F,'Тех отчет'!B103,'Детализация отчётов'!J:J,"Продажа",'Детализация отчётов'!K:K,"Продажа")-SUMIFS('Детализация отчётов'!T:T,'Детализация отчётов'!F:F,'Тех отчет'!B103,'Детализация отчётов'!J:J,"Возврат",'Детализация отчётов'!K:K,"Возврат")</f>
        <v>0</v>
      </c>
      <c r="F103" s="24">
        <f>SUMIFS('Детализация отчётов'!N:N,'Детализация отчётов'!F:F,'Тех отчет'!B103,'Детализация отчётов'!J:J,"Продажа",'Детализация отчётов'!K:K,"Продажа")-SUMIFS('Детализация отчётов'!N:N,'Детализация отчётов'!F:F,'Тех отчет'!B103,'Детализация отчётов'!J:J,"Возврат",'Детализация отчётов'!K:K,"Возврат")</f>
        <v>0</v>
      </c>
      <c r="G103" s="24">
        <f>IFERROR(AVERAGEIFS('Детализация отчётов'!P:P,'Детализация отчётов'!F:F,'Тех отчет'!B103,'Детализация отчётов'!J:J,"Продажа",'Детализация отчётов'!K:K,"Продажа"),0)</f>
        <v>0</v>
      </c>
      <c r="H103" s="25" t="e">
        <f>INDEX('% выкупа'!B:B,MATCH(B103,'% выкупа'!A:A,0))</f>
        <v>#N/A</v>
      </c>
      <c r="I103" s="24">
        <f>IFERROR(INDEX(реклама!B:B,MATCH('Тех отчет'!B103,реклама!A:A,0)),0)</f>
        <v>0</v>
      </c>
      <c r="J103" s="24">
        <f>IFERROR(INDEX('Сумма по хранению'!B:B,MATCH(B103,'Сумма по хранению'!A:A,0)),0)</f>
        <v>0</v>
      </c>
      <c r="K103" s="24">
        <f>SUMIF('Детализация отчётов'!F:F,'Тех отчет'!B103, 'Детализация отчётов'!AK:AK)</f>
        <v>0</v>
      </c>
      <c r="L103" s="24" t="e">
        <f t="shared" si="8"/>
        <v>#DIV/0!</v>
      </c>
      <c r="M103" s="24" t="e">
        <f>INDEX('Остатки по складам'!B:B,MATCH(B103,'Остатки по складам'!A:A,0))</f>
        <v>#N/A</v>
      </c>
      <c r="N103" s="24">
        <f t="shared" si="9"/>
        <v>0</v>
      </c>
      <c r="O103" s="35">
        <f>SUMIF('Индекс локалицации'!A:A,'Тех отчет'!B103,'Индекс локалицации'!B:B)</f>
        <v>0</v>
      </c>
      <c r="P103" s="25" t="e">
        <f>AVERAGEIFS('Детализация отчётов'!W:W,'Детализация отчётов'!F:F,'Тех отчет'!B103,'Детализация отчётов'!J:J,"Продажа",'Детализация отчётов'!K:K,"Продажа")</f>
        <v>#DIV/0!</v>
      </c>
      <c r="Q103" s="23" t="e">
        <f>INDEX('Рейтинг по отзывам'!F:F,MATCH('Тех отчет'!B103,'Рейтинг по отзывам'!B:B,0))</f>
        <v>#N/A</v>
      </c>
      <c r="R103" s="26" t="e">
        <f>INDEX('рейтинг WB'!B:B,MATCH('Тех отчет'!B103,'рейтинг WB'!A:A,0))</f>
        <v>#N/A</v>
      </c>
      <c r="S103" s="27">
        <f>SUMIFS('Детализация отчётов'!AH:AH,'Детализация отчётов'!F:F,'Тех отчет'!B103,'Детализация отчётов'!J:J,"Продажа",'Детализация отчётов'!K:K,"Продажа")-SUMIFS('Детализация отчётов'!AH:AH,'Детализация отчётов'!F:F,'Тех отчет'!B103,'Детализация отчётов'!J:J,"Возврат",'Детализация отчётов'!K:K,"Возврат")</f>
        <v>0</v>
      </c>
      <c r="T103" s="23">
        <f>IFERROR(INDEX(Себестоимость!B:B,MATCH('Тех отчет'!B103,Себестоимость!A:A,0)),0)</f>
        <v>0</v>
      </c>
      <c r="U103" s="34" t="e">
        <f t="shared" si="10"/>
        <v>#DIV/0!</v>
      </c>
      <c r="V103" s="24">
        <f t="shared" si="11"/>
        <v>0</v>
      </c>
      <c r="W103" s="24">
        <f t="shared" si="12"/>
        <v>0</v>
      </c>
      <c r="X103" s="24" t="e">
        <f t="shared" si="13"/>
        <v>#DIV/0!</v>
      </c>
      <c r="Y103" s="23" t="e">
        <f>AVERAGEIFS('Детализация отчётов'!T:T,'Детализация отчётов'!F:F,'Тех отчет'!B103,'Детализация отчётов'!J:J,"Продажа",'Детализация отчётов'!K:K,"Продажа")</f>
        <v>#DIV/0!</v>
      </c>
      <c r="Z103" s="23">
        <f>SUMIF('Детализация отчётов'!F:F,'Тех отчет'!B103, 'Детализация отчётов'!AC:AC)</f>
        <v>0</v>
      </c>
      <c r="AA103" s="28"/>
      <c r="AB103" s="28"/>
      <c r="AC103" s="28"/>
      <c r="AD103" s="28"/>
      <c r="AE103" s="28"/>
      <c r="AF103" s="28"/>
    </row>
    <row r="104" spans="1:32" ht="15.75" customHeight="1" thickBot="1">
      <c r="A104" s="23" t="s">
        <v>75</v>
      </c>
      <c r="B104" s="23" t="s">
        <v>263</v>
      </c>
      <c r="C104" s="24">
        <f>SUMIF(Продажи!F:F,'Тех отчет'!B104,Продажи!M:M)</f>
        <v>0</v>
      </c>
      <c r="D104" s="24">
        <f>SUMIF(Продажи!F:F,'Тех отчет'!B104,Продажи!L:L)</f>
        <v>0</v>
      </c>
      <c r="E104" s="24">
        <f>SUMIFS('Детализация отчётов'!T:T,'Детализация отчётов'!F:F,'Тех отчет'!B104,'Детализация отчётов'!J:J,"Продажа",'Детализация отчётов'!K:K,"Продажа")-SUMIFS('Детализация отчётов'!T:T,'Детализация отчётов'!F:F,'Тех отчет'!B104,'Детализация отчётов'!J:J,"Возврат",'Детализация отчётов'!K:K,"Возврат")</f>
        <v>0</v>
      </c>
      <c r="F104" s="24">
        <f>SUMIFS('Детализация отчётов'!N:N,'Детализация отчётов'!F:F,'Тех отчет'!B104,'Детализация отчётов'!J:J,"Продажа",'Детализация отчётов'!K:K,"Продажа")-SUMIFS('Детализация отчётов'!N:N,'Детализация отчётов'!F:F,'Тех отчет'!B104,'Детализация отчётов'!J:J,"Возврат",'Детализация отчётов'!K:K,"Возврат")</f>
        <v>0</v>
      </c>
      <c r="G104" s="24">
        <f>IFERROR(AVERAGEIFS('Детализация отчётов'!P:P,'Детализация отчётов'!F:F,'Тех отчет'!B104,'Детализация отчётов'!J:J,"Продажа",'Детализация отчётов'!K:K,"Продажа"),0)</f>
        <v>0</v>
      </c>
      <c r="H104" s="25" t="e">
        <f>INDEX('% выкупа'!B:B,MATCH(B104,'% выкупа'!A:A,0))</f>
        <v>#N/A</v>
      </c>
      <c r="I104" s="24">
        <f>IFERROR(INDEX(реклама!B:B,MATCH('Тех отчет'!B104,реклама!A:A,0)),0)</f>
        <v>0</v>
      </c>
      <c r="J104" s="24">
        <f>IFERROR(INDEX('Сумма по хранению'!B:B,MATCH(B104,'Сумма по хранению'!A:A,0)),0)</f>
        <v>0</v>
      </c>
      <c r="K104" s="24">
        <f>SUMIF('Детализация отчётов'!F:F,'Тех отчет'!B104, 'Детализация отчётов'!AK:AK)</f>
        <v>0</v>
      </c>
      <c r="L104" s="24" t="e">
        <f t="shared" si="8"/>
        <v>#DIV/0!</v>
      </c>
      <c r="M104" s="24" t="e">
        <f>INDEX('Остатки по складам'!B:B,MATCH(B104,'Остатки по складам'!A:A,0))</f>
        <v>#N/A</v>
      </c>
      <c r="N104" s="24">
        <f t="shared" si="9"/>
        <v>0</v>
      </c>
      <c r="O104" s="35">
        <f>SUMIF('Индекс локалицации'!A:A,'Тех отчет'!B104,'Индекс локалицации'!B:B)</f>
        <v>0</v>
      </c>
      <c r="P104" s="25" t="e">
        <f>AVERAGEIFS('Детализация отчётов'!W:W,'Детализация отчётов'!F:F,'Тех отчет'!B104,'Детализация отчётов'!J:J,"Продажа",'Детализация отчётов'!K:K,"Продажа")</f>
        <v>#DIV/0!</v>
      </c>
      <c r="Q104" s="23" t="e">
        <f>INDEX('Рейтинг по отзывам'!F:F,MATCH('Тех отчет'!B104,'Рейтинг по отзывам'!B:B,0))</f>
        <v>#N/A</v>
      </c>
      <c r="R104" s="26" t="e">
        <f>INDEX('рейтинг WB'!B:B,MATCH('Тех отчет'!B104,'рейтинг WB'!A:A,0))</f>
        <v>#N/A</v>
      </c>
      <c r="S104" s="27">
        <f>SUMIFS('Детализация отчётов'!AH:AH,'Детализация отчётов'!F:F,'Тех отчет'!B104,'Детализация отчётов'!J:J,"Продажа",'Детализация отчётов'!K:K,"Продажа")-SUMIFS('Детализация отчётов'!AH:AH,'Детализация отчётов'!F:F,'Тех отчет'!B104,'Детализация отчётов'!J:J,"Возврат",'Детализация отчётов'!K:K,"Возврат")</f>
        <v>0</v>
      </c>
      <c r="T104" s="23">
        <f>IFERROR(INDEX(Себестоимость!B:B,MATCH('Тех отчет'!B104,Себестоимость!A:A,0)),0)</f>
        <v>0</v>
      </c>
      <c r="U104" s="34" t="e">
        <f t="shared" si="10"/>
        <v>#DIV/0!</v>
      </c>
      <c r="V104" s="24">
        <f t="shared" si="11"/>
        <v>0</v>
      </c>
      <c r="W104" s="24">
        <f t="shared" si="12"/>
        <v>0</v>
      </c>
      <c r="X104" s="24" t="e">
        <f t="shared" si="13"/>
        <v>#DIV/0!</v>
      </c>
      <c r="Y104" s="23" t="e">
        <f>AVERAGEIFS('Детализация отчётов'!T:T,'Детализация отчётов'!F:F,'Тех отчет'!B104,'Детализация отчётов'!J:J,"Продажа",'Детализация отчётов'!K:K,"Продажа")</f>
        <v>#DIV/0!</v>
      </c>
      <c r="Z104" s="23">
        <f>SUMIF('Детализация отчётов'!F:F,'Тех отчет'!B104, 'Детализация отчётов'!AC:AC)</f>
        <v>0</v>
      </c>
      <c r="AA104" s="28"/>
      <c r="AB104" s="28"/>
      <c r="AC104" s="28"/>
      <c r="AD104" s="28"/>
      <c r="AE104" s="28"/>
      <c r="AF104" s="28"/>
    </row>
    <row r="105" spans="1:32" ht="15.75" customHeight="1" thickBot="1">
      <c r="A105" s="23" t="s">
        <v>75</v>
      </c>
      <c r="B105" s="23" t="s">
        <v>232</v>
      </c>
      <c r="C105" s="24">
        <f>SUMIF(Продажи!F:F,'Тех отчет'!B105,Продажи!M:M)</f>
        <v>0</v>
      </c>
      <c r="D105" s="24">
        <f>SUMIF(Продажи!F:F,'Тех отчет'!B105,Продажи!L:L)</f>
        <v>0</v>
      </c>
      <c r="E105" s="24">
        <f>SUMIFS('Детализация отчётов'!T:T,'Детализация отчётов'!F:F,'Тех отчет'!B105,'Детализация отчётов'!J:J,"Продажа",'Детализация отчётов'!K:K,"Продажа")-SUMIFS('Детализация отчётов'!T:T,'Детализация отчётов'!F:F,'Тех отчет'!B105,'Детализация отчётов'!J:J,"Возврат",'Детализация отчётов'!K:K,"Возврат")</f>
        <v>0</v>
      </c>
      <c r="F105" s="24">
        <f>SUMIFS('Детализация отчётов'!N:N,'Детализация отчётов'!F:F,'Тех отчет'!B105,'Детализация отчётов'!J:J,"Продажа",'Детализация отчётов'!K:K,"Продажа")-SUMIFS('Детализация отчётов'!N:N,'Детализация отчётов'!F:F,'Тех отчет'!B105,'Детализация отчётов'!J:J,"Возврат",'Детализация отчётов'!K:K,"Возврат")</f>
        <v>0</v>
      </c>
      <c r="G105" s="24">
        <f>IFERROR(AVERAGEIFS('Детализация отчётов'!P:P,'Детализация отчётов'!F:F,'Тех отчет'!B105,'Детализация отчётов'!J:J,"Продажа",'Детализация отчётов'!K:K,"Продажа"),0)</f>
        <v>0</v>
      </c>
      <c r="H105" s="25" t="e">
        <f>INDEX('% выкупа'!B:B,MATCH(B105,'% выкупа'!A:A,0))</f>
        <v>#N/A</v>
      </c>
      <c r="I105" s="24">
        <f>IFERROR(INDEX(реклама!B:B,MATCH('Тех отчет'!B105,реклама!A:A,0)),0)</f>
        <v>0</v>
      </c>
      <c r="J105" s="24">
        <f>IFERROR(INDEX('Сумма по хранению'!B:B,MATCH(B105,'Сумма по хранению'!A:A,0)),0)</f>
        <v>0</v>
      </c>
      <c r="K105" s="24">
        <f>SUMIF('Детализация отчётов'!F:F,'Тех отчет'!B105, 'Детализация отчётов'!AK:AK)</f>
        <v>0</v>
      </c>
      <c r="L105" s="24" t="e">
        <f t="shared" si="8"/>
        <v>#DIV/0!</v>
      </c>
      <c r="M105" s="24" t="e">
        <f>INDEX('Остатки по складам'!B:B,MATCH(B105,'Остатки по складам'!A:A,0))</f>
        <v>#N/A</v>
      </c>
      <c r="N105" s="24">
        <f t="shared" si="9"/>
        <v>0</v>
      </c>
      <c r="O105" s="35">
        <f>SUMIF('Индекс локалицации'!A:A,'Тех отчет'!B105,'Индекс локалицации'!B:B)</f>
        <v>0</v>
      </c>
      <c r="P105" s="25" t="e">
        <f>AVERAGEIFS('Детализация отчётов'!W:W,'Детализация отчётов'!F:F,'Тех отчет'!B105,'Детализация отчётов'!J:J,"Продажа",'Детализация отчётов'!K:K,"Продажа")</f>
        <v>#DIV/0!</v>
      </c>
      <c r="Q105" s="23" t="e">
        <f>INDEX('Рейтинг по отзывам'!F:F,MATCH('Тех отчет'!B105,'Рейтинг по отзывам'!B:B,0))</f>
        <v>#N/A</v>
      </c>
      <c r="R105" s="26" t="e">
        <f>INDEX('рейтинг WB'!B:B,MATCH('Тех отчет'!B105,'рейтинг WB'!A:A,0))</f>
        <v>#N/A</v>
      </c>
      <c r="S105" s="27">
        <f>SUMIFS('Детализация отчётов'!AH:AH,'Детализация отчётов'!F:F,'Тех отчет'!B105,'Детализация отчётов'!J:J,"Продажа",'Детализация отчётов'!K:K,"Продажа")-SUMIFS('Детализация отчётов'!AH:AH,'Детализация отчётов'!F:F,'Тех отчет'!B105,'Детализация отчётов'!J:J,"Возврат",'Детализация отчётов'!K:K,"Возврат")</f>
        <v>0</v>
      </c>
      <c r="T105" s="23">
        <f>IFERROR(INDEX(Себестоимость!B:B,MATCH('Тех отчет'!B105,Себестоимость!A:A,0)),0)</f>
        <v>0</v>
      </c>
      <c r="U105" s="34" t="e">
        <f t="shared" si="10"/>
        <v>#DIV/0!</v>
      </c>
      <c r="V105" s="24">
        <f t="shared" si="11"/>
        <v>0</v>
      </c>
      <c r="W105" s="24">
        <f t="shared" si="12"/>
        <v>0</v>
      </c>
      <c r="X105" s="24" t="e">
        <f t="shared" si="13"/>
        <v>#DIV/0!</v>
      </c>
      <c r="Y105" s="23" t="e">
        <f>AVERAGEIFS('Детализация отчётов'!T:T,'Детализация отчётов'!F:F,'Тех отчет'!B105,'Детализация отчётов'!J:J,"Продажа",'Детализация отчётов'!K:K,"Продажа")</f>
        <v>#DIV/0!</v>
      </c>
      <c r="Z105" s="23">
        <f>SUMIF('Детализация отчётов'!F:F,'Тех отчет'!B105, 'Детализация отчётов'!AC:AC)</f>
        <v>0</v>
      </c>
      <c r="AA105" s="28"/>
      <c r="AB105" s="28"/>
      <c r="AC105" s="28"/>
      <c r="AD105" s="28"/>
      <c r="AE105" s="28"/>
      <c r="AF105" s="28"/>
    </row>
    <row r="106" spans="1:32" ht="15.75" customHeight="1" thickBot="1">
      <c r="A106" s="23" t="s">
        <v>75</v>
      </c>
      <c r="B106" s="23" t="s">
        <v>213</v>
      </c>
      <c r="C106" s="24">
        <f>SUMIF(Продажи!F:F,'Тех отчет'!B106,Продажи!M:M)</f>
        <v>0</v>
      </c>
      <c r="D106" s="24">
        <f>SUMIF(Продажи!F:F,'Тех отчет'!B106,Продажи!L:L)</f>
        <v>0</v>
      </c>
      <c r="E106" s="24">
        <f>SUMIFS('Детализация отчётов'!T:T,'Детализация отчётов'!F:F,'Тех отчет'!B106,'Детализация отчётов'!J:J,"Продажа",'Детализация отчётов'!K:K,"Продажа")-SUMIFS('Детализация отчётов'!T:T,'Детализация отчётов'!F:F,'Тех отчет'!B106,'Детализация отчётов'!J:J,"Возврат",'Детализация отчётов'!K:K,"Возврат")</f>
        <v>0</v>
      </c>
      <c r="F106" s="24">
        <f>SUMIFS('Детализация отчётов'!N:N,'Детализация отчётов'!F:F,'Тех отчет'!B106,'Детализация отчётов'!J:J,"Продажа",'Детализация отчётов'!K:K,"Продажа")-SUMIFS('Детализация отчётов'!N:N,'Детализация отчётов'!F:F,'Тех отчет'!B106,'Детализация отчётов'!J:J,"Возврат",'Детализация отчётов'!K:K,"Возврат")</f>
        <v>0</v>
      </c>
      <c r="G106" s="24">
        <f>IFERROR(AVERAGEIFS('Детализация отчётов'!P:P,'Детализация отчётов'!F:F,'Тех отчет'!B106,'Детализация отчётов'!J:J,"Продажа",'Детализация отчётов'!K:K,"Продажа"),0)</f>
        <v>0</v>
      </c>
      <c r="H106" s="25" t="e">
        <f>INDEX('% выкупа'!B:B,MATCH(B106,'% выкупа'!A:A,0))</f>
        <v>#N/A</v>
      </c>
      <c r="I106" s="24">
        <f>IFERROR(INDEX(реклама!B:B,MATCH('Тех отчет'!B106,реклама!A:A,0)),0)</f>
        <v>0</v>
      </c>
      <c r="J106" s="24">
        <f>IFERROR(INDEX('Сумма по хранению'!B:B,MATCH(B106,'Сумма по хранению'!A:A,0)),0)</f>
        <v>0</v>
      </c>
      <c r="K106" s="24">
        <f>SUMIF('Детализация отчётов'!F:F,'Тех отчет'!B106, 'Детализация отчётов'!AK:AK)</f>
        <v>0</v>
      </c>
      <c r="L106" s="24" t="e">
        <f t="shared" si="8"/>
        <v>#DIV/0!</v>
      </c>
      <c r="M106" s="24" t="e">
        <f>INDEX('Остатки по складам'!B:B,MATCH(B106,'Остатки по складам'!A:A,0))</f>
        <v>#N/A</v>
      </c>
      <c r="N106" s="24">
        <f t="shared" si="9"/>
        <v>0</v>
      </c>
      <c r="O106" s="35">
        <f>SUMIF('Индекс локалицации'!A:A,'Тех отчет'!B106,'Индекс локалицации'!B:B)</f>
        <v>0</v>
      </c>
      <c r="P106" s="25" t="e">
        <f>AVERAGEIFS('Детализация отчётов'!W:W,'Детализация отчётов'!F:F,'Тех отчет'!B106,'Детализация отчётов'!J:J,"Продажа",'Детализация отчётов'!K:K,"Продажа")</f>
        <v>#DIV/0!</v>
      </c>
      <c r="Q106" s="23" t="e">
        <f>INDEX('Рейтинг по отзывам'!F:F,MATCH('Тех отчет'!B106,'Рейтинг по отзывам'!B:B,0))</f>
        <v>#N/A</v>
      </c>
      <c r="R106" s="26" t="e">
        <f>INDEX('рейтинг WB'!B:B,MATCH('Тех отчет'!B106,'рейтинг WB'!A:A,0))</f>
        <v>#N/A</v>
      </c>
      <c r="S106" s="27">
        <f>SUMIFS('Детализация отчётов'!AH:AH,'Детализация отчётов'!F:F,'Тех отчет'!B106,'Детализация отчётов'!J:J,"Продажа",'Детализация отчётов'!K:K,"Продажа")-SUMIFS('Детализация отчётов'!AH:AH,'Детализация отчётов'!F:F,'Тех отчет'!B106,'Детализация отчётов'!J:J,"Возврат",'Детализация отчётов'!K:K,"Возврат")</f>
        <v>0</v>
      </c>
      <c r="T106" s="23">
        <f>IFERROR(INDEX(Себестоимость!B:B,MATCH('Тех отчет'!B106,Себестоимость!A:A,0)),0)</f>
        <v>0</v>
      </c>
      <c r="U106" s="34" t="e">
        <f t="shared" si="10"/>
        <v>#DIV/0!</v>
      </c>
      <c r="V106" s="24">
        <f t="shared" si="11"/>
        <v>0</v>
      </c>
      <c r="W106" s="24">
        <f t="shared" si="12"/>
        <v>0</v>
      </c>
      <c r="X106" s="24" t="e">
        <f t="shared" si="13"/>
        <v>#DIV/0!</v>
      </c>
      <c r="Y106" s="23" t="e">
        <f>AVERAGEIFS('Детализация отчётов'!T:T,'Детализация отчётов'!F:F,'Тех отчет'!B106,'Детализация отчётов'!J:J,"Продажа",'Детализация отчётов'!K:K,"Продажа")</f>
        <v>#DIV/0!</v>
      </c>
      <c r="Z106" s="23">
        <f>SUMIF('Детализация отчётов'!F:F,'Тех отчет'!B106, 'Детализация отчётов'!AC:AC)</f>
        <v>0</v>
      </c>
      <c r="AA106" s="28"/>
      <c r="AB106" s="28"/>
      <c r="AC106" s="28"/>
      <c r="AD106" s="28"/>
      <c r="AE106" s="28"/>
      <c r="AF106" s="28"/>
    </row>
    <row r="107" spans="1:32" ht="15" thickBot="1">
      <c r="A107" s="23"/>
      <c r="B107" s="23" t="s">
        <v>51</v>
      </c>
      <c r="C107" s="24">
        <f>SUMIF(Продажи!F:F,'Тех отчет'!B107,Продажи!M:M)</f>
        <v>0</v>
      </c>
      <c r="D107" s="24">
        <f>SUMIF(Продажи!F:F,'Тех отчет'!B107,Продажи!L:L)</f>
        <v>0</v>
      </c>
      <c r="E107" s="24">
        <f>SUMIFS('Детализация отчётов'!T:T,'Детализация отчётов'!F:F,'Тех отчет'!B107,'Детализация отчётов'!J:J,"Продажа",'Детализация отчётов'!K:K,"Продажа")-SUMIFS('Детализация отчётов'!T:T,'Детализация отчётов'!F:F,'Тех отчет'!B107,'Детализация отчётов'!J:J,"Возврат",'Детализация отчётов'!K:K,"Возврат")</f>
        <v>0</v>
      </c>
      <c r="F107" s="24">
        <f>SUMIFS('Детализация отчётов'!N:N,'Детализация отчётов'!F:F,'Тех отчет'!B107,'Детализация отчётов'!J:J,"Продажа",'Детализация отчётов'!K:K,"Продажа")-SUMIFS('Детализация отчётов'!N:N,'Детализация отчётов'!F:F,'Тех отчет'!B107,'Детализация отчётов'!J:J,"Возврат",'Детализация отчётов'!K:K,"Возврат")</f>
        <v>0</v>
      </c>
      <c r="G107" s="24">
        <f>IFERROR(AVERAGEIFS('Детализация отчётов'!P:P,'Детализация отчётов'!F:F,'Тех отчет'!B107,'Детализация отчётов'!J:J,"Продажа",'Детализация отчётов'!K:K,"Продажа"),0)</f>
        <v>0</v>
      </c>
      <c r="H107" s="25" t="e">
        <f>INDEX('% выкупа'!B:B,MATCH(B107,'% выкупа'!A:A,0))</f>
        <v>#N/A</v>
      </c>
      <c r="I107" s="24">
        <f>IFERROR(INDEX(реклама!B:B,MATCH('Тех отчет'!B107,реклама!A:A,0)),0)</f>
        <v>0</v>
      </c>
      <c r="J107" s="24">
        <f>IFERROR(INDEX('Сумма по хранению'!B:B,MATCH(B107,'Сумма по хранению'!A:A,0)),0)</f>
        <v>0</v>
      </c>
      <c r="K107" s="24">
        <f>SUMIF('Детализация отчётов'!F:F,'Тех отчет'!B107, 'Детализация отчётов'!AK:AK)</f>
        <v>0</v>
      </c>
      <c r="L107" s="24" t="e">
        <f t="shared" si="8"/>
        <v>#DIV/0!</v>
      </c>
      <c r="M107" s="24" t="e">
        <f>INDEX('Остатки по складам'!B:B,MATCH(B107,'Остатки по складам'!A:A,0))</f>
        <v>#N/A</v>
      </c>
      <c r="N107" s="24">
        <f t="shared" si="9"/>
        <v>0</v>
      </c>
      <c r="O107" s="35">
        <f>SUMIF('Индекс локалицации'!A:A,'Тех отчет'!B107,'Индекс локалицации'!B:B)</f>
        <v>0</v>
      </c>
      <c r="P107" s="25" t="e">
        <f>AVERAGEIFS('Детализация отчётов'!W:W,'Детализация отчётов'!F:F,'Тех отчет'!B107,'Детализация отчётов'!J:J,"Продажа",'Детализация отчётов'!K:K,"Продажа")</f>
        <v>#DIV/0!</v>
      </c>
      <c r="Q107" s="23" t="e">
        <f>INDEX('Рейтинг по отзывам'!F:F,MATCH('Тех отчет'!B107,'Рейтинг по отзывам'!B:B,0))</f>
        <v>#N/A</v>
      </c>
      <c r="R107" s="26" t="e">
        <f>INDEX('рейтинг WB'!B:B,MATCH('Тех отчет'!B107,'рейтинг WB'!A:A,0))</f>
        <v>#N/A</v>
      </c>
      <c r="S107" s="27">
        <f>SUMIFS('Детализация отчётов'!AH:AH,'Детализация отчётов'!F:F,'Тех отчет'!B107,'Детализация отчётов'!J:J,"Продажа",'Детализация отчётов'!K:K,"Продажа")-SUMIFS('Детализация отчётов'!AH:AH,'Детализация отчётов'!F:F,'Тех отчет'!B107,'Детализация отчётов'!J:J,"Возврат",'Детализация отчётов'!K:K,"Возврат")</f>
        <v>0</v>
      </c>
      <c r="T107" s="23">
        <f>IFERROR(INDEX(Себестоимость!B:B,MATCH('Тех отчет'!B107,Себестоимость!A:A,0)),0)</f>
        <v>0</v>
      </c>
      <c r="U107" s="34" t="e">
        <f t="shared" si="10"/>
        <v>#DIV/0!</v>
      </c>
      <c r="V107" s="24">
        <f t="shared" si="11"/>
        <v>0</v>
      </c>
      <c r="W107" s="24">
        <f t="shared" si="12"/>
        <v>0</v>
      </c>
      <c r="X107" s="24" t="e">
        <f t="shared" si="13"/>
        <v>#DIV/0!</v>
      </c>
      <c r="Y107" s="23" t="e">
        <f>AVERAGEIFS('Детализация отчётов'!T:T,'Детализация отчётов'!F:F,'Тех отчет'!B107,'Детализация отчётов'!J:J,"Продажа",'Детализация отчётов'!K:K,"Продажа")</f>
        <v>#DIV/0!</v>
      </c>
      <c r="Z107" s="23">
        <f>SUMIF('Детализация отчётов'!F:F,'Тех отчет'!B107, 'Детализация отчётов'!AC:AC)</f>
        <v>0</v>
      </c>
      <c r="AA107" s="28"/>
      <c r="AB107" s="28"/>
      <c r="AC107" s="28"/>
      <c r="AD107" s="28"/>
      <c r="AE107" s="28"/>
      <c r="AF107" s="28"/>
    </row>
    <row r="108" spans="1:32" ht="15" thickBot="1">
      <c r="A108" s="23" t="s">
        <v>68</v>
      </c>
      <c r="B108" s="23" t="s">
        <v>145</v>
      </c>
      <c r="C108" s="24">
        <f>SUMIF(Продажи!F:F,'Тех отчет'!B108,Продажи!M:M)</f>
        <v>0</v>
      </c>
      <c r="D108" s="24">
        <f>SUMIF(Продажи!F:F,'Тех отчет'!B108,Продажи!L:L)</f>
        <v>0</v>
      </c>
      <c r="E108" s="24">
        <f>SUMIFS('Детализация отчётов'!T:T,'Детализация отчётов'!F:F,'Тех отчет'!B108,'Детализация отчётов'!J:J,"Продажа",'Детализация отчётов'!K:K,"Продажа")-SUMIFS('Детализация отчётов'!T:T,'Детализация отчётов'!F:F,'Тех отчет'!B108,'Детализация отчётов'!J:J,"Возврат",'Детализация отчётов'!K:K,"Возврат")</f>
        <v>0</v>
      </c>
      <c r="F108" s="24">
        <f>SUMIFS('Детализация отчётов'!N:N,'Детализация отчётов'!F:F,'Тех отчет'!B108,'Детализация отчётов'!J:J,"Продажа",'Детализация отчётов'!K:K,"Продажа")-SUMIFS('Детализация отчётов'!N:N,'Детализация отчётов'!F:F,'Тех отчет'!B108,'Детализация отчётов'!J:J,"Возврат",'Детализация отчётов'!K:K,"Возврат")</f>
        <v>0</v>
      </c>
      <c r="G108" s="24">
        <f>IFERROR(AVERAGEIFS('Детализация отчётов'!P:P,'Детализация отчётов'!F:F,'Тех отчет'!B108,'Детализация отчётов'!J:J,"Продажа",'Детализация отчётов'!K:K,"Продажа"),0)</f>
        <v>0</v>
      </c>
      <c r="H108" s="25" t="e">
        <f>INDEX('% выкупа'!B:B,MATCH(B108,'% выкупа'!A:A,0))</f>
        <v>#N/A</v>
      </c>
      <c r="I108" s="24">
        <f>IFERROR(INDEX(реклама!B:B,MATCH('Тех отчет'!B108,реклама!A:A,0)),0)</f>
        <v>0</v>
      </c>
      <c r="J108" s="24">
        <f>IFERROR(INDEX('Сумма по хранению'!B:B,MATCH(B108,'Сумма по хранению'!A:A,0)),0)</f>
        <v>0</v>
      </c>
      <c r="K108" s="24">
        <f>SUMIF('Детализация отчётов'!F:F,'Тех отчет'!B108, 'Детализация отчётов'!AK:AK)</f>
        <v>0</v>
      </c>
      <c r="L108" s="24" t="e">
        <f t="shared" si="8"/>
        <v>#DIV/0!</v>
      </c>
      <c r="M108" s="24" t="e">
        <f>INDEX('Остатки по складам'!B:B,MATCH(B108,'Остатки по складам'!A:A,0))</f>
        <v>#N/A</v>
      </c>
      <c r="N108" s="24">
        <f t="shared" si="9"/>
        <v>0</v>
      </c>
      <c r="O108" s="35">
        <f>SUMIF('Индекс локалицации'!A:A,'Тех отчет'!B108,'Индекс локалицации'!B:B)</f>
        <v>0</v>
      </c>
      <c r="P108" s="25" t="e">
        <f>AVERAGEIFS('Детализация отчётов'!W:W,'Детализация отчётов'!F:F,'Тех отчет'!B108,'Детализация отчётов'!J:J,"Продажа",'Детализация отчётов'!K:K,"Продажа")</f>
        <v>#DIV/0!</v>
      </c>
      <c r="Q108" s="23" t="e">
        <f>INDEX('Рейтинг по отзывам'!F:F,MATCH('Тех отчет'!B108,'Рейтинг по отзывам'!B:B,0))</f>
        <v>#N/A</v>
      </c>
      <c r="R108" s="26" t="e">
        <f>INDEX('рейтинг WB'!B:B,MATCH('Тех отчет'!B108,'рейтинг WB'!A:A,0))</f>
        <v>#N/A</v>
      </c>
      <c r="S108" s="27">
        <f>SUMIFS('Детализация отчётов'!AH:AH,'Детализация отчётов'!F:F,'Тех отчет'!B108,'Детализация отчётов'!J:J,"Продажа",'Детализация отчётов'!K:K,"Продажа")-SUMIFS('Детализация отчётов'!AH:AH,'Детализация отчётов'!F:F,'Тех отчет'!B108,'Детализация отчётов'!J:J,"Возврат",'Детализация отчётов'!K:K,"Возврат")</f>
        <v>0</v>
      </c>
      <c r="T108" s="23">
        <f>IFERROR(INDEX(Себестоимость!B:B,MATCH('Тех отчет'!B108,Себестоимость!A:A,0)),0)</f>
        <v>0</v>
      </c>
      <c r="U108" s="34" t="e">
        <f t="shared" si="10"/>
        <v>#DIV/0!</v>
      </c>
      <c r="V108" s="24">
        <f t="shared" si="11"/>
        <v>0</v>
      </c>
      <c r="W108" s="24">
        <f t="shared" si="12"/>
        <v>0</v>
      </c>
      <c r="X108" s="24" t="e">
        <f t="shared" si="13"/>
        <v>#DIV/0!</v>
      </c>
      <c r="Y108" s="23" t="e">
        <f>AVERAGEIFS('Детализация отчётов'!T:T,'Детализация отчётов'!F:F,'Тех отчет'!B108,'Детализация отчётов'!J:J,"Продажа",'Детализация отчётов'!K:K,"Продажа")</f>
        <v>#DIV/0!</v>
      </c>
      <c r="Z108" s="23">
        <f>SUMIF('Детализация отчётов'!F:F,'Тех отчет'!B108, 'Детализация отчётов'!AC:AC)</f>
        <v>0</v>
      </c>
      <c r="AA108" s="28"/>
      <c r="AB108" s="28"/>
      <c r="AC108" s="28"/>
      <c r="AD108" s="28"/>
      <c r="AE108" s="28"/>
      <c r="AF108" s="28"/>
    </row>
    <row r="109" spans="1:32" ht="15" thickBot="1">
      <c r="A109" s="23" t="s">
        <v>68</v>
      </c>
      <c r="B109" s="23" t="s">
        <v>142</v>
      </c>
      <c r="C109" s="24">
        <f>SUMIF(Продажи!F:F,'Тех отчет'!B109,Продажи!M:M)</f>
        <v>0</v>
      </c>
      <c r="D109" s="24">
        <f>SUMIF(Продажи!F:F,'Тех отчет'!B109,Продажи!L:L)</f>
        <v>0</v>
      </c>
      <c r="E109" s="24">
        <f>SUMIFS('Детализация отчётов'!T:T,'Детализация отчётов'!F:F,'Тех отчет'!B109,'Детализация отчётов'!J:J,"Продажа",'Детализация отчётов'!K:K,"Продажа")-SUMIFS('Детализация отчётов'!T:T,'Детализация отчётов'!F:F,'Тех отчет'!B109,'Детализация отчётов'!J:J,"Возврат",'Детализация отчётов'!K:K,"Возврат")</f>
        <v>0</v>
      </c>
      <c r="F109" s="24">
        <f>SUMIFS('Детализация отчётов'!N:N,'Детализация отчётов'!F:F,'Тех отчет'!B109,'Детализация отчётов'!J:J,"Продажа",'Детализация отчётов'!K:K,"Продажа")-SUMIFS('Детализация отчётов'!N:N,'Детализация отчётов'!F:F,'Тех отчет'!B109,'Детализация отчётов'!J:J,"Возврат",'Детализация отчётов'!K:K,"Возврат")</f>
        <v>0</v>
      </c>
      <c r="G109" s="24">
        <f>IFERROR(AVERAGEIFS('Детализация отчётов'!P:P,'Детализация отчётов'!F:F,'Тех отчет'!B109,'Детализация отчётов'!J:J,"Продажа",'Детализация отчётов'!K:K,"Продажа"),0)</f>
        <v>0</v>
      </c>
      <c r="H109" s="25" t="e">
        <f>INDEX('% выкупа'!B:B,MATCH(B109,'% выкупа'!A:A,0))</f>
        <v>#N/A</v>
      </c>
      <c r="I109" s="24">
        <f>IFERROR(INDEX(реклама!B:B,MATCH('Тех отчет'!B109,реклама!A:A,0)),0)</f>
        <v>0</v>
      </c>
      <c r="J109" s="24">
        <f>IFERROR(INDEX('Сумма по хранению'!B:B,MATCH(B109,'Сумма по хранению'!A:A,0)),0)</f>
        <v>0</v>
      </c>
      <c r="K109" s="24">
        <f>SUMIF('Детализация отчётов'!F:F,'Тех отчет'!B109, 'Детализация отчётов'!AK:AK)</f>
        <v>0</v>
      </c>
      <c r="L109" s="24" t="e">
        <f t="shared" si="8"/>
        <v>#DIV/0!</v>
      </c>
      <c r="M109" s="24" t="e">
        <f>INDEX('Остатки по складам'!B:B,MATCH(B109,'Остатки по складам'!A:A,0))</f>
        <v>#N/A</v>
      </c>
      <c r="N109" s="24">
        <f t="shared" si="9"/>
        <v>0</v>
      </c>
      <c r="O109" s="35">
        <f>SUMIF('Индекс локалицации'!A:A,'Тех отчет'!B109,'Индекс локалицации'!B:B)</f>
        <v>0</v>
      </c>
      <c r="P109" s="25" t="e">
        <f>AVERAGEIFS('Детализация отчётов'!W:W,'Детализация отчётов'!F:F,'Тех отчет'!B109,'Детализация отчётов'!J:J,"Продажа",'Детализация отчётов'!K:K,"Продажа")</f>
        <v>#DIV/0!</v>
      </c>
      <c r="Q109" s="23" t="e">
        <f>INDEX('Рейтинг по отзывам'!F:F,MATCH('Тех отчет'!B109,'Рейтинг по отзывам'!B:B,0))</f>
        <v>#N/A</v>
      </c>
      <c r="R109" s="26" t="e">
        <f>INDEX('рейтинг WB'!B:B,MATCH('Тех отчет'!B109,'рейтинг WB'!A:A,0))</f>
        <v>#N/A</v>
      </c>
      <c r="S109" s="27">
        <f>SUMIFS('Детализация отчётов'!AH:AH,'Детализация отчётов'!F:F,'Тех отчет'!B109,'Детализация отчётов'!J:J,"Продажа",'Детализация отчётов'!K:K,"Продажа")-SUMIFS('Детализация отчётов'!AH:AH,'Детализация отчётов'!F:F,'Тех отчет'!B109,'Детализация отчётов'!J:J,"Возврат",'Детализация отчётов'!K:K,"Возврат")</f>
        <v>0</v>
      </c>
      <c r="T109" s="23">
        <f>IFERROR(INDEX(Себестоимость!B:B,MATCH('Тех отчет'!B109,Себестоимость!A:A,0)),0)</f>
        <v>0</v>
      </c>
      <c r="U109" s="34" t="e">
        <f t="shared" si="10"/>
        <v>#DIV/0!</v>
      </c>
      <c r="V109" s="24">
        <f t="shared" si="11"/>
        <v>0</v>
      </c>
      <c r="W109" s="24">
        <f t="shared" si="12"/>
        <v>0</v>
      </c>
      <c r="X109" s="24" t="e">
        <f t="shared" si="13"/>
        <v>#DIV/0!</v>
      </c>
      <c r="Y109" s="23" t="e">
        <f>AVERAGEIFS('Детализация отчётов'!T:T,'Детализация отчётов'!F:F,'Тех отчет'!B109,'Детализация отчётов'!J:J,"Продажа",'Детализация отчётов'!K:K,"Продажа")</f>
        <v>#DIV/0!</v>
      </c>
      <c r="Z109" s="23">
        <f>SUMIF('Детализация отчётов'!F:F,'Тех отчет'!B109, 'Детализация отчётов'!AC:AC)</f>
        <v>0</v>
      </c>
      <c r="AA109" s="28"/>
      <c r="AB109" s="28"/>
      <c r="AC109" s="28"/>
      <c r="AD109" s="28"/>
      <c r="AE109" s="28"/>
      <c r="AF109" s="28"/>
    </row>
    <row r="110" spans="1:32" ht="15" thickBot="1">
      <c r="A110" s="23" t="s">
        <v>68</v>
      </c>
      <c r="B110" s="23" t="s">
        <v>143</v>
      </c>
      <c r="C110" s="24">
        <f>SUMIF(Продажи!F:F,'Тех отчет'!B110,Продажи!M:M)</f>
        <v>0</v>
      </c>
      <c r="D110" s="24">
        <f>SUMIF(Продажи!F:F,'Тех отчет'!B110,Продажи!L:L)</f>
        <v>0</v>
      </c>
      <c r="E110" s="24">
        <f>SUMIFS('Детализация отчётов'!T:T,'Детализация отчётов'!F:F,'Тех отчет'!B110,'Детализация отчётов'!J:J,"Продажа",'Детализация отчётов'!K:K,"Продажа")-SUMIFS('Детализация отчётов'!T:T,'Детализация отчётов'!F:F,'Тех отчет'!B110,'Детализация отчётов'!J:J,"Возврат",'Детализация отчётов'!K:K,"Возврат")</f>
        <v>0</v>
      </c>
      <c r="F110" s="24">
        <f>SUMIFS('Детализация отчётов'!N:N,'Детализация отчётов'!F:F,'Тех отчет'!B110,'Детализация отчётов'!J:J,"Продажа",'Детализация отчётов'!K:K,"Продажа")-SUMIFS('Детализация отчётов'!N:N,'Детализация отчётов'!F:F,'Тех отчет'!B110,'Детализация отчётов'!J:J,"Возврат",'Детализация отчётов'!K:K,"Возврат")</f>
        <v>0</v>
      </c>
      <c r="G110" s="24">
        <f>IFERROR(AVERAGEIFS('Детализация отчётов'!P:P,'Детализация отчётов'!F:F,'Тех отчет'!B110,'Детализация отчётов'!J:J,"Продажа",'Детализация отчётов'!K:K,"Продажа"),0)</f>
        <v>0</v>
      </c>
      <c r="H110" s="25" t="e">
        <f>INDEX('% выкупа'!B:B,MATCH(B110,'% выкупа'!A:A,0))</f>
        <v>#N/A</v>
      </c>
      <c r="I110" s="24">
        <f>IFERROR(INDEX(реклама!B:B,MATCH('Тех отчет'!B110,реклама!A:A,0)),0)</f>
        <v>0</v>
      </c>
      <c r="J110" s="24">
        <f>IFERROR(INDEX('Сумма по хранению'!B:B,MATCH(B110,'Сумма по хранению'!A:A,0)),0)</f>
        <v>0</v>
      </c>
      <c r="K110" s="24">
        <f>SUMIF('Детализация отчётов'!F:F,'Тех отчет'!B110, 'Детализация отчётов'!AK:AK)</f>
        <v>0</v>
      </c>
      <c r="L110" s="24" t="e">
        <f t="shared" si="8"/>
        <v>#DIV/0!</v>
      </c>
      <c r="M110" s="24" t="e">
        <f>INDEX('Остатки по складам'!B:B,MATCH(B110,'Остатки по складам'!A:A,0))</f>
        <v>#N/A</v>
      </c>
      <c r="N110" s="24">
        <f t="shared" si="9"/>
        <v>0</v>
      </c>
      <c r="O110" s="35">
        <f>SUMIF('Индекс локалицации'!A:A,'Тех отчет'!B110,'Индекс локалицации'!B:B)</f>
        <v>0</v>
      </c>
      <c r="P110" s="25" t="e">
        <f>AVERAGEIFS('Детализация отчётов'!W:W,'Детализация отчётов'!F:F,'Тех отчет'!B110,'Детализация отчётов'!J:J,"Продажа",'Детализация отчётов'!K:K,"Продажа")</f>
        <v>#DIV/0!</v>
      </c>
      <c r="Q110" s="23" t="e">
        <f>INDEX('Рейтинг по отзывам'!F:F,MATCH('Тех отчет'!B110,'Рейтинг по отзывам'!B:B,0))</f>
        <v>#N/A</v>
      </c>
      <c r="R110" s="26" t="e">
        <f>INDEX('рейтинг WB'!B:B,MATCH('Тех отчет'!B110,'рейтинг WB'!A:A,0))</f>
        <v>#N/A</v>
      </c>
      <c r="S110" s="27">
        <f>SUMIFS('Детализация отчётов'!AH:AH,'Детализация отчётов'!F:F,'Тех отчет'!B110,'Детализация отчётов'!J:J,"Продажа",'Детализация отчётов'!K:K,"Продажа")-SUMIFS('Детализация отчётов'!AH:AH,'Детализация отчётов'!F:F,'Тех отчет'!B110,'Детализация отчётов'!J:J,"Возврат",'Детализация отчётов'!K:K,"Возврат")</f>
        <v>0</v>
      </c>
      <c r="T110" s="23">
        <f>IFERROR(INDEX(Себестоимость!B:B,MATCH('Тех отчет'!B110,Себестоимость!A:A,0)),0)</f>
        <v>0</v>
      </c>
      <c r="U110" s="34" t="e">
        <f t="shared" si="10"/>
        <v>#DIV/0!</v>
      </c>
      <c r="V110" s="24">
        <f t="shared" si="11"/>
        <v>0</v>
      </c>
      <c r="W110" s="24">
        <f t="shared" si="12"/>
        <v>0</v>
      </c>
      <c r="X110" s="24" t="e">
        <f t="shared" si="13"/>
        <v>#DIV/0!</v>
      </c>
      <c r="Y110" s="23" t="e">
        <f>AVERAGEIFS('Детализация отчётов'!T:T,'Детализация отчётов'!F:F,'Тех отчет'!B110,'Детализация отчётов'!J:J,"Продажа",'Детализация отчётов'!K:K,"Продажа")</f>
        <v>#DIV/0!</v>
      </c>
      <c r="Z110" s="23">
        <f>SUMIF('Детализация отчётов'!F:F,'Тех отчет'!B110, 'Детализация отчётов'!AC:AC)</f>
        <v>0</v>
      </c>
      <c r="AA110" s="28"/>
      <c r="AB110" s="28"/>
      <c r="AC110" s="28"/>
      <c r="AD110" s="28"/>
      <c r="AE110" s="28"/>
      <c r="AF110" s="28"/>
    </row>
    <row r="111" spans="1:32" ht="15" thickBot="1">
      <c r="A111" s="23" t="s">
        <v>68</v>
      </c>
      <c r="B111" s="23" t="s">
        <v>144</v>
      </c>
      <c r="C111" s="24">
        <f>SUMIF(Продажи!F:F,'Тех отчет'!B111,Продажи!M:M)</f>
        <v>0</v>
      </c>
      <c r="D111" s="24">
        <f>SUMIF(Продажи!F:F,'Тех отчет'!B111,Продажи!L:L)</f>
        <v>0</v>
      </c>
      <c r="E111" s="24">
        <f>SUMIFS('Детализация отчётов'!T:T,'Детализация отчётов'!F:F,'Тех отчет'!B111,'Детализация отчётов'!J:J,"Продажа",'Детализация отчётов'!K:K,"Продажа")-SUMIFS('Детализация отчётов'!T:T,'Детализация отчётов'!F:F,'Тех отчет'!B111,'Детализация отчётов'!J:J,"Возврат",'Детализация отчётов'!K:K,"Возврат")</f>
        <v>0</v>
      </c>
      <c r="F111" s="24">
        <f>SUMIFS('Детализация отчётов'!N:N,'Детализация отчётов'!F:F,'Тех отчет'!B111,'Детализация отчётов'!J:J,"Продажа",'Детализация отчётов'!K:K,"Продажа")-SUMIFS('Детализация отчётов'!N:N,'Детализация отчётов'!F:F,'Тех отчет'!B111,'Детализация отчётов'!J:J,"Возврат",'Детализация отчётов'!K:K,"Возврат")</f>
        <v>0</v>
      </c>
      <c r="G111" s="24">
        <f>IFERROR(AVERAGEIFS('Детализация отчётов'!P:P,'Детализация отчётов'!F:F,'Тех отчет'!B111,'Детализация отчётов'!J:J,"Продажа",'Детализация отчётов'!K:K,"Продажа"),0)</f>
        <v>0</v>
      </c>
      <c r="H111" s="25" t="e">
        <f>INDEX('% выкупа'!B:B,MATCH(B111,'% выкупа'!A:A,0))</f>
        <v>#N/A</v>
      </c>
      <c r="I111" s="24">
        <f>IFERROR(INDEX(реклама!B:B,MATCH('Тех отчет'!B111,реклама!A:A,0)),0)</f>
        <v>0</v>
      </c>
      <c r="J111" s="24">
        <f>IFERROR(INDEX('Сумма по хранению'!B:B,MATCH(B111,'Сумма по хранению'!A:A,0)),0)</f>
        <v>0</v>
      </c>
      <c r="K111" s="24">
        <f>SUMIF('Детализация отчётов'!F:F,'Тех отчет'!B111, 'Детализация отчётов'!AK:AK)</f>
        <v>0</v>
      </c>
      <c r="L111" s="24" t="e">
        <f t="shared" si="8"/>
        <v>#DIV/0!</v>
      </c>
      <c r="M111" s="24" t="e">
        <f>INDEX('Остатки по складам'!B:B,MATCH(B111,'Остатки по складам'!A:A,0))</f>
        <v>#N/A</v>
      </c>
      <c r="N111" s="24">
        <f t="shared" si="9"/>
        <v>0</v>
      </c>
      <c r="O111" s="35">
        <f>SUMIF('Индекс локалицации'!A:A,'Тех отчет'!B111,'Индекс локалицации'!B:B)</f>
        <v>0</v>
      </c>
      <c r="P111" s="25" t="e">
        <f>AVERAGEIFS('Детализация отчётов'!W:W,'Детализация отчётов'!F:F,'Тех отчет'!B111,'Детализация отчётов'!J:J,"Продажа",'Детализация отчётов'!K:K,"Продажа")</f>
        <v>#DIV/0!</v>
      </c>
      <c r="Q111" s="23" t="e">
        <f>INDEX('Рейтинг по отзывам'!F:F,MATCH('Тех отчет'!B111,'Рейтинг по отзывам'!B:B,0))</f>
        <v>#N/A</v>
      </c>
      <c r="R111" s="26" t="e">
        <f>INDEX('рейтинг WB'!B:B,MATCH('Тех отчет'!B111,'рейтинг WB'!A:A,0))</f>
        <v>#N/A</v>
      </c>
      <c r="S111" s="27">
        <f>SUMIFS('Детализация отчётов'!AH:AH,'Детализация отчётов'!F:F,'Тех отчет'!B111,'Детализация отчётов'!J:J,"Продажа",'Детализация отчётов'!K:K,"Продажа")-SUMIFS('Детализация отчётов'!AH:AH,'Детализация отчётов'!F:F,'Тех отчет'!B111,'Детализация отчётов'!J:J,"Возврат",'Детализация отчётов'!K:K,"Возврат")</f>
        <v>0</v>
      </c>
      <c r="T111" s="23">
        <f>IFERROR(INDEX(Себестоимость!B:B,MATCH('Тех отчет'!B111,Себестоимость!A:A,0)),0)</f>
        <v>0</v>
      </c>
      <c r="U111" s="34" t="e">
        <f t="shared" si="10"/>
        <v>#DIV/0!</v>
      </c>
      <c r="V111" s="24">
        <f t="shared" si="11"/>
        <v>0</v>
      </c>
      <c r="W111" s="24">
        <f t="shared" si="12"/>
        <v>0</v>
      </c>
      <c r="X111" s="24" t="e">
        <f t="shared" si="13"/>
        <v>#DIV/0!</v>
      </c>
      <c r="Y111" s="23" t="e">
        <f>AVERAGEIFS('Детализация отчётов'!T:T,'Детализация отчётов'!F:F,'Тех отчет'!B111,'Детализация отчётов'!J:J,"Продажа",'Детализация отчётов'!K:K,"Продажа")</f>
        <v>#DIV/0!</v>
      </c>
      <c r="Z111" s="23">
        <f>SUMIF('Детализация отчётов'!F:F,'Тех отчет'!B111, 'Детализация отчётов'!AC:AC)</f>
        <v>0</v>
      </c>
      <c r="AA111" s="28"/>
      <c r="AB111" s="28"/>
      <c r="AC111" s="28"/>
      <c r="AD111" s="28"/>
      <c r="AE111" s="28"/>
      <c r="AF111" s="28"/>
    </row>
    <row r="112" spans="1:32" ht="15" thickBot="1">
      <c r="A112" s="23" t="s">
        <v>39</v>
      </c>
      <c r="B112" s="23" t="s">
        <v>44</v>
      </c>
      <c r="C112" s="24">
        <f>SUMIF(Продажи!F:F,'Тех отчет'!B112,Продажи!M:M)</f>
        <v>0</v>
      </c>
      <c r="D112" s="24">
        <f>SUMIF(Продажи!F:F,'Тех отчет'!B112,Продажи!L:L)</f>
        <v>0</v>
      </c>
      <c r="E112" s="24">
        <f>SUMIFS('Детализация отчётов'!T:T,'Детализация отчётов'!F:F,'Тех отчет'!B112,'Детализация отчётов'!J:J,"Продажа",'Детализация отчётов'!K:K,"Продажа")-SUMIFS('Детализация отчётов'!T:T,'Детализация отчётов'!F:F,'Тех отчет'!B112,'Детализация отчётов'!J:J,"Возврат",'Детализация отчётов'!K:K,"Возврат")</f>
        <v>0</v>
      </c>
      <c r="F112" s="24">
        <f>SUMIFS('Детализация отчётов'!N:N,'Детализация отчётов'!F:F,'Тех отчет'!B112,'Детализация отчётов'!J:J,"Продажа",'Детализация отчётов'!K:K,"Продажа")-SUMIFS('Детализация отчётов'!N:N,'Детализация отчётов'!F:F,'Тех отчет'!B112,'Детализация отчётов'!J:J,"Возврат",'Детализация отчётов'!K:K,"Возврат")</f>
        <v>0</v>
      </c>
      <c r="G112" s="24">
        <f>IFERROR(AVERAGEIFS('Детализация отчётов'!P:P,'Детализация отчётов'!F:F,'Тех отчет'!B112,'Детализация отчётов'!J:J,"Продажа",'Детализация отчётов'!K:K,"Продажа"),0)</f>
        <v>0</v>
      </c>
      <c r="H112" s="25" t="e">
        <f>INDEX('% выкупа'!B:B,MATCH(B112,'% выкупа'!A:A,0))</f>
        <v>#N/A</v>
      </c>
      <c r="I112" s="24">
        <f>IFERROR(INDEX(реклама!B:B,MATCH('Тех отчет'!B112,реклама!A:A,0)),0)</f>
        <v>0</v>
      </c>
      <c r="J112" s="24">
        <f>IFERROR(INDEX('Сумма по хранению'!B:B,MATCH(B112,'Сумма по хранению'!A:A,0)),0)</f>
        <v>0</v>
      </c>
      <c r="K112" s="24">
        <f>SUMIF('Детализация отчётов'!F:F,'Тех отчет'!B112, 'Детализация отчётов'!AK:AK)</f>
        <v>0</v>
      </c>
      <c r="L112" s="24" t="e">
        <f t="shared" si="8"/>
        <v>#DIV/0!</v>
      </c>
      <c r="M112" s="24" t="e">
        <f>INDEX('Остатки по складам'!B:B,MATCH(B112,'Остатки по складам'!A:A,0))</f>
        <v>#N/A</v>
      </c>
      <c r="N112" s="24">
        <f t="shared" si="9"/>
        <v>0</v>
      </c>
      <c r="O112" s="35">
        <f>SUMIF('Индекс локалицации'!A:A,'Тех отчет'!B112,'Индекс локалицации'!B:B)</f>
        <v>0</v>
      </c>
      <c r="P112" s="25" t="e">
        <f>AVERAGEIFS('Детализация отчётов'!W:W,'Детализация отчётов'!F:F,'Тех отчет'!B112,'Детализация отчётов'!J:J,"Продажа",'Детализация отчётов'!K:K,"Продажа")</f>
        <v>#DIV/0!</v>
      </c>
      <c r="Q112" s="23" t="e">
        <f>INDEX('Рейтинг по отзывам'!F:F,MATCH('Тех отчет'!B112,'Рейтинг по отзывам'!B:B,0))</f>
        <v>#N/A</v>
      </c>
      <c r="R112" s="26" t="e">
        <f>INDEX('рейтинг WB'!B:B,MATCH('Тех отчет'!B112,'рейтинг WB'!A:A,0))</f>
        <v>#N/A</v>
      </c>
      <c r="S112" s="27">
        <f>SUMIFS('Детализация отчётов'!AH:AH,'Детализация отчётов'!F:F,'Тех отчет'!B112,'Детализация отчётов'!J:J,"Продажа",'Детализация отчётов'!K:K,"Продажа")-SUMIFS('Детализация отчётов'!AH:AH,'Детализация отчётов'!F:F,'Тех отчет'!B112,'Детализация отчётов'!J:J,"Возврат",'Детализация отчётов'!K:K,"Возврат")</f>
        <v>0</v>
      </c>
      <c r="T112" s="23">
        <f>IFERROR(INDEX(Себестоимость!B:B,MATCH('Тех отчет'!B112,Себестоимость!A:A,0)),0)</f>
        <v>0</v>
      </c>
      <c r="U112" s="34" t="e">
        <f t="shared" si="10"/>
        <v>#DIV/0!</v>
      </c>
      <c r="V112" s="24">
        <f t="shared" si="11"/>
        <v>0</v>
      </c>
      <c r="W112" s="24">
        <f t="shared" si="12"/>
        <v>0</v>
      </c>
      <c r="X112" s="24" t="e">
        <f t="shared" si="13"/>
        <v>#DIV/0!</v>
      </c>
      <c r="Y112" s="23" t="e">
        <f>AVERAGEIFS('Детализация отчётов'!T:T,'Детализация отчётов'!F:F,'Тех отчет'!B112,'Детализация отчётов'!J:J,"Продажа",'Детализация отчётов'!K:K,"Продажа")</f>
        <v>#DIV/0!</v>
      </c>
      <c r="Z112" s="23">
        <f>SUMIF('Детализация отчётов'!F:F,'Тех отчет'!B112, 'Детализация отчётов'!AC:AC)</f>
        <v>0</v>
      </c>
      <c r="AA112" s="28"/>
      <c r="AB112" s="28"/>
      <c r="AC112" s="28"/>
      <c r="AD112" s="28"/>
      <c r="AE112" s="28"/>
      <c r="AF112" s="28"/>
    </row>
    <row r="113" spans="1:32" ht="15" thickBot="1">
      <c r="A113" s="23" t="s">
        <v>39</v>
      </c>
      <c r="B113" s="23" t="s">
        <v>131</v>
      </c>
      <c r="C113" s="24">
        <f>SUMIF(Продажи!F:F,'Тех отчет'!B113,Продажи!M:M)</f>
        <v>0</v>
      </c>
      <c r="D113" s="24">
        <f>SUMIF(Продажи!F:F,'Тех отчет'!B113,Продажи!L:L)</f>
        <v>0</v>
      </c>
      <c r="E113" s="24">
        <f>SUMIFS('Детализация отчётов'!T:T,'Детализация отчётов'!F:F,'Тех отчет'!B113,'Детализация отчётов'!J:J,"Продажа",'Детализация отчётов'!K:K,"Продажа")-SUMIFS('Детализация отчётов'!T:T,'Детализация отчётов'!F:F,'Тех отчет'!B113,'Детализация отчётов'!J:J,"Возврат",'Детализация отчётов'!K:K,"Возврат")</f>
        <v>0</v>
      </c>
      <c r="F113" s="24">
        <f>SUMIFS('Детализация отчётов'!N:N,'Детализация отчётов'!F:F,'Тех отчет'!B113,'Детализация отчётов'!J:J,"Продажа",'Детализация отчётов'!K:K,"Продажа")-SUMIFS('Детализация отчётов'!N:N,'Детализация отчётов'!F:F,'Тех отчет'!B113,'Детализация отчётов'!J:J,"Возврат",'Детализация отчётов'!K:K,"Возврат")</f>
        <v>0</v>
      </c>
      <c r="G113" s="24">
        <f>IFERROR(AVERAGEIFS('Детализация отчётов'!P:P,'Детализация отчётов'!F:F,'Тех отчет'!B113,'Детализация отчётов'!J:J,"Продажа",'Детализация отчётов'!K:K,"Продажа"),0)</f>
        <v>0</v>
      </c>
      <c r="H113" s="25" t="e">
        <f>INDEX('% выкупа'!B:B,MATCH(B113,'% выкупа'!A:A,0))</f>
        <v>#N/A</v>
      </c>
      <c r="I113" s="24">
        <f>IFERROR(INDEX(реклама!B:B,MATCH('Тех отчет'!B113,реклама!A:A,0)),0)</f>
        <v>0</v>
      </c>
      <c r="J113" s="24">
        <f>IFERROR(INDEX('Сумма по хранению'!B:B,MATCH(B113,'Сумма по хранению'!A:A,0)),0)</f>
        <v>0</v>
      </c>
      <c r="K113" s="24">
        <f>SUMIF('Детализация отчётов'!F:F,'Тех отчет'!B113, 'Детализация отчётов'!AK:AK)</f>
        <v>0</v>
      </c>
      <c r="L113" s="24" t="e">
        <f t="shared" si="8"/>
        <v>#DIV/0!</v>
      </c>
      <c r="M113" s="24" t="e">
        <f>INDEX('Остатки по складам'!B:B,MATCH(B113,'Остатки по складам'!A:A,0))</f>
        <v>#N/A</v>
      </c>
      <c r="N113" s="24">
        <f t="shared" si="9"/>
        <v>0</v>
      </c>
      <c r="O113" s="35">
        <f>SUMIF('Индекс локалицации'!A:A,'Тех отчет'!B113,'Индекс локалицации'!B:B)</f>
        <v>0</v>
      </c>
      <c r="P113" s="25" t="e">
        <f>AVERAGEIFS('Детализация отчётов'!W:W,'Детализация отчётов'!F:F,'Тех отчет'!B113,'Детализация отчётов'!J:J,"Продажа",'Детализация отчётов'!K:K,"Продажа")</f>
        <v>#DIV/0!</v>
      </c>
      <c r="Q113" s="23" t="e">
        <f>INDEX('Рейтинг по отзывам'!F:F,MATCH('Тех отчет'!B113,'Рейтинг по отзывам'!B:B,0))</f>
        <v>#N/A</v>
      </c>
      <c r="R113" s="26" t="e">
        <f>INDEX('рейтинг WB'!B:B,MATCH('Тех отчет'!B113,'рейтинг WB'!A:A,0))</f>
        <v>#N/A</v>
      </c>
      <c r="S113" s="27">
        <f>SUMIFS('Детализация отчётов'!AH:AH,'Детализация отчётов'!F:F,'Тех отчет'!B113,'Детализация отчётов'!J:J,"Продажа",'Детализация отчётов'!K:K,"Продажа")-SUMIFS('Детализация отчётов'!AH:AH,'Детализация отчётов'!F:F,'Тех отчет'!B113,'Детализация отчётов'!J:J,"Возврат",'Детализация отчётов'!K:K,"Возврат")</f>
        <v>0</v>
      </c>
      <c r="T113" s="23">
        <f>IFERROR(INDEX(Себестоимость!B:B,MATCH('Тех отчет'!B113,Себестоимость!A:A,0)),0)</f>
        <v>0</v>
      </c>
      <c r="U113" s="34" t="e">
        <f t="shared" si="10"/>
        <v>#DIV/0!</v>
      </c>
      <c r="V113" s="24">
        <f t="shared" si="11"/>
        <v>0</v>
      </c>
      <c r="W113" s="24">
        <f t="shared" si="12"/>
        <v>0</v>
      </c>
      <c r="X113" s="24" t="e">
        <f t="shared" si="13"/>
        <v>#DIV/0!</v>
      </c>
      <c r="Y113" s="23" t="e">
        <f>AVERAGEIFS('Детализация отчётов'!T:T,'Детализация отчётов'!F:F,'Тех отчет'!B113,'Детализация отчётов'!J:J,"Продажа",'Детализация отчётов'!K:K,"Продажа")</f>
        <v>#DIV/0!</v>
      </c>
      <c r="Z113" s="23">
        <f>SUMIF('Детализация отчётов'!F:F,'Тех отчет'!B113, 'Детализация отчётов'!AC:AC)</f>
        <v>0</v>
      </c>
      <c r="AA113" s="28"/>
      <c r="AB113" s="28"/>
      <c r="AC113" s="28"/>
      <c r="AD113" s="28"/>
      <c r="AE113" s="28"/>
      <c r="AF113" s="28"/>
    </row>
    <row r="114" spans="1:32" ht="15" thickBot="1">
      <c r="A114" s="23" t="s">
        <v>39</v>
      </c>
      <c r="B114" s="23" t="s">
        <v>113</v>
      </c>
      <c r="C114" s="24">
        <f>SUMIF(Продажи!F:F,'Тех отчет'!B114,Продажи!M:M)</f>
        <v>0</v>
      </c>
      <c r="D114" s="24">
        <f>SUMIF(Продажи!F:F,'Тех отчет'!B114,Продажи!L:L)</f>
        <v>0</v>
      </c>
      <c r="E114" s="24">
        <f>SUMIFS('Детализация отчётов'!T:T,'Детализация отчётов'!F:F,'Тех отчет'!B114,'Детализация отчётов'!J:J,"Продажа",'Детализация отчётов'!K:K,"Продажа")-SUMIFS('Детализация отчётов'!T:T,'Детализация отчётов'!F:F,'Тех отчет'!B114,'Детализация отчётов'!J:J,"Возврат",'Детализация отчётов'!K:K,"Возврат")</f>
        <v>0</v>
      </c>
      <c r="F114" s="24">
        <f>SUMIFS('Детализация отчётов'!N:N,'Детализация отчётов'!F:F,'Тех отчет'!B114,'Детализация отчётов'!J:J,"Продажа",'Детализация отчётов'!K:K,"Продажа")-SUMIFS('Детализация отчётов'!N:N,'Детализация отчётов'!F:F,'Тех отчет'!B114,'Детализация отчётов'!J:J,"Возврат",'Детализация отчётов'!K:K,"Возврат")</f>
        <v>0</v>
      </c>
      <c r="G114" s="24">
        <f>IFERROR(AVERAGEIFS('Детализация отчётов'!P:P,'Детализация отчётов'!F:F,'Тех отчет'!B114,'Детализация отчётов'!J:J,"Продажа",'Детализация отчётов'!K:K,"Продажа"),0)</f>
        <v>0</v>
      </c>
      <c r="H114" s="25" t="e">
        <f>INDEX('% выкупа'!B:B,MATCH(B114,'% выкупа'!A:A,0))</f>
        <v>#N/A</v>
      </c>
      <c r="I114" s="24">
        <f>IFERROR(INDEX(реклама!B:B,MATCH('Тех отчет'!B114,реклама!A:A,0)),0)</f>
        <v>0</v>
      </c>
      <c r="J114" s="24">
        <f>IFERROR(INDEX('Сумма по хранению'!B:B,MATCH(B114,'Сумма по хранению'!A:A,0)),0)</f>
        <v>0</v>
      </c>
      <c r="K114" s="24">
        <f>SUMIF('Детализация отчётов'!F:F,'Тех отчет'!B114, 'Детализация отчётов'!AK:AK)</f>
        <v>0</v>
      </c>
      <c r="L114" s="24" t="e">
        <f t="shared" si="8"/>
        <v>#DIV/0!</v>
      </c>
      <c r="M114" s="24" t="e">
        <f>INDEX('Остатки по складам'!B:B,MATCH(B114,'Остатки по складам'!A:A,0))</f>
        <v>#N/A</v>
      </c>
      <c r="N114" s="24">
        <f t="shared" si="9"/>
        <v>0</v>
      </c>
      <c r="O114" s="35">
        <f>SUMIF('Индекс локалицации'!A:A,'Тех отчет'!B114,'Индекс локалицации'!B:B)</f>
        <v>0</v>
      </c>
      <c r="P114" s="25" t="e">
        <f>AVERAGEIFS('Детализация отчётов'!W:W,'Детализация отчётов'!F:F,'Тех отчет'!B114,'Детализация отчётов'!J:J,"Продажа",'Детализация отчётов'!K:K,"Продажа")</f>
        <v>#DIV/0!</v>
      </c>
      <c r="Q114" s="23" t="e">
        <f>INDEX('Рейтинг по отзывам'!F:F,MATCH('Тех отчет'!B114,'Рейтинг по отзывам'!B:B,0))</f>
        <v>#N/A</v>
      </c>
      <c r="R114" s="26" t="e">
        <f>INDEX('рейтинг WB'!B:B,MATCH('Тех отчет'!B114,'рейтинг WB'!A:A,0))</f>
        <v>#N/A</v>
      </c>
      <c r="S114" s="27">
        <f>SUMIFS('Детализация отчётов'!AH:AH,'Детализация отчётов'!F:F,'Тех отчет'!B114,'Детализация отчётов'!J:J,"Продажа",'Детализация отчётов'!K:K,"Продажа")-SUMIFS('Детализация отчётов'!AH:AH,'Детализация отчётов'!F:F,'Тех отчет'!B114,'Детализация отчётов'!J:J,"Возврат",'Детализация отчётов'!K:K,"Возврат")</f>
        <v>0</v>
      </c>
      <c r="T114" s="23">
        <f>IFERROR(INDEX(Себестоимость!B:B,MATCH('Тех отчет'!B114,Себестоимость!A:A,0)),0)</f>
        <v>0</v>
      </c>
      <c r="U114" s="34" t="e">
        <f t="shared" si="10"/>
        <v>#DIV/0!</v>
      </c>
      <c r="V114" s="24">
        <f t="shared" si="11"/>
        <v>0</v>
      </c>
      <c r="W114" s="24">
        <f t="shared" si="12"/>
        <v>0</v>
      </c>
      <c r="X114" s="24" t="e">
        <f t="shared" si="13"/>
        <v>#DIV/0!</v>
      </c>
      <c r="Y114" s="23" t="e">
        <f>AVERAGEIFS('Детализация отчётов'!T:T,'Детализация отчётов'!F:F,'Тех отчет'!B114,'Детализация отчётов'!J:J,"Продажа",'Детализация отчётов'!K:K,"Продажа")</f>
        <v>#DIV/0!</v>
      </c>
      <c r="Z114" s="23">
        <f>SUMIF('Детализация отчётов'!F:F,'Тех отчет'!B114, 'Детализация отчётов'!AC:AC)</f>
        <v>0</v>
      </c>
      <c r="AA114" s="28"/>
      <c r="AB114" s="28"/>
      <c r="AC114" s="28"/>
      <c r="AD114" s="28"/>
      <c r="AE114" s="28"/>
      <c r="AF114" s="28"/>
    </row>
    <row r="115" spans="1:32" ht="15" thickBot="1">
      <c r="A115" s="23" t="s">
        <v>39</v>
      </c>
      <c r="B115" s="23" t="s">
        <v>114</v>
      </c>
      <c r="C115" s="24">
        <f>SUMIF(Продажи!F:F,'Тех отчет'!B115,Продажи!M:M)</f>
        <v>0</v>
      </c>
      <c r="D115" s="24">
        <f>SUMIF(Продажи!F:F,'Тех отчет'!B115,Продажи!L:L)</f>
        <v>0</v>
      </c>
      <c r="E115" s="24">
        <f>SUMIFS('Детализация отчётов'!T:T,'Детализация отчётов'!F:F,'Тех отчет'!B115,'Детализация отчётов'!J:J,"Продажа",'Детализация отчётов'!K:K,"Продажа")-SUMIFS('Детализация отчётов'!T:T,'Детализация отчётов'!F:F,'Тех отчет'!B115,'Детализация отчётов'!J:J,"Возврат",'Детализация отчётов'!K:K,"Возврат")</f>
        <v>0</v>
      </c>
      <c r="F115" s="24">
        <f>SUMIFS('Детализация отчётов'!N:N,'Детализация отчётов'!F:F,'Тех отчет'!B115,'Детализация отчётов'!J:J,"Продажа",'Детализация отчётов'!K:K,"Продажа")-SUMIFS('Детализация отчётов'!N:N,'Детализация отчётов'!F:F,'Тех отчет'!B115,'Детализация отчётов'!J:J,"Возврат",'Детализация отчётов'!K:K,"Возврат")</f>
        <v>0</v>
      </c>
      <c r="G115" s="24">
        <f>IFERROR(AVERAGEIFS('Детализация отчётов'!P:P,'Детализация отчётов'!F:F,'Тех отчет'!B115,'Детализация отчётов'!J:J,"Продажа",'Детализация отчётов'!K:K,"Продажа"),0)</f>
        <v>0</v>
      </c>
      <c r="H115" s="25" t="e">
        <f>INDEX('% выкупа'!B:B,MATCH(B115,'% выкупа'!A:A,0))</f>
        <v>#N/A</v>
      </c>
      <c r="I115" s="24">
        <f>IFERROR(INDEX(реклама!B:B,MATCH('Тех отчет'!B115,реклама!A:A,0)),0)</f>
        <v>0</v>
      </c>
      <c r="J115" s="24">
        <f>IFERROR(INDEX('Сумма по хранению'!B:B,MATCH(B115,'Сумма по хранению'!A:A,0)),0)</f>
        <v>0</v>
      </c>
      <c r="K115" s="24">
        <f>SUMIF('Детализация отчётов'!F:F,'Тех отчет'!B115, 'Детализация отчётов'!AK:AK)</f>
        <v>0</v>
      </c>
      <c r="L115" s="24" t="e">
        <f t="shared" si="8"/>
        <v>#DIV/0!</v>
      </c>
      <c r="M115" s="24" t="e">
        <f>INDEX('Остатки по складам'!B:B,MATCH(B115,'Остатки по складам'!A:A,0))</f>
        <v>#N/A</v>
      </c>
      <c r="N115" s="24">
        <f t="shared" si="9"/>
        <v>0</v>
      </c>
      <c r="O115" s="35">
        <f>SUMIF('Индекс локалицации'!A:A,'Тех отчет'!B115,'Индекс локалицации'!B:B)</f>
        <v>0</v>
      </c>
      <c r="P115" s="25" t="e">
        <f>AVERAGEIFS('Детализация отчётов'!W:W,'Детализация отчётов'!F:F,'Тех отчет'!B115,'Детализация отчётов'!J:J,"Продажа",'Детализация отчётов'!K:K,"Продажа")</f>
        <v>#DIV/0!</v>
      </c>
      <c r="Q115" s="23" t="e">
        <f>INDEX('Рейтинг по отзывам'!F:F,MATCH('Тех отчет'!B115,'Рейтинг по отзывам'!B:B,0))</f>
        <v>#N/A</v>
      </c>
      <c r="R115" s="26" t="e">
        <f>INDEX('рейтинг WB'!B:B,MATCH('Тех отчет'!B115,'рейтинг WB'!A:A,0))</f>
        <v>#N/A</v>
      </c>
      <c r="S115" s="27">
        <f>SUMIFS('Детализация отчётов'!AH:AH,'Детализация отчётов'!F:F,'Тех отчет'!B115,'Детализация отчётов'!J:J,"Продажа",'Детализация отчётов'!K:K,"Продажа")-SUMIFS('Детализация отчётов'!AH:AH,'Детализация отчётов'!F:F,'Тех отчет'!B115,'Детализация отчётов'!J:J,"Возврат",'Детализация отчётов'!K:K,"Возврат")</f>
        <v>0</v>
      </c>
      <c r="T115" s="23">
        <f>IFERROR(INDEX(Себестоимость!B:B,MATCH('Тех отчет'!B115,Себестоимость!A:A,0)),0)</f>
        <v>0</v>
      </c>
      <c r="U115" s="34" t="e">
        <f t="shared" si="10"/>
        <v>#DIV/0!</v>
      </c>
      <c r="V115" s="24">
        <f t="shared" si="11"/>
        <v>0</v>
      </c>
      <c r="W115" s="24">
        <f t="shared" si="12"/>
        <v>0</v>
      </c>
      <c r="X115" s="24" t="e">
        <f t="shared" si="13"/>
        <v>#DIV/0!</v>
      </c>
      <c r="Y115" s="23" t="e">
        <f>AVERAGEIFS('Детализация отчётов'!T:T,'Детализация отчётов'!F:F,'Тех отчет'!B115,'Детализация отчётов'!J:J,"Продажа",'Детализация отчётов'!K:K,"Продажа")</f>
        <v>#DIV/0!</v>
      </c>
      <c r="Z115" s="23">
        <f>SUMIF('Детализация отчётов'!F:F,'Тех отчет'!B115, 'Детализация отчётов'!AC:AC)</f>
        <v>0</v>
      </c>
      <c r="AA115" s="28"/>
      <c r="AB115" s="28"/>
      <c r="AC115" s="28"/>
      <c r="AD115" s="28"/>
      <c r="AE115" s="28"/>
      <c r="AF115" s="28"/>
    </row>
    <row r="116" spans="1:32" ht="15" thickBot="1">
      <c r="A116" s="23" t="s">
        <v>39</v>
      </c>
      <c r="B116" s="23" t="s">
        <v>110</v>
      </c>
      <c r="C116" s="24">
        <f>SUMIF(Продажи!F:F,'Тех отчет'!B116,Продажи!M:M)</f>
        <v>0</v>
      </c>
      <c r="D116" s="24">
        <f>SUMIF(Продажи!F:F,'Тех отчет'!B116,Продажи!L:L)</f>
        <v>0</v>
      </c>
      <c r="E116" s="24">
        <f>SUMIFS('Детализация отчётов'!T:T,'Детализация отчётов'!F:F,'Тех отчет'!B116,'Детализация отчётов'!J:J,"Продажа",'Детализация отчётов'!K:K,"Продажа")-SUMIFS('Детализация отчётов'!T:T,'Детализация отчётов'!F:F,'Тех отчет'!B116,'Детализация отчётов'!J:J,"Возврат",'Детализация отчётов'!K:K,"Возврат")</f>
        <v>0</v>
      </c>
      <c r="F116" s="24">
        <f>SUMIFS('Детализация отчётов'!N:N,'Детализация отчётов'!F:F,'Тех отчет'!B116,'Детализация отчётов'!J:J,"Продажа",'Детализация отчётов'!K:K,"Продажа")-SUMIFS('Детализация отчётов'!N:N,'Детализация отчётов'!F:F,'Тех отчет'!B116,'Детализация отчётов'!J:J,"Возврат",'Детализация отчётов'!K:K,"Возврат")</f>
        <v>0</v>
      </c>
      <c r="G116" s="24">
        <f>IFERROR(AVERAGEIFS('Детализация отчётов'!P:P,'Детализация отчётов'!F:F,'Тех отчет'!B116,'Детализация отчётов'!J:J,"Продажа",'Детализация отчётов'!K:K,"Продажа"),0)</f>
        <v>0</v>
      </c>
      <c r="H116" s="25" t="e">
        <f>INDEX('% выкупа'!B:B,MATCH(B116,'% выкупа'!A:A,0))</f>
        <v>#N/A</v>
      </c>
      <c r="I116" s="24">
        <f>IFERROR(INDEX(реклама!B:B,MATCH('Тех отчет'!B116,реклама!A:A,0)),0)</f>
        <v>0</v>
      </c>
      <c r="J116" s="24">
        <f>IFERROR(INDEX('Сумма по хранению'!B:B,MATCH(B116,'Сумма по хранению'!A:A,0)),0)</f>
        <v>0</v>
      </c>
      <c r="K116" s="24">
        <f>SUMIF('Детализация отчётов'!F:F,'Тех отчет'!B116, 'Детализация отчётов'!AK:AK)</f>
        <v>0</v>
      </c>
      <c r="L116" s="24" t="e">
        <f t="shared" si="8"/>
        <v>#DIV/0!</v>
      </c>
      <c r="M116" s="24" t="e">
        <f>INDEX('Остатки по складам'!B:B,MATCH(B116,'Остатки по складам'!A:A,0))</f>
        <v>#N/A</v>
      </c>
      <c r="N116" s="24">
        <f t="shared" si="9"/>
        <v>0</v>
      </c>
      <c r="O116" s="35">
        <f>SUMIF('Индекс локалицации'!A:A,'Тех отчет'!B116,'Индекс локалицации'!B:B)</f>
        <v>0</v>
      </c>
      <c r="P116" s="25" t="e">
        <f>AVERAGEIFS('Детализация отчётов'!W:W,'Детализация отчётов'!F:F,'Тех отчет'!B116,'Детализация отчётов'!J:J,"Продажа",'Детализация отчётов'!K:K,"Продажа")</f>
        <v>#DIV/0!</v>
      </c>
      <c r="Q116" s="23" t="e">
        <f>INDEX('Рейтинг по отзывам'!F:F,MATCH('Тех отчет'!B116,'Рейтинг по отзывам'!B:B,0))</f>
        <v>#N/A</v>
      </c>
      <c r="R116" s="26" t="e">
        <f>INDEX('рейтинг WB'!B:B,MATCH('Тех отчет'!B116,'рейтинг WB'!A:A,0))</f>
        <v>#N/A</v>
      </c>
      <c r="S116" s="27">
        <f>SUMIFS('Детализация отчётов'!AH:AH,'Детализация отчётов'!F:F,'Тех отчет'!B116,'Детализация отчётов'!J:J,"Продажа",'Детализация отчётов'!K:K,"Продажа")-SUMIFS('Детализация отчётов'!AH:AH,'Детализация отчётов'!F:F,'Тех отчет'!B116,'Детализация отчётов'!J:J,"Возврат",'Детализация отчётов'!K:K,"Возврат")</f>
        <v>0</v>
      </c>
      <c r="T116" s="23">
        <f>IFERROR(INDEX(Себестоимость!B:B,MATCH('Тех отчет'!B116,Себестоимость!A:A,0)),0)</f>
        <v>0</v>
      </c>
      <c r="U116" s="34" t="e">
        <f t="shared" si="10"/>
        <v>#DIV/0!</v>
      </c>
      <c r="V116" s="24">
        <f t="shared" si="11"/>
        <v>0</v>
      </c>
      <c r="W116" s="24">
        <f t="shared" si="12"/>
        <v>0</v>
      </c>
      <c r="X116" s="24" t="e">
        <f t="shared" si="13"/>
        <v>#DIV/0!</v>
      </c>
      <c r="Y116" s="23" t="e">
        <f>AVERAGEIFS('Детализация отчётов'!T:T,'Детализация отчётов'!F:F,'Тех отчет'!B116,'Детализация отчётов'!J:J,"Продажа",'Детализация отчётов'!K:K,"Продажа")</f>
        <v>#DIV/0!</v>
      </c>
      <c r="Z116" s="23">
        <f>SUMIF('Детализация отчётов'!F:F,'Тех отчет'!B116, 'Детализация отчётов'!AC:AC)</f>
        <v>0</v>
      </c>
      <c r="AA116" s="28"/>
      <c r="AB116" s="28"/>
      <c r="AC116" s="28"/>
      <c r="AD116" s="28"/>
      <c r="AE116" s="28"/>
      <c r="AF116" s="28"/>
    </row>
    <row r="117" spans="1:32" ht="15" thickBot="1">
      <c r="A117" s="23" t="s">
        <v>39</v>
      </c>
      <c r="B117" s="23" t="s">
        <v>116</v>
      </c>
      <c r="C117" s="24">
        <f>SUMIF(Продажи!F:F,'Тех отчет'!B117,Продажи!M:M)</f>
        <v>0</v>
      </c>
      <c r="D117" s="24">
        <f>SUMIF(Продажи!F:F,'Тех отчет'!B117,Продажи!L:L)</f>
        <v>0</v>
      </c>
      <c r="E117" s="24">
        <f>SUMIFS('Детализация отчётов'!T:T,'Детализация отчётов'!F:F,'Тех отчет'!B117,'Детализация отчётов'!J:J,"Продажа",'Детализация отчётов'!K:K,"Продажа")-SUMIFS('Детализация отчётов'!T:T,'Детализация отчётов'!F:F,'Тех отчет'!B117,'Детализация отчётов'!J:J,"Возврат",'Детализация отчётов'!K:K,"Возврат")</f>
        <v>0</v>
      </c>
      <c r="F117" s="24">
        <f>SUMIFS('Детализация отчётов'!N:N,'Детализация отчётов'!F:F,'Тех отчет'!B117,'Детализация отчётов'!J:J,"Продажа",'Детализация отчётов'!K:K,"Продажа")-SUMIFS('Детализация отчётов'!N:N,'Детализация отчётов'!F:F,'Тех отчет'!B117,'Детализация отчётов'!J:J,"Возврат",'Детализация отчётов'!K:K,"Возврат")</f>
        <v>0</v>
      </c>
      <c r="G117" s="24">
        <f>IFERROR(AVERAGEIFS('Детализация отчётов'!P:P,'Детализация отчётов'!F:F,'Тех отчет'!B117,'Детализация отчётов'!J:J,"Продажа",'Детализация отчётов'!K:K,"Продажа"),0)</f>
        <v>0</v>
      </c>
      <c r="H117" s="25" t="e">
        <f>INDEX('% выкупа'!B:B,MATCH(B117,'% выкупа'!A:A,0))</f>
        <v>#N/A</v>
      </c>
      <c r="I117" s="24">
        <f>IFERROR(INDEX(реклама!B:B,MATCH('Тех отчет'!B117,реклама!A:A,0)),0)</f>
        <v>0</v>
      </c>
      <c r="J117" s="24">
        <f>IFERROR(INDEX('Сумма по хранению'!B:B,MATCH(B117,'Сумма по хранению'!A:A,0)),0)</f>
        <v>0</v>
      </c>
      <c r="K117" s="24">
        <f>SUMIF('Детализация отчётов'!F:F,'Тех отчет'!B117, 'Детализация отчётов'!AK:AK)</f>
        <v>0</v>
      </c>
      <c r="L117" s="24" t="e">
        <f t="shared" si="8"/>
        <v>#DIV/0!</v>
      </c>
      <c r="M117" s="24" t="e">
        <f>INDEX('Остатки по складам'!B:B,MATCH(B117,'Остатки по складам'!A:A,0))</f>
        <v>#N/A</v>
      </c>
      <c r="N117" s="24">
        <f t="shared" si="9"/>
        <v>0</v>
      </c>
      <c r="O117" s="35">
        <f>SUMIF('Индекс локалицации'!A:A,'Тех отчет'!B117,'Индекс локалицации'!B:B)</f>
        <v>0</v>
      </c>
      <c r="P117" s="25" t="e">
        <f>AVERAGEIFS('Детализация отчётов'!W:W,'Детализация отчётов'!F:F,'Тех отчет'!B117,'Детализация отчётов'!J:J,"Продажа",'Детализация отчётов'!K:K,"Продажа")</f>
        <v>#DIV/0!</v>
      </c>
      <c r="Q117" s="23" t="e">
        <f>INDEX('Рейтинг по отзывам'!F:F,MATCH('Тех отчет'!B117,'Рейтинг по отзывам'!B:B,0))</f>
        <v>#N/A</v>
      </c>
      <c r="R117" s="26" t="e">
        <f>INDEX('рейтинг WB'!B:B,MATCH('Тех отчет'!B117,'рейтинг WB'!A:A,0))</f>
        <v>#N/A</v>
      </c>
      <c r="S117" s="27">
        <f>SUMIFS('Детализация отчётов'!AH:AH,'Детализация отчётов'!F:F,'Тех отчет'!B117,'Детализация отчётов'!J:J,"Продажа",'Детализация отчётов'!K:K,"Продажа")-SUMIFS('Детализация отчётов'!AH:AH,'Детализация отчётов'!F:F,'Тех отчет'!B117,'Детализация отчётов'!J:J,"Возврат",'Детализация отчётов'!K:K,"Возврат")</f>
        <v>0</v>
      </c>
      <c r="T117" s="23">
        <f>IFERROR(INDEX(Себестоимость!B:B,MATCH('Тех отчет'!B117,Себестоимость!A:A,0)),0)</f>
        <v>0</v>
      </c>
      <c r="U117" s="34" t="e">
        <f t="shared" si="10"/>
        <v>#DIV/0!</v>
      </c>
      <c r="V117" s="24">
        <f t="shared" si="11"/>
        <v>0</v>
      </c>
      <c r="W117" s="24">
        <f t="shared" si="12"/>
        <v>0</v>
      </c>
      <c r="X117" s="24" t="e">
        <f t="shared" si="13"/>
        <v>#DIV/0!</v>
      </c>
      <c r="Y117" s="23" t="e">
        <f>AVERAGEIFS('Детализация отчётов'!T:T,'Детализация отчётов'!F:F,'Тех отчет'!B117,'Детализация отчётов'!J:J,"Продажа",'Детализация отчётов'!K:K,"Продажа")</f>
        <v>#DIV/0!</v>
      </c>
      <c r="Z117" s="23">
        <f>SUMIF('Детализация отчётов'!F:F,'Тех отчет'!B117, 'Детализация отчётов'!AC:AC)</f>
        <v>0</v>
      </c>
      <c r="AA117" s="28"/>
      <c r="AB117" s="28"/>
      <c r="AC117" s="28"/>
      <c r="AD117" s="28"/>
      <c r="AE117" s="28"/>
      <c r="AF117" s="28"/>
    </row>
    <row r="118" spans="1:32" ht="15" thickBot="1">
      <c r="A118" s="23" t="s">
        <v>39</v>
      </c>
      <c r="B118" s="23" t="s">
        <v>112</v>
      </c>
      <c r="C118" s="24">
        <f>SUMIF(Продажи!F:F,'Тех отчет'!B118,Продажи!M:M)</f>
        <v>0</v>
      </c>
      <c r="D118" s="24">
        <f>SUMIF(Продажи!F:F,'Тех отчет'!B118,Продажи!L:L)</f>
        <v>0</v>
      </c>
      <c r="E118" s="24">
        <f>SUMIFS('Детализация отчётов'!T:T,'Детализация отчётов'!F:F,'Тех отчет'!B118,'Детализация отчётов'!J:J,"Продажа",'Детализация отчётов'!K:K,"Продажа")-SUMIFS('Детализация отчётов'!T:T,'Детализация отчётов'!F:F,'Тех отчет'!B118,'Детализация отчётов'!J:J,"Возврат",'Детализация отчётов'!K:K,"Возврат")</f>
        <v>0</v>
      </c>
      <c r="F118" s="24">
        <f>SUMIFS('Детализация отчётов'!N:N,'Детализация отчётов'!F:F,'Тех отчет'!B118,'Детализация отчётов'!J:J,"Продажа",'Детализация отчётов'!K:K,"Продажа")-SUMIFS('Детализация отчётов'!N:N,'Детализация отчётов'!F:F,'Тех отчет'!B118,'Детализация отчётов'!J:J,"Возврат",'Детализация отчётов'!K:K,"Возврат")</f>
        <v>0</v>
      </c>
      <c r="G118" s="24">
        <f>IFERROR(AVERAGEIFS('Детализация отчётов'!P:P,'Детализация отчётов'!F:F,'Тех отчет'!B118,'Детализация отчётов'!J:J,"Продажа",'Детализация отчётов'!K:K,"Продажа"),0)</f>
        <v>0</v>
      </c>
      <c r="H118" s="25" t="e">
        <f>INDEX('% выкупа'!B:B,MATCH(B118,'% выкупа'!A:A,0))</f>
        <v>#N/A</v>
      </c>
      <c r="I118" s="24">
        <f>IFERROR(INDEX(реклама!B:B,MATCH('Тех отчет'!B118,реклама!A:A,0)),0)</f>
        <v>0</v>
      </c>
      <c r="J118" s="24">
        <f>IFERROR(INDEX('Сумма по хранению'!B:B,MATCH(B118,'Сумма по хранению'!A:A,0)),0)</f>
        <v>0</v>
      </c>
      <c r="K118" s="24">
        <f>SUMIF('Детализация отчётов'!F:F,'Тех отчет'!B118, 'Детализация отчётов'!AK:AK)</f>
        <v>0</v>
      </c>
      <c r="L118" s="24" t="e">
        <f t="shared" si="8"/>
        <v>#DIV/0!</v>
      </c>
      <c r="M118" s="24" t="e">
        <f>INDEX('Остатки по складам'!B:B,MATCH(B118,'Остатки по складам'!A:A,0))</f>
        <v>#N/A</v>
      </c>
      <c r="N118" s="24">
        <f t="shared" si="9"/>
        <v>0</v>
      </c>
      <c r="O118" s="35">
        <f>SUMIF('Индекс локалицации'!A:A,'Тех отчет'!B118,'Индекс локалицации'!B:B)</f>
        <v>0</v>
      </c>
      <c r="P118" s="25" t="e">
        <f>AVERAGEIFS('Детализация отчётов'!W:W,'Детализация отчётов'!F:F,'Тех отчет'!B118,'Детализация отчётов'!J:J,"Продажа",'Детализация отчётов'!K:K,"Продажа")</f>
        <v>#DIV/0!</v>
      </c>
      <c r="Q118" s="23" t="e">
        <f>INDEX('Рейтинг по отзывам'!F:F,MATCH('Тех отчет'!B118,'Рейтинг по отзывам'!B:B,0))</f>
        <v>#N/A</v>
      </c>
      <c r="R118" s="26" t="e">
        <f>INDEX('рейтинг WB'!B:B,MATCH('Тех отчет'!B118,'рейтинг WB'!A:A,0))</f>
        <v>#N/A</v>
      </c>
      <c r="S118" s="27">
        <f>SUMIFS('Детализация отчётов'!AH:AH,'Детализация отчётов'!F:F,'Тех отчет'!B118,'Детализация отчётов'!J:J,"Продажа",'Детализация отчётов'!K:K,"Продажа")-SUMIFS('Детализация отчётов'!AH:AH,'Детализация отчётов'!F:F,'Тех отчет'!B118,'Детализация отчётов'!J:J,"Возврат",'Детализация отчётов'!K:K,"Возврат")</f>
        <v>0</v>
      </c>
      <c r="T118" s="23">
        <f>IFERROR(INDEX(Себестоимость!B:B,MATCH('Тех отчет'!B118,Себестоимость!A:A,0)),0)</f>
        <v>0</v>
      </c>
      <c r="U118" s="34" t="e">
        <f t="shared" si="10"/>
        <v>#DIV/0!</v>
      </c>
      <c r="V118" s="24">
        <f t="shared" si="11"/>
        <v>0</v>
      </c>
      <c r="W118" s="24">
        <f t="shared" si="12"/>
        <v>0</v>
      </c>
      <c r="X118" s="24" t="e">
        <f t="shared" si="13"/>
        <v>#DIV/0!</v>
      </c>
      <c r="Y118" s="23" t="e">
        <f>AVERAGEIFS('Детализация отчётов'!T:T,'Детализация отчётов'!F:F,'Тех отчет'!B118,'Детализация отчётов'!J:J,"Продажа",'Детализация отчётов'!K:K,"Продажа")</f>
        <v>#DIV/0!</v>
      </c>
      <c r="Z118" s="23">
        <f>SUMIF('Детализация отчётов'!F:F,'Тех отчет'!B118, 'Детализация отчётов'!AC:AC)</f>
        <v>0</v>
      </c>
      <c r="AA118" s="28"/>
      <c r="AB118" s="28"/>
      <c r="AC118" s="28"/>
      <c r="AD118" s="28"/>
      <c r="AE118" s="28"/>
      <c r="AF118" s="28"/>
    </row>
    <row r="119" spans="1:32" ht="15" thickBot="1">
      <c r="A119" s="23" t="s">
        <v>39</v>
      </c>
      <c r="B119" s="23" t="s">
        <v>185</v>
      </c>
      <c r="C119" s="24">
        <f>SUMIF(Продажи!F:F,'Тех отчет'!B119,Продажи!M:M)</f>
        <v>0</v>
      </c>
      <c r="D119" s="24">
        <f>SUMIF(Продажи!F:F,'Тех отчет'!B119,Продажи!L:L)</f>
        <v>0</v>
      </c>
      <c r="E119" s="24">
        <f>SUMIFS('Детализация отчётов'!T:T,'Детализация отчётов'!F:F,'Тех отчет'!B119,'Детализация отчётов'!J:J,"Продажа",'Детализация отчётов'!K:K,"Продажа")-SUMIFS('Детализация отчётов'!T:T,'Детализация отчётов'!F:F,'Тех отчет'!B119,'Детализация отчётов'!J:J,"Возврат",'Детализация отчётов'!K:K,"Возврат")</f>
        <v>0</v>
      </c>
      <c r="F119" s="24">
        <f>SUMIFS('Детализация отчётов'!N:N,'Детализация отчётов'!F:F,'Тех отчет'!B119,'Детализация отчётов'!J:J,"Продажа",'Детализация отчётов'!K:K,"Продажа")-SUMIFS('Детализация отчётов'!N:N,'Детализация отчётов'!F:F,'Тех отчет'!B119,'Детализация отчётов'!J:J,"Возврат",'Детализация отчётов'!K:K,"Возврат")</f>
        <v>0</v>
      </c>
      <c r="G119" s="24">
        <f>IFERROR(AVERAGEIFS('Детализация отчётов'!P:P,'Детализация отчётов'!F:F,'Тех отчет'!B119,'Детализация отчётов'!J:J,"Продажа",'Детализация отчётов'!K:K,"Продажа"),0)</f>
        <v>0</v>
      </c>
      <c r="H119" s="25" t="e">
        <f>INDEX('% выкупа'!B:B,MATCH(B119,'% выкупа'!A:A,0))</f>
        <v>#N/A</v>
      </c>
      <c r="I119" s="24">
        <f>IFERROR(INDEX(реклама!B:B,MATCH('Тех отчет'!B119,реклама!A:A,0)),0)</f>
        <v>0</v>
      </c>
      <c r="J119" s="24">
        <f>IFERROR(INDEX('Сумма по хранению'!B:B,MATCH(B119,'Сумма по хранению'!A:A,0)),0)</f>
        <v>0</v>
      </c>
      <c r="K119" s="24">
        <f>SUMIF('Детализация отчётов'!F:F,'Тех отчет'!B119, 'Детализация отчётов'!AK:AK)</f>
        <v>0</v>
      </c>
      <c r="L119" s="24" t="e">
        <f t="shared" si="8"/>
        <v>#DIV/0!</v>
      </c>
      <c r="M119" s="24" t="e">
        <f>INDEX('Остатки по складам'!B:B,MATCH(B119,'Остатки по складам'!A:A,0))</f>
        <v>#N/A</v>
      </c>
      <c r="N119" s="24">
        <f t="shared" si="9"/>
        <v>0</v>
      </c>
      <c r="O119" s="35">
        <f>SUMIF('Индекс локалицации'!A:A,'Тех отчет'!B119,'Индекс локалицации'!B:B)</f>
        <v>0</v>
      </c>
      <c r="P119" s="25" t="e">
        <f>AVERAGEIFS('Детализация отчётов'!W:W,'Детализация отчётов'!F:F,'Тех отчет'!B119,'Детализация отчётов'!J:J,"Продажа",'Детализация отчётов'!K:K,"Продажа")</f>
        <v>#DIV/0!</v>
      </c>
      <c r="Q119" s="23" t="e">
        <f>INDEX('Рейтинг по отзывам'!F:F,MATCH('Тех отчет'!B119,'Рейтинг по отзывам'!B:B,0))</f>
        <v>#N/A</v>
      </c>
      <c r="R119" s="26" t="e">
        <f>INDEX('рейтинг WB'!B:B,MATCH('Тех отчет'!B119,'рейтинг WB'!A:A,0))</f>
        <v>#N/A</v>
      </c>
      <c r="S119" s="27">
        <f>SUMIFS('Детализация отчётов'!AH:AH,'Детализация отчётов'!F:F,'Тех отчет'!B119,'Детализация отчётов'!J:J,"Продажа",'Детализация отчётов'!K:K,"Продажа")-SUMIFS('Детализация отчётов'!AH:AH,'Детализация отчётов'!F:F,'Тех отчет'!B119,'Детализация отчётов'!J:J,"Возврат",'Детализация отчётов'!K:K,"Возврат")</f>
        <v>0</v>
      </c>
      <c r="T119" s="23">
        <f>IFERROR(INDEX(Себестоимость!B:B,MATCH('Тех отчет'!B119,Себестоимость!A:A,0)),0)</f>
        <v>0</v>
      </c>
      <c r="U119" s="34" t="e">
        <f t="shared" si="10"/>
        <v>#DIV/0!</v>
      </c>
      <c r="V119" s="24">
        <f t="shared" si="11"/>
        <v>0</v>
      </c>
      <c r="W119" s="24">
        <f t="shared" si="12"/>
        <v>0</v>
      </c>
      <c r="X119" s="24" t="e">
        <f t="shared" si="13"/>
        <v>#DIV/0!</v>
      </c>
      <c r="Y119" s="23" t="e">
        <f>AVERAGEIFS('Детализация отчётов'!T:T,'Детализация отчётов'!F:F,'Тех отчет'!B119,'Детализация отчётов'!J:J,"Продажа",'Детализация отчётов'!K:K,"Продажа")</f>
        <v>#DIV/0!</v>
      </c>
      <c r="Z119" s="23">
        <f>SUMIF('Детализация отчётов'!F:F,'Тех отчет'!B119, 'Детализация отчётов'!AC:AC)</f>
        <v>0</v>
      </c>
      <c r="AA119" s="28"/>
      <c r="AB119" s="28"/>
      <c r="AC119" s="28"/>
      <c r="AD119" s="28"/>
      <c r="AE119" s="28"/>
      <c r="AF119" s="28"/>
    </row>
    <row r="120" spans="1:32" ht="15" thickBot="1">
      <c r="A120" s="23" t="s">
        <v>39</v>
      </c>
      <c r="B120" s="23" t="s">
        <v>209</v>
      </c>
      <c r="C120" s="24">
        <f>SUMIF(Продажи!F:F,'Тех отчет'!B120,Продажи!M:M)</f>
        <v>0</v>
      </c>
      <c r="D120" s="24">
        <f>SUMIF(Продажи!F:F,'Тех отчет'!B120,Продажи!L:L)</f>
        <v>0</v>
      </c>
      <c r="E120" s="24">
        <f>SUMIFS('Детализация отчётов'!T:T,'Детализация отчётов'!F:F,'Тех отчет'!B120,'Детализация отчётов'!J:J,"Продажа",'Детализация отчётов'!K:K,"Продажа")-SUMIFS('Детализация отчётов'!T:T,'Детализация отчётов'!F:F,'Тех отчет'!B120,'Детализация отчётов'!J:J,"Возврат",'Детализация отчётов'!K:K,"Возврат")</f>
        <v>0</v>
      </c>
      <c r="F120" s="24">
        <f>SUMIFS('Детализация отчётов'!N:N,'Детализация отчётов'!F:F,'Тех отчет'!B120,'Детализация отчётов'!J:J,"Продажа",'Детализация отчётов'!K:K,"Продажа")-SUMIFS('Детализация отчётов'!N:N,'Детализация отчётов'!F:F,'Тех отчет'!B120,'Детализация отчётов'!J:J,"Возврат",'Детализация отчётов'!K:K,"Возврат")</f>
        <v>0</v>
      </c>
      <c r="G120" s="24">
        <f>IFERROR(AVERAGEIFS('Детализация отчётов'!P:P,'Детализация отчётов'!F:F,'Тех отчет'!B120,'Детализация отчётов'!J:J,"Продажа",'Детализация отчётов'!K:K,"Продажа"),0)</f>
        <v>0</v>
      </c>
      <c r="H120" s="25" t="e">
        <f>INDEX('% выкупа'!B:B,MATCH(B120,'% выкупа'!A:A,0))</f>
        <v>#N/A</v>
      </c>
      <c r="I120" s="24">
        <f>IFERROR(INDEX(реклама!B:B,MATCH('Тех отчет'!B120,реклама!A:A,0)),0)</f>
        <v>0</v>
      </c>
      <c r="J120" s="24">
        <f>IFERROR(INDEX('Сумма по хранению'!B:B,MATCH(B120,'Сумма по хранению'!A:A,0)),0)</f>
        <v>0</v>
      </c>
      <c r="K120" s="24">
        <f>SUMIF('Детализация отчётов'!F:F,'Тех отчет'!B120, 'Детализация отчётов'!AK:AK)</f>
        <v>0</v>
      </c>
      <c r="L120" s="24" t="e">
        <f t="shared" si="8"/>
        <v>#DIV/0!</v>
      </c>
      <c r="M120" s="24" t="e">
        <f>INDEX('Остатки по складам'!B:B,MATCH(B120,'Остатки по складам'!A:A,0))</f>
        <v>#N/A</v>
      </c>
      <c r="N120" s="24">
        <f t="shared" si="9"/>
        <v>0</v>
      </c>
      <c r="O120" s="35">
        <f>SUMIF('Индекс локалицации'!A:A,'Тех отчет'!B120,'Индекс локалицации'!B:B)</f>
        <v>0</v>
      </c>
      <c r="P120" s="25" t="e">
        <f>AVERAGEIFS('Детализация отчётов'!W:W,'Детализация отчётов'!F:F,'Тех отчет'!B120,'Детализация отчётов'!J:J,"Продажа",'Детализация отчётов'!K:K,"Продажа")</f>
        <v>#DIV/0!</v>
      </c>
      <c r="Q120" s="23" t="e">
        <f>INDEX('Рейтинг по отзывам'!F:F,MATCH('Тех отчет'!B120,'Рейтинг по отзывам'!B:B,0))</f>
        <v>#N/A</v>
      </c>
      <c r="R120" s="26" t="e">
        <f>INDEX('рейтинг WB'!B:B,MATCH('Тех отчет'!B120,'рейтинг WB'!A:A,0))</f>
        <v>#N/A</v>
      </c>
      <c r="S120" s="27">
        <f>SUMIFS('Детализация отчётов'!AH:AH,'Детализация отчётов'!F:F,'Тех отчет'!B120,'Детализация отчётов'!J:J,"Продажа",'Детализация отчётов'!K:K,"Продажа")-SUMIFS('Детализация отчётов'!AH:AH,'Детализация отчётов'!F:F,'Тех отчет'!B120,'Детализация отчётов'!J:J,"Возврат",'Детализация отчётов'!K:K,"Возврат")</f>
        <v>0</v>
      </c>
      <c r="T120" s="23">
        <f>IFERROR(INDEX(Себестоимость!B:B,MATCH('Тех отчет'!B120,Себестоимость!A:A,0)),0)</f>
        <v>0</v>
      </c>
      <c r="U120" s="34" t="e">
        <f t="shared" si="10"/>
        <v>#DIV/0!</v>
      </c>
      <c r="V120" s="24">
        <f t="shared" si="11"/>
        <v>0</v>
      </c>
      <c r="W120" s="24">
        <f t="shared" si="12"/>
        <v>0</v>
      </c>
      <c r="X120" s="24" t="e">
        <f t="shared" si="13"/>
        <v>#DIV/0!</v>
      </c>
      <c r="Y120" s="23" t="e">
        <f>AVERAGEIFS('Детализация отчётов'!T:T,'Детализация отчётов'!F:F,'Тех отчет'!B120,'Детализация отчётов'!J:J,"Продажа",'Детализация отчётов'!K:K,"Продажа")</f>
        <v>#DIV/0!</v>
      </c>
      <c r="Z120" s="23">
        <f>SUMIF('Детализация отчётов'!F:F,'Тех отчет'!B120, 'Детализация отчётов'!AC:AC)</f>
        <v>0</v>
      </c>
      <c r="AA120" s="28"/>
      <c r="AB120" s="28"/>
      <c r="AC120" s="28"/>
      <c r="AD120" s="28"/>
      <c r="AE120" s="28"/>
      <c r="AF120" s="28"/>
    </row>
    <row r="121" spans="1:32" ht="15" thickBot="1">
      <c r="A121" s="23" t="s">
        <v>39</v>
      </c>
      <c r="B121" s="23" t="s">
        <v>194</v>
      </c>
      <c r="C121" s="24">
        <f>SUMIF(Продажи!F:F,'Тех отчет'!B121,Продажи!M:M)</f>
        <v>0</v>
      </c>
      <c r="D121" s="24">
        <f>SUMIF(Продажи!F:F,'Тех отчет'!B121,Продажи!L:L)</f>
        <v>0</v>
      </c>
      <c r="E121" s="24">
        <f>SUMIFS('Детализация отчётов'!T:T,'Детализация отчётов'!F:F,'Тех отчет'!B121,'Детализация отчётов'!J:J,"Продажа",'Детализация отчётов'!K:K,"Продажа")-SUMIFS('Детализация отчётов'!T:T,'Детализация отчётов'!F:F,'Тех отчет'!B121,'Детализация отчётов'!J:J,"Возврат",'Детализация отчётов'!K:K,"Возврат")</f>
        <v>0</v>
      </c>
      <c r="F121" s="24">
        <f>SUMIFS('Детализация отчётов'!N:N,'Детализация отчётов'!F:F,'Тех отчет'!B121,'Детализация отчётов'!J:J,"Продажа",'Детализация отчётов'!K:K,"Продажа")-SUMIFS('Детализация отчётов'!N:N,'Детализация отчётов'!F:F,'Тех отчет'!B121,'Детализация отчётов'!J:J,"Возврат",'Детализация отчётов'!K:K,"Возврат")</f>
        <v>0</v>
      </c>
      <c r="G121" s="24">
        <f>IFERROR(AVERAGEIFS('Детализация отчётов'!P:P,'Детализация отчётов'!F:F,'Тех отчет'!B121,'Детализация отчётов'!J:J,"Продажа",'Детализация отчётов'!K:K,"Продажа"),0)</f>
        <v>0</v>
      </c>
      <c r="H121" s="25" t="e">
        <f>INDEX('% выкупа'!B:B,MATCH(B121,'% выкупа'!A:A,0))</f>
        <v>#N/A</v>
      </c>
      <c r="I121" s="24">
        <f>IFERROR(INDEX(реклама!B:B,MATCH('Тех отчет'!B121,реклама!A:A,0)),0)</f>
        <v>0</v>
      </c>
      <c r="J121" s="24">
        <f>IFERROR(INDEX('Сумма по хранению'!B:B,MATCH(B121,'Сумма по хранению'!A:A,0)),0)</f>
        <v>0</v>
      </c>
      <c r="K121" s="24">
        <f>SUMIF('Детализация отчётов'!F:F,'Тех отчет'!B121, 'Детализация отчётов'!AK:AK)</f>
        <v>0</v>
      </c>
      <c r="L121" s="24" t="e">
        <f t="shared" si="8"/>
        <v>#DIV/0!</v>
      </c>
      <c r="M121" s="24" t="e">
        <f>INDEX('Остатки по складам'!B:B,MATCH(B121,'Остатки по складам'!A:A,0))</f>
        <v>#N/A</v>
      </c>
      <c r="N121" s="24">
        <f t="shared" si="9"/>
        <v>0</v>
      </c>
      <c r="O121" s="35">
        <f>SUMIF('Индекс локалицации'!A:A,'Тех отчет'!B121,'Индекс локалицации'!B:B)</f>
        <v>0</v>
      </c>
      <c r="P121" s="25" t="e">
        <f>AVERAGEIFS('Детализация отчётов'!W:W,'Детализация отчётов'!F:F,'Тех отчет'!B121,'Детализация отчётов'!J:J,"Продажа",'Детализация отчётов'!K:K,"Продажа")</f>
        <v>#DIV/0!</v>
      </c>
      <c r="Q121" s="23" t="e">
        <f>INDEX('Рейтинг по отзывам'!F:F,MATCH('Тех отчет'!B121,'Рейтинг по отзывам'!B:B,0))</f>
        <v>#N/A</v>
      </c>
      <c r="R121" s="26" t="e">
        <f>INDEX('рейтинг WB'!B:B,MATCH('Тех отчет'!B121,'рейтинг WB'!A:A,0))</f>
        <v>#N/A</v>
      </c>
      <c r="S121" s="27">
        <f>SUMIFS('Детализация отчётов'!AH:AH,'Детализация отчётов'!F:F,'Тех отчет'!B121,'Детализация отчётов'!J:J,"Продажа",'Детализация отчётов'!K:K,"Продажа")-SUMIFS('Детализация отчётов'!AH:AH,'Детализация отчётов'!F:F,'Тех отчет'!B121,'Детализация отчётов'!J:J,"Возврат",'Детализация отчётов'!K:K,"Возврат")</f>
        <v>0</v>
      </c>
      <c r="T121" s="23">
        <f>IFERROR(INDEX(Себестоимость!B:B,MATCH('Тех отчет'!B121,Себестоимость!A:A,0)),0)</f>
        <v>0</v>
      </c>
      <c r="U121" s="34" t="e">
        <f t="shared" si="10"/>
        <v>#DIV/0!</v>
      </c>
      <c r="V121" s="24">
        <f t="shared" si="11"/>
        <v>0</v>
      </c>
      <c r="W121" s="24">
        <f t="shared" si="12"/>
        <v>0</v>
      </c>
      <c r="X121" s="24" t="e">
        <f t="shared" si="13"/>
        <v>#DIV/0!</v>
      </c>
      <c r="Y121" s="23" t="e">
        <f>AVERAGEIFS('Детализация отчётов'!T:T,'Детализация отчётов'!F:F,'Тех отчет'!B121,'Детализация отчётов'!J:J,"Продажа",'Детализация отчётов'!K:K,"Продажа")</f>
        <v>#DIV/0!</v>
      </c>
      <c r="Z121" s="23">
        <f>SUMIF('Детализация отчётов'!F:F,'Тех отчет'!B121, 'Детализация отчётов'!AC:AC)</f>
        <v>0</v>
      </c>
      <c r="AA121" s="28"/>
      <c r="AB121" s="28"/>
      <c r="AC121" s="28"/>
      <c r="AD121" s="28"/>
      <c r="AE121" s="28"/>
      <c r="AF121" s="28"/>
    </row>
    <row r="122" spans="1:32" ht="15" thickBot="1">
      <c r="A122" s="23" t="s">
        <v>39</v>
      </c>
      <c r="B122" s="23" t="s">
        <v>186</v>
      </c>
      <c r="C122" s="24">
        <f>SUMIF(Продажи!F:F,'Тех отчет'!B122,Продажи!M:M)</f>
        <v>0</v>
      </c>
      <c r="D122" s="24">
        <f>SUMIF(Продажи!F:F,'Тех отчет'!B122,Продажи!L:L)</f>
        <v>0</v>
      </c>
      <c r="E122" s="24">
        <f>SUMIFS('Детализация отчётов'!T:T,'Детализация отчётов'!F:F,'Тех отчет'!B122,'Детализация отчётов'!J:J,"Продажа",'Детализация отчётов'!K:K,"Продажа")-SUMIFS('Детализация отчётов'!T:T,'Детализация отчётов'!F:F,'Тех отчет'!B122,'Детализация отчётов'!J:J,"Возврат",'Детализация отчётов'!K:K,"Возврат")</f>
        <v>0</v>
      </c>
      <c r="F122" s="24">
        <f>SUMIFS('Детализация отчётов'!N:N,'Детализация отчётов'!F:F,'Тех отчет'!B122,'Детализация отчётов'!J:J,"Продажа",'Детализация отчётов'!K:K,"Продажа")-SUMIFS('Детализация отчётов'!N:N,'Детализация отчётов'!F:F,'Тех отчет'!B122,'Детализация отчётов'!J:J,"Возврат",'Детализация отчётов'!K:K,"Возврат")</f>
        <v>0</v>
      </c>
      <c r="G122" s="24">
        <f>IFERROR(AVERAGEIFS('Детализация отчётов'!P:P,'Детализация отчётов'!F:F,'Тех отчет'!B122,'Детализация отчётов'!J:J,"Продажа",'Детализация отчётов'!K:K,"Продажа"),0)</f>
        <v>0</v>
      </c>
      <c r="H122" s="25" t="e">
        <f>INDEX('% выкупа'!B:B,MATCH(B122,'% выкупа'!A:A,0))</f>
        <v>#N/A</v>
      </c>
      <c r="I122" s="24">
        <f>IFERROR(INDEX(реклама!B:B,MATCH('Тех отчет'!B122,реклама!A:A,0)),0)</f>
        <v>0</v>
      </c>
      <c r="J122" s="24">
        <f>IFERROR(INDEX('Сумма по хранению'!B:B,MATCH(B122,'Сумма по хранению'!A:A,0)),0)</f>
        <v>0</v>
      </c>
      <c r="K122" s="24">
        <f>SUMIF('Детализация отчётов'!F:F,'Тех отчет'!B122, 'Детализация отчётов'!AK:AK)</f>
        <v>0</v>
      </c>
      <c r="L122" s="24" t="e">
        <f t="shared" si="8"/>
        <v>#DIV/0!</v>
      </c>
      <c r="M122" s="24" t="e">
        <f>INDEX('Остатки по складам'!B:B,MATCH(B122,'Остатки по складам'!A:A,0))</f>
        <v>#N/A</v>
      </c>
      <c r="N122" s="24">
        <f t="shared" si="9"/>
        <v>0</v>
      </c>
      <c r="O122" s="35">
        <f>SUMIF('Индекс локалицации'!A:A,'Тех отчет'!B122,'Индекс локалицации'!B:B)</f>
        <v>0</v>
      </c>
      <c r="P122" s="25" t="e">
        <f>AVERAGEIFS('Детализация отчётов'!W:W,'Детализация отчётов'!F:F,'Тех отчет'!B122,'Детализация отчётов'!J:J,"Продажа",'Детализация отчётов'!K:K,"Продажа")</f>
        <v>#DIV/0!</v>
      </c>
      <c r="Q122" s="23" t="e">
        <f>INDEX('Рейтинг по отзывам'!F:F,MATCH('Тех отчет'!B122,'Рейтинг по отзывам'!B:B,0))</f>
        <v>#N/A</v>
      </c>
      <c r="R122" s="26" t="e">
        <f>INDEX('рейтинг WB'!B:B,MATCH('Тех отчет'!B122,'рейтинг WB'!A:A,0))</f>
        <v>#N/A</v>
      </c>
      <c r="S122" s="27">
        <f>SUMIFS('Детализация отчётов'!AH:AH,'Детализация отчётов'!F:F,'Тех отчет'!B122,'Детализация отчётов'!J:J,"Продажа",'Детализация отчётов'!K:K,"Продажа")-SUMIFS('Детализация отчётов'!AH:AH,'Детализация отчётов'!F:F,'Тех отчет'!B122,'Детализация отчётов'!J:J,"Возврат",'Детализация отчётов'!K:K,"Возврат")</f>
        <v>0</v>
      </c>
      <c r="T122" s="23">
        <f>IFERROR(INDEX(Себестоимость!B:B,MATCH('Тех отчет'!B122,Себестоимость!A:A,0)),0)</f>
        <v>0</v>
      </c>
      <c r="U122" s="34" t="e">
        <f t="shared" si="10"/>
        <v>#DIV/0!</v>
      </c>
      <c r="V122" s="24">
        <f t="shared" si="11"/>
        <v>0</v>
      </c>
      <c r="W122" s="24">
        <f t="shared" si="12"/>
        <v>0</v>
      </c>
      <c r="X122" s="24" t="e">
        <f t="shared" si="13"/>
        <v>#DIV/0!</v>
      </c>
      <c r="Y122" s="23" t="e">
        <f>AVERAGEIFS('Детализация отчётов'!T:T,'Детализация отчётов'!F:F,'Тех отчет'!B122,'Детализация отчётов'!J:J,"Продажа",'Детализация отчётов'!K:K,"Продажа")</f>
        <v>#DIV/0!</v>
      </c>
      <c r="Z122" s="23">
        <f>SUMIF('Детализация отчётов'!F:F,'Тех отчет'!B122, 'Детализация отчётов'!AC:AC)</f>
        <v>0</v>
      </c>
      <c r="AA122" s="28"/>
      <c r="AB122" s="28"/>
      <c r="AC122" s="28"/>
      <c r="AD122" s="28"/>
      <c r="AE122" s="28"/>
      <c r="AF122" s="28"/>
    </row>
    <row r="123" spans="1:32" ht="15" thickBot="1">
      <c r="A123" s="23" t="s">
        <v>39</v>
      </c>
      <c r="B123" s="23" t="s">
        <v>195</v>
      </c>
      <c r="C123" s="24">
        <f>SUMIF(Продажи!F:F,'Тех отчет'!B123,Продажи!M:M)</f>
        <v>0</v>
      </c>
      <c r="D123" s="24">
        <f>SUMIF(Продажи!F:F,'Тех отчет'!B123,Продажи!L:L)</f>
        <v>0</v>
      </c>
      <c r="E123" s="24">
        <f>SUMIFS('Детализация отчётов'!T:T,'Детализация отчётов'!F:F,'Тех отчет'!B123,'Детализация отчётов'!J:J,"Продажа",'Детализация отчётов'!K:K,"Продажа")-SUMIFS('Детализация отчётов'!T:T,'Детализация отчётов'!F:F,'Тех отчет'!B123,'Детализация отчётов'!J:J,"Возврат",'Детализация отчётов'!K:K,"Возврат")</f>
        <v>0</v>
      </c>
      <c r="F123" s="24">
        <f>SUMIFS('Детализация отчётов'!N:N,'Детализация отчётов'!F:F,'Тех отчет'!B123,'Детализация отчётов'!J:J,"Продажа",'Детализация отчётов'!K:K,"Продажа")-SUMIFS('Детализация отчётов'!N:N,'Детализация отчётов'!F:F,'Тех отчет'!B123,'Детализация отчётов'!J:J,"Возврат",'Детализация отчётов'!K:K,"Возврат")</f>
        <v>0</v>
      </c>
      <c r="G123" s="24">
        <f>IFERROR(AVERAGEIFS('Детализация отчётов'!P:P,'Детализация отчётов'!F:F,'Тех отчет'!B123,'Детализация отчётов'!J:J,"Продажа",'Детализация отчётов'!K:K,"Продажа"),0)</f>
        <v>0</v>
      </c>
      <c r="H123" s="25" t="e">
        <f>INDEX('% выкупа'!B:B,MATCH(B123,'% выкупа'!A:A,0))</f>
        <v>#N/A</v>
      </c>
      <c r="I123" s="24">
        <f>IFERROR(INDEX(реклама!B:B,MATCH('Тех отчет'!B123,реклама!A:A,0)),0)</f>
        <v>0</v>
      </c>
      <c r="J123" s="24">
        <f>IFERROR(INDEX('Сумма по хранению'!B:B,MATCH(B123,'Сумма по хранению'!A:A,0)),0)</f>
        <v>0</v>
      </c>
      <c r="K123" s="24">
        <f>SUMIF('Детализация отчётов'!F:F,'Тех отчет'!B123, 'Детализация отчётов'!AK:AK)</f>
        <v>0</v>
      </c>
      <c r="L123" s="24" t="e">
        <f t="shared" si="8"/>
        <v>#DIV/0!</v>
      </c>
      <c r="M123" s="24" t="e">
        <f>INDEX('Остатки по складам'!B:B,MATCH(B123,'Остатки по складам'!A:A,0))</f>
        <v>#N/A</v>
      </c>
      <c r="N123" s="24">
        <f t="shared" si="9"/>
        <v>0</v>
      </c>
      <c r="O123" s="35">
        <f>SUMIF('Индекс локалицации'!A:A,'Тех отчет'!B123,'Индекс локалицации'!B:B)</f>
        <v>0</v>
      </c>
      <c r="P123" s="25" t="e">
        <f>AVERAGEIFS('Детализация отчётов'!W:W,'Детализация отчётов'!F:F,'Тех отчет'!B123,'Детализация отчётов'!J:J,"Продажа",'Детализация отчётов'!K:K,"Продажа")</f>
        <v>#DIV/0!</v>
      </c>
      <c r="Q123" s="23" t="e">
        <f>INDEX('Рейтинг по отзывам'!F:F,MATCH('Тех отчет'!B123,'Рейтинг по отзывам'!B:B,0))</f>
        <v>#N/A</v>
      </c>
      <c r="R123" s="26" t="e">
        <f>INDEX('рейтинг WB'!B:B,MATCH('Тех отчет'!B123,'рейтинг WB'!A:A,0))</f>
        <v>#N/A</v>
      </c>
      <c r="S123" s="27">
        <f>SUMIFS('Детализация отчётов'!AH:AH,'Детализация отчётов'!F:F,'Тех отчет'!B123,'Детализация отчётов'!J:J,"Продажа",'Детализация отчётов'!K:K,"Продажа")-SUMIFS('Детализация отчётов'!AH:AH,'Детализация отчётов'!F:F,'Тех отчет'!B123,'Детализация отчётов'!J:J,"Возврат",'Детализация отчётов'!K:K,"Возврат")</f>
        <v>0</v>
      </c>
      <c r="T123" s="23">
        <f>IFERROR(INDEX(Себестоимость!B:B,MATCH('Тех отчет'!B123,Себестоимость!A:A,0)),0)</f>
        <v>0</v>
      </c>
      <c r="U123" s="34" t="e">
        <f t="shared" si="10"/>
        <v>#DIV/0!</v>
      </c>
      <c r="V123" s="24">
        <f t="shared" si="11"/>
        <v>0</v>
      </c>
      <c r="W123" s="24">
        <f t="shared" si="12"/>
        <v>0</v>
      </c>
      <c r="X123" s="24" t="e">
        <f t="shared" si="13"/>
        <v>#DIV/0!</v>
      </c>
      <c r="Y123" s="23" t="e">
        <f>AVERAGEIFS('Детализация отчётов'!T:T,'Детализация отчётов'!F:F,'Тех отчет'!B123,'Детализация отчётов'!J:J,"Продажа",'Детализация отчётов'!K:K,"Продажа")</f>
        <v>#DIV/0!</v>
      </c>
      <c r="Z123" s="23">
        <f>SUMIF('Детализация отчётов'!F:F,'Тех отчет'!B123, 'Детализация отчётов'!AC:AC)</f>
        <v>0</v>
      </c>
      <c r="AA123" s="28"/>
      <c r="AB123" s="28"/>
      <c r="AC123" s="28"/>
      <c r="AD123" s="28"/>
      <c r="AE123" s="28"/>
      <c r="AF123" s="28"/>
    </row>
    <row r="124" spans="1:32" ht="15" thickBot="1">
      <c r="A124" s="23" t="s">
        <v>39</v>
      </c>
      <c r="B124" s="23" t="s">
        <v>196</v>
      </c>
      <c r="C124" s="24">
        <f>SUMIF(Продажи!F:F,'Тех отчет'!B124,Продажи!M:M)</f>
        <v>0</v>
      </c>
      <c r="D124" s="24">
        <f>SUMIF(Продажи!F:F,'Тех отчет'!B124,Продажи!L:L)</f>
        <v>0</v>
      </c>
      <c r="E124" s="24">
        <f>SUMIFS('Детализация отчётов'!T:T,'Детализация отчётов'!F:F,'Тех отчет'!B124,'Детализация отчётов'!J:J,"Продажа",'Детализация отчётов'!K:K,"Продажа")-SUMIFS('Детализация отчётов'!T:T,'Детализация отчётов'!F:F,'Тех отчет'!B124,'Детализация отчётов'!J:J,"Возврат",'Детализация отчётов'!K:K,"Возврат")</f>
        <v>0</v>
      </c>
      <c r="F124" s="24">
        <f>SUMIFS('Детализация отчётов'!N:N,'Детализация отчётов'!F:F,'Тех отчет'!B124,'Детализация отчётов'!J:J,"Продажа",'Детализация отчётов'!K:K,"Продажа")-SUMIFS('Детализация отчётов'!N:N,'Детализация отчётов'!F:F,'Тех отчет'!B124,'Детализация отчётов'!J:J,"Возврат",'Детализация отчётов'!K:K,"Возврат")</f>
        <v>0</v>
      </c>
      <c r="G124" s="24">
        <f>IFERROR(AVERAGEIFS('Детализация отчётов'!P:P,'Детализация отчётов'!F:F,'Тех отчет'!B124,'Детализация отчётов'!J:J,"Продажа",'Детализация отчётов'!K:K,"Продажа"),0)</f>
        <v>0</v>
      </c>
      <c r="H124" s="25" t="e">
        <f>INDEX('% выкупа'!B:B,MATCH(B124,'% выкупа'!A:A,0))</f>
        <v>#N/A</v>
      </c>
      <c r="I124" s="24">
        <f>IFERROR(INDEX(реклама!B:B,MATCH('Тех отчет'!B124,реклама!A:A,0)),0)</f>
        <v>0</v>
      </c>
      <c r="J124" s="24">
        <f>IFERROR(INDEX('Сумма по хранению'!B:B,MATCH(B124,'Сумма по хранению'!A:A,0)),0)</f>
        <v>0</v>
      </c>
      <c r="K124" s="24">
        <f>SUMIF('Детализация отчётов'!F:F,'Тех отчет'!B124, 'Детализация отчётов'!AK:AK)</f>
        <v>0</v>
      </c>
      <c r="L124" s="24" t="e">
        <f t="shared" si="8"/>
        <v>#DIV/0!</v>
      </c>
      <c r="M124" s="24" t="e">
        <f>INDEX('Остатки по складам'!B:B,MATCH(B124,'Остатки по складам'!A:A,0))</f>
        <v>#N/A</v>
      </c>
      <c r="N124" s="24">
        <f t="shared" si="9"/>
        <v>0</v>
      </c>
      <c r="O124" s="35">
        <f>SUMIF('Индекс локалицации'!A:A,'Тех отчет'!B124,'Индекс локалицации'!B:B)</f>
        <v>0</v>
      </c>
      <c r="P124" s="25" t="e">
        <f>AVERAGEIFS('Детализация отчётов'!W:W,'Детализация отчётов'!F:F,'Тех отчет'!B124,'Детализация отчётов'!J:J,"Продажа",'Детализация отчётов'!K:K,"Продажа")</f>
        <v>#DIV/0!</v>
      </c>
      <c r="Q124" s="23" t="e">
        <f>INDEX('Рейтинг по отзывам'!F:F,MATCH('Тех отчет'!B124,'Рейтинг по отзывам'!B:B,0))</f>
        <v>#N/A</v>
      </c>
      <c r="R124" s="26" t="e">
        <f>INDEX('рейтинг WB'!B:B,MATCH('Тех отчет'!B124,'рейтинг WB'!A:A,0))</f>
        <v>#N/A</v>
      </c>
      <c r="S124" s="27">
        <f>SUMIFS('Детализация отчётов'!AH:AH,'Детализация отчётов'!F:F,'Тех отчет'!B124,'Детализация отчётов'!J:J,"Продажа",'Детализация отчётов'!K:K,"Продажа")-SUMIFS('Детализация отчётов'!AH:AH,'Детализация отчётов'!F:F,'Тех отчет'!B124,'Детализация отчётов'!J:J,"Возврат",'Детализация отчётов'!K:K,"Возврат")</f>
        <v>0</v>
      </c>
      <c r="T124" s="23">
        <f>IFERROR(INDEX(Себестоимость!B:B,MATCH('Тех отчет'!B124,Себестоимость!A:A,0)),0)</f>
        <v>0</v>
      </c>
      <c r="U124" s="34" t="e">
        <f t="shared" si="10"/>
        <v>#DIV/0!</v>
      </c>
      <c r="V124" s="24">
        <f t="shared" si="11"/>
        <v>0</v>
      </c>
      <c r="W124" s="24">
        <f t="shared" si="12"/>
        <v>0</v>
      </c>
      <c r="X124" s="24" t="e">
        <f t="shared" si="13"/>
        <v>#DIV/0!</v>
      </c>
      <c r="Y124" s="23" t="e">
        <f>AVERAGEIFS('Детализация отчётов'!T:T,'Детализация отчётов'!F:F,'Тех отчет'!B124,'Детализация отчётов'!J:J,"Продажа",'Детализация отчётов'!K:K,"Продажа")</f>
        <v>#DIV/0!</v>
      </c>
      <c r="Z124" s="23">
        <f>SUMIF('Детализация отчётов'!F:F,'Тех отчет'!B124, 'Детализация отчётов'!AC:AC)</f>
        <v>0</v>
      </c>
      <c r="AA124" s="28"/>
      <c r="AB124" s="28"/>
      <c r="AC124" s="28"/>
      <c r="AD124" s="28"/>
      <c r="AE124" s="28"/>
      <c r="AF124" s="28"/>
    </row>
    <row r="125" spans="1:32" ht="15" thickBot="1">
      <c r="A125" s="23" t="s">
        <v>39</v>
      </c>
      <c r="B125" s="23" t="s">
        <v>187</v>
      </c>
      <c r="C125" s="24">
        <f>SUMIF(Продажи!F:F,'Тех отчет'!B125,Продажи!M:M)</f>
        <v>0</v>
      </c>
      <c r="D125" s="24">
        <f>SUMIF(Продажи!F:F,'Тех отчет'!B125,Продажи!L:L)</f>
        <v>0</v>
      </c>
      <c r="E125" s="24">
        <f>SUMIFS('Детализация отчётов'!T:T,'Детализация отчётов'!F:F,'Тех отчет'!B125,'Детализация отчётов'!J:J,"Продажа",'Детализация отчётов'!K:K,"Продажа")-SUMIFS('Детализация отчётов'!T:T,'Детализация отчётов'!F:F,'Тех отчет'!B125,'Детализация отчётов'!J:J,"Возврат",'Детализация отчётов'!K:K,"Возврат")</f>
        <v>0</v>
      </c>
      <c r="F125" s="24">
        <f>SUMIFS('Детализация отчётов'!N:N,'Детализация отчётов'!F:F,'Тех отчет'!B125,'Детализация отчётов'!J:J,"Продажа",'Детализация отчётов'!K:K,"Продажа")-SUMIFS('Детализация отчётов'!N:N,'Детализация отчётов'!F:F,'Тех отчет'!B125,'Детализация отчётов'!J:J,"Возврат",'Детализация отчётов'!K:K,"Возврат")</f>
        <v>0</v>
      </c>
      <c r="G125" s="24">
        <f>IFERROR(AVERAGEIFS('Детализация отчётов'!P:P,'Детализация отчётов'!F:F,'Тех отчет'!B125,'Детализация отчётов'!J:J,"Продажа",'Детализация отчётов'!K:K,"Продажа"),0)</f>
        <v>0</v>
      </c>
      <c r="H125" s="25" t="e">
        <f>INDEX('% выкупа'!B:B,MATCH(B125,'% выкупа'!A:A,0))</f>
        <v>#N/A</v>
      </c>
      <c r="I125" s="24">
        <f>IFERROR(INDEX(реклама!B:B,MATCH('Тех отчет'!B125,реклама!A:A,0)),0)</f>
        <v>0</v>
      </c>
      <c r="J125" s="24">
        <f>IFERROR(INDEX('Сумма по хранению'!B:B,MATCH(B125,'Сумма по хранению'!A:A,0)),0)</f>
        <v>0</v>
      </c>
      <c r="K125" s="24">
        <f>SUMIF('Детализация отчётов'!F:F,'Тех отчет'!B125, 'Детализация отчётов'!AK:AK)</f>
        <v>0</v>
      </c>
      <c r="L125" s="24" t="e">
        <f t="shared" si="8"/>
        <v>#DIV/0!</v>
      </c>
      <c r="M125" s="24" t="e">
        <f>INDEX('Остатки по складам'!B:B,MATCH(B125,'Остатки по складам'!A:A,0))</f>
        <v>#N/A</v>
      </c>
      <c r="N125" s="24">
        <f t="shared" si="9"/>
        <v>0</v>
      </c>
      <c r="O125" s="35">
        <f>SUMIF('Индекс локалицации'!A:A,'Тех отчет'!B125,'Индекс локалицации'!B:B)</f>
        <v>0</v>
      </c>
      <c r="P125" s="25" t="e">
        <f>AVERAGEIFS('Детализация отчётов'!W:W,'Детализация отчётов'!F:F,'Тех отчет'!B125,'Детализация отчётов'!J:J,"Продажа",'Детализация отчётов'!K:K,"Продажа")</f>
        <v>#DIV/0!</v>
      </c>
      <c r="Q125" s="23" t="e">
        <f>INDEX('Рейтинг по отзывам'!F:F,MATCH('Тех отчет'!B125,'Рейтинг по отзывам'!B:B,0))</f>
        <v>#N/A</v>
      </c>
      <c r="R125" s="26" t="e">
        <f>INDEX('рейтинг WB'!B:B,MATCH('Тех отчет'!B125,'рейтинг WB'!A:A,0))</f>
        <v>#N/A</v>
      </c>
      <c r="S125" s="27">
        <f>SUMIFS('Детализация отчётов'!AH:AH,'Детализация отчётов'!F:F,'Тех отчет'!B125,'Детализация отчётов'!J:J,"Продажа",'Детализация отчётов'!K:K,"Продажа")-SUMIFS('Детализация отчётов'!AH:AH,'Детализация отчётов'!F:F,'Тех отчет'!B125,'Детализация отчётов'!J:J,"Возврат",'Детализация отчётов'!K:K,"Возврат")</f>
        <v>0</v>
      </c>
      <c r="T125" s="23">
        <f>IFERROR(INDEX(Себестоимость!B:B,MATCH('Тех отчет'!B125,Себестоимость!A:A,0)),0)</f>
        <v>0</v>
      </c>
      <c r="U125" s="34" t="e">
        <f t="shared" si="10"/>
        <v>#DIV/0!</v>
      </c>
      <c r="V125" s="24">
        <f t="shared" si="11"/>
        <v>0</v>
      </c>
      <c r="W125" s="24">
        <f t="shared" si="12"/>
        <v>0</v>
      </c>
      <c r="X125" s="24" t="e">
        <f t="shared" si="13"/>
        <v>#DIV/0!</v>
      </c>
      <c r="Y125" s="23" t="e">
        <f>AVERAGEIFS('Детализация отчётов'!T:T,'Детализация отчётов'!F:F,'Тех отчет'!B125,'Детализация отчётов'!J:J,"Продажа",'Детализация отчётов'!K:K,"Продажа")</f>
        <v>#DIV/0!</v>
      </c>
      <c r="Z125" s="23">
        <f>SUMIF('Детализация отчётов'!F:F,'Тех отчет'!B125, 'Детализация отчётов'!AC:AC)</f>
        <v>0</v>
      </c>
      <c r="AA125" s="28"/>
      <c r="AB125" s="28"/>
      <c r="AC125" s="28"/>
      <c r="AD125" s="28"/>
      <c r="AE125" s="28"/>
      <c r="AF125" s="28"/>
    </row>
    <row r="126" spans="1:32" ht="15" thickBot="1">
      <c r="A126" s="23" t="s">
        <v>39</v>
      </c>
      <c r="B126" s="23" t="s">
        <v>205</v>
      </c>
      <c r="C126" s="24">
        <f>SUMIF(Продажи!F:F,'Тех отчет'!B126,Продажи!M:M)</f>
        <v>0</v>
      </c>
      <c r="D126" s="24">
        <f>SUMIF(Продажи!F:F,'Тех отчет'!B126,Продажи!L:L)</f>
        <v>0</v>
      </c>
      <c r="E126" s="24">
        <f>SUMIFS('Детализация отчётов'!T:T,'Детализация отчётов'!F:F,'Тех отчет'!B126,'Детализация отчётов'!J:J,"Продажа",'Детализация отчётов'!K:K,"Продажа")-SUMIFS('Детализация отчётов'!T:T,'Детализация отчётов'!F:F,'Тех отчет'!B126,'Детализация отчётов'!J:J,"Возврат",'Детализация отчётов'!K:K,"Возврат")</f>
        <v>0</v>
      </c>
      <c r="F126" s="24">
        <f>SUMIFS('Детализация отчётов'!N:N,'Детализация отчётов'!F:F,'Тех отчет'!B126,'Детализация отчётов'!J:J,"Продажа",'Детализация отчётов'!K:K,"Продажа")-SUMIFS('Детализация отчётов'!N:N,'Детализация отчётов'!F:F,'Тех отчет'!B126,'Детализация отчётов'!J:J,"Возврат",'Детализация отчётов'!K:K,"Возврат")</f>
        <v>0</v>
      </c>
      <c r="G126" s="24">
        <f>IFERROR(AVERAGEIFS('Детализация отчётов'!P:P,'Детализация отчётов'!F:F,'Тех отчет'!B126,'Детализация отчётов'!J:J,"Продажа",'Детализация отчётов'!K:K,"Продажа"),0)</f>
        <v>0</v>
      </c>
      <c r="H126" s="25" t="e">
        <f>INDEX('% выкупа'!B:B,MATCH(B126,'% выкупа'!A:A,0))</f>
        <v>#N/A</v>
      </c>
      <c r="I126" s="24">
        <f>IFERROR(INDEX(реклама!B:B,MATCH('Тех отчет'!B126,реклама!A:A,0)),0)</f>
        <v>0</v>
      </c>
      <c r="J126" s="24">
        <f>IFERROR(INDEX('Сумма по хранению'!B:B,MATCH(B126,'Сумма по хранению'!A:A,0)),0)</f>
        <v>0</v>
      </c>
      <c r="K126" s="24">
        <f>SUMIF('Детализация отчётов'!F:F,'Тех отчет'!B126, 'Детализация отчётов'!AK:AK)</f>
        <v>0</v>
      </c>
      <c r="L126" s="24" t="e">
        <f t="shared" si="8"/>
        <v>#DIV/0!</v>
      </c>
      <c r="M126" s="24" t="e">
        <f>INDEX('Остатки по складам'!B:B,MATCH(B126,'Остатки по складам'!A:A,0))</f>
        <v>#N/A</v>
      </c>
      <c r="N126" s="24">
        <f t="shared" si="9"/>
        <v>0</v>
      </c>
      <c r="O126" s="35">
        <f>SUMIF('Индекс локалицации'!A:A,'Тех отчет'!B126,'Индекс локалицации'!B:B)</f>
        <v>0</v>
      </c>
      <c r="P126" s="25" t="e">
        <f>AVERAGEIFS('Детализация отчётов'!W:W,'Детализация отчётов'!F:F,'Тех отчет'!B126,'Детализация отчётов'!J:J,"Продажа",'Детализация отчётов'!K:K,"Продажа")</f>
        <v>#DIV/0!</v>
      </c>
      <c r="Q126" s="23" t="e">
        <f>INDEX('Рейтинг по отзывам'!F:F,MATCH('Тех отчет'!B126,'Рейтинг по отзывам'!B:B,0))</f>
        <v>#N/A</v>
      </c>
      <c r="R126" s="26" t="e">
        <f>INDEX('рейтинг WB'!B:B,MATCH('Тех отчет'!B126,'рейтинг WB'!A:A,0))</f>
        <v>#N/A</v>
      </c>
      <c r="S126" s="27">
        <f>SUMIFS('Детализация отчётов'!AH:AH,'Детализация отчётов'!F:F,'Тех отчет'!B126,'Детализация отчётов'!J:J,"Продажа",'Детализация отчётов'!K:K,"Продажа")-SUMIFS('Детализация отчётов'!AH:AH,'Детализация отчётов'!F:F,'Тех отчет'!B126,'Детализация отчётов'!J:J,"Возврат",'Детализация отчётов'!K:K,"Возврат")</f>
        <v>0</v>
      </c>
      <c r="T126" s="23">
        <f>IFERROR(INDEX(Себестоимость!B:B,MATCH('Тех отчет'!B126,Себестоимость!A:A,0)),0)</f>
        <v>0</v>
      </c>
      <c r="U126" s="34" t="e">
        <f t="shared" si="10"/>
        <v>#DIV/0!</v>
      </c>
      <c r="V126" s="24">
        <f t="shared" si="11"/>
        <v>0</v>
      </c>
      <c r="W126" s="24">
        <f t="shared" si="12"/>
        <v>0</v>
      </c>
      <c r="X126" s="24" t="e">
        <f t="shared" si="13"/>
        <v>#DIV/0!</v>
      </c>
      <c r="Y126" s="23" t="e">
        <f>AVERAGEIFS('Детализация отчётов'!T:T,'Детализация отчётов'!F:F,'Тех отчет'!B126,'Детализация отчётов'!J:J,"Продажа",'Детализация отчётов'!K:K,"Продажа")</f>
        <v>#DIV/0!</v>
      </c>
      <c r="Z126" s="23">
        <f>SUMIF('Детализация отчётов'!F:F,'Тех отчет'!B126, 'Детализация отчётов'!AC:AC)</f>
        <v>0</v>
      </c>
      <c r="AA126" s="28"/>
      <c r="AB126" s="28"/>
      <c r="AC126" s="28"/>
      <c r="AD126" s="28"/>
      <c r="AE126" s="28"/>
      <c r="AF126" s="28"/>
    </row>
    <row r="127" spans="1:32" ht="15" thickBot="1">
      <c r="A127" s="23" t="s">
        <v>39</v>
      </c>
      <c r="B127" s="23" t="s">
        <v>206</v>
      </c>
      <c r="C127" s="24">
        <f>SUMIF(Продажи!F:F,'Тех отчет'!B127,Продажи!M:M)</f>
        <v>0</v>
      </c>
      <c r="D127" s="24">
        <f>SUMIF(Продажи!F:F,'Тех отчет'!B127,Продажи!L:L)</f>
        <v>0</v>
      </c>
      <c r="E127" s="24">
        <f>SUMIFS('Детализация отчётов'!T:T,'Детализация отчётов'!F:F,'Тех отчет'!B127,'Детализация отчётов'!J:J,"Продажа",'Детализация отчётов'!K:K,"Продажа")-SUMIFS('Детализация отчётов'!T:T,'Детализация отчётов'!F:F,'Тех отчет'!B127,'Детализация отчётов'!J:J,"Возврат",'Детализация отчётов'!K:K,"Возврат")</f>
        <v>0</v>
      </c>
      <c r="F127" s="24">
        <f>SUMIFS('Детализация отчётов'!N:N,'Детализация отчётов'!F:F,'Тех отчет'!B127,'Детализация отчётов'!J:J,"Продажа",'Детализация отчётов'!K:K,"Продажа")-SUMIFS('Детализация отчётов'!N:N,'Детализация отчётов'!F:F,'Тех отчет'!B127,'Детализация отчётов'!J:J,"Возврат",'Детализация отчётов'!K:K,"Возврат")</f>
        <v>0</v>
      </c>
      <c r="G127" s="24">
        <f>IFERROR(AVERAGEIFS('Детализация отчётов'!P:P,'Детализация отчётов'!F:F,'Тех отчет'!B127,'Детализация отчётов'!J:J,"Продажа",'Детализация отчётов'!K:K,"Продажа"),0)</f>
        <v>0</v>
      </c>
      <c r="H127" s="25" t="e">
        <f>INDEX('% выкупа'!B:B,MATCH(B127,'% выкупа'!A:A,0))</f>
        <v>#N/A</v>
      </c>
      <c r="I127" s="24">
        <f>IFERROR(INDEX(реклама!B:B,MATCH('Тех отчет'!B127,реклама!A:A,0)),0)</f>
        <v>0</v>
      </c>
      <c r="J127" s="24">
        <f>IFERROR(INDEX('Сумма по хранению'!B:B,MATCH(B127,'Сумма по хранению'!A:A,0)),0)</f>
        <v>0</v>
      </c>
      <c r="K127" s="24">
        <f>SUMIF('Детализация отчётов'!F:F,'Тех отчет'!B127, 'Детализация отчётов'!AK:AK)</f>
        <v>0</v>
      </c>
      <c r="L127" s="24" t="e">
        <f t="shared" si="8"/>
        <v>#DIV/0!</v>
      </c>
      <c r="M127" s="24" t="e">
        <f>INDEX('Остатки по складам'!B:B,MATCH(B127,'Остатки по складам'!A:A,0))</f>
        <v>#N/A</v>
      </c>
      <c r="N127" s="24">
        <f t="shared" si="9"/>
        <v>0</v>
      </c>
      <c r="O127" s="35">
        <f>SUMIF('Индекс локалицации'!A:A,'Тех отчет'!B127,'Индекс локалицации'!B:B)</f>
        <v>0</v>
      </c>
      <c r="P127" s="25" t="e">
        <f>AVERAGEIFS('Детализация отчётов'!W:W,'Детализация отчётов'!F:F,'Тех отчет'!B127,'Детализация отчётов'!J:J,"Продажа",'Детализация отчётов'!K:K,"Продажа")</f>
        <v>#DIV/0!</v>
      </c>
      <c r="Q127" s="23" t="e">
        <f>INDEX('Рейтинг по отзывам'!F:F,MATCH('Тех отчет'!B127,'Рейтинг по отзывам'!B:B,0))</f>
        <v>#N/A</v>
      </c>
      <c r="R127" s="26" t="e">
        <f>INDEX('рейтинг WB'!B:B,MATCH('Тех отчет'!B127,'рейтинг WB'!A:A,0))</f>
        <v>#N/A</v>
      </c>
      <c r="S127" s="27">
        <f>SUMIFS('Детализация отчётов'!AH:AH,'Детализация отчётов'!F:F,'Тех отчет'!B127,'Детализация отчётов'!J:J,"Продажа",'Детализация отчётов'!K:K,"Продажа")-SUMIFS('Детализация отчётов'!AH:AH,'Детализация отчётов'!F:F,'Тех отчет'!B127,'Детализация отчётов'!J:J,"Возврат",'Детализация отчётов'!K:K,"Возврат")</f>
        <v>0</v>
      </c>
      <c r="T127" s="23">
        <f>IFERROR(INDEX(Себестоимость!B:B,MATCH('Тех отчет'!B127,Себестоимость!A:A,0)),0)</f>
        <v>0</v>
      </c>
      <c r="U127" s="34" t="e">
        <f t="shared" si="10"/>
        <v>#DIV/0!</v>
      </c>
      <c r="V127" s="24">
        <f t="shared" si="11"/>
        <v>0</v>
      </c>
      <c r="W127" s="24">
        <f t="shared" si="12"/>
        <v>0</v>
      </c>
      <c r="X127" s="24" t="e">
        <f t="shared" si="13"/>
        <v>#DIV/0!</v>
      </c>
      <c r="Y127" s="23" t="e">
        <f>AVERAGEIFS('Детализация отчётов'!T:T,'Детализация отчётов'!F:F,'Тех отчет'!B127,'Детализация отчётов'!J:J,"Продажа",'Детализация отчётов'!K:K,"Продажа")</f>
        <v>#DIV/0!</v>
      </c>
      <c r="Z127" s="23">
        <f>SUMIF('Детализация отчётов'!F:F,'Тех отчет'!B127, 'Детализация отчётов'!AC:AC)</f>
        <v>0</v>
      </c>
      <c r="AA127" s="28"/>
      <c r="AB127" s="28"/>
      <c r="AC127" s="28"/>
      <c r="AD127" s="28"/>
      <c r="AE127" s="28"/>
      <c r="AF127" s="28"/>
    </row>
    <row r="128" spans="1:32" ht="15" thickBot="1">
      <c r="A128" s="23" t="s">
        <v>39</v>
      </c>
      <c r="B128" s="23" t="s">
        <v>207</v>
      </c>
      <c r="C128" s="24">
        <f>SUMIF(Продажи!F:F,'Тех отчет'!B128,Продажи!M:M)</f>
        <v>0</v>
      </c>
      <c r="D128" s="24">
        <f>SUMIF(Продажи!F:F,'Тех отчет'!B128,Продажи!L:L)</f>
        <v>0</v>
      </c>
      <c r="E128" s="24">
        <f>SUMIFS('Детализация отчётов'!T:T,'Детализация отчётов'!F:F,'Тех отчет'!B128,'Детализация отчётов'!J:J,"Продажа",'Детализация отчётов'!K:K,"Продажа")-SUMIFS('Детализация отчётов'!T:T,'Детализация отчётов'!F:F,'Тех отчет'!B128,'Детализация отчётов'!J:J,"Возврат",'Детализация отчётов'!K:K,"Возврат")</f>
        <v>0</v>
      </c>
      <c r="F128" s="24">
        <f>SUMIFS('Детализация отчётов'!N:N,'Детализация отчётов'!F:F,'Тех отчет'!B128,'Детализация отчётов'!J:J,"Продажа",'Детализация отчётов'!K:K,"Продажа")-SUMIFS('Детализация отчётов'!N:N,'Детализация отчётов'!F:F,'Тех отчет'!B128,'Детализация отчётов'!J:J,"Возврат",'Детализация отчётов'!K:K,"Возврат")</f>
        <v>0</v>
      </c>
      <c r="G128" s="24">
        <f>IFERROR(AVERAGEIFS('Детализация отчётов'!P:P,'Детализация отчётов'!F:F,'Тех отчет'!B128,'Детализация отчётов'!J:J,"Продажа",'Детализация отчётов'!K:K,"Продажа"),0)</f>
        <v>0</v>
      </c>
      <c r="H128" s="25" t="e">
        <f>INDEX('% выкупа'!B:B,MATCH(B128,'% выкупа'!A:A,0))</f>
        <v>#N/A</v>
      </c>
      <c r="I128" s="24">
        <f>IFERROR(INDEX(реклама!B:B,MATCH('Тех отчет'!B128,реклама!A:A,0)),0)</f>
        <v>0</v>
      </c>
      <c r="J128" s="24">
        <f>IFERROR(INDEX('Сумма по хранению'!B:B,MATCH(B128,'Сумма по хранению'!A:A,0)),0)</f>
        <v>0</v>
      </c>
      <c r="K128" s="24">
        <f>SUMIF('Детализация отчётов'!F:F,'Тех отчет'!B128, 'Детализация отчётов'!AK:AK)</f>
        <v>0</v>
      </c>
      <c r="L128" s="24" t="e">
        <f t="shared" si="8"/>
        <v>#DIV/0!</v>
      </c>
      <c r="M128" s="24" t="e">
        <f>INDEX('Остатки по складам'!B:B,MATCH(B128,'Остатки по складам'!A:A,0))</f>
        <v>#N/A</v>
      </c>
      <c r="N128" s="24">
        <f t="shared" si="9"/>
        <v>0</v>
      </c>
      <c r="O128" s="35">
        <f>SUMIF('Индекс локалицации'!A:A,'Тех отчет'!B128,'Индекс локалицации'!B:B)</f>
        <v>0</v>
      </c>
      <c r="P128" s="25" t="e">
        <f>AVERAGEIFS('Детализация отчётов'!W:W,'Детализация отчётов'!F:F,'Тех отчет'!B128,'Детализация отчётов'!J:J,"Продажа",'Детализация отчётов'!K:K,"Продажа")</f>
        <v>#DIV/0!</v>
      </c>
      <c r="Q128" s="23" t="e">
        <f>INDEX('Рейтинг по отзывам'!F:F,MATCH('Тех отчет'!B128,'Рейтинг по отзывам'!B:B,0))</f>
        <v>#N/A</v>
      </c>
      <c r="R128" s="26" t="e">
        <f>INDEX('рейтинг WB'!B:B,MATCH('Тех отчет'!B128,'рейтинг WB'!A:A,0))</f>
        <v>#N/A</v>
      </c>
      <c r="S128" s="27">
        <f>SUMIFS('Детализация отчётов'!AH:AH,'Детализация отчётов'!F:F,'Тех отчет'!B128,'Детализация отчётов'!J:J,"Продажа",'Детализация отчётов'!K:K,"Продажа")-SUMIFS('Детализация отчётов'!AH:AH,'Детализация отчётов'!F:F,'Тех отчет'!B128,'Детализация отчётов'!J:J,"Возврат",'Детализация отчётов'!K:K,"Возврат")</f>
        <v>0</v>
      </c>
      <c r="T128" s="23">
        <f>IFERROR(INDEX(Себестоимость!B:B,MATCH('Тех отчет'!B128,Себестоимость!A:A,0)),0)</f>
        <v>0</v>
      </c>
      <c r="U128" s="34" t="e">
        <f t="shared" si="10"/>
        <v>#DIV/0!</v>
      </c>
      <c r="V128" s="24">
        <f t="shared" si="11"/>
        <v>0</v>
      </c>
      <c r="W128" s="24">
        <f t="shared" si="12"/>
        <v>0</v>
      </c>
      <c r="X128" s="24" t="e">
        <f t="shared" si="13"/>
        <v>#DIV/0!</v>
      </c>
      <c r="Y128" s="23" t="e">
        <f>AVERAGEIFS('Детализация отчётов'!T:T,'Детализация отчётов'!F:F,'Тех отчет'!B128,'Детализация отчётов'!J:J,"Продажа",'Детализация отчётов'!K:K,"Продажа")</f>
        <v>#DIV/0!</v>
      </c>
      <c r="Z128" s="23">
        <f>SUMIF('Детализация отчётов'!F:F,'Тех отчет'!B128, 'Детализация отчётов'!AC:AC)</f>
        <v>0</v>
      </c>
      <c r="AA128" s="28"/>
      <c r="AB128" s="28"/>
      <c r="AC128" s="28"/>
      <c r="AD128" s="28"/>
      <c r="AE128" s="28"/>
      <c r="AF128" s="28"/>
    </row>
    <row r="129" spans="1:32" ht="15" thickBot="1">
      <c r="A129" s="23" t="s">
        <v>39</v>
      </c>
      <c r="B129" s="23" t="s">
        <v>197</v>
      </c>
      <c r="C129" s="24">
        <f>SUMIF(Продажи!F:F,'Тех отчет'!B129,Продажи!M:M)</f>
        <v>0</v>
      </c>
      <c r="D129" s="24">
        <f>SUMIF(Продажи!F:F,'Тех отчет'!B129,Продажи!L:L)</f>
        <v>0</v>
      </c>
      <c r="E129" s="24">
        <f>SUMIFS('Детализация отчётов'!T:T,'Детализация отчётов'!F:F,'Тех отчет'!B129,'Детализация отчётов'!J:J,"Продажа",'Детализация отчётов'!K:K,"Продажа")-SUMIFS('Детализация отчётов'!T:T,'Детализация отчётов'!F:F,'Тех отчет'!B129,'Детализация отчётов'!J:J,"Возврат",'Детализация отчётов'!K:K,"Возврат")</f>
        <v>0</v>
      </c>
      <c r="F129" s="24">
        <f>SUMIFS('Детализация отчётов'!N:N,'Детализация отчётов'!F:F,'Тех отчет'!B129,'Детализация отчётов'!J:J,"Продажа",'Детализация отчётов'!K:K,"Продажа")-SUMIFS('Детализация отчётов'!N:N,'Детализация отчётов'!F:F,'Тех отчет'!B129,'Детализация отчётов'!J:J,"Возврат",'Детализация отчётов'!K:K,"Возврат")</f>
        <v>0</v>
      </c>
      <c r="G129" s="24">
        <f>IFERROR(AVERAGEIFS('Детализация отчётов'!P:P,'Детализация отчётов'!F:F,'Тех отчет'!B129,'Детализация отчётов'!J:J,"Продажа",'Детализация отчётов'!K:K,"Продажа"),0)</f>
        <v>0</v>
      </c>
      <c r="H129" s="25" t="e">
        <f>INDEX('% выкупа'!B:B,MATCH(B129,'% выкупа'!A:A,0))</f>
        <v>#N/A</v>
      </c>
      <c r="I129" s="24">
        <f>IFERROR(INDEX(реклама!B:B,MATCH('Тех отчет'!B129,реклама!A:A,0)),0)</f>
        <v>0</v>
      </c>
      <c r="J129" s="24">
        <f>IFERROR(INDEX('Сумма по хранению'!B:B,MATCH(B129,'Сумма по хранению'!A:A,0)),0)</f>
        <v>0</v>
      </c>
      <c r="K129" s="24">
        <f>SUMIF('Детализация отчётов'!F:F,'Тех отчет'!B129, 'Детализация отчётов'!AK:AK)</f>
        <v>0</v>
      </c>
      <c r="L129" s="24" t="e">
        <f t="shared" si="8"/>
        <v>#DIV/0!</v>
      </c>
      <c r="M129" s="24" t="e">
        <f>INDEX('Остатки по складам'!B:B,MATCH(B129,'Остатки по складам'!A:A,0))</f>
        <v>#N/A</v>
      </c>
      <c r="N129" s="24">
        <f t="shared" si="9"/>
        <v>0</v>
      </c>
      <c r="O129" s="35">
        <f>SUMIF('Индекс локалицации'!A:A,'Тех отчет'!B129,'Индекс локалицации'!B:B)</f>
        <v>0</v>
      </c>
      <c r="P129" s="25" t="e">
        <f>AVERAGEIFS('Детализация отчётов'!W:W,'Детализация отчётов'!F:F,'Тех отчет'!B129,'Детализация отчётов'!J:J,"Продажа",'Детализация отчётов'!K:K,"Продажа")</f>
        <v>#DIV/0!</v>
      </c>
      <c r="Q129" s="23" t="e">
        <f>INDEX('Рейтинг по отзывам'!F:F,MATCH('Тех отчет'!B129,'Рейтинг по отзывам'!B:B,0))</f>
        <v>#N/A</v>
      </c>
      <c r="R129" s="26" t="e">
        <f>INDEX('рейтинг WB'!B:B,MATCH('Тех отчет'!B129,'рейтинг WB'!A:A,0))</f>
        <v>#N/A</v>
      </c>
      <c r="S129" s="27">
        <f>SUMIFS('Детализация отчётов'!AH:AH,'Детализация отчётов'!F:F,'Тех отчет'!B129,'Детализация отчётов'!J:J,"Продажа",'Детализация отчётов'!K:K,"Продажа")-SUMIFS('Детализация отчётов'!AH:AH,'Детализация отчётов'!F:F,'Тех отчет'!B129,'Детализация отчётов'!J:J,"Возврат",'Детализация отчётов'!K:K,"Возврат")</f>
        <v>0</v>
      </c>
      <c r="T129" s="23">
        <f>IFERROR(INDEX(Себестоимость!B:B,MATCH('Тех отчет'!B129,Себестоимость!A:A,0)),0)</f>
        <v>0</v>
      </c>
      <c r="U129" s="34" t="e">
        <f t="shared" si="10"/>
        <v>#DIV/0!</v>
      </c>
      <c r="V129" s="24">
        <f t="shared" si="11"/>
        <v>0</v>
      </c>
      <c r="W129" s="24">
        <f t="shared" si="12"/>
        <v>0</v>
      </c>
      <c r="X129" s="24" t="e">
        <f t="shared" si="13"/>
        <v>#DIV/0!</v>
      </c>
      <c r="Y129" s="23" t="e">
        <f>AVERAGEIFS('Детализация отчётов'!T:T,'Детализация отчётов'!F:F,'Тех отчет'!B129,'Детализация отчётов'!J:J,"Продажа",'Детализация отчётов'!K:K,"Продажа")</f>
        <v>#DIV/0!</v>
      </c>
      <c r="Z129" s="23">
        <f>SUMIF('Детализация отчётов'!F:F,'Тех отчет'!B129, 'Детализация отчётов'!AC:AC)</f>
        <v>0</v>
      </c>
      <c r="AA129" s="28"/>
      <c r="AB129" s="28"/>
      <c r="AC129" s="28"/>
      <c r="AD129" s="28"/>
      <c r="AE129" s="28"/>
      <c r="AF129" s="28"/>
    </row>
    <row r="130" spans="1:32" ht="15" thickBot="1">
      <c r="A130" s="23" t="s">
        <v>39</v>
      </c>
      <c r="B130" s="23" t="s">
        <v>198</v>
      </c>
      <c r="C130" s="24">
        <f>SUMIF(Продажи!F:F,'Тех отчет'!B130,Продажи!M:M)</f>
        <v>0</v>
      </c>
      <c r="D130" s="24">
        <f>SUMIF(Продажи!F:F,'Тех отчет'!B130,Продажи!L:L)</f>
        <v>0</v>
      </c>
      <c r="E130" s="24">
        <f>SUMIFS('Детализация отчётов'!T:T,'Детализация отчётов'!F:F,'Тех отчет'!B130,'Детализация отчётов'!J:J,"Продажа",'Детализация отчётов'!K:K,"Продажа")-SUMIFS('Детализация отчётов'!T:T,'Детализация отчётов'!F:F,'Тех отчет'!B130,'Детализация отчётов'!J:J,"Возврат",'Детализация отчётов'!K:K,"Возврат")</f>
        <v>0</v>
      </c>
      <c r="F130" s="24">
        <f>SUMIFS('Детализация отчётов'!N:N,'Детализация отчётов'!F:F,'Тех отчет'!B130,'Детализация отчётов'!J:J,"Продажа",'Детализация отчётов'!K:K,"Продажа")-SUMIFS('Детализация отчётов'!N:N,'Детализация отчётов'!F:F,'Тех отчет'!B130,'Детализация отчётов'!J:J,"Возврат",'Детализация отчётов'!K:K,"Возврат")</f>
        <v>0</v>
      </c>
      <c r="G130" s="24">
        <f>IFERROR(AVERAGEIFS('Детализация отчётов'!P:P,'Детализация отчётов'!F:F,'Тех отчет'!B130,'Детализация отчётов'!J:J,"Продажа",'Детализация отчётов'!K:K,"Продажа"),0)</f>
        <v>0</v>
      </c>
      <c r="H130" s="25" t="e">
        <f>INDEX('% выкупа'!B:B,MATCH(B130,'% выкупа'!A:A,0))</f>
        <v>#N/A</v>
      </c>
      <c r="I130" s="24">
        <f>IFERROR(INDEX(реклама!B:B,MATCH('Тех отчет'!B130,реклама!A:A,0)),0)</f>
        <v>0</v>
      </c>
      <c r="J130" s="24">
        <f>IFERROR(INDEX('Сумма по хранению'!B:B,MATCH(B130,'Сумма по хранению'!A:A,0)),0)</f>
        <v>0</v>
      </c>
      <c r="K130" s="24">
        <f>SUMIF('Детализация отчётов'!F:F,'Тех отчет'!B130, 'Детализация отчётов'!AK:AK)</f>
        <v>0</v>
      </c>
      <c r="L130" s="24" t="e">
        <f t="shared" si="8"/>
        <v>#DIV/0!</v>
      </c>
      <c r="M130" s="24" t="e">
        <f>INDEX('Остатки по складам'!B:B,MATCH(B130,'Остатки по складам'!A:A,0))</f>
        <v>#N/A</v>
      </c>
      <c r="N130" s="24">
        <f t="shared" si="9"/>
        <v>0</v>
      </c>
      <c r="O130" s="35">
        <f>SUMIF('Индекс локалицации'!A:A,'Тех отчет'!B130,'Индекс локалицации'!B:B)</f>
        <v>0</v>
      </c>
      <c r="P130" s="25" t="e">
        <f>AVERAGEIFS('Детализация отчётов'!W:W,'Детализация отчётов'!F:F,'Тех отчет'!B130,'Детализация отчётов'!J:J,"Продажа",'Детализация отчётов'!K:K,"Продажа")</f>
        <v>#DIV/0!</v>
      </c>
      <c r="Q130" s="23" t="e">
        <f>INDEX('Рейтинг по отзывам'!F:F,MATCH('Тех отчет'!B130,'Рейтинг по отзывам'!B:B,0))</f>
        <v>#N/A</v>
      </c>
      <c r="R130" s="26" t="e">
        <f>INDEX('рейтинг WB'!B:B,MATCH('Тех отчет'!B130,'рейтинг WB'!A:A,0))</f>
        <v>#N/A</v>
      </c>
      <c r="S130" s="27">
        <f>SUMIFS('Детализация отчётов'!AH:AH,'Детализация отчётов'!F:F,'Тех отчет'!B130,'Детализация отчётов'!J:J,"Продажа",'Детализация отчётов'!K:K,"Продажа")-SUMIFS('Детализация отчётов'!AH:AH,'Детализация отчётов'!F:F,'Тех отчет'!B130,'Детализация отчётов'!J:J,"Возврат",'Детализация отчётов'!K:K,"Возврат")</f>
        <v>0</v>
      </c>
      <c r="T130" s="23">
        <f>IFERROR(INDEX(Себестоимость!B:B,MATCH('Тех отчет'!B130,Себестоимость!A:A,0)),0)</f>
        <v>0</v>
      </c>
      <c r="U130" s="34" t="e">
        <f t="shared" si="10"/>
        <v>#DIV/0!</v>
      </c>
      <c r="V130" s="24">
        <f t="shared" si="11"/>
        <v>0</v>
      </c>
      <c r="W130" s="24">
        <f t="shared" si="12"/>
        <v>0</v>
      </c>
      <c r="X130" s="24" t="e">
        <f t="shared" si="13"/>
        <v>#DIV/0!</v>
      </c>
      <c r="Y130" s="23" t="e">
        <f>AVERAGEIFS('Детализация отчётов'!T:T,'Детализация отчётов'!F:F,'Тех отчет'!B130,'Детализация отчётов'!J:J,"Продажа",'Детализация отчётов'!K:K,"Продажа")</f>
        <v>#DIV/0!</v>
      </c>
      <c r="Z130" s="23">
        <f>SUMIF('Детализация отчётов'!F:F,'Тех отчет'!B130, 'Детализация отчётов'!AC:AC)</f>
        <v>0</v>
      </c>
      <c r="AA130" s="28"/>
      <c r="AB130" s="28"/>
      <c r="AC130" s="28"/>
      <c r="AD130" s="28"/>
      <c r="AE130" s="28"/>
      <c r="AF130" s="28"/>
    </row>
    <row r="131" spans="1:32" ht="15" thickBot="1">
      <c r="A131" s="23" t="s">
        <v>39</v>
      </c>
      <c r="B131" s="23" t="s">
        <v>199</v>
      </c>
      <c r="C131" s="24">
        <f>SUMIF(Продажи!F:F,'Тех отчет'!B131,Продажи!M:M)</f>
        <v>0</v>
      </c>
      <c r="D131" s="24">
        <f>SUMIF(Продажи!F:F,'Тех отчет'!B131,Продажи!L:L)</f>
        <v>0</v>
      </c>
      <c r="E131" s="24">
        <f>SUMIFS('Детализация отчётов'!T:T,'Детализация отчётов'!F:F,'Тех отчет'!B131,'Детализация отчётов'!J:J,"Продажа",'Детализация отчётов'!K:K,"Продажа")-SUMIFS('Детализация отчётов'!T:T,'Детализация отчётов'!F:F,'Тех отчет'!B131,'Детализация отчётов'!J:J,"Возврат",'Детализация отчётов'!K:K,"Возврат")</f>
        <v>0</v>
      </c>
      <c r="F131" s="24">
        <f>SUMIFS('Детализация отчётов'!N:N,'Детализация отчётов'!F:F,'Тех отчет'!B131,'Детализация отчётов'!J:J,"Продажа",'Детализация отчётов'!K:K,"Продажа")-SUMIFS('Детализация отчётов'!N:N,'Детализация отчётов'!F:F,'Тех отчет'!B131,'Детализация отчётов'!J:J,"Возврат",'Детализация отчётов'!K:K,"Возврат")</f>
        <v>0</v>
      </c>
      <c r="G131" s="24">
        <f>IFERROR(AVERAGEIFS('Детализация отчётов'!P:P,'Детализация отчётов'!F:F,'Тех отчет'!B131,'Детализация отчётов'!J:J,"Продажа",'Детализация отчётов'!K:K,"Продажа"),0)</f>
        <v>0</v>
      </c>
      <c r="H131" s="25" t="e">
        <f>INDEX('% выкупа'!B:B,MATCH(B131,'% выкупа'!A:A,0))</f>
        <v>#N/A</v>
      </c>
      <c r="I131" s="24">
        <f>IFERROR(INDEX(реклама!B:B,MATCH('Тех отчет'!B131,реклама!A:A,0)),0)</f>
        <v>0</v>
      </c>
      <c r="J131" s="24">
        <f>IFERROR(INDEX('Сумма по хранению'!B:B,MATCH(B131,'Сумма по хранению'!A:A,0)),0)</f>
        <v>0</v>
      </c>
      <c r="K131" s="24">
        <f>SUMIF('Детализация отчётов'!F:F,'Тех отчет'!B131, 'Детализация отчётов'!AK:AK)</f>
        <v>0</v>
      </c>
      <c r="L131" s="24" t="e">
        <f t="shared" si="8"/>
        <v>#DIV/0!</v>
      </c>
      <c r="M131" s="24" t="e">
        <f>INDEX('Остатки по складам'!B:B,MATCH(B131,'Остатки по складам'!A:A,0))</f>
        <v>#N/A</v>
      </c>
      <c r="N131" s="24">
        <f t="shared" si="9"/>
        <v>0</v>
      </c>
      <c r="O131" s="35">
        <f>SUMIF('Индекс локалицации'!A:A,'Тех отчет'!B131,'Индекс локалицации'!B:B)</f>
        <v>0</v>
      </c>
      <c r="P131" s="25" t="e">
        <f>AVERAGEIFS('Детализация отчётов'!W:W,'Детализация отчётов'!F:F,'Тех отчет'!B131,'Детализация отчётов'!J:J,"Продажа",'Детализация отчётов'!K:K,"Продажа")</f>
        <v>#DIV/0!</v>
      </c>
      <c r="Q131" s="23" t="e">
        <f>INDEX('Рейтинг по отзывам'!F:F,MATCH('Тех отчет'!B131,'Рейтинг по отзывам'!B:B,0))</f>
        <v>#N/A</v>
      </c>
      <c r="R131" s="26" t="e">
        <f>INDEX('рейтинг WB'!B:B,MATCH('Тех отчет'!B131,'рейтинг WB'!A:A,0))</f>
        <v>#N/A</v>
      </c>
      <c r="S131" s="27">
        <f>SUMIFS('Детализация отчётов'!AH:AH,'Детализация отчётов'!F:F,'Тех отчет'!B131,'Детализация отчётов'!J:J,"Продажа",'Детализация отчётов'!K:K,"Продажа")-SUMIFS('Детализация отчётов'!AH:AH,'Детализация отчётов'!F:F,'Тех отчет'!B131,'Детализация отчётов'!J:J,"Возврат",'Детализация отчётов'!K:K,"Возврат")</f>
        <v>0</v>
      </c>
      <c r="T131" s="23">
        <f>IFERROR(INDEX(Себестоимость!B:B,MATCH('Тех отчет'!B131,Себестоимость!A:A,0)),0)</f>
        <v>0</v>
      </c>
      <c r="U131" s="34" t="e">
        <f t="shared" si="10"/>
        <v>#DIV/0!</v>
      </c>
      <c r="V131" s="24">
        <f t="shared" si="11"/>
        <v>0</v>
      </c>
      <c r="W131" s="24">
        <f t="shared" si="12"/>
        <v>0</v>
      </c>
      <c r="X131" s="24" t="e">
        <f t="shared" si="13"/>
        <v>#DIV/0!</v>
      </c>
      <c r="Y131" s="23" t="e">
        <f>AVERAGEIFS('Детализация отчётов'!T:T,'Детализация отчётов'!F:F,'Тех отчет'!B131,'Детализация отчётов'!J:J,"Продажа",'Детализация отчётов'!K:K,"Продажа")</f>
        <v>#DIV/0!</v>
      </c>
      <c r="Z131" s="23">
        <f>SUMIF('Детализация отчётов'!F:F,'Тех отчет'!B131, 'Детализация отчётов'!AC:AC)</f>
        <v>0</v>
      </c>
      <c r="AA131" s="28"/>
      <c r="AB131" s="28"/>
      <c r="AC131" s="28"/>
      <c r="AD131" s="28"/>
      <c r="AE131" s="28"/>
      <c r="AF131" s="28"/>
    </row>
    <row r="132" spans="1:32" ht="15" thickBot="1">
      <c r="A132" s="23" t="s">
        <v>120</v>
      </c>
      <c r="B132" s="23" t="s">
        <v>80</v>
      </c>
      <c r="C132" s="24">
        <f>SUMIF(Продажи!F:F,'Тех отчет'!B132,Продажи!M:M)</f>
        <v>0</v>
      </c>
      <c r="D132" s="24">
        <f>SUMIF(Продажи!F:F,'Тех отчет'!B132,Продажи!L:L)</f>
        <v>0</v>
      </c>
      <c r="E132" s="24">
        <f>SUMIFS('Детализация отчётов'!T:T,'Детализация отчётов'!F:F,'Тех отчет'!B132,'Детализация отчётов'!J:J,"Продажа",'Детализация отчётов'!K:K,"Продажа")-SUMIFS('Детализация отчётов'!T:T,'Детализация отчётов'!F:F,'Тех отчет'!B132,'Детализация отчётов'!J:J,"Возврат",'Детализация отчётов'!K:K,"Возврат")</f>
        <v>0</v>
      </c>
      <c r="F132" s="24">
        <f>SUMIFS('Детализация отчётов'!N:N,'Детализация отчётов'!F:F,'Тех отчет'!B132,'Детализация отчётов'!J:J,"Продажа",'Детализация отчётов'!K:K,"Продажа")-SUMIFS('Детализация отчётов'!N:N,'Детализация отчётов'!F:F,'Тех отчет'!B132,'Детализация отчётов'!J:J,"Возврат",'Детализация отчётов'!K:K,"Возврат")</f>
        <v>0</v>
      </c>
      <c r="G132" s="24">
        <f>IFERROR(AVERAGEIFS('Детализация отчётов'!P:P,'Детализация отчётов'!F:F,'Тех отчет'!B132,'Детализация отчётов'!J:J,"Продажа",'Детализация отчётов'!K:K,"Продажа"),0)</f>
        <v>0</v>
      </c>
      <c r="H132" s="25" t="e">
        <f>INDEX('% выкупа'!B:B,MATCH(B132,'% выкупа'!A:A,0))</f>
        <v>#N/A</v>
      </c>
      <c r="I132" s="24">
        <f>IFERROR(INDEX(реклама!B:B,MATCH('Тех отчет'!B132,реклама!A:A,0)),0)</f>
        <v>0</v>
      </c>
      <c r="J132" s="24">
        <f>IFERROR(INDEX('Сумма по хранению'!B:B,MATCH(B132,'Сумма по хранению'!A:A,0)),0)</f>
        <v>0</v>
      </c>
      <c r="K132" s="24">
        <f>SUMIF('Детализация отчётов'!F:F,'Тех отчет'!B132, 'Детализация отчётов'!AK:AK)</f>
        <v>0</v>
      </c>
      <c r="L132" s="24" t="e">
        <f t="shared" ref="L132:L195" si="14">K132/F132</f>
        <v>#DIV/0!</v>
      </c>
      <c r="M132" s="24" t="e">
        <f>INDEX('Остатки по складам'!B:B,MATCH(B132,'Остатки по складам'!A:A,0))</f>
        <v>#N/A</v>
      </c>
      <c r="N132" s="24">
        <f t="shared" ref="N132:N195" si="15">IFERROR(M132/F132*7,0)</f>
        <v>0</v>
      </c>
      <c r="O132" s="35">
        <f>SUMIF('Индекс локалицации'!A:A,'Тех отчет'!B132,'Индекс локалицации'!B:B)</f>
        <v>0</v>
      </c>
      <c r="P132" s="25" t="e">
        <f>AVERAGEIFS('Детализация отчётов'!W:W,'Детализация отчётов'!F:F,'Тех отчет'!B132,'Детализация отчётов'!J:J,"Продажа",'Детализация отчётов'!K:K,"Продажа")</f>
        <v>#DIV/0!</v>
      </c>
      <c r="Q132" s="23" t="e">
        <f>INDEX('Рейтинг по отзывам'!F:F,MATCH('Тех отчет'!B132,'Рейтинг по отзывам'!B:B,0))</f>
        <v>#N/A</v>
      </c>
      <c r="R132" s="26" t="e">
        <f>INDEX('рейтинг WB'!B:B,MATCH('Тех отчет'!B132,'рейтинг WB'!A:A,0))</f>
        <v>#N/A</v>
      </c>
      <c r="S132" s="27">
        <f>SUMIFS('Детализация отчётов'!AH:AH,'Детализация отчётов'!F:F,'Тех отчет'!B132,'Детализация отчётов'!J:J,"Продажа",'Детализация отчётов'!K:K,"Продажа")-SUMIFS('Детализация отчётов'!AH:AH,'Детализация отчётов'!F:F,'Тех отчет'!B132,'Детализация отчётов'!J:J,"Возврат",'Детализация отчётов'!K:K,"Возврат")</f>
        <v>0</v>
      </c>
      <c r="T132" s="23">
        <f>IFERROR(INDEX(Себестоимость!B:B,MATCH('Тех отчет'!B132,Себестоимость!A:A,0)),0)</f>
        <v>0</v>
      </c>
      <c r="U132" s="34" t="e">
        <f t="shared" ref="U132:U195" si="16">V132/E132</f>
        <v>#DIV/0!</v>
      </c>
      <c r="V132" s="24">
        <f t="shared" si="11"/>
        <v>0</v>
      </c>
      <c r="W132" s="24">
        <f t="shared" si="12"/>
        <v>0</v>
      </c>
      <c r="X132" s="24" t="e">
        <f t="shared" ref="X132:X195" si="17">V132/F132</f>
        <v>#DIV/0!</v>
      </c>
      <c r="Y132" s="23" t="e">
        <f>AVERAGEIFS('Детализация отчётов'!T:T,'Детализация отчётов'!F:F,'Тех отчет'!B132,'Детализация отчётов'!J:J,"Продажа",'Детализация отчётов'!K:K,"Продажа")</f>
        <v>#DIV/0!</v>
      </c>
      <c r="Z132" s="23">
        <f>SUMIF('Детализация отчётов'!F:F,'Тех отчет'!B132, 'Детализация отчётов'!AC:AC)</f>
        <v>0</v>
      </c>
      <c r="AA132" s="28"/>
      <c r="AB132" s="28"/>
      <c r="AC132" s="28"/>
      <c r="AD132" s="28"/>
      <c r="AE132" s="28"/>
      <c r="AF132" s="28"/>
    </row>
    <row r="133" spans="1:32" ht="15" thickBot="1">
      <c r="A133" s="23" t="s">
        <v>334</v>
      </c>
      <c r="B133" s="23" t="s">
        <v>59</v>
      </c>
      <c r="C133" s="24">
        <f>SUMIF(Продажи!F:F,'Тех отчет'!B133,Продажи!M:M)</f>
        <v>0</v>
      </c>
      <c r="D133" s="24">
        <f>SUMIF(Продажи!F:F,'Тех отчет'!B133,Продажи!L:L)</f>
        <v>0</v>
      </c>
      <c r="E133" s="24">
        <f>SUMIFS('Детализация отчётов'!T:T,'Детализация отчётов'!F:F,'Тех отчет'!B133,'Детализация отчётов'!J:J,"Продажа",'Детализация отчётов'!K:K,"Продажа")-SUMIFS('Детализация отчётов'!T:T,'Детализация отчётов'!F:F,'Тех отчет'!B133,'Детализация отчётов'!J:J,"Возврат",'Детализация отчётов'!K:K,"Возврат")</f>
        <v>0</v>
      </c>
      <c r="F133" s="24">
        <f>SUMIFS('Детализация отчётов'!N:N,'Детализация отчётов'!F:F,'Тех отчет'!B133,'Детализация отчётов'!J:J,"Продажа",'Детализация отчётов'!K:K,"Продажа")-SUMIFS('Детализация отчётов'!N:N,'Детализация отчётов'!F:F,'Тех отчет'!B133,'Детализация отчётов'!J:J,"Возврат",'Детализация отчётов'!K:K,"Возврат")</f>
        <v>0</v>
      </c>
      <c r="G133" s="24">
        <f>IFERROR(AVERAGEIFS('Детализация отчётов'!P:P,'Детализация отчётов'!F:F,'Тех отчет'!B133,'Детализация отчётов'!J:J,"Продажа",'Детализация отчётов'!K:K,"Продажа"),0)</f>
        <v>0</v>
      </c>
      <c r="H133" s="25" t="e">
        <f>INDEX('% выкупа'!B:B,MATCH(B133,'% выкупа'!A:A,0))</f>
        <v>#N/A</v>
      </c>
      <c r="I133" s="24">
        <f>IFERROR(INDEX(реклама!B:B,MATCH('Тех отчет'!B133,реклама!A:A,0)),0)</f>
        <v>0</v>
      </c>
      <c r="J133" s="24">
        <f>IFERROR(INDEX('Сумма по хранению'!B:B,MATCH(B133,'Сумма по хранению'!A:A,0)),0)</f>
        <v>0</v>
      </c>
      <c r="K133" s="24">
        <f>SUMIF('Детализация отчётов'!F:F,'Тех отчет'!B133, 'Детализация отчётов'!AK:AK)</f>
        <v>0</v>
      </c>
      <c r="L133" s="24" t="e">
        <f t="shared" si="14"/>
        <v>#DIV/0!</v>
      </c>
      <c r="M133" s="24" t="e">
        <f>INDEX('Остатки по складам'!B:B,MATCH(B133,'Остатки по складам'!A:A,0))</f>
        <v>#N/A</v>
      </c>
      <c r="N133" s="24">
        <f t="shared" si="15"/>
        <v>0</v>
      </c>
      <c r="O133" s="35">
        <f>SUMIF('Индекс локалицации'!A:A,'Тех отчет'!B133,'Индекс локалицации'!B:B)</f>
        <v>0</v>
      </c>
      <c r="P133" s="25" t="e">
        <f>AVERAGEIFS('Детализация отчётов'!W:W,'Детализация отчётов'!F:F,'Тех отчет'!B133,'Детализация отчётов'!J:J,"Продажа",'Детализация отчётов'!K:K,"Продажа")</f>
        <v>#DIV/0!</v>
      </c>
      <c r="Q133" s="23" t="e">
        <f>INDEX('Рейтинг по отзывам'!F:F,MATCH('Тех отчет'!B133,'Рейтинг по отзывам'!B:B,0))</f>
        <v>#N/A</v>
      </c>
      <c r="R133" s="26" t="e">
        <f>INDEX('рейтинг WB'!B:B,MATCH('Тех отчет'!B133,'рейтинг WB'!A:A,0))</f>
        <v>#N/A</v>
      </c>
      <c r="S133" s="27">
        <f>SUMIFS('Детализация отчётов'!AH:AH,'Детализация отчётов'!F:F,'Тех отчет'!B133,'Детализация отчётов'!J:J,"Продажа",'Детализация отчётов'!K:K,"Продажа")-SUMIFS('Детализация отчётов'!AH:AH,'Детализация отчётов'!F:F,'Тех отчет'!B133,'Детализация отчётов'!J:J,"Возврат",'Детализация отчётов'!K:K,"Возврат")</f>
        <v>0</v>
      </c>
      <c r="T133" s="23">
        <f>IFERROR(INDEX(Себестоимость!B:B,MATCH('Тех отчет'!B133,Себестоимость!A:A,0)),0)</f>
        <v>0</v>
      </c>
      <c r="U133" s="34" t="e">
        <f t="shared" si="16"/>
        <v>#DIV/0!</v>
      </c>
      <c r="V133" s="24">
        <f t="shared" ref="V133:V196" si="18">IFERROR(S133-I133-J133-K133-T133*F133-W133-Z133,0)</f>
        <v>0</v>
      </c>
      <c r="W133" s="24">
        <f t="shared" ref="W133:W196" si="19">(G133*F133)*$W$2</f>
        <v>0</v>
      </c>
      <c r="X133" s="24" t="e">
        <f t="shared" si="17"/>
        <v>#DIV/0!</v>
      </c>
      <c r="Y133" s="23" t="e">
        <f>AVERAGEIFS('Детализация отчётов'!T:T,'Детализация отчётов'!F:F,'Тех отчет'!B133,'Детализация отчётов'!J:J,"Продажа",'Детализация отчётов'!K:K,"Продажа")</f>
        <v>#DIV/0!</v>
      </c>
      <c r="Z133" s="23">
        <f>SUMIF('Детализация отчётов'!F:F,'Тех отчет'!B133, 'Детализация отчётов'!AC:AC)</f>
        <v>0</v>
      </c>
      <c r="AA133" s="28"/>
      <c r="AB133" s="28"/>
      <c r="AC133" s="28"/>
      <c r="AD133" s="28"/>
      <c r="AE133" s="28"/>
      <c r="AF133" s="28"/>
    </row>
    <row r="134" spans="1:32" ht="15" thickBot="1">
      <c r="A134" s="23" t="s">
        <v>334</v>
      </c>
      <c r="B134" s="23" t="s">
        <v>60</v>
      </c>
      <c r="C134" s="24">
        <f>SUMIF(Продажи!F:F,'Тех отчет'!B134,Продажи!M:M)</f>
        <v>0</v>
      </c>
      <c r="D134" s="24">
        <f>SUMIF(Продажи!F:F,'Тех отчет'!B134,Продажи!L:L)</f>
        <v>0</v>
      </c>
      <c r="E134" s="24">
        <f>SUMIFS('Детализация отчётов'!T:T,'Детализация отчётов'!F:F,'Тех отчет'!B134,'Детализация отчётов'!J:J,"Продажа",'Детализация отчётов'!K:K,"Продажа")-SUMIFS('Детализация отчётов'!T:T,'Детализация отчётов'!F:F,'Тех отчет'!B134,'Детализация отчётов'!J:J,"Возврат",'Детализация отчётов'!K:K,"Возврат")</f>
        <v>0</v>
      </c>
      <c r="F134" s="24">
        <f>SUMIFS('Детализация отчётов'!N:N,'Детализация отчётов'!F:F,'Тех отчет'!B134,'Детализация отчётов'!J:J,"Продажа",'Детализация отчётов'!K:K,"Продажа")-SUMIFS('Детализация отчётов'!N:N,'Детализация отчётов'!F:F,'Тех отчет'!B134,'Детализация отчётов'!J:J,"Возврат",'Детализация отчётов'!K:K,"Возврат")</f>
        <v>0</v>
      </c>
      <c r="G134" s="24">
        <f>IFERROR(AVERAGEIFS('Детализация отчётов'!P:P,'Детализация отчётов'!F:F,'Тех отчет'!B134,'Детализация отчётов'!J:J,"Продажа",'Детализация отчётов'!K:K,"Продажа"),0)</f>
        <v>0</v>
      </c>
      <c r="H134" s="25" t="e">
        <f>INDEX('% выкупа'!B:B,MATCH(B134,'% выкупа'!A:A,0))</f>
        <v>#N/A</v>
      </c>
      <c r="I134" s="24">
        <f>IFERROR(INDEX(реклама!B:B,MATCH('Тех отчет'!B134,реклама!A:A,0)),0)</f>
        <v>0</v>
      </c>
      <c r="J134" s="24">
        <f>IFERROR(INDEX('Сумма по хранению'!B:B,MATCH(B134,'Сумма по хранению'!A:A,0)),0)</f>
        <v>0</v>
      </c>
      <c r="K134" s="24">
        <f>SUMIF('Детализация отчётов'!F:F,'Тех отчет'!B134, 'Детализация отчётов'!AK:AK)</f>
        <v>0</v>
      </c>
      <c r="L134" s="24" t="e">
        <f t="shared" si="14"/>
        <v>#DIV/0!</v>
      </c>
      <c r="M134" s="24" t="e">
        <f>INDEX('Остатки по складам'!B:B,MATCH(B134,'Остатки по складам'!A:A,0))</f>
        <v>#N/A</v>
      </c>
      <c r="N134" s="24">
        <f t="shared" si="15"/>
        <v>0</v>
      </c>
      <c r="O134" s="35">
        <f>SUMIF('Индекс локалицации'!A:A,'Тех отчет'!B134,'Индекс локалицации'!B:B)</f>
        <v>0</v>
      </c>
      <c r="P134" s="25" t="e">
        <f>AVERAGEIFS('Детализация отчётов'!W:W,'Детализация отчётов'!F:F,'Тех отчет'!B134,'Детализация отчётов'!J:J,"Продажа",'Детализация отчётов'!K:K,"Продажа")</f>
        <v>#DIV/0!</v>
      </c>
      <c r="Q134" s="23" t="e">
        <f>INDEX('Рейтинг по отзывам'!F:F,MATCH('Тех отчет'!B134,'Рейтинг по отзывам'!B:B,0))</f>
        <v>#N/A</v>
      </c>
      <c r="R134" s="26" t="e">
        <f>INDEX('рейтинг WB'!B:B,MATCH('Тех отчет'!B134,'рейтинг WB'!A:A,0))</f>
        <v>#N/A</v>
      </c>
      <c r="S134" s="27">
        <f>SUMIFS('Детализация отчётов'!AH:AH,'Детализация отчётов'!F:F,'Тех отчет'!B134,'Детализация отчётов'!J:J,"Продажа",'Детализация отчётов'!K:K,"Продажа")-SUMIFS('Детализация отчётов'!AH:AH,'Детализация отчётов'!F:F,'Тех отчет'!B134,'Детализация отчётов'!J:J,"Возврат",'Детализация отчётов'!K:K,"Возврат")</f>
        <v>0</v>
      </c>
      <c r="T134" s="23">
        <f>IFERROR(INDEX(Себестоимость!B:B,MATCH('Тех отчет'!B134,Себестоимость!A:A,0)),0)</f>
        <v>0</v>
      </c>
      <c r="U134" s="34" t="e">
        <f t="shared" si="16"/>
        <v>#DIV/0!</v>
      </c>
      <c r="V134" s="24">
        <f t="shared" si="18"/>
        <v>0</v>
      </c>
      <c r="W134" s="24">
        <f t="shared" si="19"/>
        <v>0</v>
      </c>
      <c r="X134" s="24" t="e">
        <f t="shared" si="17"/>
        <v>#DIV/0!</v>
      </c>
      <c r="Y134" s="23" t="e">
        <f>AVERAGEIFS('Детализация отчётов'!T:T,'Детализация отчётов'!F:F,'Тех отчет'!B134,'Детализация отчётов'!J:J,"Продажа",'Детализация отчётов'!K:K,"Продажа")</f>
        <v>#DIV/0!</v>
      </c>
      <c r="Z134" s="23">
        <f>SUMIF('Детализация отчётов'!F:F,'Тех отчет'!B134, 'Детализация отчётов'!AC:AC)</f>
        <v>0</v>
      </c>
      <c r="AA134" s="28"/>
      <c r="AB134" s="28"/>
      <c r="AC134" s="28"/>
      <c r="AD134" s="28"/>
      <c r="AE134" s="28"/>
      <c r="AF134" s="28"/>
    </row>
    <row r="135" spans="1:32" ht="15" thickBot="1">
      <c r="A135" s="23" t="s">
        <v>334</v>
      </c>
      <c r="B135" s="23" t="s">
        <v>83</v>
      </c>
      <c r="C135" s="24">
        <f>SUMIF(Продажи!F:F,'Тех отчет'!B135,Продажи!M:M)</f>
        <v>0</v>
      </c>
      <c r="D135" s="24">
        <f>SUMIF(Продажи!F:F,'Тех отчет'!B135,Продажи!L:L)</f>
        <v>0</v>
      </c>
      <c r="E135" s="24">
        <f>SUMIFS('Детализация отчётов'!T:T,'Детализация отчётов'!F:F,'Тех отчет'!B135,'Детализация отчётов'!J:J,"Продажа",'Детализация отчётов'!K:K,"Продажа")-SUMIFS('Детализация отчётов'!T:T,'Детализация отчётов'!F:F,'Тех отчет'!B135,'Детализация отчётов'!J:J,"Возврат",'Детализация отчётов'!K:K,"Возврат")</f>
        <v>0</v>
      </c>
      <c r="F135" s="24">
        <f>SUMIFS('Детализация отчётов'!N:N,'Детализация отчётов'!F:F,'Тех отчет'!B135,'Детализация отчётов'!J:J,"Продажа",'Детализация отчётов'!K:K,"Продажа")-SUMIFS('Детализация отчётов'!N:N,'Детализация отчётов'!F:F,'Тех отчет'!B135,'Детализация отчётов'!J:J,"Возврат",'Детализация отчётов'!K:K,"Возврат")</f>
        <v>0</v>
      </c>
      <c r="G135" s="24">
        <f>IFERROR(AVERAGEIFS('Детализация отчётов'!P:P,'Детализация отчётов'!F:F,'Тех отчет'!B135,'Детализация отчётов'!J:J,"Продажа",'Детализация отчётов'!K:K,"Продажа"),0)</f>
        <v>0</v>
      </c>
      <c r="H135" s="25" t="e">
        <f>INDEX('% выкупа'!B:B,MATCH(B135,'% выкупа'!A:A,0))</f>
        <v>#N/A</v>
      </c>
      <c r="I135" s="24">
        <f>IFERROR(INDEX(реклама!B:B,MATCH('Тех отчет'!B135,реклама!A:A,0)),0)</f>
        <v>0</v>
      </c>
      <c r="J135" s="24">
        <f>IFERROR(INDEX('Сумма по хранению'!B:B,MATCH(B135,'Сумма по хранению'!A:A,0)),0)</f>
        <v>0</v>
      </c>
      <c r="K135" s="24">
        <f>SUMIF('Детализация отчётов'!F:F,'Тех отчет'!B135, 'Детализация отчётов'!AK:AK)</f>
        <v>0</v>
      </c>
      <c r="L135" s="24" t="e">
        <f t="shared" si="14"/>
        <v>#DIV/0!</v>
      </c>
      <c r="M135" s="24" t="e">
        <f>INDEX('Остатки по складам'!B:B,MATCH(B135,'Остатки по складам'!A:A,0))</f>
        <v>#N/A</v>
      </c>
      <c r="N135" s="24">
        <f t="shared" si="15"/>
        <v>0</v>
      </c>
      <c r="O135" s="35">
        <f>SUMIF('Индекс локалицации'!A:A,'Тех отчет'!B135,'Индекс локалицации'!B:B)</f>
        <v>0</v>
      </c>
      <c r="P135" s="25" t="e">
        <f>AVERAGEIFS('Детализация отчётов'!W:W,'Детализация отчётов'!F:F,'Тех отчет'!B135,'Детализация отчётов'!J:J,"Продажа",'Детализация отчётов'!K:K,"Продажа")</f>
        <v>#DIV/0!</v>
      </c>
      <c r="Q135" s="23" t="e">
        <f>INDEX('Рейтинг по отзывам'!F:F,MATCH('Тех отчет'!B135,'Рейтинг по отзывам'!B:B,0))</f>
        <v>#N/A</v>
      </c>
      <c r="R135" s="26" t="e">
        <f>INDEX('рейтинг WB'!B:B,MATCH('Тех отчет'!B135,'рейтинг WB'!A:A,0))</f>
        <v>#N/A</v>
      </c>
      <c r="S135" s="27">
        <f>SUMIFS('Детализация отчётов'!AH:AH,'Детализация отчётов'!F:F,'Тех отчет'!B135,'Детализация отчётов'!J:J,"Продажа",'Детализация отчётов'!K:K,"Продажа")-SUMIFS('Детализация отчётов'!AH:AH,'Детализация отчётов'!F:F,'Тех отчет'!B135,'Детализация отчётов'!J:J,"Возврат",'Детализация отчётов'!K:K,"Возврат")</f>
        <v>0</v>
      </c>
      <c r="T135" s="23">
        <f>IFERROR(INDEX(Себестоимость!B:B,MATCH('Тех отчет'!B135,Себестоимость!A:A,0)),0)</f>
        <v>0</v>
      </c>
      <c r="U135" s="34" t="e">
        <f t="shared" si="16"/>
        <v>#DIV/0!</v>
      </c>
      <c r="V135" s="24">
        <f t="shared" si="18"/>
        <v>0</v>
      </c>
      <c r="W135" s="24">
        <f t="shared" si="19"/>
        <v>0</v>
      </c>
      <c r="X135" s="24" t="e">
        <f t="shared" si="17"/>
        <v>#DIV/0!</v>
      </c>
      <c r="Y135" s="23" t="e">
        <f>AVERAGEIFS('Детализация отчётов'!T:T,'Детализация отчётов'!F:F,'Тех отчет'!B135,'Детализация отчётов'!J:J,"Продажа",'Детализация отчётов'!K:K,"Продажа")</f>
        <v>#DIV/0!</v>
      </c>
      <c r="Z135" s="23">
        <f>SUMIF('Детализация отчётов'!F:F,'Тех отчет'!B135, 'Детализация отчётов'!AC:AC)</f>
        <v>0</v>
      </c>
      <c r="AA135" s="28"/>
      <c r="AB135" s="28"/>
      <c r="AC135" s="28"/>
      <c r="AD135" s="28"/>
      <c r="AE135" s="28"/>
      <c r="AF135" s="28"/>
    </row>
    <row r="136" spans="1:32" ht="15" thickBot="1">
      <c r="A136" s="23" t="s">
        <v>334</v>
      </c>
      <c r="B136" s="23" t="s">
        <v>84</v>
      </c>
      <c r="C136" s="24">
        <f>SUMIF(Продажи!F:F,'Тех отчет'!B136,Продажи!M:M)</f>
        <v>0</v>
      </c>
      <c r="D136" s="24">
        <f>SUMIF(Продажи!F:F,'Тех отчет'!B136,Продажи!L:L)</f>
        <v>0</v>
      </c>
      <c r="E136" s="24">
        <f>SUMIFS('Детализация отчётов'!T:T,'Детализация отчётов'!F:F,'Тех отчет'!B136,'Детализация отчётов'!J:J,"Продажа",'Детализация отчётов'!K:K,"Продажа")-SUMIFS('Детализация отчётов'!T:T,'Детализация отчётов'!F:F,'Тех отчет'!B136,'Детализация отчётов'!J:J,"Возврат",'Детализация отчётов'!K:K,"Возврат")</f>
        <v>0</v>
      </c>
      <c r="F136" s="24">
        <f>SUMIFS('Детализация отчётов'!N:N,'Детализация отчётов'!F:F,'Тех отчет'!B136,'Детализация отчётов'!J:J,"Продажа",'Детализация отчётов'!K:K,"Продажа")-SUMIFS('Детализация отчётов'!N:N,'Детализация отчётов'!F:F,'Тех отчет'!B136,'Детализация отчётов'!J:J,"Возврат",'Детализация отчётов'!K:K,"Возврат")</f>
        <v>0</v>
      </c>
      <c r="G136" s="24">
        <f>IFERROR(AVERAGEIFS('Детализация отчётов'!P:P,'Детализация отчётов'!F:F,'Тех отчет'!B136,'Детализация отчётов'!J:J,"Продажа",'Детализация отчётов'!K:K,"Продажа"),0)</f>
        <v>0</v>
      </c>
      <c r="H136" s="25" t="e">
        <f>INDEX('% выкупа'!B:B,MATCH(B136,'% выкупа'!A:A,0))</f>
        <v>#N/A</v>
      </c>
      <c r="I136" s="24">
        <f>IFERROR(INDEX(реклама!B:B,MATCH('Тех отчет'!B136,реклама!A:A,0)),0)</f>
        <v>0</v>
      </c>
      <c r="J136" s="24">
        <f>IFERROR(INDEX('Сумма по хранению'!B:B,MATCH(B136,'Сумма по хранению'!A:A,0)),0)</f>
        <v>0</v>
      </c>
      <c r="K136" s="24">
        <f>SUMIF('Детализация отчётов'!F:F,'Тех отчет'!B136, 'Детализация отчётов'!AK:AK)</f>
        <v>0</v>
      </c>
      <c r="L136" s="24" t="e">
        <f t="shared" si="14"/>
        <v>#DIV/0!</v>
      </c>
      <c r="M136" s="24" t="e">
        <f>INDEX('Остатки по складам'!B:B,MATCH(B136,'Остатки по складам'!A:A,0))</f>
        <v>#N/A</v>
      </c>
      <c r="N136" s="24">
        <f t="shared" si="15"/>
        <v>0</v>
      </c>
      <c r="O136" s="35">
        <f>SUMIF('Индекс локалицации'!A:A,'Тех отчет'!B136,'Индекс локалицации'!B:B)</f>
        <v>0</v>
      </c>
      <c r="P136" s="25" t="e">
        <f>AVERAGEIFS('Детализация отчётов'!W:W,'Детализация отчётов'!F:F,'Тех отчет'!B136,'Детализация отчётов'!J:J,"Продажа",'Детализация отчётов'!K:K,"Продажа")</f>
        <v>#DIV/0!</v>
      </c>
      <c r="Q136" s="23" t="e">
        <f>INDEX('Рейтинг по отзывам'!F:F,MATCH('Тех отчет'!B136,'Рейтинг по отзывам'!B:B,0))</f>
        <v>#N/A</v>
      </c>
      <c r="R136" s="26" t="e">
        <f>INDEX('рейтинг WB'!B:B,MATCH('Тех отчет'!B136,'рейтинг WB'!A:A,0))</f>
        <v>#N/A</v>
      </c>
      <c r="S136" s="27">
        <f>SUMIFS('Детализация отчётов'!AH:AH,'Детализация отчётов'!F:F,'Тех отчет'!B136,'Детализация отчётов'!J:J,"Продажа",'Детализация отчётов'!K:K,"Продажа")-SUMIFS('Детализация отчётов'!AH:AH,'Детализация отчётов'!F:F,'Тех отчет'!B136,'Детализация отчётов'!J:J,"Возврат",'Детализация отчётов'!K:K,"Возврат")</f>
        <v>0</v>
      </c>
      <c r="T136" s="23">
        <f>IFERROR(INDEX(Себестоимость!B:B,MATCH('Тех отчет'!B136,Себестоимость!A:A,0)),0)</f>
        <v>0</v>
      </c>
      <c r="U136" s="34" t="e">
        <f t="shared" si="16"/>
        <v>#DIV/0!</v>
      </c>
      <c r="V136" s="24">
        <f t="shared" si="18"/>
        <v>0</v>
      </c>
      <c r="W136" s="24">
        <f t="shared" si="19"/>
        <v>0</v>
      </c>
      <c r="X136" s="24" t="e">
        <f t="shared" si="17"/>
        <v>#DIV/0!</v>
      </c>
      <c r="Y136" s="23" t="e">
        <f>AVERAGEIFS('Детализация отчётов'!T:T,'Детализация отчётов'!F:F,'Тех отчет'!B136,'Детализация отчётов'!J:J,"Продажа",'Детализация отчётов'!K:K,"Продажа")</f>
        <v>#DIV/0!</v>
      </c>
      <c r="Z136" s="23">
        <f>SUMIF('Детализация отчётов'!F:F,'Тех отчет'!B136, 'Детализация отчётов'!AC:AC)</f>
        <v>0</v>
      </c>
      <c r="AA136" s="28"/>
      <c r="AB136" s="28"/>
      <c r="AC136" s="28"/>
      <c r="AD136" s="28"/>
      <c r="AE136" s="28"/>
      <c r="AF136" s="28"/>
    </row>
    <row r="137" spans="1:32" ht="15" thickBot="1">
      <c r="A137" s="23" t="s">
        <v>334</v>
      </c>
      <c r="B137" s="23" t="s">
        <v>61</v>
      </c>
      <c r="C137" s="24">
        <f>SUMIF(Продажи!F:F,'Тех отчет'!B137,Продажи!M:M)</f>
        <v>0</v>
      </c>
      <c r="D137" s="24">
        <f>SUMIF(Продажи!F:F,'Тех отчет'!B137,Продажи!L:L)</f>
        <v>0</v>
      </c>
      <c r="E137" s="24">
        <f>SUMIFS('Детализация отчётов'!T:T,'Детализация отчётов'!F:F,'Тех отчет'!B137,'Детализация отчётов'!J:J,"Продажа",'Детализация отчётов'!K:K,"Продажа")-SUMIFS('Детализация отчётов'!T:T,'Детализация отчётов'!F:F,'Тех отчет'!B137,'Детализация отчётов'!J:J,"Возврат",'Детализация отчётов'!K:K,"Возврат")</f>
        <v>0</v>
      </c>
      <c r="F137" s="24">
        <f>SUMIFS('Детализация отчётов'!N:N,'Детализация отчётов'!F:F,'Тех отчет'!B137,'Детализация отчётов'!J:J,"Продажа",'Детализация отчётов'!K:K,"Продажа")-SUMIFS('Детализация отчётов'!N:N,'Детализация отчётов'!F:F,'Тех отчет'!B137,'Детализация отчётов'!J:J,"Возврат",'Детализация отчётов'!K:K,"Возврат")</f>
        <v>0</v>
      </c>
      <c r="G137" s="24">
        <f>IFERROR(AVERAGEIFS('Детализация отчётов'!P:P,'Детализация отчётов'!F:F,'Тех отчет'!B137,'Детализация отчётов'!J:J,"Продажа",'Детализация отчётов'!K:K,"Продажа"),0)</f>
        <v>0</v>
      </c>
      <c r="H137" s="25" t="e">
        <f>INDEX('% выкупа'!B:B,MATCH(B137,'% выкупа'!A:A,0))</f>
        <v>#N/A</v>
      </c>
      <c r="I137" s="24">
        <f>IFERROR(INDEX(реклама!B:B,MATCH('Тех отчет'!B137,реклама!A:A,0)),0)</f>
        <v>0</v>
      </c>
      <c r="J137" s="24">
        <f>IFERROR(INDEX('Сумма по хранению'!B:B,MATCH(B137,'Сумма по хранению'!A:A,0)),0)</f>
        <v>0</v>
      </c>
      <c r="K137" s="24">
        <f>SUMIF('Детализация отчётов'!F:F,'Тех отчет'!B137, 'Детализация отчётов'!AK:AK)</f>
        <v>0</v>
      </c>
      <c r="L137" s="24" t="e">
        <f t="shared" si="14"/>
        <v>#DIV/0!</v>
      </c>
      <c r="M137" s="24" t="e">
        <f>INDEX('Остатки по складам'!B:B,MATCH(B137,'Остатки по складам'!A:A,0))</f>
        <v>#N/A</v>
      </c>
      <c r="N137" s="24">
        <f t="shared" si="15"/>
        <v>0</v>
      </c>
      <c r="O137" s="35">
        <f>SUMIF('Индекс локалицации'!A:A,'Тех отчет'!B137,'Индекс локалицации'!B:B)</f>
        <v>0</v>
      </c>
      <c r="P137" s="25" t="e">
        <f>AVERAGEIFS('Детализация отчётов'!W:W,'Детализация отчётов'!F:F,'Тех отчет'!B137,'Детализация отчётов'!J:J,"Продажа",'Детализация отчётов'!K:K,"Продажа")</f>
        <v>#DIV/0!</v>
      </c>
      <c r="Q137" s="23" t="e">
        <f>INDEX('Рейтинг по отзывам'!F:F,MATCH('Тех отчет'!B137,'Рейтинг по отзывам'!B:B,0))</f>
        <v>#N/A</v>
      </c>
      <c r="R137" s="26" t="e">
        <f>INDEX('рейтинг WB'!B:B,MATCH('Тех отчет'!B137,'рейтинг WB'!A:A,0))</f>
        <v>#N/A</v>
      </c>
      <c r="S137" s="27">
        <f>SUMIFS('Детализация отчётов'!AH:AH,'Детализация отчётов'!F:F,'Тех отчет'!B137,'Детализация отчётов'!J:J,"Продажа",'Детализация отчётов'!K:K,"Продажа")-SUMIFS('Детализация отчётов'!AH:AH,'Детализация отчётов'!F:F,'Тех отчет'!B137,'Детализация отчётов'!J:J,"Возврат",'Детализация отчётов'!K:K,"Возврат")</f>
        <v>0</v>
      </c>
      <c r="T137" s="23">
        <f>IFERROR(INDEX(Себестоимость!B:B,MATCH('Тех отчет'!B137,Себестоимость!A:A,0)),0)</f>
        <v>0</v>
      </c>
      <c r="U137" s="34" t="e">
        <f t="shared" si="16"/>
        <v>#DIV/0!</v>
      </c>
      <c r="V137" s="24">
        <f t="shared" si="18"/>
        <v>0</v>
      </c>
      <c r="W137" s="24">
        <f t="shared" si="19"/>
        <v>0</v>
      </c>
      <c r="X137" s="24" t="e">
        <f t="shared" si="17"/>
        <v>#DIV/0!</v>
      </c>
      <c r="Y137" s="23" t="e">
        <f>AVERAGEIFS('Детализация отчётов'!T:T,'Детализация отчётов'!F:F,'Тех отчет'!B137,'Детализация отчётов'!J:J,"Продажа",'Детализация отчётов'!K:K,"Продажа")</f>
        <v>#DIV/0!</v>
      </c>
      <c r="Z137" s="23">
        <f>SUMIF('Детализация отчётов'!F:F,'Тех отчет'!B137, 'Детализация отчётов'!AC:AC)</f>
        <v>0</v>
      </c>
      <c r="AA137" s="28"/>
      <c r="AB137" s="28"/>
      <c r="AC137" s="28"/>
      <c r="AD137" s="28"/>
      <c r="AE137" s="28"/>
      <c r="AF137" s="28"/>
    </row>
    <row r="138" spans="1:32" ht="15" thickBot="1">
      <c r="A138" s="23" t="s">
        <v>334</v>
      </c>
      <c r="B138" s="23" t="s">
        <v>85</v>
      </c>
      <c r="C138" s="24">
        <f>SUMIF(Продажи!F:F,'Тех отчет'!B138,Продажи!M:M)</f>
        <v>0</v>
      </c>
      <c r="D138" s="24">
        <f>SUMIF(Продажи!F:F,'Тех отчет'!B138,Продажи!L:L)</f>
        <v>0</v>
      </c>
      <c r="E138" s="24">
        <f>SUMIFS('Детализация отчётов'!T:T,'Детализация отчётов'!F:F,'Тех отчет'!B138,'Детализация отчётов'!J:J,"Продажа",'Детализация отчётов'!K:K,"Продажа")-SUMIFS('Детализация отчётов'!T:T,'Детализация отчётов'!F:F,'Тех отчет'!B138,'Детализация отчётов'!J:J,"Возврат",'Детализация отчётов'!K:K,"Возврат")</f>
        <v>0</v>
      </c>
      <c r="F138" s="24">
        <f>SUMIFS('Детализация отчётов'!N:N,'Детализация отчётов'!F:F,'Тех отчет'!B138,'Детализация отчётов'!J:J,"Продажа",'Детализация отчётов'!K:K,"Продажа")-SUMIFS('Детализация отчётов'!N:N,'Детализация отчётов'!F:F,'Тех отчет'!B138,'Детализация отчётов'!J:J,"Возврат",'Детализация отчётов'!K:K,"Возврат")</f>
        <v>0</v>
      </c>
      <c r="G138" s="24">
        <f>IFERROR(AVERAGEIFS('Детализация отчётов'!P:P,'Детализация отчётов'!F:F,'Тех отчет'!B138,'Детализация отчётов'!J:J,"Продажа",'Детализация отчётов'!K:K,"Продажа"),0)</f>
        <v>0</v>
      </c>
      <c r="H138" s="25" t="e">
        <f>INDEX('% выкупа'!B:B,MATCH(B138,'% выкупа'!A:A,0))</f>
        <v>#N/A</v>
      </c>
      <c r="I138" s="24">
        <f>IFERROR(INDEX(реклама!B:B,MATCH('Тех отчет'!B138,реклама!A:A,0)),0)</f>
        <v>0</v>
      </c>
      <c r="J138" s="24">
        <f>IFERROR(INDEX('Сумма по хранению'!B:B,MATCH(B138,'Сумма по хранению'!A:A,0)),0)</f>
        <v>0</v>
      </c>
      <c r="K138" s="24">
        <f>SUMIF('Детализация отчётов'!F:F,'Тех отчет'!B138, 'Детализация отчётов'!AK:AK)</f>
        <v>0</v>
      </c>
      <c r="L138" s="24" t="e">
        <f t="shared" si="14"/>
        <v>#DIV/0!</v>
      </c>
      <c r="M138" s="24" t="e">
        <f>INDEX('Остатки по складам'!B:B,MATCH(B138,'Остатки по складам'!A:A,0))</f>
        <v>#N/A</v>
      </c>
      <c r="N138" s="24">
        <f t="shared" si="15"/>
        <v>0</v>
      </c>
      <c r="O138" s="35">
        <f>SUMIF('Индекс локалицации'!A:A,'Тех отчет'!B138,'Индекс локалицации'!B:B)</f>
        <v>0</v>
      </c>
      <c r="P138" s="25" t="e">
        <f>AVERAGEIFS('Детализация отчётов'!W:W,'Детализация отчётов'!F:F,'Тех отчет'!B138,'Детализация отчётов'!J:J,"Продажа",'Детализация отчётов'!K:K,"Продажа")</f>
        <v>#DIV/0!</v>
      </c>
      <c r="Q138" s="23" t="e">
        <f>INDEX('Рейтинг по отзывам'!F:F,MATCH('Тех отчет'!B138,'Рейтинг по отзывам'!B:B,0))</f>
        <v>#N/A</v>
      </c>
      <c r="R138" s="26" t="e">
        <f>INDEX('рейтинг WB'!B:B,MATCH('Тех отчет'!B138,'рейтинг WB'!A:A,0))</f>
        <v>#N/A</v>
      </c>
      <c r="S138" s="27">
        <f>SUMIFS('Детализация отчётов'!AH:AH,'Детализация отчётов'!F:F,'Тех отчет'!B138,'Детализация отчётов'!J:J,"Продажа",'Детализация отчётов'!K:K,"Продажа")-SUMIFS('Детализация отчётов'!AH:AH,'Детализация отчётов'!F:F,'Тех отчет'!B138,'Детализация отчётов'!J:J,"Возврат",'Детализация отчётов'!K:K,"Возврат")</f>
        <v>0</v>
      </c>
      <c r="T138" s="23">
        <f>IFERROR(INDEX(Себестоимость!B:B,MATCH('Тех отчет'!B138,Себестоимость!A:A,0)),0)</f>
        <v>0</v>
      </c>
      <c r="U138" s="34" t="e">
        <f t="shared" si="16"/>
        <v>#DIV/0!</v>
      </c>
      <c r="V138" s="24">
        <f t="shared" si="18"/>
        <v>0</v>
      </c>
      <c r="W138" s="24">
        <f t="shared" si="19"/>
        <v>0</v>
      </c>
      <c r="X138" s="24" t="e">
        <f t="shared" si="17"/>
        <v>#DIV/0!</v>
      </c>
      <c r="Y138" s="23" t="e">
        <f>AVERAGEIFS('Детализация отчётов'!T:T,'Детализация отчётов'!F:F,'Тех отчет'!B138,'Детализация отчётов'!J:J,"Продажа",'Детализация отчётов'!K:K,"Продажа")</f>
        <v>#DIV/0!</v>
      </c>
      <c r="Z138" s="23">
        <f>SUMIF('Детализация отчётов'!F:F,'Тех отчет'!B138, 'Детализация отчётов'!AC:AC)</f>
        <v>0</v>
      </c>
      <c r="AA138" s="28"/>
      <c r="AB138" s="28"/>
      <c r="AC138" s="28"/>
      <c r="AD138" s="28"/>
      <c r="AE138" s="28"/>
      <c r="AF138" s="28"/>
    </row>
    <row r="139" spans="1:32" ht="15" thickBot="1">
      <c r="A139" s="23" t="s">
        <v>334</v>
      </c>
      <c r="B139" s="23" t="s">
        <v>86</v>
      </c>
      <c r="C139" s="24">
        <f>SUMIF(Продажи!F:F,'Тех отчет'!B139,Продажи!M:M)</f>
        <v>0</v>
      </c>
      <c r="D139" s="24">
        <f>SUMIF(Продажи!F:F,'Тех отчет'!B139,Продажи!L:L)</f>
        <v>0</v>
      </c>
      <c r="E139" s="24">
        <f>SUMIFS('Детализация отчётов'!T:T,'Детализация отчётов'!F:F,'Тех отчет'!B139,'Детализация отчётов'!J:J,"Продажа",'Детализация отчётов'!K:K,"Продажа")-SUMIFS('Детализация отчётов'!T:T,'Детализация отчётов'!F:F,'Тех отчет'!B139,'Детализация отчётов'!J:J,"Возврат",'Детализация отчётов'!K:K,"Возврат")</f>
        <v>0</v>
      </c>
      <c r="F139" s="24">
        <f>SUMIFS('Детализация отчётов'!N:N,'Детализация отчётов'!F:F,'Тех отчет'!B139,'Детализация отчётов'!J:J,"Продажа",'Детализация отчётов'!K:K,"Продажа")-SUMIFS('Детализация отчётов'!N:N,'Детализация отчётов'!F:F,'Тех отчет'!B139,'Детализация отчётов'!J:J,"Возврат",'Детализация отчётов'!K:K,"Возврат")</f>
        <v>0</v>
      </c>
      <c r="G139" s="24">
        <f>IFERROR(AVERAGEIFS('Детализация отчётов'!P:P,'Детализация отчётов'!F:F,'Тех отчет'!B139,'Детализация отчётов'!J:J,"Продажа",'Детализация отчётов'!K:K,"Продажа"),0)</f>
        <v>0</v>
      </c>
      <c r="H139" s="25" t="e">
        <f>INDEX('% выкупа'!B:B,MATCH(B139,'% выкупа'!A:A,0))</f>
        <v>#N/A</v>
      </c>
      <c r="I139" s="24">
        <f>IFERROR(INDEX(реклама!B:B,MATCH('Тех отчет'!B139,реклама!A:A,0)),0)</f>
        <v>0</v>
      </c>
      <c r="J139" s="24">
        <f>IFERROR(INDEX('Сумма по хранению'!B:B,MATCH(B139,'Сумма по хранению'!A:A,0)),0)</f>
        <v>0</v>
      </c>
      <c r="K139" s="24">
        <f>SUMIF('Детализация отчётов'!F:F,'Тех отчет'!B139, 'Детализация отчётов'!AK:AK)</f>
        <v>0</v>
      </c>
      <c r="L139" s="24" t="e">
        <f t="shared" si="14"/>
        <v>#DIV/0!</v>
      </c>
      <c r="M139" s="24" t="e">
        <f>INDEX('Остатки по складам'!B:B,MATCH(B139,'Остатки по складам'!A:A,0))</f>
        <v>#N/A</v>
      </c>
      <c r="N139" s="24">
        <f t="shared" si="15"/>
        <v>0</v>
      </c>
      <c r="O139" s="35">
        <f>SUMIF('Индекс локалицации'!A:A,'Тех отчет'!B139,'Индекс локалицации'!B:B)</f>
        <v>0</v>
      </c>
      <c r="P139" s="25" t="e">
        <f>AVERAGEIFS('Детализация отчётов'!W:W,'Детализация отчётов'!F:F,'Тех отчет'!B139,'Детализация отчётов'!J:J,"Продажа",'Детализация отчётов'!K:K,"Продажа")</f>
        <v>#DIV/0!</v>
      </c>
      <c r="Q139" s="23" t="e">
        <f>INDEX('Рейтинг по отзывам'!F:F,MATCH('Тех отчет'!B139,'Рейтинг по отзывам'!B:B,0))</f>
        <v>#N/A</v>
      </c>
      <c r="R139" s="26" t="e">
        <f>INDEX('рейтинг WB'!B:B,MATCH('Тех отчет'!B139,'рейтинг WB'!A:A,0))</f>
        <v>#N/A</v>
      </c>
      <c r="S139" s="27">
        <f>SUMIFS('Детализация отчётов'!AH:AH,'Детализация отчётов'!F:F,'Тех отчет'!B139,'Детализация отчётов'!J:J,"Продажа",'Детализация отчётов'!K:K,"Продажа")-SUMIFS('Детализация отчётов'!AH:AH,'Детализация отчётов'!F:F,'Тех отчет'!B139,'Детализация отчётов'!J:J,"Возврат",'Детализация отчётов'!K:K,"Возврат")</f>
        <v>0</v>
      </c>
      <c r="T139" s="23">
        <f>IFERROR(INDEX(Себестоимость!B:B,MATCH('Тех отчет'!B139,Себестоимость!A:A,0)),0)</f>
        <v>0</v>
      </c>
      <c r="U139" s="34" t="e">
        <f t="shared" si="16"/>
        <v>#DIV/0!</v>
      </c>
      <c r="V139" s="24">
        <f t="shared" si="18"/>
        <v>0</v>
      </c>
      <c r="W139" s="24">
        <f t="shared" si="19"/>
        <v>0</v>
      </c>
      <c r="X139" s="24" t="e">
        <f t="shared" si="17"/>
        <v>#DIV/0!</v>
      </c>
      <c r="Y139" s="23" t="e">
        <f>AVERAGEIFS('Детализация отчётов'!T:T,'Детализация отчётов'!F:F,'Тех отчет'!B139,'Детализация отчётов'!J:J,"Продажа",'Детализация отчётов'!K:K,"Продажа")</f>
        <v>#DIV/0!</v>
      </c>
      <c r="Z139" s="23">
        <f>SUMIF('Детализация отчётов'!F:F,'Тех отчет'!B139, 'Детализация отчётов'!AC:AC)</f>
        <v>0</v>
      </c>
      <c r="AA139" s="28"/>
      <c r="AB139" s="28"/>
      <c r="AC139" s="28"/>
      <c r="AD139" s="28"/>
      <c r="AE139" s="28"/>
      <c r="AF139" s="28"/>
    </row>
    <row r="140" spans="1:32" ht="15" thickBot="1">
      <c r="A140" s="23" t="s">
        <v>334</v>
      </c>
      <c r="B140" s="23" t="s">
        <v>191</v>
      </c>
      <c r="C140" s="24">
        <f>SUMIF(Продажи!F:F,'Тех отчет'!B140,Продажи!M:M)</f>
        <v>0</v>
      </c>
      <c r="D140" s="24">
        <f>SUMIF(Продажи!F:F,'Тех отчет'!B140,Продажи!L:L)</f>
        <v>0</v>
      </c>
      <c r="E140" s="24">
        <f>SUMIFS('Детализация отчётов'!T:T,'Детализация отчётов'!F:F,'Тех отчет'!B140,'Детализация отчётов'!J:J,"Продажа",'Детализация отчётов'!K:K,"Продажа")-SUMIFS('Детализация отчётов'!T:T,'Детализация отчётов'!F:F,'Тех отчет'!B140,'Детализация отчётов'!J:J,"Возврат",'Детализация отчётов'!K:K,"Возврат")</f>
        <v>0</v>
      </c>
      <c r="F140" s="24">
        <f>SUMIFS('Детализация отчётов'!N:N,'Детализация отчётов'!F:F,'Тех отчет'!B140,'Детализация отчётов'!J:J,"Продажа",'Детализация отчётов'!K:K,"Продажа")-SUMIFS('Детализация отчётов'!N:N,'Детализация отчётов'!F:F,'Тех отчет'!B140,'Детализация отчётов'!J:J,"Возврат",'Детализация отчётов'!K:K,"Возврат")</f>
        <v>0</v>
      </c>
      <c r="G140" s="24">
        <f>IFERROR(AVERAGEIFS('Детализация отчётов'!P:P,'Детализация отчётов'!F:F,'Тех отчет'!B140,'Детализация отчётов'!J:J,"Продажа",'Детализация отчётов'!K:K,"Продажа"),0)</f>
        <v>0</v>
      </c>
      <c r="H140" s="25" t="e">
        <f>INDEX('% выкупа'!B:B,MATCH(B140,'% выкупа'!A:A,0))</f>
        <v>#N/A</v>
      </c>
      <c r="I140" s="24">
        <f>IFERROR(INDEX(реклама!B:B,MATCH('Тех отчет'!B140,реклама!A:A,0)),0)</f>
        <v>0</v>
      </c>
      <c r="J140" s="24">
        <f>IFERROR(INDEX('Сумма по хранению'!B:B,MATCH(B140,'Сумма по хранению'!A:A,0)),0)</f>
        <v>0</v>
      </c>
      <c r="K140" s="24">
        <f>SUMIF('Детализация отчётов'!F:F,'Тех отчет'!B140, 'Детализация отчётов'!AK:AK)</f>
        <v>0</v>
      </c>
      <c r="L140" s="24" t="e">
        <f t="shared" si="14"/>
        <v>#DIV/0!</v>
      </c>
      <c r="M140" s="24" t="e">
        <f>INDEX('Остатки по складам'!B:B,MATCH(B140,'Остатки по складам'!A:A,0))</f>
        <v>#N/A</v>
      </c>
      <c r="N140" s="24">
        <f t="shared" si="15"/>
        <v>0</v>
      </c>
      <c r="O140" s="35">
        <f>SUMIF('Индекс локалицации'!A:A,'Тех отчет'!B140,'Индекс локалицации'!B:B)</f>
        <v>0</v>
      </c>
      <c r="P140" s="25" t="e">
        <f>AVERAGEIFS('Детализация отчётов'!W:W,'Детализация отчётов'!F:F,'Тех отчет'!B140,'Детализация отчётов'!J:J,"Продажа",'Детализация отчётов'!K:K,"Продажа")</f>
        <v>#DIV/0!</v>
      </c>
      <c r="Q140" s="23" t="e">
        <f>INDEX('Рейтинг по отзывам'!F:F,MATCH('Тех отчет'!B140,'Рейтинг по отзывам'!B:B,0))</f>
        <v>#N/A</v>
      </c>
      <c r="R140" s="26" t="e">
        <f>INDEX('рейтинг WB'!B:B,MATCH('Тех отчет'!B140,'рейтинг WB'!A:A,0))</f>
        <v>#N/A</v>
      </c>
      <c r="S140" s="27">
        <f>SUMIFS('Детализация отчётов'!AH:AH,'Детализация отчётов'!F:F,'Тех отчет'!B140,'Детализация отчётов'!J:J,"Продажа",'Детализация отчётов'!K:K,"Продажа")-SUMIFS('Детализация отчётов'!AH:AH,'Детализация отчётов'!F:F,'Тех отчет'!B140,'Детализация отчётов'!J:J,"Возврат",'Детализация отчётов'!K:K,"Возврат")</f>
        <v>0</v>
      </c>
      <c r="T140" s="23">
        <f>IFERROR(INDEX(Себестоимость!B:B,MATCH('Тех отчет'!B140,Себестоимость!A:A,0)),0)</f>
        <v>0</v>
      </c>
      <c r="U140" s="34" t="e">
        <f t="shared" si="16"/>
        <v>#DIV/0!</v>
      </c>
      <c r="V140" s="24">
        <f t="shared" si="18"/>
        <v>0</v>
      </c>
      <c r="W140" s="24">
        <f t="shared" si="19"/>
        <v>0</v>
      </c>
      <c r="X140" s="24" t="e">
        <f t="shared" si="17"/>
        <v>#DIV/0!</v>
      </c>
      <c r="Y140" s="23" t="e">
        <f>AVERAGEIFS('Детализация отчётов'!T:T,'Детализация отчётов'!F:F,'Тех отчет'!B140,'Детализация отчётов'!J:J,"Продажа",'Детализация отчётов'!K:K,"Продажа")</f>
        <v>#DIV/0!</v>
      </c>
      <c r="Z140" s="23">
        <f>SUMIF('Детализация отчётов'!F:F,'Тех отчет'!B140, 'Детализация отчётов'!AC:AC)</f>
        <v>0</v>
      </c>
      <c r="AA140" s="28"/>
      <c r="AB140" s="28"/>
      <c r="AC140" s="28"/>
      <c r="AD140" s="28"/>
      <c r="AE140" s="28"/>
      <c r="AF140" s="28"/>
    </row>
    <row r="141" spans="1:32" ht="15" thickBot="1">
      <c r="A141" s="23" t="s">
        <v>334</v>
      </c>
      <c r="B141" s="23" t="s">
        <v>171</v>
      </c>
      <c r="C141" s="24">
        <f>SUMIF(Продажи!F:F,'Тех отчет'!B141,Продажи!M:M)</f>
        <v>0</v>
      </c>
      <c r="D141" s="24">
        <f>SUMIF(Продажи!F:F,'Тех отчет'!B141,Продажи!L:L)</f>
        <v>0</v>
      </c>
      <c r="E141" s="24">
        <f>SUMIFS('Детализация отчётов'!T:T,'Детализация отчётов'!F:F,'Тех отчет'!B141,'Детализация отчётов'!J:J,"Продажа",'Детализация отчётов'!K:K,"Продажа")-SUMIFS('Детализация отчётов'!T:T,'Детализация отчётов'!F:F,'Тех отчет'!B141,'Детализация отчётов'!J:J,"Возврат",'Детализация отчётов'!K:K,"Возврат")</f>
        <v>0</v>
      </c>
      <c r="F141" s="24">
        <f>SUMIFS('Детализация отчётов'!N:N,'Детализация отчётов'!F:F,'Тех отчет'!B141,'Детализация отчётов'!J:J,"Продажа",'Детализация отчётов'!K:K,"Продажа")-SUMIFS('Детализация отчётов'!N:N,'Детализация отчётов'!F:F,'Тех отчет'!B141,'Детализация отчётов'!J:J,"Возврат",'Детализация отчётов'!K:K,"Возврат")</f>
        <v>0</v>
      </c>
      <c r="G141" s="24">
        <f>IFERROR(AVERAGEIFS('Детализация отчётов'!P:P,'Детализация отчётов'!F:F,'Тех отчет'!B141,'Детализация отчётов'!J:J,"Продажа",'Детализация отчётов'!K:K,"Продажа"),0)</f>
        <v>0</v>
      </c>
      <c r="H141" s="25" t="e">
        <f>INDEX('% выкупа'!B:B,MATCH(B141,'% выкупа'!A:A,0))</f>
        <v>#N/A</v>
      </c>
      <c r="I141" s="24">
        <f>IFERROR(INDEX(реклама!B:B,MATCH('Тех отчет'!B141,реклама!A:A,0)),0)</f>
        <v>0</v>
      </c>
      <c r="J141" s="24">
        <f>IFERROR(INDEX('Сумма по хранению'!B:B,MATCH(B141,'Сумма по хранению'!A:A,0)),0)</f>
        <v>0</v>
      </c>
      <c r="K141" s="24">
        <f>SUMIF('Детализация отчётов'!F:F,'Тех отчет'!B141, 'Детализация отчётов'!AK:AK)</f>
        <v>0</v>
      </c>
      <c r="L141" s="24" t="e">
        <f t="shared" si="14"/>
        <v>#DIV/0!</v>
      </c>
      <c r="M141" s="24" t="e">
        <f>INDEX('Остатки по складам'!B:B,MATCH(B141,'Остатки по складам'!A:A,0))</f>
        <v>#N/A</v>
      </c>
      <c r="N141" s="24">
        <f t="shared" si="15"/>
        <v>0</v>
      </c>
      <c r="O141" s="35">
        <f>SUMIF('Индекс локалицации'!A:A,'Тех отчет'!B141,'Индекс локалицации'!B:B)</f>
        <v>0</v>
      </c>
      <c r="P141" s="25" t="e">
        <f>AVERAGEIFS('Детализация отчётов'!W:W,'Детализация отчётов'!F:F,'Тех отчет'!B141,'Детализация отчётов'!J:J,"Продажа",'Детализация отчётов'!K:K,"Продажа")</f>
        <v>#DIV/0!</v>
      </c>
      <c r="Q141" s="23" t="e">
        <f>INDEX('Рейтинг по отзывам'!F:F,MATCH('Тех отчет'!B141,'Рейтинг по отзывам'!B:B,0))</f>
        <v>#N/A</v>
      </c>
      <c r="R141" s="26" t="e">
        <f>INDEX('рейтинг WB'!B:B,MATCH('Тех отчет'!B141,'рейтинг WB'!A:A,0))</f>
        <v>#N/A</v>
      </c>
      <c r="S141" s="27">
        <f>SUMIFS('Детализация отчётов'!AH:AH,'Детализация отчётов'!F:F,'Тех отчет'!B141,'Детализация отчётов'!J:J,"Продажа",'Детализация отчётов'!K:K,"Продажа")-SUMIFS('Детализация отчётов'!AH:AH,'Детализация отчётов'!F:F,'Тех отчет'!B141,'Детализация отчётов'!J:J,"Возврат",'Детализация отчётов'!K:K,"Возврат")</f>
        <v>0</v>
      </c>
      <c r="T141" s="23">
        <f>IFERROR(INDEX(Себестоимость!B:B,MATCH('Тех отчет'!B141,Себестоимость!A:A,0)),0)</f>
        <v>0</v>
      </c>
      <c r="U141" s="34" t="e">
        <f t="shared" si="16"/>
        <v>#DIV/0!</v>
      </c>
      <c r="V141" s="24">
        <f t="shared" si="18"/>
        <v>0</v>
      </c>
      <c r="W141" s="24">
        <f t="shared" si="19"/>
        <v>0</v>
      </c>
      <c r="X141" s="24" t="e">
        <f t="shared" si="17"/>
        <v>#DIV/0!</v>
      </c>
      <c r="Y141" s="23" t="e">
        <f>AVERAGEIFS('Детализация отчётов'!T:T,'Детализация отчётов'!F:F,'Тех отчет'!B141,'Детализация отчётов'!J:J,"Продажа",'Детализация отчётов'!K:K,"Продажа")</f>
        <v>#DIV/0!</v>
      </c>
      <c r="Z141" s="23">
        <f>SUMIF('Детализация отчётов'!F:F,'Тех отчет'!B141, 'Детализация отчётов'!AC:AC)</f>
        <v>0</v>
      </c>
      <c r="AA141" s="28"/>
      <c r="AB141" s="28"/>
      <c r="AC141" s="28"/>
      <c r="AD141" s="28"/>
      <c r="AE141" s="28"/>
      <c r="AF141" s="28"/>
    </row>
    <row r="142" spans="1:32" ht="15" thickBot="1">
      <c r="A142" s="23" t="s">
        <v>334</v>
      </c>
      <c r="B142" s="23" t="s">
        <v>247</v>
      </c>
      <c r="C142" s="24">
        <f>SUMIF(Продажи!F:F,'Тех отчет'!B142,Продажи!M:M)</f>
        <v>0</v>
      </c>
      <c r="D142" s="24">
        <f>SUMIF(Продажи!F:F,'Тех отчет'!B142,Продажи!L:L)</f>
        <v>0</v>
      </c>
      <c r="E142" s="24">
        <f>SUMIFS('Детализация отчётов'!T:T,'Детализация отчётов'!F:F,'Тех отчет'!B142,'Детализация отчётов'!J:J,"Продажа",'Детализация отчётов'!K:K,"Продажа")-SUMIFS('Детализация отчётов'!T:T,'Детализация отчётов'!F:F,'Тех отчет'!B142,'Детализация отчётов'!J:J,"Возврат",'Детализация отчётов'!K:K,"Возврат")</f>
        <v>0</v>
      </c>
      <c r="F142" s="24">
        <f>SUMIFS('Детализация отчётов'!N:N,'Детализация отчётов'!F:F,'Тех отчет'!B142,'Детализация отчётов'!J:J,"Продажа",'Детализация отчётов'!K:K,"Продажа")-SUMIFS('Детализация отчётов'!N:N,'Детализация отчётов'!F:F,'Тех отчет'!B142,'Детализация отчётов'!J:J,"Возврат",'Детализация отчётов'!K:K,"Возврат")</f>
        <v>0</v>
      </c>
      <c r="G142" s="24">
        <f>IFERROR(AVERAGEIFS('Детализация отчётов'!P:P,'Детализация отчётов'!F:F,'Тех отчет'!B142,'Детализация отчётов'!J:J,"Продажа",'Детализация отчётов'!K:K,"Продажа"),0)</f>
        <v>0</v>
      </c>
      <c r="H142" s="25" t="e">
        <f>INDEX('% выкупа'!B:B,MATCH(B142,'% выкупа'!A:A,0))</f>
        <v>#N/A</v>
      </c>
      <c r="I142" s="24">
        <f>IFERROR(INDEX(реклама!B:B,MATCH('Тех отчет'!B142,реклама!A:A,0)),0)</f>
        <v>0</v>
      </c>
      <c r="J142" s="24">
        <f>IFERROR(INDEX('Сумма по хранению'!B:B,MATCH(B142,'Сумма по хранению'!A:A,0)),0)</f>
        <v>0</v>
      </c>
      <c r="K142" s="24">
        <f>SUMIF('Детализация отчётов'!F:F,'Тех отчет'!B142, 'Детализация отчётов'!AK:AK)</f>
        <v>0</v>
      </c>
      <c r="L142" s="24" t="e">
        <f t="shared" si="14"/>
        <v>#DIV/0!</v>
      </c>
      <c r="M142" s="24" t="e">
        <f>INDEX('Остатки по складам'!B:B,MATCH(B142,'Остатки по складам'!A:A,0))</f>
        <v>#N/A</v>
      </c>
      <c r="N142" s="24">
        <f t="shared" si="15"/>
        <v>0</v>
      </c>
      <c r="O142" s="35">
        <f>SUMIF('Индекс локалицации'!A:A,'Тех отчет'!B142,'Индекс локалицации'!B:B)</f>
        <v>0</v>
      </c>
      <c r="P142" s="25" t="e">
        <f>AVERAGEIFS('Детализация отчётов'!W:W,'Детализация отчётов'!F:F,'Тех отчет'!B142,'Детализация отчётов'!J:J,"Продажа",'Детализация отчётов'!K:K,"Продажа")</f>
        <v>#DIV/0!</v>
      </c>
      <c r="Q142" s="23" t="e">
        <f>INDEX('Рейтинг по отзывам'!F:F,MATCH('Тех отчет'!B142,'Рейтинг по отзывам'!B:B,0))</f>
        <v>#N/A</v>
      </c>
      <c r="R142" s="26" t="e">
        <f>INDEX('рейтинг WB'!B:B,MATCH('Тех отчет'!B142,'рейтинг WB'!A:A,0))</f>
        <v>#N/A</v>
      </c>
      <c r="S142" s="27">
        <f>SUMIFS('Детализация отчётов'!AH:AH,'Детализация отчётов'!F:F,'Тех отчет'!B142,'Детализация отчётов'!J:J,"Продажа",'Детализация отчётов'!K:K,"Продажа")-SUMIFS('Детализация отчётов'!AH:AH,'Детализация отчётов'!F:F,'Тех отчет'!B142,'Детализация отчётов'!J:J,"Возврат",'Детализация отчётов'!K:K,"Возврат")</f>
        <v>0</v>
      </c>
      <c r="T142" s="23">
        <f>IFERROR(INDEX(Себестоимость!B:B,MATCH('Тех отчет'!B142,Себестоимость!A:A,0)),0)</f>
        <v>0</v>
      </c>
      <c r="U142" s="34" t="e">
        <f t="shared" si="16"/>
        <v>#DIV/0!</v>
      </c>
      <c r="V142" s="24">
        <f t="shared" si="18"/>
        <v>0</v>
      </c>
      <c r="W142" s="24">
        <f t="shared" si="19"/>
        <v>0</v>
      </c>
      <c r="X142" s="24" t="e">
        <f t="shared" si="17"/>
        <v>#DIV/0!</v>
      </c>
      <c r="Y142" s="23" t="e">
        <f>AVERAGEIFS('Детализация отчётов'!T:T,'Детализация отчётов'!F:F,'Тех отчет'!B142,'Детализация отчётов'!J:J,"Продажа",'Детализация отчётов'!K:K,"Продажа")</f>
        <v>#DIV/0!</v>
      </c>
      <c r="Z142" s="23">
        <f>SUMIF('Детализация отчётов'!F:F,'Тех отчет'!B142, 'Детализация отчётов'!AC:AC)</f>
        <v>0</v>
      </c>
      <c r="AA142" s="28"/>
      <c r="AB142" s="28"/>
      <c r="AC142" s="28"/>
      <c r="AD142" s="28"/>
      <c r="AE142" s="28"/>
      <c r="AF142" s="28"/>
    </row>
    <row r="143" spans="1:32" ht="15" thickBot="1">
      <c r="A143" s="23" t="s">
        <v>334</v>
      </c>
      <c r="B143" s="23" t="s">
        <v>236</v>
      </c>
      <c r="C143" s="24">
        <f>SUMIF(Продажи!F:F,'Тех отчет'!B143,Продажи!M:M)</f>
        <v>0</v>
      </c>
      <c r="D143" s="24">
        <f>SUMIF(Продажи!F:F,'Тех отчет'!B143,Продажи!L:L)</f>
        <v>0</v>
      </c>
      <c r="E143" s="24">
        <f>SUMIFS('Детализация отчётов'!T:T,'Детализация отчётов'!F:F,'Тех отчет'!B143,'Детализация отчётов'!J:J,"Продажа",'Детализация отчётов'!K:K,"Продажа")-SUMIFS('Детализация отчётов'!T:T,'Детализация отчётов'!F:F,'Тех отчет'!B143,'Детализация отчётов'!J:J,"Возврат",'Детализация отчётов'!K:K,"Возврат")</f>
        <v>0</v>
      </c>
      <c r="F143" s="24">
        <f>SUMIFS('Детализация отчётов'!N:N,'Детализация отчётов'!F:F,'Тех отчет'!B143,'Детализация отчётов'!J:J,"Продажа",'Детализация отчётов'!K:K,"Продажа")-SUMIFS('Детализация отчётов'!N:N,'Детализация отчётов'!F:F,'Тех отчет'!B143,'Детализация отчётов'!J:J,"Возврат",'Детализация отчётов'!K:K,"Возврат")</f>
        <v>0</v>
      </c>
      <c r="G143" s="24">
        <f>IFERROR(AVERAGEIFS('Детализация отчётов'!P:P,'Детализация отчётов'!F:F,'Тех отчет'!B143,'Детализация отчётов'!J:J,"Продажа",'Детализация отчётов'!K:K,"Продажа"),0)</f>
        <v>0</v>
      </c>
      <c r="H143" s="25" t="e">
        <f>INDEX('% выкупа'!B:B,MATCH(B143,'% выкупа'!A:A,0))</f>
        <v>#N/A</v>
      </c>
      <c r="I143" s="24">
        <f>IFERROR(INDEX(реклама!B:B,MATCH('Тех отчет'!B143,реклама!A:A,0)),0)</f>
        <v>0</v>
      </c>
      <c r="J143" s="24">
        <f>IFERROR(INDEX('Сумма по хранению'!B:B,MATCH(B143,'Сумма по хранению'!A:A,0)),0)</f>
        <v>0</v>
      </c>
      <c r="K143" s="24">
        <f>SUMIF('Детализация отчётов'!F:F,'Тех отчет'!B143, 'Детализация отчётов'!AK:AK)</f>
        <v>0</v>
      </c>
      <c r="L143" s="24" t="e">
        <f t="shared" si="14"/>
        <v>#DIV/0!</v>
      </c>
      <c r="M143" s="24" t="e">
        <f>INDEX('Остатки по складам'!B:B,MATCH(B143,'Остатки по складам'!A:A,0))</f>
        <v>#N/A</v>
      </c>
      <c r="N143" s="24">
        <f t="shared" si="15"/>
        <v>0</v>
      </c>
      <c r="O143" s="35">
        <f>SUMIF('Индекс локалицации'!A:A,'Тех отчет'!B143,'Индекс локалицации'!B:B)</f>
        <v>0</v>
      </c>
      <c r="P143" s="25" t="e">
        <f>AVERAGEIFS('Детализация отчётов'!W:W,'Детализация отчётов'!F:F,'Тех отчет'!B143,'Детализация отчётов'!J:J,"Продажа",'Детализация отчётов'!K:K,"Продажа")</f>
        <v>#DIV/0!</v>
      </c>
      <c r="Q143" s="23" t="e">
        <f>INDEX('Рейтинг по отзывам'!F:F,MATCH('Тех отчет'!B143,'Рейтинг по отзывам'!B:B,0))</f>
        <v>#N/A</v>
      </c>
      <c r="R143" s="26" t="e">
        <f>INDEX('рейтинг WB'!B:B,MATCH('Тех отчет'!B143,'рейтинг WB'!A:A,0))</f>
        <v>#N/A</v>
      </c>
      <c r="S143" s="27">
        <f>SUMIFS('Детализация отчётов'!AH:AH,'Детализация отчётов'!F:F,'Тех отчет'!B143,'Детализация отчётов'!J:J,"Продажа",'Детализация отчётов'!K:K,"Продажа")-SUMIFS('Детализация отчётов'!AH:AH,'Детализация отчётов'!F:F,'Тех отчет'!B143,'Детализация отчётов'!J:J,"Возврат",'Детализация отчётов'!K:K,"Возврат")</f>
        <v>0</v>
      </c>
      <c r="T143" s="23">
        <f>IFERROR(INDEX(Себестоимость!B:B,MATCH('Тех отчет'!B143,Себестоимость!A:A,0)),0)</f>
        <v>0</v>
      </c>
      <c r="U143" s="34" t="e">
        <f t="shared" si="16"/>
        <v>#DIV/0!</v>
      </c>
      <c r="V143" s="24">
        <f t="shared" si="18"/>
        <v>0</v>
      </c>
      <c r="W143" s="24">
        <f t="shared" si="19"/>
        <v>0</v>
      </c>
      <c r="X143" s="24" t="e">
        <f t="shared" si="17"/>
        <v>#DIV/0!</v>
      </c>
      <c r="Y143" s="23" t="e">
        <f>AVERAGEIFS('Детализация отчётов'!T:T,'Детализация отчётов'!F:F,'Тех отчет'!B143,'Детализация отчётов'!J:J,"Продажа",'Детализация отчётов'!K:K,"Продажа")</f>
        <v>#DIV/0!</v>
      </c>
      <c r="Z143" s="23">
        <f>SUMIF('Детализация отчётов'!F:F,'Тех отчет'!B143, 'Детализация отчётов'!AC:AC)</f>
        <v>0</v>
      </c>
      <c r="AA143" s="28"/>
      <c r="AB143" s="28"/>
      <c r="AC143" s="28"/>
      <c r="AD143" s="28"/>
      <c r="AE143" s="28"/>
      <c r="AF143" s="28"/>
    </row>
    <row r="144" spans="1:32" ht="15" thickBot="1">
      <c r="A144" s="23"/>
      <c r="B144" s="23" t="s">
        <v>52</v>
      </c>
      <c r="C144" s="24">
        <f>SUMIF(Продажи!F:F,'Тех отчет'!B144,Продажи!M:M)</f>
        <v>0</v>
      </c>
      <c r="D144" s="24">
        <f>SUMIF(Продажи!F:F,'Тех отчет'!B144,Продажи!L:L)</f>
        <v>0</v>
      </c>
      <c r="E144" s="24">
        <f>SUMIFS('Детализация отчётов'!T:T,'Детализация отчётов'!F:F,'Тех отчет'!B144,'Детализация отчётов'!J:J,"Продажа",'Детализация отчётов'!K:K,"Продажа")-SUMIFS('Детализация отчётов'!T:T,'Детализация отчётов'!F:F,'Тех отчет'!B144,'Детализация отчётов'!J:J,"Возврат",'Детализация отчётов'!K:K,"Возврат")</f>
        <v>0</v>
      </c>
      <c r="F144" s="24">
        <f>SUMIFS('Детализация отчётов'!N:N,'Детализация отчётов'!F:F,'Тех отчет'!B144,'Детализация отчётов'!J:J,"Продажа",'Детализация отчётов'!K:K,"Продажа")-SUMIFS('Детализация отчётов'!N:N,'Детализация отчётов'!F:F,'Тех отчет'!B144,'Детализация отчётов'!J:J,"Возврат",'Детализация отчётов'!K:K,"Возврат")</f>
        <v>0</v>
      </c>
      <c r="G144" s="24">
        <f>IFERROR(AVERAGEIFS('Детализация отчётов'!P:P,'Детализация отчётов'!F:F,'Тех отчет'!B144,'Детализация отчётов'!J:J,"Продажа",'Детализация отчётов'!K:K,"Продажа"),0)</f>
        <v>0</v>
      </c>
      <c r="H144" s="25" t="e">
        <f>INDEX('% выкупа'!B:B,MATCH(B144,'% выкупа'!A:A,0))</f>
        <v>#N/A</v>
      </c>
      <c r="I144" s="24">
        <f>IFERROR(INDEX(реклама!B:B,MATCH('Тех отчет'!B144,реклама!A:A,0)),0)</f>
        <v>0</v>
      </c>
      <c r="J144" s="24">
        <f>IFERROR(INDEX('Сумма по хранению'!B:B,MATCH(B144,'Сумма по хранению'!A:A,0)),0)</f>
        <v>0</v>
      </c>
      <c r="K144" s="24">
        <f>SUMIF('Детализация отчётов'!F:F,'Тех отчет'!B144, 'Детализация отчётов'!AK:AK)</f>
        <v>0</v>
      </c>
      <c r="L144" s="24" t="e">
        <f t="shared" si="14"/>
        <v>#DIV/0!</v>
      </c>
      <c r="M144" s="24" t="e">
        <f>INDEX('Остатки по складам'!B:B,MATCH(B144,'Остатки по складам'!A:A,0))</f>
        <v>#N/A</v>
      </c>
      <c r="N144" s="24">
        <f t="shared" si="15"/>
        <v>0</v>
      </c>
      <c r="O144" s="35">
        <f>SUMIF('Индекс локалицации'!A:A,'Тех отчет'!B144,'Индекс локалицации'!B:B)</f>
        <v>0</v>
      </c>
      <c r="P144" s="25" t="e">
        <f>AVERAGEIFS('Детализация отчётов'!W:W,'Детализация отчётов'!F:F,'Тех отчет'!B144,'Детализация отчётов'!J:J,"Продажа",'Детализация отчётов'!K:K,"Продажа")</f>
        <v>#DIV/0!</v>
      </c>
      <c r="Q144" s="23" t="e">
        <f>INDEX('Рейтинг по отзывам'!F:F,MATCH('Тех отчет'!B144,'Рейтинг по отзывам'!B:B,0))</f>
        <v>#N/A</v>
      </c>
      <c r="R144" s="26" t="e">
        <f>INDEX('рейтинг WB'!B:B,MATCH('Тех отчет'!B144,'рейтинг WB'!A:A,0))</f>
        <v>#N/A</v>
      </c>
      <c r="S144" s="27">
        <f>SUMIFS('Детализация отчётов'!AH:AH,'Детализация отчётов'!F:F,'Тех отчет'!B144,'Детализация отчётов'!J:J,"Продажа",'Детализация отчётов'!K:K,"Продажа")-SUMIFS('Детализация отчётов'!AH:AH,'Детализация отчётов'!F:F,'Тех отчет'!B144,'Детализация отчётов'!J:J,"Возврат",'Детализация отчётов'!K:K,"Возврат")</f>
        <v>0</v>
      </c>
      <c r="T144" s="23">
        <f>IFERROR(INDEX(Себестоимость!B:B,MATCH('Тех отчет'!B144,Себестоимость!A:A,0)),0)</f>
        <v>0</v>
      </c>
      <c r="U144" s="34" t="e">
        <f t="shared" si="16"/>
        <v>#DIV/0!</v>
      </c>
      <c r="V144" s="24">
        <f t="shared" si="18"/>
        <v>0</v>
      </c>
      <c r="W144" s="24">
        <f t="shared" si="19"/>
        <v>0</v>
      </c>
      <c r="X144" s="24" t="e">
        <f t="shared" si="17"/>
        <v>#DIV/0!</v>
      </c>
      <c r="Y144" s="23" t="e">
        <f>AVERAGEIFS('Детализация отчётов'!T:T,'Детализация отчётов'!F:F,'Тех отчет'!B144,'Детализация отчётов'!J:J,"Продажа",'Детализация отчётов'!K:K,"Продажа")</f>
        <v>#DIV/0!</v>
      </c>
      <c r="Z144" s="23">
        <f>SUMIF('Детализация отчётов'!F:F,'Тех отчет'!B144, 'Детализация отчётов'!AC:AC)</f>
        <v>0</v>
      </c>
      <c r="AA144" s="28"/>
      <c r="AB144" s="28"/>
      <c r="AC144" s="28"/>
      <c r="AD144" s="28"/>
      <c r="AE144" s="28"/>
      <c r="AF144" s="28"/>
    </row>
    <row r="145" spans="1:32" ht="15" thickBot="1">
      <c r="A145" s="23"/>
      <c r="B145" s="23" t="s">
        <v>53</v>
      </c>
      <c r="C145" s="24">
        <f>SUMIF(Продажи!F:F,'Тех отчет'!B145,Продажи!M:M)</f>
        <v>0</v>
      </c>
      <c r="D145" s="24">
        <f>SUMIF(Продажи!F:F,'Тех отчет'!B145,Продажи!L:L)</f>
        <v>0</v>
      </c>
      <c r="E145" s="24">
        <f>SUMIFS('Детализация отчётов'!T:T,'Детализация отчётов'!F:F,'Тех отчет'!B145,'Детализация отчётов'!J:J,"Продажа",'Детализация отчётов'!K:K,"Продажа")-SUMIFS('Детализация отчётов'!T:T,'Детализация отчётов'!F:F,'Тех отчет'!B145,'Детализация отчётов'!J:J,"Возврат",'Детализация отчётов'!K:K,"Возврат")</f>
        <v>0</v>
      </c>
      <c r="F145" s="24">
        <f>SUMIFS('Детализация отчётов'!N:N,'Детализация отчётов'!F:F,'Тех отчет'!B145,'Детализация отчётов'!J:J,"Продажа",'Детализация отчётов'!K:K,"Продажа")-SUMIFS('Детализация отчётов'!N:N,'Детализация отчётов'!F:F,'Тех отчет'!B145,'Детализация отчётов'!J:J,"Возврат",'Детализация отчётов'!K:K,"Возврат")</f>
        <v>0</v>
      </c>
      <c r="G145" s="24">
        <f>IFERROR(AVERAGEIFS('Детализация отчётов'!P:P,'Детализация отчётов'!F:F,'Тех отчет'!B145,'Детализация отчётов'!J:J,"Продажа",'Детализация отчётов'!K:K,"Продажа"),0)</f>
        <v>0</v>
      </c>
      <c r="H145" s="25" t="e">
        <f>INDEX('% выкупа'!B:B,MATCH(B145,'% выкупа'!A:A,0))</f>
        <v>#N/A</v>
      </c>
      <c r="I145" s="24">
        <f>IFERROR(INDEX(реклама!B:B,MATCH('Тех отчет'!B145,реклама!A:A,0)),0)</f>
        <v>0</v>
      </c>
      <c r="J145" s="24">
        <f>IFERROR(INDEX('Сумма по хранению'!B:B,MATCH(B145,'Сумма по хранению'!A:A,0)),0)</f>
        <v>0</v>
      </c>
      <c r="K145" s="24">
        <f>SUMIF('Детализация отчётов'!F:F,'Тех отчет'!B145, 'Детализация отчётов'!AK:AK)</f>
        <v>0</v>
      </c>
      <c r="L145" s="24" t="e">
        <f t="shared" si="14"/>
        <v>#DIV/0!</v>
      </c>
      <c r="M145" s="24" t="e">
        <f>INDEX('Остатки по складам'!B:B,MATCH(B145,'Остатки по складам'!A:A,0))</f>
        <v>#N/A</v>
      </c>
      <c r="N145" s="24">
        <f t="shared" si="15"/>
        <v>0</v>
      </c>
      <c r="O145" s="35">
        <f>SUMIF('Индекс локалицации'!A:A,'Тех отчет'!B145,'Индекс локалицации'!B:B)</f>
        <v>0</v>
      </c>
      <c r="P145" s="25" t="e">
        <f>AVERAGEIFS('Детализация отчётов'!W:W,'Детализация отчётов'!F:F,'Тех отчет'!B145,'Детализация отчётов'!J:J,"Продажа",'Детализация отчётов'!K:K,"Продажа")</f>
        <v>#DIV/0!</v>
      </c>
      <c r="Q145" s="23" t="e">
        <f>INDEX('Рейтинг по отзывам'!F:F,MATCH('Тех отчет'!B145,'Рейтинг по отзывам'!B:B,0))</f>
        <v>#N/A</v>
      </c>
      <c r="R145" s="26" t="e">
        <f>INDEX('рейтинг WB'!B:B,MATCH('Тех отчет'!B145,'рейтинг WB'!A:A,0))</f>
        <v>#N/A</v>
      </c>
      <c r="S145" s="27">
        <f>SUMIFS('Детализация отчётов'!AH:AH,'Детализация отчётов'!F:F,'Тех отчет'!B145,'Детализация отчётов'!J:J,"Продажа",'Детализация отчётов'!K:K,"Продажа")-SUMIFS('Детализация отчётов'!AH:AH,'Детализация отчётов'!F:F,'Тех отчет'!B145,'Детализация отчётов'!J:J,"Возврат",'Детализация отчётов'!K:K,"Возврат")</f>
        <v>0</v>
      </c>
      <c r="T145" s="23">
        <f>IFERROR(INDEX(Себестоимость!B:B,MATCH('Тех отчет'!B145,Себестоимость!A:A,0)),0)</f>
        <v>0</v>
      </c>
      <c r="U145" s="34" t="e">
        <f t="shared" si="16"/>
        <v>#DIV/0!</v>
      </c>
      <c r="V145" s="24">
        <f t="shared" si="18"/>
        <v>0</v>
      </c>
      <c r="W145" s="24">
        <f t="shared" si="19"/>
        <v>0</v>
      </c>
      <c r="X145" s="24" t="e">
        <f t="shared" si="17"/>
        <v>#DIV/0!</v>
      </c>
      <c r="Y145" s="23" t="e">
        <f>AVERAGEIFS('Детализация отчётов'!T:T,'Детализация отчётов'!F:F,'Тех отчет'!B145,'Детализация отчётов'!J:J,"Продажа",'Детализация отчётов'!K:K,"Продажа")</f>
        <v>#DIV/0!</v>
      </c>
      <c r="Z145" s="23">
        <f>SUMIF('Детализация отчётов'!F:F,'Тех отчет'!B145, 'Детализация отчётов'!AC:AC)</f>
        <v>0</v>
      </c>
      <c r="AA145" s="28"/>
      <c r="AB145" s="28"/>
      <c r="AC145" s="28"/>
      <c r="AD145" s="28"/>
      <c r="AE145" s="28"/>
      <c r="AF145" s="28"/>
    </row>
    <row r="146" spans="1:32" ht="15" thickBot="1">
      <c r="A146" s="23"/>
      <c r="B146" s="23" t="s">
        <v>54</v>
      </c>
      <c r="C146" s="24">
        <f>SUMIF(Продажи!F:F,'Тех отчет'!B146,Продажи!M:M)</f>
        <v>0</v>
      </c>
      <c r="D146" s="24">
        <f>SUMIF(Продажи!F:F,'Тех отчет'!B146,Продажи!L:L)</f>
        <v>0</v>
      </c>
      <c r="E146" s="24">
        <f>SUMIFS('Детализация отчётов'!T:T,'Детализация отчётов'!F:F,'Тех отчет'!B146,'Детализация отчётов'!J:J,"Продажа",'Детализация отчётов'!K:K,"Продажа")-SUMIFS('Детализация отчётов'!T:T,'Детализация отчётов'!F:F,'Тех отчет'!B146,'Детализация отчётов'!J:J,"Возврат",'Детализация отчётов'!K:K,"Возврат")</f>
        <v>0</v>
      </c>
      <c r="F146" s="24">
        <f>SUMIFS('Детализация отчётов'!N:N,'Детализация отчётов'!F:F,'Тех отчет'!B146,'Детализация отчётов'!J:J,"Продажа",'Детализация отчётов'!K:K,"Продажа")-SUMIFS('Детализация отчётов'!N:N,'Детализация отчётов'!F:F,'Тех отчет'!B146,'Детализация отчётов'!J:J,"Возврат",'Детализация отчётов'!K:K,"Возврат")</f>
        <v>0</v>
      </c>
      <c r="G146" s="24">
        <f>IFERROR(AVERAGEIFS('Детализация отчётов'!P:P,'Детализация отчётов'!F:F,'Тех отчет'!B146,'Детализация отчётов'!J:J,"Продажа",'Детализация отчётов'!K:K,"Продажа"),0)</f>
        <v>0</v>
      </c>
      <c r="H146" s="25" t="e">
        <f>INDEX('% выкупа'!B:B,MATCH(B146,'% выкупа'!A:A,0))</f>
        <v>#N/A</v>
      </c>
      <c r="I146" s="24">
        <f>IFERROR(INDEX(реклама!B:B,MATCH('Тех отчет'!B146,реклама!A:A,0)),0)</f>
        <v>0</v>
      </c>
      <c r="J146" s="24">
        <f>IFERROR(INDEX('Сумма по хранению'!B:B,MATCH(B146,'Сумма по хранению'!A:A,0)),0)</f>
        <v>0</v>
      </c>
      <c r="K146" s="24">
        <f>SUMIF('Детализация отчётов'!F:F,'Тех отчет'!B146, 'Детализация отчётов'!AK:AK)</f>
        <v>0</v>
      </c>
      <c r="L146" s="24" t="e">
        <f t="shared" si="14"/>
        <v>#DIV/0!</v>
      </c>
      <c r="M146" s="24" t="e">
        <f>INDEX('Остатки по складам'!B:B,MATCH(B146,'Остатки по складам'!A:A,0))</f>
        <v>#N/A</v>
      </c>
      <c r="N146" s="24">
        <f t="shared" si="15"/>
        <v>0</v>
      </c>
      <c r="O146" s="35">
        <f>SUMIF('Индекс локалицации'!A:A,'Тех отчет'!B146,'Индекс локалицации'!B:B)</f>
        <v>0</v>
      </c>
      <c r="P146" s="25" t="e">
        <f>AVERAGEIFS('Детализация отчётов'!W:W,'Детализация отчётов'!F:F,'Тех отчет'!B146,'Детализация отчётов'!J:J,"Продажа",'Детализация отчётов'!K:K,"Продажа")</f>
        <v>#DIV/0!</v>
      </c>
      <c r="Q146" s="23" t="e">
        <f>INDEX('Рейтинг по отзывам'!F:F,MATCH('Тех отчет'!B146,'Рейтинг по отзывам'!B:B,0))</f>
        <v>#N/A</v>
      </c>
      <c r="R146" s="26" t="e">
        <f>INDEX('рейтинг WB'!B:B,MATCH('Тех отчет'!B146,'рейтинг WB'!A:A,0))</f>
        <v>#N/A</v>
      </c>
      <c r="S146" s="27">
        <f>SUMIFS('Детализация отчётов'!AH:AH,'Детализация отчётов'!F:F,'Тех отчет'!B146,'Детализация отчётов'!J:J,"Продажа",'Детализация отчётов'!K:K,"Продажа")-SUMIFS('Детализация отчётов'!AH:AH,'Детализация отчётов'!F:F,'Тех отчет'!B146,'Детализация отчётов'!J:J,"Возврат",'Детализация отчётов'!K:K,"Возврат")</f>
        <v>0</v>
      </c>
      <c r="T146" s="23">
        <f>IFERROR(INDEX(Себестоимость!B:B,MATCH('Тех отчет'!B146,Себестоимость!A:A,0)),0)</f>
        <v>0</v>
      </c>
      <c r="U146" s="34" t="e">
        <f t="shared" si="16"/>
        <v>#DIV/0!</v>
      </c>
      <c r="V146" s="24">
        <f t="shared" si="18"/>
        <v>0</v>
      </c>
      <c r="W146" s="24">
        <f t="shared" si="19"/>
        <v>0</v>
      </c>
      <c r="X146" s="24" t="e">
        <f t="shared" si="17"/>
        <v>#DIV/0!</v>
      </c>
      <c r="Y146" s="23" t="e">
        <f>AVERAGEIFS('Детализация отчётов'!T:T,'Детализация отчётов'!F:F,'Тех отчет'!B146,'Детализация отчётов'!J:J,"Продажа",'Детализация отчётов'!K:K,"Продажа")</f>
        <v>#DIV/0!</v>
      </c>
      <c r="Z146" s="23">
        <f>SUMIF('Детализация отчётов'!F:F,'Тех отчет'!B146, 'Детализация отчётов'!AC:AC)</f>
        <v>0</v>
      </c>
      <c r="AA146" s="28"/>
      <c r="AB146" s="28"/>
      <c r="AC146" s="28"/>
      <c r="AD146" s="28"/>
      <c r="AE146" s="28"/>
      <c r="AF146" s="28"/>
    </row>
    <row r="147" spans="1:32" ht="15" thickBot="1">
      <c r="A147" s="23"/>
      <c r="B147" s="23" t="s">
        <v>64</v>
      </c>
      <c r="C147" s="24">
        <f>SUMIF(Продажи!F:F,'Тех отчет'!B147,Продажи!M:M)</f>
        <v>0</v>
      </c>
      <c r="D147" s="24">
        <f>SUMIF(Продажи!F:F,'Тех отчет'!B147,Продажи!L:L)</f>
        <v>0</v>
      </c>
      <c r="E147" s="24">
        <f>SUMIFS('Детализация отчётов'!T:T,'Детализация отчётов'!F:F,'Тех отчет'!B147,'Детализация отчётов'!J:J,"Продажа",'Детализация отчётов'!K:K,"Продажа")-SUMIFS('Детализация отчётов'!T:T,'Детализация отчётов'!F:F,'Тех отчет'!B147,'Детализация отчётов'!J:J,"Возврат",'Детализация отчётов'!K:K,"Возврат")</f>
        <v>0</v>
      </c>
      <c r="F147" s="24">
        <f>SUMIFS('Детализация отчётов'!N:N,'Детализация отчётов'!F:F,'Тех отчет'!B147,'Детализация отчётов'!J:J,"Продажа",'Детализация отчётов'!K:K,"Продажа")-SUMIFS('Детализация отчётов'!N:N,'Детализация отчётов'!F:F,'Тех отчет'!B147,'Детализация отчётов'!J:J,"Возврат",'Детализация отчётов'!K:K,"Возврат")</f>
        <v>0</v>
      </c>
      <c r="G147" s="24">
        <f>IFERROR(AVERAGEIFS('Детализация отчётов'!P:P,'Детализация отчётов'!F:F,'Тех отчет'!B147,'Детализация отчётов'!J:J,"Продажа",'Детализация отчётов'!K:K,"Продажа"),0)</f>
        <v>0</v>
      </c>
      <c r="H147" s="25" t="e">
        <f>INDEX('% выкупа'!B:B,MATCH(B147,'% выкупа'!A:A,0))</f>
        <v>#N/A</v>
      </c>
      <c r="I147" s="24">
        <f>IFERROR(INDEX(реклама!B:B,MATCH('Тех отчет'!B147,реклама!A:A,0)),0)</f>
        <v>0</v>
      </c>
      <c r="J147" s="24">
        <f>IFERROR(INDEX('Сумма по хранению'!B:B,MATCH(B147,'Сумма по хранению'!A:A,0)),0)</f>
        <v>0</v>
      </c>
      <c r="K147" s="24">
        <f>SUMIF('Детализация отчётов'!F:F,'Тех отчет'!B147, 'Детализация отчётов'!AK:AK)</f>
        <v>0</v>
      </c>
      <c r="L147" s="24" t="e">
        <f t="shared" si="14"/>
        <v>#DIV/0!</v>
      </c>
      <c r="M147" s="24" t="e">
        <f>INDEX('Остатки по складам'!B:B,MATCH(B147,'Остатки по складам'!A:A,0))</f>
        <v>#N/A</v>
      </c>
      <c r="N147" s="24">
        <f t="shared" si="15"/>
        <v>0</v>
      </c>
      <c r="O147" s="35">
        <f>SUMIF('Индекс локалицации'!A:A,'Тех отчет'!B147,'Индекс локалицации'!B:B)</f>
        <v>0</v>
      </c>
      <c r="P147" s="25" t="e">
        <f>AVERAGEIFS('Детализация отчётов'!W:W,'Детализация отчётов'!F:F,'Тех отчет'!B147,'Детализация отчётов'!J:J,"Продажа",'Детализация отчётов'!K:K,"Продажа")</f>
        <v>#DIV/0!</v>
      </c>
      <c r="Q147" s="23" t="e">
        <f>INDEX('Рейтинг по отзывам'!F:F,MATCH('Тех отчет'!B147,'Рейтинг по отзывам'!B:B,0))</f>
        <v>#N/A</v>
      </c>
      <c r="R147" s="26" t="e">
        <f>INDEX('рейтинг WB'!B:B,MATCH('Тех отчет'!B147,'рейтинг WB'!A:A,0))</f>
        <v>#N/A</v>
      </c>
      <c r="S147" s="27">
        <f>SUMIFS('Детализация отчётов'!AH:AH,'Детализация отчётов'!F:F,'Тех отчет'!B147,'Детализация отчётов'!J:J,"Продажа",'Детализация отчётов'!K:K,"Продажа")-SUMIFS('Детализация отчётов'!AH:AH,'Детализация отчётов'!F:F,'Тех отчет'!B147,'Детализация отчётов'!J:J,"Возврат",'Детализация отчётов'!K:K,"Возврат")</f>
        <v>0</v>
      </c>
      <c r="T147" s="23">
        <f>IFERROR(INDEX(Себестоимость!B:B,MATCH('Тех отчет'!B147,Себестоимость!A:A,0)),0)</f>
        <v>0</v>
      </c>
      <c r="U147" s="34" t="e">
        <f t="shared" si="16"/>
        <v>#DIV/0!</v>
      </c>
      <c r="V147" s="24">
        <f t="shared" si="18"/>
        <v>0</v>
      </c>
      <c r="W147" s="24">
        <f t="shared" si="19"/>
        <v>0</v>
      </c>
      <c r="X147" s="24" t="e">
        <f t="shared" si="17"/>
        <v>#DIV/0!</v>
      </c>
      <c r="Y147" s="23" t="e">
        <f>AVERAGEIFS('Детализация отчётов'!T:T,'Детализация отчётов'!F:F,'Тех отчет'!B147,'Детализация отчётов'!J:J,"Продажа",'Детализация отчётов'!K:K,"Продажа")</f>
        <v>#DIV/0!</v>
      </c>
      <c r="Z147" s="23">
        <f>SUMIF('Детализация отчётов'!F:F,'Тех отчет'!B147, 'Детализация отчётов'!AC:AC)</f>
        <v>0</v>
      </c>
      <c r="AA147" s="28"/>
      <c r="AB147" s="28"/>
      <c r="AC147" s="28"/>
      <c r="AD147" s="28"/>
      <c r="AE147" s="28"/>
      <c r="AF147" s="28"/>
    </row>
    <row r="148" spans="1:32" ht="15" thickBot="1">
      <c r="A148" s="23"/>
      <c r="B148" s="23" t="s">
        <v>55</v>
      </c>
      <c r="C148" s="24">
        <f>SUMIF(Продажи!F:F,'Тех отчет'!B148,Продажи!M:M)</f>
        <v>0</v>
      </c>
      <c r="D148" s="24">
        <f>SUMIF(Продажи!F:F,'Тех отчет'!B148,Продажи!L:L)</f>
        <v>0</v>
      </c>
      <c r="E148" s="24">
        <f>SUMIFS('Детализация отчётов'!T:T,'Детализация отчётов'!F:F,'Тех отчет'!B148,'Детализация отчётов'!J:J,"Продажа",'Детализация отчётов'!K:K,"Продажа")-SUMIFS('Детализация отчётов'!T:T,'Детализация отчётов'!F:F,'Тех отчет'!B148,'Детализация отчётов'!J:J,"Возврат",'Детализация отчётов'!K:K,"Возврат")</f>
        <v>0</v>
      </c>
      <c r="F148" s="24">
        <f>SUMIFS('Детализация отчётов'!N:N,'Детализация отчётов'!F:F,'Тех отчет'!B148,'Детализация отчётов'!J:J,"Продажа",'Детализация отчётов'!K:K,"Продажа")-SUMIFS('Детализация отчётов'!N:N,'Детализация отчётов'!F:F,'Тех отчет'!B148,'Детализация отчётов'!J:J,"Возврат",'Детализация отчётов'!K:K,"Возврат")</f>
        <v>0</v>
      </c>
      <c r="G148" s="24">
        <f>IFERROR(AVERAGEIFS('Детализация отчётов'!P:P,'Детализация отчётов'!F:F,'Тех отчет'!B148,'Детализация отчётов'!J:J,"Продажа",'Детализация отчётов'!K:K,"Продажа"),0)</f>
        <v>0</v>
      </c>
      <c r="H148" s="25" t="e">
        <f>INDEX('% выкупа'!B:B,MATCH(B148,'% выкупа'!A:A,0))</f>
        <v>#N/A</v>
      </c>
      <c r="I148" s="24">
        <f>IFERROR(INDEX(реклама!B:B,MATCH('Тех отчет'!B148,реклама!A:A,0)),0)</f>
        <v>0</v>
      </c>
      <c r="J148" s="24">
        <f>IFERROR(INDEX('Сумма по хранению'!B:B,MATCH(B148,'Сумма по хранению'!A:A,0)),0)</f>
        <v>0</v>
      </c>
      <c r="K148" s="24">
        <f>SUMIF('Детализация отчётов'!F:F,'Тех отчет'!B148, 'Детализация отчётов'!AK:AK)</f>
        <v>0</v>
      </c>
      <c r="L148" s="24" t="e">
        <f t="shared" si="14"/>
        <v>#DIV/0!</v>
      </c>
      <c r="M148" s="24" t="e">
        <f>INDEX('Остатки по складам'!B:B,MATCH(B148,'Остатки по складам'!A:A,0))</f>
        <v>#N/A</v>
      </c>
      <c r="N148" s="24">
        <f t="shared" si="15"/>
        <v>0</v>
      </c>
      <c r="O148" s="35">
        <f>SUMIF('Индекс локалицации'!A:A,'Тех отчет'!B148,'Индекс локалицации'!B:B)</f>
        <v>0</v>
      </c>
      <c r="P148" s="25" t="e">
        <f>AVERAGEIFS('Детализация отчётов'!W:W,'Детализация отчётов'!F:F,'Тех отчет'!B148,'Детализация отчётов'!J:J,"Продажа",'Детализация отчётов'!K:K,"Продажа")</f>
        <v>#DIV/0!</v>
      </c>
      <c r="Q148" s="23" t="e">
        <f>INDEX('Рейтинг по отзывам'!F:F,MATCH('Тех отчет'!B148,'Рейтинг по отзывам'!B:B,0))</f>
        <v>#N/A</v>
      </c>
      <c r="R148" s="26" t="e">
        <f>INDEX('рейтинг WB'!B:B,MATCH('Тех отчет'!B148,'рейтинг WB'!A:A,0))</f>
        <v>#N/A</v>
      </c>
      <c r="S148" s="27">
        <f>SUMIFS('Детализация отчётов'!AH:AH,'Детализация отчётов'!F:F,'Тех отчет'!B148,'Детализация отчётов'!J:J,"Продажа",'Детализация отчётов'!K:K,"Продажа")-SUMIFS('Детализация отчётов'!AH:AH,'Детализация отчётов'!F:F,'Тех отчет'!B148,'Детализация отчётов'!J:J,"Возврат",'Детализация отчётов'!K:K,"Возврат")</f>
        <v>0</v>
      </c>
      <c r="T148" s="23">
        <f>IFERROR(INDEX(Себестоимость!B:B,MATCH('Тех отчет'!B148,Себестоимость!A:A,0)),0)</f>
        <v>0</v>
      </c>
      <c r="U148" s="34" t="e">
        <f t="shared" si="16"/>
        <v>#DIV/0!</v>
      </c>
      <c r="V148" s="24">
        <f t="shared" si="18"/>
        <v>0</v>
      </c>
      <c r="W148" s="24">
        <f t="shared" si="19"/>
        <v>0</v>
      </c>
      <c r="X148" s="24" t="e">
        <f t="shared" si="17"/>
        <v>#DIV/0!</v>
      </c>
      <c r="Y148" s="23" t="e">
        <f>AVERAGEIFS('Детализация отчётов'!T:T,'Детализация отчётов'!F:F,'Тех отчет'!B148,'Детализация отчётов'!J:J,"Продажа",'Детализация отчётов'!K:K,"Продажа")</f>
        <v>#DIV/0!</v>
      </c>
      <c r="Z148" s="23">
        <f>SUMIF('Детализация отчётов'!F:F,'Тех отчет'!B148, 'Детализация отчётов'!AC:AC)</f>
        <v>0</v>
      </c>
      <c r="AA148" s="28"/>
      <c r="AB148" s="28"/>
      <c r="AC148" s="28"/>
      <c r="AD148" s="28"/>
      <c r="AE148" s="28"/>
      <c r="AF148" s="28"/>
    </row>
    <row r="149" spans="1:32" ht="15" thickBot="1">
      <c r="A149" s="23"/>
      <c r="B149" s="23" t="s">
        <v>65</v>
      </c>
      <c r="C149" s="24">
        <f>SUMIF(Продажи!F:F,'Тех отчет'!B149,Продажи!M:M)</f>
        <v>0</v>
      </c>
      <c r="D149" s="24">
        <f>SUMIF(Продажи!F:F,'Тех отчет'!B149,Продажи!L:L)</f>
        <v>0</v>
      </c>
      <c r="E149" s="24">
        <f>SUMIFS('Детализация отчётов'!T:T,'Детализация отчётов'!F:F,'Тех отчет'!B149,'Детализация отчётов'!J:J,"Продажа",'Детализация отчётов'!K:K,"Продажа")-SUMIFS('Детализация отчётов'!T:T,'Детализация отчётов'!F:F,'Тех отчет'!B149,'Детализация отчётов'!J:J,"Возврат",'Детализация отчётов'!K:K,"Возврат")</f>
        <v>0</v>
      </c>
      <c r="F149" s="24">
        <f>SUMIFS('Детализация отчётов'!N:N,'Детализация отчётов'!F:F,'Тех отчет'!B149,'Детализация отчётов'!J:J,"Продажа",'Детализация отчётов'!K:K,"Продажа")-SUMIFS('Детализация отчётов'!N:N,'Детализация отчётов'!F:F,'Тех отчет'!B149,'Детализация отчётов'!J:J,"Возврат",'Детализация отчётов'!K:K,"Возврат")</f>
        <v>0</v>
      </c>
      <c r="G149" s="24">
        <f>IFERROR(AVERAGEIFS('Детализация отчётов'!P:P,'Детализация отчётов'!F:F,'Тех отчет'!B149,'Детализация отчётов'!J:J,"Продажа",'Детализация отчётов'!K:K,"Продажа"),0)</f>
        <v>0</v>
      </c>
      <c r="H149" s="25" t="e">
        <f>INDEX('% выкупа'!B:B,MATCH(B149,'% выкупа'!A:A,0))</f>
        <v>#N/A</v>
      </c>
      <c r="I149" s="24">
        <f>IFERROR(INDEX(реклама!B:B,MATCH('Тех отчет'!B149,реклама!A:A,0)),0)</f>
        <v>0</v>
      </c>
      <c r="J149" s="24">
        <f>IFERROR(INDEX('Сумма по хранению'!B:B,MATCH(B149,'Сумма по хранению'!A:A,0)),0)</f>
        <v>0</v>
      </c>
      <c r="K149" s="24">
        <f>SUMIF('Детализация отчётов'!F:F,'Тех отчет'!B149, 'Детализация отчётов'!AK:AK)</f>
        <v>0</v>
      </c>
      <c r="L149" s="24" t="e">
        <f t="shared" si="14"/>
        <v>#DIV/0!</v>
      </c>
      <c r="M149" s="24" t="e">
        <f>INDEX('Остатки по складам'!B:B,MATCH(B149,'Остатки по складам'!A:A,0))</f>
        <v>#N/A</v>
      </c>
      <c r="N149" s="24">
        <f t="shared" si="15"/>
        <v>0</v>
      </c>
      <c r="O149" s="35">
        <f>SUMIF('Индекс локалицации'!A:A,'Тех отчет'!B149,'Индекс локалицации'!B:B)</f>
        <v>0</v>
      </c>
      <c r="P149" s="25" t="e">
        <f>AVERAGEIFS('Детализация отчётов'!W:W,'Детализация отчётов'!F:F,'Тех отчет'!B149,'Детализация отчётов'!J:J,"Продажа",'Детализация отчётов'!K:K,"Продажа")</f>
        <v>#DIV/0!</v>
      </c>
      <c r="Q149" s="23" t="e">
        <f>INDEX('Рейтинг по отзывам'!F:F,MATCH('Тех отчет'!B149,'Рейтинг по отзывам'!B:B,0))</f>
        <v>#N/A</v>
      </c>
      <c r="R149" s="26" t="e">
        <f>INDEX('рейтинг WB'!B:B,MATCH('Тех отчет'!B149,'рейтинг WB'!A:A,0))</f>
        <v>#N/A</v>
      </c>
      <c r="S149" s="27">
        <f>SUMIFS('Детализация отчётов'!AH:AH,'Детализация отчётов'!F:F,'Тех отчет'!B149,'Детализация отчётов'!J:J,"Продажа",'Детализация отчётов'!K:K,"Продажа")-SUMIFS('Детализация отчётов'!AH:AH,'Детализация отчётов'!F:F,'Тех отчет'!B149,'Детализация отчётов'!J:J,"Возврат",'Детализация отчётов'!K:K,"Возврат")</f>
        <v>0</v>
      </c>
      <c r="T149" s="23">
        <f>IFERROR(INDEX(Себестоимость!B:B,MATCH('Тех отчет'!B149,Себестоимость!A:A,0)),0)</f>
        <v>0</v>
      </c>
      <c r="U149" s="34" t="e">
        <f t="shared" si="16"/>
        <v>#DIV/0!</v>
      </c>
      <c r="V149" s="24">
        <f t="shared" si="18"/>
        <v>0</v>
      </c>
      <c r="W149" s="24">
        <f t="shared" si="19"/>
        <v>0</v>
      </c>
      <c r="X149" s="24" t="e">
        <f t="shared" si="17"/>
        <v>#DIV/0!</v>
      </c>
      <c r="Y149" s="23" t="e">
        <f>AVERAGEIFS('Детализация отчётов'!T:T,'Детализация отчётов'!F:F,'Тех отчет'!B149,'Детализация отчётов'!J:J,"Продажа",'Детализация отчётов'!K:K,"Продажа")</f>
        <v>#DIV/0!</v>
      </c>
      <c r="Z149" s="23">
        <f>SUMIF('Детализация отчётов'!F:F,'Тех отчет'!B149, 'Детализация отчётов'!AC:AC)</f>
        <v>0</v>
      </c>
      <c r="AA149" s="28"/>
      <c r="AB149" s="28"/>
      <c r="AC149" s="28"/>
      <c r="AD149" s="28"/>
      <c r="AE149" s="28"/>
      <c r="AF149" s="28"/>
    </row>
    <row r="150" spans="1:32" ht="15" thickBot="1">
      <c r="A150" s="23"/>
      <c r="B150" s="23" t="s">
        <v>66</v>
      </c>
      <c r="C150" s="24">
        <f>SUMIF(Продажи!F:F,'Тех отчет'!B150,Продажи!M:M)</f>
        <v>0</v>
      </c>
      <c r="D150" s="24">
        <f>SUMIF(Продажи!F:F,'Тех отчет'!B150,Продажи!L:L)</f>
        <v>0</v>
      </c>
      <c r="E150" s="24">
        <f>SUMIFS('Детализация отчётов'!T:T,'Детализация отчётов'!F:F,'Тех отчет'!B150,'Детализация отчётов'!J:J,"Продажа",'Детализация отчётов'!K:K,"Продажа")-SUMIFS('Детализация отчётов'!T:T,'Детализация отчётов'!F:F,'Тех отчет'!B150,'Детализация отчётов'!J:J,"Возврат",'Детализация отчётов'!K:K,"Возврат")</f>
        <v>0</v>
      </c>
      <c r="F150" s="24">
        <f>SUMIFS('Детализация отчётов'!N:N,'Детализация отчётов'!F:F,'Тех отчет'!B150,'Детализация отчётов'!J:J,"Продажа",'Детализация отчётов'!K:K,"Продажа")-SUMIFS('Детализация отчётов'!N:N,'Детализация отчётов'!F:F,'Тех отчет'!B150,'Детализация отчётов'!J:J,"Возврат",'Детализация отчётов'!K:K,"Возврат")</f>
        <v>0</v>
      </c>
      <c r="G150" s="24">
        <f>IFERROR(AVERAGEIFS('Детализация отчётов'!P:P,'Детализация отчётов'!F:F,'Тех отчет'!B150,'Детализация отчётов'!J:J,"Продажа",'Детализация отчётов'!K:K,"Продажа"),0)</f>
        <v>0</v>
      </c>
      <c r="H150" s="25" t="e">
        <f>INDEX('% выкупа'!B:B,MATCH(B150,'% выкупа'!A:A,0))</f>
        <v>#N/A</v>
      </c>
      <c r="I150" s="24">
        <f>IFERROR(INDEX(реклама!B:B,MATCH('Тех отчет'!B150,реклама!A:A,0)),0)</f>
        <v>0</v>
      </c>
      <c r="J150" s="24">
        <f>IFERROR(INDEX('Сумма по хранению'!B:B,MATCH(B150,'Сумма по хранению'!A:A,0)),0)</f>
        <v>0</v>
      </c>
      <c r="K150" s="24">
        <f>SUMIF('Детализация отчётов'!F:F,'Тех отчет'!B150, 'Детализация отчётов'!AK:AK)</f>
        <v>0</v>
      </c>
      <c r="L150" s="24" t="e">
        <f t="shared" si="14"/>
        <v>#DIV/0!</v>
      </c>
      <c r="M150" s="24" t="e">
        <f>INDEX('Остатки по складам'!B:B,MATCH(B150,'Остатки по складам'!A:A,0))</f>
        <v>#N/A</v>
      </c>
      <c r="N150" s="24">
        <f t="shared" si="15"/>
        <v>0</v>
      </c>
      <c r="O150" s="35">
        <f>SUMIF('Индекс локалицации'!A:A,'Тех отчет'!B150,'Индекс локалицации'!B:B)</f>
        <v>0</v>
      </c>
      <c r="P150" s="25" t="e">
        <f>AVERAGEIFS('Детализация отчётов'!W:W,'Детализация отчётов'!F:F,'Тех отчет'!B150,'Детализация отчётов'!J:J,"Продажа",'Детализация отчётов'!K:K,"Продажа")</f>
        <v>#DIV/0!</v>
      </c>
      <c r="Q150" s="23" t="e">
        <f>INDEX('Рейтинг по отзывам'!F:F,MATCH('Тех отчет'!B150,'Рейтинг по отзывам'!B:B,0))</f>
        <v>#N/A</v>
      </c>
      <c r="R150" s="26" t="e">
        <f>INDEX('рейтинг WB'!B:B,MATCH('Тех отчет'!B150,'рейтинг WB'!A:A,0))</f>
        <v>#N/A</v>
      </c>
      <c r="S150" s="27">
        <f>SUMIFS('Детализация отчётов'!AH:AH,'Детализация отчётов'!F:F,'Тех отчет'!B150,'Детализация отчётов'!J:J,"Продажа",'Детализация отчётов'!K:K,"Продажа")-SUMIFS('Детализация отчётов'!AH:AH,'Детализация отчётов'!F:F,'Тех отчет'!B150,'Детализация отчётов'!J:J,"Возврат",'Детализация отчётов'!K:K,"Возврат")</f>
        <v>0</v>
      </c>
      <c r="T150" s="23">
        <f>IFERROR(INDEX(Себестоимость!B:B,MATCH('Тех отчет'!B150,Себестоимость!A:A,0)),0)</f>
        <v>0</v>
      </c>
      <c r="U150" s="34" t="e">
        <f t="shared" si="16"/>
        <v>#DIV/0!</v>
      </c>
      <c r="V150" s="24">
        <f t="shared" si="18"/>
        <v>0</v>
      </c>
      <c r="W150" s="24">
        <f t="shared" si="19"/>
        <v>0</v>
      </c>
      <c r="X150" s="24" t="e">
        <f t="shared" si="17"/>
        <v>#DIV/0!</v>
      </c>
      <c r="Y150" s="23" t="e">
        <f>AVERAGEIFS('Детализация отчётов'!T:T,'Детализация отчётов'!F:F,'Тех отчет'!B150,'Детализация отчётов'!J:J,"Продажа",'Детализация отчётов'!K:K,"Продажа")</f>
        <v>#DIV/0!</v>
      </c>
      <c r="Z150" s="23">
        <f>SUMIF('Детализация отчётов'!F:F,'Тех отчет'!B150, 'Детализация отчётов'!AC:AC)</f>
        <v>0</v>
      </c>
      <c r="AA150" s="28"/>
      <c r="AB150" s="28"/>
      <c r="AC150" s="28"/>
      <c r="AD150" s="28"/>
      <c r="AE150" s="28"/>
      <c r="AF150" s="28"/>
    </row>
    <row r="151" spans="1:32" ht="15" thickBot="1">
      <c r="A151" s="23"/>
      <c r="B151" s="23" t="s">
        <v>56</v>
      </c>
      <c r="C151" s="24">
        <f>SUMIF(Продажи!F:F,'Тех отчет'!B151,Продажи!M:M)</f>
        <v>0</v>
      </c>
      <c r="D151" s="24">
        <f>SUMIF(Продажи!F:F,'Тех отчет'!B151,Продажи!L:L)</f>
        <v>0</v>
      </c>
      <c r="E151" s="24">
        <f>SUMIFS('Детализация отчётов'!T:T,'Детализация отчётов'!F:F,'Тех отчет'!B151,'Детализация отчётов'!J:J,"Продажа",'Детализация отчётов'!K:K,"Продажа")-SUMIFS('Детализация отчётов'!T:T,'Детализация отчётов'!F:F,'Тех отчет'!B151,'Детализация отчётов'!J:J,"Возврат",'Детализация отчётов'!K:K,"Возврат")</f>
        <v>0</v>
      </c>
      <c r="F151" s="24">
        <f>SUMIFS('Детализация отчётов'!N:N,'Детализация отчётов'!F:F,'Тех отчет'!B151,'Детализация отчётов'!J:J,"Продажа",'Детализация отчётов'!K:K,"Продажа")-SUMIFS('Детализация отчётов'!N:N,'Детализация отчётов'!F:F,'Тех отчет'!B151,'Детализация отчётов'!J:J,"Возврат",'Детализация отчётов'!K:K,"Возврат")</f>
        <v>0</v>
      </c>
      <c r="G151" s="24">
        <f>IFERROR(AVERAGEIFS('Детализация отчётов'!P:P,'Детализация отчётов'!F:F,'Тех отчет'!B151,'Детализация отчётов'!J:J,"Продажа",'Детализация отчётов'!K:K,"Продажа"),0)</f>
        <v>0</v>
      </c>
      <c r="H151" s="25" t="e">
        <f>INDEX('% выкупа'!B:B,MATCH(B151,'% выкупа'!A:A,0))</f>
        <v>#N/A</v>
      </c>
      <c r="I151" s="24">
        <f>IFERROR(INDEX(реклама!B:B,MATCH('Тех отчет'!B151,реклама!A:A,0)),0)</f>
        <v>0</v>
      </c>
      <c r="J151" s="24">
        <f>IFERROR(INDEX('Сумма по хранению'!B:B,MATCH(B151,'Сумма по хранению'!A:A,0)),0)</f>
        <v>0</v>
      </c>
      <c r="K151" s="24">
        <f>SUMIF('Детализация отчётов'!F:F,'Тех отчет'!B151, 'Детализация отчётов'!AK:AK)</f>
        <v>0</v>
      </c>
      <c r="L151" s="24" t="e">
        <f t="shared" si="14"/>
        <v>#DIV/0!</v>
      </c>
      <c r="M151" s="24" t="e">
        <f>INDEX('Остатки по складам'!B:B,MATCH(B151,'Остатки по складам'!A:A,0))</f>
        <v>#N/A</v>
      </c>
      <c r="N151" s="24">
        <f t="shared" si="15"/>
        <v>0</v>
      </c>
      <c r="O151" s="35">
        <f>SUMIF('Индекс локалицации'!A:A,'Тех отчет'!B151,'Индекс локалицации'!B:B)</f>
        <v>0</v>
      </c>
      <c r="P151" s="25" t="e">
        <f>AVERAGEIFS('Детализация отчётов'!W:W,'Детализация отчётов'!F:F,'Тех отчет'!B151,'Детализация отчётов'!J:J,"Продажа",'Детализация отчётов'!K:K,"Продажа")</f>
        <v>#DIV/0!</v>
      </c>
      <c r="Q151" s="23" t="e">
        <f>INDEX('Рейтинг по отзывам'!F:F,MATCH('Тех отчет'!B151,'Рейтинг по отзывам'!B:B,0))</f>
        <v>#N/A</v>
      </c>
      <c r="R151" s="26" t="e">
        <f>INDEX('рейтинг WB'!B:B,MATCH('Тех отчет'!B151,'рейтинг WB'!A:A,0))</f>
        <v>#N/A</v>
      </c>
      <c r="S151" s="27">
        <f>SUMIFS('Детализация отчётов'!AH:AH,'Детализация отчётов'!F:F,'Тех отчет'!B151,'Детализация отчётов'!J:J,"Продажа",'Детализация отчётов'!K:K,"Продажа")-SUMIFS('Детализация отчётов'!AH:AH,'Детализация отчётов'!F:F,'Тех отчет'!B151,'Детализация отчётов'!J:J,"Возврат",'Детализация отчётов'!K:K,"Возврат")</f>
        <v>0</v>
      </c>
      <c r="T151" s="23">
        <f>IFERROR(INDEX(Себестоимость!B:B,MATCH('Тех отчет'!B151,Себестоимость!A:A,0)),0)</f>
        <v>0</v>
      </c>
      <c r="U151" s="34" t="e">
        <f t="shared" si="16"/>
        <v>#DIV/0!</v>
      </c>
      <c r="V151" s="24">
        <f t="shared" si="18"/>
        <v>0</v>
      </c>
      <c r="W151" s="24">
        <f t="shared" si="19"/>
        <v>0</v>
      </c>
      <c r="X151" s="24" t="e">
        <f t="shared" si="17"/>
        <v>#DIV/0!</v>
      </c>
      <c r="Y151" s="23" t="e">
        <f>AVERAGEIFS('Детализация отчётов'!T:T,'Детализация отчётов'!F:F,'Тех отчет'!B151,'Детализация отчётов'!J:J,"Продажа",'Детализация отчётов'!K:K,"Продажа")</f>
        <v>#DIV/0!</v>
      </c>
      <c r="Z151" s="23">
        <f>SUMIF('Детализация отчётов'!F:F,'Тех отчет'!B151, 'Детализация отчётов'!AC:AC)</f>
        <v>0</v>
      </c>
      <c r="AA151" s="28"/>
      <c r="AB151" s="28"/>
      <c r="AC151" s="28"/>
      <c r="AD151" s="28"/>
      <c r="AE151" s="28"/>
      <c r="AF151" s="28"/>
    </row>
    <row r="152" spans="1:32" ht="15" thickBot="1">
      <c r="A152" s="23"/>
      <c r="B152" s="23" t="s">
        <v>67</v>
      </c>
      <c r="C152" s="24">
        <f>SUMIF(Продажи!F:F,'Тех отчет'!B152,Продажи!M:M)</f>
        <v>0</v>
      </c>
      <c r="D152" s="24">
        <f>SUMIF(Продажи!F:F,'Тех отчет'!B152,Продажи!L:L)</f>
        <v>0</v>
      </c>
      <c r="E152" s="24">
        <f>SUMIFS('Детализация отчётов'!T:T,'Детализация отчётов'!F:F,'Тех отчет'!B152,'Детализация отчётов'!J:J,"Продажа",'Детализация отчётов'!K:K,"Продажа")-SUMIFS('Детализация отчётов'!T:T,'Детализация отчётов'!F:F,'Тех отчет'!B152,'Детализация отчётов'!J:J,"Возврат",'Детализация отчётов'!K:K,"Возврат")</f>
        <v>0</v>
      </c>
      <c r="F152" s="24">
        <f>SUMIFS('Детализация отчётов'!N:N,'Детализация отчётов'!F:F,'Тех отчет'!B152,'Детализация отчётов'!J:J,"Продажа",'Детализация отчётов'!K:K,"Продажа")-SUMIFS('Детализация отчётов'!N:N,'Детализация отчётов'!F:F,'Тех отчет'!B152,'Детализация отчётов'!J:J,"Возврат",'Детализация отчётов'!K:K,"Возврат")</f>
        <v>0</v>
      </c>
      <c r="G152" s="24">
        <f>IFERROR(AVERAGEIFS('Детализация отчётов'!P:P,'Детализация отчётов'!F:F,'Тех отчет'!B152,'Детализация отчётов'!J:J,"Продажа",'Детализация отчётов'!K:K,"Продажа"),0)</f>
        <v>0</v>
      </c>
      <c r="H152" s="25" t="e">
        <f>INDEX('% выкупа'!B:B,MATCH(B152,'% выкупа'!A:A,0))</f>
        <v>#N/A</v>
      </c>
      <c r="I152" s="24">
        <f>IFERROR(INDEX(реклама!B:B,MATCH('Тех отчет'!B152,реклама!A:A,0)),0)</f>
        <v>0</v>
      </c>
      <c r="J152" s="24">
        <f>IFERROR(INDEX('Сумма по хранению'!B:B,MATCH(B152,'Сумма по хранению'!A:A,0)),0)</f>
        <v>0</v>
      </c>
      <c r="K152" s="24">
        <f>SUMIF('Детализация отчётов'!F:F,'Тех отчет'!B152, 'Детализация отчётов'!AK:AK)</f>
        <v>0</v>
      </c>
      <c r="L152" s="24" t="e">
        <f t="shared" si="14"/>
        <v>#DIV/0!</v>
      </c>
      <c r="M152" s="24" t="e">
        <f>INDEX('Остатки по складам'!B:B,MATCH(B152,'Остатки по складам'!A:A,0))</f>
        <v>#N/A</v>
      </c>
      <c r="N152" s="24">
        <f t="shared" si="15"/>
        <v>0</v>
      </c>
      <c r="O152" s="35">
        <f>SUMIF('Индекс локалицации'!A:A,'Тех отчет'!B152,'Индекс локалицации'!B:B)</f>
        <v>0</v>
      </c>
      <c r="P152" s="25" t="e">
        <f>AVERAGEIFS('Детализация отчётов'!W:W,'Детализация отчётов'!F:F,'Тех отчет'!B152,'Детализация отчётов'!J:J,"Продажа",'Детализация отчётов'!K:K,"Продажа")</f>
        <v>#DIV/0!</v>
      </c>
      <c r="Q152" s="23" t="e">
        <f>INDEX('Рейтинг по отзывам'!F:F,MATCH('Тех отчет'!B152,'Рейтинг по отзывам'!B:B,0))</f>
        <v>#N/A</v>
      </c>
      <c r="R152" s="26" t="e">
        <f>INDEX('рейтинг WB'!B:B,MATCH('Тех отчет'!B152,'рейтинг WB'!A:A,0))</f>
        <v>#N/A</v>
      </c>
      <c r="S152" s="27">
        <f>SUMIFS('Детализация отчётов'!AH:AH,'Детализация отчётов'!F:F,'Тех отчет'!B152,'Детализация отчётов'!J:J,"Продажа",'Детализация отчётов'!K:K,"Продажа")-SUMIFS('Детализация отчётов'!AH:AH,'Детализация отчётов'!F:F,'Тех отчет'!B152,'Детализация отчётов'!J:J,"Возврат",'Детализация отчётов'!K:K,"Возврат")</f>
        <v>0</v>
      </c>
      <c r="T152" s="23">
        <f>IFERROR(INDEX(Себестоимость!B:B,MATCH('Тех отчет'!B152,Себестоимость!A:A,0)),0)</f>
        <v>0</v>
      </c>
      <c r="U152" s="34" t="e">
        <f t="shared" si="16"/>
        <v>#DIV/0!</v>
      </c>
      <c r="V152" s="24">
        <f t="shared" si="18"/>
        <v>0</v>
      </c>
      <c r="W152" s="24">
        <f t="shared" si="19"/>
        <v>0</v>
      </c>
      <c r="X152" s="24" t="e">
        <f t="shared" si="17"/>
        <v>#DIV/0!</v>
      </c>
      <c r="Y152" s="23" t="e">
        <f>AVERAGEIFS('Детализация отчётов'!T:T,'Детализация отчётов'!F:F,'Тех отчет'!B152,'Детализация отчётов'!J:J,"Продажа",'Детализация отчётов'!K:K,"Продажа")</f>
        <v>#DIV/0!</v>
      </c>
      <c r="Z152" s="23">
        <f>SUMIF('Детализация отчётов'!F:F,'Тех отчет'!B152, 'Детализация отчётов'!AC:AC)</f>
        <v>0</v>
      </c>
      <c r="AA152" s="28"/>
      <c r="AB152" s="28"/>
      <c r="AC152" s="28"/>
      <c r="AD152" s="28"/>
      <c r="AE152" s="28"/>
      <c r="AF152" s="28"/>
    </row>
    <row r="153" spans="1:32" ht="15" thickBot="1">
      <c r="A153" s="23"/>
      <c r="B153" s="23" t="s">
        <v>57</v>
      </c>
      <c r="C153" s="24">
        <f>SUMIF(Продажи!F:F,'Тех отчет'!B153,Продажи!M:M)</f>
        <v>0</v>
      </c>
      <c r="D153" s="24">
        <f>SUMIF(Продажи!F:F,'Тех отчет'!B153,Продажи!L:L)</f>
        <v>0</v>
      </c>
      <c r="E153" s="24">
        <f>SUMIFS('Детализация отчётов'!T:T,'Детализация отчётов'!F:F,'Тех отчет'!B153,'Детализация отчётов'!J:J,"Продажа",'Детализация отчётов'!K:K,"Продажа")-SUMIFS('Детализация отчётов'!T:T,'Детализация отчётов'!F:F,'Тех отчет'!B153,'Детализация отчётов'!J:J,"Возврат",'Детализация отчётов'!K:K,"Возврат")</f>
        <v>0</v>
      </c>
      <c r="F153" s="24">
        <f>SUMIFS('Детализация отчётов'!N:N,'Детализация отчётов'!F:F,'Тех отчет'!B153,'Детализация отчётов'!J:J,"Продажа",'Детализация отчётов'!K:K,"Продажа")-SUMIFS('Детализация отчётов'!N:N,'Детализация отчётов'!F:F,'Тех отчет'!B153,'Детализация отчётов'!J:J,"Возврат",'Детализация отчётов'!K:K,"Возврат")</f>
        <v>0</v>
      </c>
      <c r="G153" s="24">
        <f>IFERROR(AVERAGEIFS('Детализация отчётов'!P:P,'Детализация отчётов'!F:F,'Тех отчет'!B153,'Детализация отчётов'!J:J,"Продажа",'Детализация отчётов'!K:K,"Продажа"),0)</f>
        <v>0</v>
      </c>
      <c r="H153" s="25" t="e">
        <f>INDEX('% выкупа'!B:B,MATCH(B153,'% выкупа'!A:A,0))</f>
        <v>#N/A</v>
      </c>
      <c r="I153" s="24">
        <f>IFERROR(INDEX(реклама!B:B,MATCH('Тех отчет'!B153,реклама!A:A,0)),0)</f>
        <v>0</v>
      </c>
      <c r="J153" s="24">
        <f>IFERROR(INDEX('Сумма по хранению'!B:B,MATCH(B153,'Сумма по хранению'!A:A,0)),0)</f>
        <v>0</v>
      </c>
      <c r="K153" s="24">
        <f>SUMIF('Детализация отчётов'!F:F,'Тех отчет'!B153, 'Детализация отчётов'!AK:AK)</f>
        <v>0</v>
      </c>
      <c r="L153" s="24" t="e">
        <f t="shared" si="14"/>
        <v>#DIV/0!</v>
      </c>
      <c r="M153" s="24" t="e">
        <f>INDEX('Остатки по складам'!B:B,MATCH(B153,'Остатки по складам'!A:A,0))</f>
        <v>#N/A</v>
      </c>
      <c r="N153" s="24">
        <f t="shared" si="15"/>
        <v>0</v>
      </c>
      <c r="O153" s="35">
        <f>SUMIF('Индекс локалицации'!A:A,'Тех отчет'!B153,'Индекс локалицации'!B:B)</f>
        <v>0</v>
      </c>
      <c r="P153" s="25" t="e">
        <f>AVERAGEIFS('Детализация отчётов'!W:W,'Детализация отчётов'!F:F,'Тех отчет'!B153,'Детализация отчётов'!J:J,"Продажа",'Детализация отчётов'!K:K,"Продажа")</f>
        <v>#DIV/0!</v>
      </c>
      <c r="Q153" s="23" t="e">
        <f>INDEX('Рейтинг по отзывам'!F:F,MATCH('Тех отчет'!B153,'Рейтинг по отзывам'!B:B,0))</f>
        <v>#N/A</v>
      </c>
      <c r="R153" s="26" t="e">
        <f>INDEX('рейтинг WB'!B:B,MATCH('Тех отчет'!B153,'рейтинг WB'!A:A,0))</f>
        <v>#N/A</v>
      </c>
      <c r="S153" s="27">
        <f>SUMIFS('Детализация отчётов'!AH:AH,'Детализация отчётов'!F:F,'Тех отчет'!B153,'Детализация отчётов'!J:J,"Продажа",'Детализация отчётов'!K:K,"Продажа")-SUMIFS('Детализация отчётов'!AH:AH,'Детализация отчётов'!F:F,'Тех отчет'!B153,'Детализация отчётов'!J:J,"Возврат",'Детализация отчётов'!K:K,"Возврат")</f>
        <v>0</v>
      </c>
      <c r="T153" s="23">
        <f>IFERROR(INDEX(Себестоимость!B:B,MATCH('Тех отчет'!B153,Себестоимость!A:A,0)),0)</f>
        <v>0</v>
      </c>
      <c r="U153" s="34" t="e">
        <f t="shared" si="16"/>
        <v>#DIV/0!</v>
      </c>
      <c r="V153" s="24">
        <f t="shared" si="18"/>
        <v>0</v>
      </c>
      <c r="W153" s="24">
        <f t="shared" si="19"/>
        <v>0</v>
      </c>
      <c r="X153" s="24" t="e">
        <f t="shared" si="17"/>
        <v>#DIV/0!</v>
      </c>
      <c r="Y153" s="23" t="e">
        <f>AVERAGEIFS('Детализация отчётов'!T:T,'Детализация отчётов'!F:F,'Тех отчет'!B153,'Детализация отчётов'!J:J,"Продажа",'Детализация отчётов'!K:K,"Продажа")</f>
        <v>#DIV/0!</v>
      </c>
      <c r="Z153" s="23">
        <f>SUMIF('Детализация отчётов'!F:F,'Тех отчет'!B153, 'Детализация отчётов'!AC:AC)</f>
        <v>0</v>
      </c>
      <c r="AA153" s="28"/>
      <c r="AB153" s="28"/>
      <c r="AC153" s="28"/>
      <c r="AD153" s="28"/>
      <c r="AE153" s="28"/>
      <c r="AF153" s="28"/>
    </row>
    <row r="154" spans="1:32" ht="15" thickBot="1">
      <c r="A154" s="23"/>
      <c r="B154" s="23" t="s">
        <v>174</v>
      </c>
      <c r="C154" s="24">
        <f>SUMIF(Продажи!F:F,'Тех отчет'!B154,Продажи!M:M)</f>
        <v>0</v>
      </c>
      <c r="D154" s="24">
        <f>SUMIF(Продажи!F:F,'Тех отчет'!B154,Продажи!L:L)</f>
        <v>0</v>
      </c>
      <c r="E154" s="24">
        <f>SUMIFS('Детализация отчётов'!T:T,'Детализация отчётов'!F:F,'Тех отчет'!B154,'Детализация отчётов'!J:J,"Продажа",'Детализация отчётов'!K:K,"Продажа")-SUMIFS('Детализация отчётов'!T:T,'Детализация отчётов'!F:F,'Тех отчет'!B154,'Детализация отчётов'!J:J,"Возврат",'Детализация отчётов'!K:K,"Возврат")</f>
        <v>0</v>
      </c>
      <c r="F154" s="24">
        <f>SUMIFS('Детализация отчётов'!N:N,'Детализация отчётов'!F:F,'Тех отчет'!B154,'Детализация отчётов'!J:J,"Продажа",'Детализация отчётов'!K:K,"Продажа")-SUMIFS('Детализация отчётов'!N:N,'Детализация отчётов'!F:F,'Тех отчет'!B154,'Детализация отчётов'!J:J,"Возврат",'Детализация отчётов'!K:K,"Возврат")</f>
        <v>0</v>
      </c>
      <c r="G154" s="24">
        <f>IFERROR(AVERAGEIFS('Детализация отчётов'!P:P,'Детализация отчётов'!F:F,'Тех отчет'!B154,'Детализация отчётов'!J:J,"Продажа",'Детализация отчётов'!K:K,"Продажа"),0)</f>
        <v>0</v>
      </c>
      <c r="H154" s="25" t="e">
        <f>INDEX('% выкупа'!B:B,MATCH(B154,'% выкупа'!A:A,0))</f>
        <v>#N/A</v>
      </c>
      <c r="I154" s="24">
        <f>IFERROR(INDEX(реклама!B:B,MATCH('Тех отчет'!B154,реклама!A:A,0)),0)</f>
        <v>0</v>
      </c>
      <c r="J154" s="24">
        <f>IFERROR(INDEX('Сумма по хранению'!B:B,MATCH(B154,'Сумма по хранению'!A:A,0)),0)</f>
        <v>0</v>
      </c>
      <c r="K154" s="24">
        <f>SUMIF('Детализация отчётов'!F:F,'Тех отчет'!B154, 'Детализация отчётов'!AK:AK)</f>
        <v>0</v>
      </c>
      <c r="L154" s="24" t="e">
        <f t="shared" si="14"/>
        <v>#DIV/0!</v>
      </c>
      <c r="M154" s="24" t="e">
        <f>INDEX('Остатки по складам'!B:B,MATCH(B154,'Остатки по складам'!A:A,0))</f>
        <v>#N/A</v>
      </c>
      <c r="N154" s="24">
        <f t="shared" si="15"/>
        <v>0</v>
      </c>
      <c r="O154" s="35">
        <f>SUMIF('Индекс локалицации'!A:A,'Тех отчет'!B154,'Индекс локалицации'!B:B)</f>
        <v>0</v>
      </c>
      <c r="P154" s="25" t="e">
        <f>AVERAGEIFS('Детализация отчётов'!W:W,'Детализация отчётов'!F:F,'Тех отчет'!B154,'Детализация отчётов'!J:J,"Продажа",'Детализация отчётов'!K:K,"Продажа")</f>
        <v>#DIV/0!</v>
      </c>
      <c r="Q154" s="23" t="e">
        <f>INDEX('Рейтинг по отзывам'!F:F,MATCH('Тех отчет'!B154,'Рейтинг по отзывам'!B:B,0))</f>
        <v>#N/A</v>
      </c>
      <c r="R154" s="26" t="e">
        <f>INDEX('рейтинг WB'!B:B,MATCH('Тех отчет'!B154,'рейтинг WB'!A:A,0))</f>
        <v>#N/A</v>
      </c>
      <c r="S154" s="27">
        <f>SUMIFS('Детализация отчётов'!AH:AH,'Детализация отчётов'!F:F,'Тех отчет'!B154,'Детализация отчётов'!J:J,"Продажа",'Детализация отчётов'!K:K,"Продажа")-SUMIFS('Детализация отчётов'!AH:AH,'Детализация отчётов'!F:F,'Тех отчет'!B154,'Детализация отчётов'!J:J,"Возврат",'Детализация отчётов'!K:K,"Возврат")</f>
        <v>0</v>
      </c>
      <c r="T154" s="23">
        <f>IFERROR(INDEX(Себестоимость!B:B,MATCH('Тех отчет'!B154,Себестоимость!A:A,0)),0)</f>
        <v>0</v>
      </c>
      <c r="U154" s="34" t="e">
        <f t="shared" si="16"/>
        <v>#DIV/0!</v>
      </c>
      <c r="V154" s="24">
        <f t="shared" si="18"/>
        <v>0</v>
      </c>
      <c r="W154" s="24">
        <f t="shared" si="19"/>
        <v>0</v>
      </c>
      <c r="X154" s="24" t="e">
        <f t="shared" si="17"/>
        <v>#DIV/0!</v>
      </c>
      <c r="Y154" s="23" t="e">
        <f>AVERAGEIFS('Детализация отчётов'!T:T,'Детализация отчётов'!F:F,'Тех отчет'!B154,'Детализация отчётов'!J:J,"Продажа",'Детализация отчётов'!K:K,"Продажа")</f>
        <v>#DIV/0!</v>
      </c>
      <c r="Z154" s="23">
        <f>SUMIF('Детализация отчётов'!F:F,'Тех отчет'!B154, 'Детализация отчётов'!AC:AC)</f>
        <v>0</v>
      </c>
      <c r="AA154" s="28"/>
      <c r="AB154" s="28"/>
      <c r="AC154" s="28"/>
      <c r="AD154" s="28"/>
      <c r="AE154" s="28"/>
      <c r="AF154" s="28"/>
    </row>
    <row r="155" spans="1:32" ht="15" thickBot="1">
      <c r="A155" s="23"/>
      <c r="B155" s="23" t="s">
        <v>176</v>
      </c>
      <c r="C155" s="24">
        <f>SUMIF(Продажи!F:F,'Тех отчет'!B155,Продажи!M:M)</f>
        <v>0</v>
      </c>
      <c r="D155" s="24">
        <f>SUMIF(Продажи!F:F,'Тех отчет'!B155,Продажи!L:L)</f>
        <v>0</v>
      </c>
      <c r="E155" s="24">
        <f>SUMIFS('Детализация отчётов'!T:T,'Детализация отчётов'!F:F,'Тех отчет'!B155,'Детализация отчётов'!J:J,"Продажа",'Детализация отчётов'!K:K,"Продажа")-SUMIFS('Детализация отчётов'!T:T,'Детализация отчётов'!F:F,'Тех отчет'!B155,'Детализация отчётов'!J:J,"Возврат",'Детализация отчётов'!K:K,"Возврат")</f>
        <v>0</v>
      </c>
      <c r="F155" s="24">
        <f>SUMIFS('Детализация отчётов'!N:N,'Детализация отчётов'!F:F,'Тех отчет'!B155,'Детализация отчётов'!J:J,"Продажа",'Детализация отчётов'!K:K,"Продажа")-SUMIFS('Детализация отчётов'!N:N,'Детализация отчётов'!F:F,'Тех отчет'!B155,'Детализация отчётов'!J:J,"Возврат",'Детализация отчётов'!K:K,"Возврат")</f>
        <v>0</v>
      </c>
      <c r="G155" s="24">
        <f>IFERROR(AVERAGEIFS('Детализация отчётов'!P:P,'Детализация отчётов'!F:F,'Тех отчет'!B155,'Детализация отчётов'!J:J,"Продажа",'Детализация отчётов'!K:K,"Продажа"),0)</f>
        <v>0</v>
      </c>
      <c r="H155" s="25" t="e">
        <f>INDEX('% выкупа'!B:B,MATCH(B155,'% выкупа'!A:A,0))</f>
        <v>#N/A</v>
      </c>
      <c r="I155" s="24">
        <f>IFERROR(INDEX(реклама!B:B,MATCH('Тех отчет'!B155,реклама!A:A,0)),0)</f>
        <v>0</v>
      </c>
      <c r="J155" s="24">
        <f>IFERROR(INDEX('Сумма по хранению'!B:B,MATCH(B155,'Сумма по хранению'!A:A,0)),0)</f>
        <v>0</v>
      </c>
      <c r="K155" s="24">
        <f>SUMIF('Детализация отчётов'!F:F,'Тех отчет'!B155, 'Детализация отчётов'!AK:AK)</f>
        <v>0</v>
      </c>
      <c r="L155" s="24" t="e">
        <f t="shared" si="14"/>
        <v>#DIV/0!</v>
      </c>
      <c r="M155" s="24" t="e">
        <f>INDEX('Остатки по складам'!B:B,MATCH(B155,'Остатки по складам'!A:A,0))</f>
        <v>#N/A</v>
      </c>
      <c r="N155" s="24">
        <f t="shared" si="15"/>
        <v>0</v>
      </c>
      <c r="O155" s="35">
        <f>SUMIF('Индекс локалицации'!A:A,'Тех отчет'!B155,'Индекс локалицации'!B:B)</f>
        <v>0</v>
      </c>
      <c r="P155" s="25" t="e">
        <f>AVERAGEIFS('Детализация отчётов'!W:W,'Детализация отчётов'!F:F,'Тех отчет'!B155,'Детализация отчётов'!J:J,"Продажа",'Детализация отчётов'!K:K,"Продажа")</f>
        <v>#DIV/0!</v>
      </c>
      <c r="Q155" s="23" t="e">
        <f>INDEX('Рейтинг по отзывам'!F:F,MATCH('Тех отчет'!B155,'Рейтинг по отзывам'!B:B,0))</f>
        <v>#N/A</v>
      </c>
      <c r="R155" s="26" t="e">
        <f>INDEX('рейтинг WB'!B:B,MATCH('Тех отчет'!B155,'рейтинг WB'!A:A,0))</f>
        <v>#N/A</v>
      </c>
      <c r="S155" s="27">
        <f>SUMIFS('Детализация отчётов'!AH:AH,'Детализация отчётов'!F:F,'Тех отчет'!B155,'Детализация отчётов'!J:J,"Продажа",'Детализация отчётов'!K:K,"Продажа")-SUMIFS('Детализация отчётов'!AH:AH,'Детализация отчётов'!F:F,'Тех отчет'!B155,'Детализация отчётов'!J:J,"Возврат",'Детализация отчётов'!K:K,"Возврат")</f>
        <v>0</v>
      </c>
      <c r="T155" s="23">
        <f>IFERROR(INDEX(Себестоимость!B:B,MATCH('Тех отчет'!B155,Себестоимость!A:A,0)),0)</f>
        <v>0</v>
      </c>
      <c r="U155" s="34" t="e">
        <f t="shared" si="16"/>
        <v>#DIV/0!</v>
      </c>
      <c r="V155" s="24">
        <f t="shared" si="18"/>
        <v>0</v>
      </c>
      <c r="W155" s="24">
        <f t="shared" si="19"/>
        <v>0</v>
      </c>
      <c r="X155" s="24" t="e">
        <f t="shared" si="17"/>
        <v>#DIV/0!</v>
      </c>
      <c r="Y155" s="23" t="e">
        <f>AVERAGEIFS('Детализация отчётов'!T:T,'Детализация отчётов'!F:F,'Тех отчет'!B155,'Детализация отчётов'!J:J,"Продажа",'Детализация отчётов'!K:K,"Продажа")</f>
        <v>#DIV/0!</v>
      </c>
      <c r="Z155" s="23">
        <f>SUMIF('Детализация отчётов'!F:F,'Тех отчет'!B155, 'Детализация отчётов'!AC:AC)</f>
        <v>0</v>
      </c>
      <c r="AA155" s="28"/>
      <c r="AB155" s="28"/>
      <c r="AC155" s="28"/>
      <c r="AD155" s="28"/>
      <c r="AE155" s="28"/>
      <c r="AF155" s="28"/>
    </row>
    <row r="156" spans="1:32" ht="15" thickBot="1">
      <c r="A156" s="23" t="s">
        <v>71</v>
      </c>
      <c r="B156" s="23" t="s">
        <v>105</v>
      </c>
      <c r="C156" s="24">
        <f>SUMIF(Продажи!F:F,'Тех отчет'!B156,Продажи!M:M)</f>
        <v>0</v>
      </c>
      <c r="D156" s="24">
        <f>SUMIF(Продажи!F:F,'Тех отчет'!B156,Продажи!L:L)</f>
        <v>0</v>
      </c>
      <c r="E156" s="24">
        <f>SUMIFS('Детализация отчётов'!T:T,'Детализация отчётов'!F:F,'Тех отчет'!B156,'Детализация отчётов'!J:J,"Продажа",'Детализация отчётов'!K:K,"Продажа")-SUMIFS('Детализация отчётов'!T:T,'Детализация отчётов'!F:F,'Тех отчет'!B156,'Детализация отчётов'!J:J,"Возврат",'Детализация отчётов'!K:K,"Возврат")</f>
        <v>0</v>
      </c>
      <c r="F156" s="24">
        <f>SUMIFS('Детализация отчётов'!N:N,'Детализация отчётов'!F:F,'Тех отчет'!B156,'Детализация отчётов'!J:J,"Продажа",'Детализация отчётов'!K:K,"Продажа")-SUMIFS('Детализация отчётов'!N:N,'Детализация отчётов'!F:F,'Тех отчет'!B156,'Детализация отчётов'!J:J,"Возврат",'Детализация отчётов'!K:K,"Возврат")</f>
        <v>0</v>
      </c>
      <c r="G156" s="24">
        <f>IFERROR(AVERAGEIFS('Детализация отчётов'!P:P,'Детализация отчётов'!F:F,'Тех отчет'!B156,'Детализация отчётов'!J:J,"Продажа",'Детализация отчётов'!K:K,"Продажа"),0)</f>
        <v>0</v>
      </c>
      <c r="H156" s="25" t="e">
        <f>INDEX('% выкупа'!B:B,MATCH(B156,'% выкупа'!A:A,0))</f>
        <v>#N/A</v>
      </c>
      <c r="I156" s="24">
        <f>IFERROR(INDEX(реклама!B:B,MATCH('Тех отчет'!B156,реклама!A:A,0)),0)</f>
        <v>0</v>
      </c>
      <c r="J156" s="24">
        <f>IFERROR(INDEX('Сумма по хранению'!B:B,MATCH(B156,'Сумма по хранению'!A:A,0)),0)</f>
        <v>0</v>
      </c>
      <c r="K156" s="24">
        <f>SUMIF('Детализация отчётов'!F:F,'Тех отчет'!B156, 'Детализация отчётов'!AK:AK)</f>
        <v>0</v>
      </c>
      <c r="L156" s="24" t="e">
        <f t="shared" si="14"/>
        <v>#DIV/0!</v>
      </c>
      <c r="M156" s="24" t="e">
        <f>INDEX('Остатки по складам'!B:B,MATCH(B156,'Остатки по складам'!A:A,0))</f>
        <v>#N/A</v>
      </c>
      <c r="N156" s="24">
        <f t="shared" si="15"/>
        <v>0</v>
      </c>
      <c r="O156" s="35">
        <f>SUMIF('Индекс локалицации'!A:A,'Тех отчет'!B156,'Индекс локалицации'!B:B)</f>
        <v>0</v>
      </c>
      <c r="P156" s="25" t="e">
        <f>AVERAGEIFS('Детализация отчётов'!W:W,'Детализация отчётов'!F:F,'Тех отчет'!B156,'Детализация отчётов'!J:J,"Продажа",'Детализация отчётов'!K:K,"Продажа")</f>
        <v>#DIV/0!</v>
      </c>
      <c r="Q156" s="23" t="e">
        <f>INDEX('Рейтинг по отзывам'!F:F,MATCH('Тех отчет'!B156,'Рейтинг по отзывам'!B:B,0))</f>
        <v>#N/A</v>
      </c>
      <c r="R156" s="26" t="e">
        <f>INDEX('рейтинг WB'!B:B,MATCH('Тех отчет'!B156,'рейтинг WB'!A:A,0))</f>
        <v>#N/A</v>
      </c>
      <c r="S156" s="27">
        <f>SUMIFS('Детализация отчётов'!AH:AH,'Детализация отчётов'!F:F,'Тех отчет'!B156,'Детализация отчётов'!J:J,"Продажа",'Детализация отчётов'!K:K,"Продажа")-SUMIFS('Детализация отчётов'!AH:AH,'Детализация отчётов'!F:F,'Тех отчет'!B156,'Детализация отчётов'!J:J,"Возврат",'Детализация отчётов'!K:K,"Возврат")</f>
        <v>0</v>
      </c>
      <c r="T156" s="23">
        <f>IFERROR(INDEX(Себестоимость!B:B,MATCH('Тех отчет'!B156,Себестоимость!A:A,0)),0)</f>
        <v>0</v>
      </c>
      <c r="U156" s="34" t="e">
        <f t="shared" si="16"/>
        <v>#DIV/0!</v>
      </c>
      <c r="V156" s="24">
        <f t="shared" si="18"/>
        <v>0</v>
      </c>
      <c r="W156" s="24">
        <f t="shared" si="19"/>
        <v>0</v>
      </c>
      <c r="X156" s="24" t="e">
        <f t="shared" si="17"/>
        <v>#DIV/0!</v>
      </c>
      <c r="Y156" s="23" t="e">
        <f>AVERAGEIFS('Детализация отчётов'!T:T,'Детализация отчётов'!F:F,'Тех отчет'!B156,'Детализация отчётов'!J:J,"Продажа",'Детализация отчётов'!K:K,"Продажа")</f>
        <v>#DIV/0!</v>
      </c>
      <c r="Z156" s="23">
        <f>SUMIF('Детализация отчётов'!F:F,'Тех отчет'!B156, 'Детализация отчётов'!AC:AC)</f>
        <v>0</v>
      </c>
      <c r="AA156" s="28"/>
      <c r="AB156" s="28"/>
      <c r="AC156" s="28"/>
      <c r="AD156" s="28"/>
      <c r="AE156" s="28"/>
      <c r="AF156" s="28"/>
    </row>
    <row r="157" spans="1:32" ht="15" thickBot="1">
      <c r="A157" s="23" t="s">
        <v>71</v>
      </c>
      <c r="B157" s="23" t="s">
        <v>106</v>
      </c>
      <c r="C157" s="24">
        <f>SUMIF(Продажи!F:F,'Тех отчет'!B157,Продажи!M:M)</f>
        <v>0</v>
      </c>
      <c r="D157" s="24">
        <f>SUMIF(Продажи!F:F,'Тех отчет'!B157,Продажи!L:L)</f>
        <v>0</v>
      </c>
      <c r="E157" s="24">
        <f>SUMIFS('Детализация отчётов'!T:T,'Детализация отчётов'!F:F,'Тех отчет'!B157,'Детализация отчётов'!J:J,"Продажа",'Детализация отчётов'!K:K,"Продажа")-SUMIFS('Детализация отчётов'!T:T,'Детализация отчётов'!F:F,'Тех отчет'!B157,'Детализация отчётов'!J:J,"Возврат",'Детализация отчётов'!K:K,"Возврат")</f>
        <v>0</v>
      </c>
      <c r="F157" s="24">
        <f>SUMIFS('Детализация отчётов'!N:N,'Детализация отчётов'!F:F,'Тех отчет'!B157,'Детализация отчётов'!J:J,"Продажа",'Детализация отчётов'!K:K,"Продажа")-SUMIFS('Детализация отчётов'!N:N,'Детализация отчётов'!F:F,'Тех отчет'!B157,'Детализация отчётов'!J:J,"Возврат",'Детализация отчётов'!K:K,"Возврат")</f>
        <v>0</v>
      </c>
      <c r="G157" s="24">
        <f>IFERROR(AVERAGEIFS('Детализация отчётов'!P:P,'Детализация отчётов'!F:F,'Тех отчет'!B157,'Детализация отчётов'!J:J,"Продажа",'Детализация отчётов'!K:K,"Продажа"),0)</f>
        <v>0</v>
      </c>
      <c r="H157" s="25" t="e">
        <f>INDEX('% выкупа'!B:B,MATCH(B157,'% выкупа'!A:A,0))</f>
        <v>#N/A</v>
      </c>
      <c r="I157" s="24">
        <f>IFERROR(INDEX(реклама!B:B,MATCH('Тех отчет'!B157,реклама!A:A,0)),0)</f>
        <v>0</v>
      </c>
      <c r="J157" s="24">
        <f>IFERROR(INDEX('Сумма по хранению'!B:B,MATCH(B157,'Сумма по хранению'!A:A,0)),0)</f>
        <v>0</v>
      </c>
      <c r="K157" s="24">
        <f>SUMIF('Детализация отчётов'!F:F,'Тех отчет'!B157, 'Детализация отчётов'!AK:AK)</f>
        <v>0</v>
      </c>
      <c r="L157" s="24" t="e">
        <f t="shared" si="14"/>
        <v>#DIV/0!</v>
      </c>
      <c r="M157" s="24" t="e">
        <f>INDEX('Остатки по складам'!B:B,MATCH(B157,'Остатки по складам'!A:A,0))</f>
        <v>#N/A</v>
      </c>
      <c r="N157" s="24">
        <f t="shared" si="15"/>
        <v>0</v>
      </c>
      <c r="O157" s="35">
        <f>SUMIF('Индекс локалицации'!A:A,'Тех отчет'!B157,'Индекс локалицации'!B:B)</f>
        <v>0</v>
      </c>
      <c r="P157" s="25" t="e">
        <f>AVERAGEIFS('Детализация отчётов'!W:W,'Детализация отчётов'!F:F,'Тех отчет'!B157,'Детализация отчётов'!J:J,"Продажа",'Детализация отчётов'!K:K,"Продажа")</f>
        <v>#DIV/0!</v>
      </c>
      <c r="Q157" s="23" t="e">
        <f>INDEX('Рейтинг по отзывам'!F:F,MATCH('Тех отчет'!B157,'Рейтинг по отзывам'!B:B,0))</f>
        <v>#N/A</v>
      </c>
      <c r="R157" s="26" t="e">
        <f>INDEX('рейтинг WB'!B:B,MATCH('Тех отчет'!B157,'рейтинг WB'!A:A,0))</f>
        <v>#N/A</v>
      </c>
      <c r="S157" s="27">
        <f>SUMIFS('Детализация отчётов'!AH:AH,'Детализация отчётов'!F:F,'Тех отчет'!B157,'Детализация отчётов'!J:J,"Продажа",'Детализация отчётов'!K:K,"Продажа")-SUMIFS('Детализация отчётов'!AH:AH,'Детализация отчётов'!F:F,'Тех отчет'!B157,'Детализация отчётов'!J:J,"Возврат",'Детализация отчётов'!K:K,"Возврат")</f>
        <v>0</v>
      </c>
      <c r="T157" s="23">
        <f>IFERROR(INDEX(Себестоимость!B:B,MATCH('Тех отчет'!B157,Себестоимость!A:A,0)),0)</f>
        <v>0</v>
      </c>
      <c r="U157" s="34" t="e">
        <f t="shared" si="16"/>
        <v>#DIV/0!</v>
      </c>
      <c r="V157" s="24">
        <f t="shared" si="18"/>
        <v>0</v>
      </c>
      <c r="W157" s="24">
        <f t="shared" si="19"/>
        <v>0</v>
      </c>
      <c r="X157" s="24" t="e">
        <f t="shared" si="17"/>
        <v>#DIV/0!</v>
      </c>
      <c r="Y157" s="23" t="e">
        <f>AVERAGEIFS('Детализация отчётов'!T:T,'Детализация отчётов'!F:F,'Тех отчет'!B157,'Детализация отчётов'!J:J,"Продажа",'Детализация отчётов'!K:K,"Продажа")</f>
        <v>#DIV/0!</v>
      </c>
      <c r="Z157" s="23">
        <f>SUMIF('Детализация отчётов'!F:F,'Тех отчет'!B157, 'Детализация отчётов'!AC:AC)</f>
        <v>0</v>
      </c>
      <c r="AA157" s="28"/>
      <c r="AB157" s="28"/>
      <c r="AC157" s="28"/>
      <c r="AD157" s="28"/>
      <c r="AE157" s="28"/>
      <c r="AF157" s="28"/>
    </row>
    <row r="158" spans="1:32" ht="15" thickBot="1">
      <c r="A158" s="23" t="s">
        <v>71</v>
      </c>
      <c r="B158" s="23" t="s">
        <v>103</v>
      </c>
      <c r="C158" s="24">
        <f>SUMIF(Продажи!F:F,'Тех отчет'!B158,Продажи!M:M)</f>
        <v>0</v>
      </c>
      <c r="D158" s="24">
        <f>SUMIF(Продажи!F:F,'Тех отчет'!B158,Продажи!L:L)</f>
        <v>0</v>
      </c>
      <c r="E158" s="24">
        <f>SUMIFS('Детализация отчётов'!T:T,'Детализация отчётов'!F:F,'Тех отчет'!B158,'Детализация отчётов'!J:J,"Продажа",'Детализация отчётов'!K:K,"Продажа")-SUMIFS('Детализация отчётов'!T:T,'Детализация отчётов'!F:F,'Тех отчет'!B158,'Детализация отчётов'!J:J,"Возврат",'Детализация отчётов'!K:K,"Возврат")</f>
        <v>0</v>
      </c>
      <c r="F158" s="24">
        <f>SUMIFS('Детализация отчётов'!N:N,'Детализация отчётов'!F:F,'Тех отчет'!B158,'Детализация отчётов'!J:J,"Продажа",'Детализация отчётов'!K:K,"Продажа")-SUMIFS('Детализация отчётов'!N:N,'Детализация отчётов'!F:F,'Тех отчет'!B158,'Детализация отчётов'!J:J,"Возврат",'Детализация отчётов'!K:K,"Возврат")</f>
        <v>0</v>
      </c>
      <c r="G158" s="24">
        <f>IFERROR(AVERAGEIFS('Детализация отчётов'!P:P,'Детализация отчётов'!F:F,'Тех отчет'!B158,'Детализация отчётов'!J:J,"Продажа",'Детализация отчётов'!K:K,"Продажа"),0)</f>
        <v>0</v>
      </c>
      <c r="H158" s="25" t="e">
        <f>INDEX('% выкупа'!B:B,MATCH(B158,'% выкупа'!A:A,0))</f>
        <v>#N/A</v>
      </c>
      <c r="I158" s="24">
        <f>IFERROR(INDEX(реклама!B:B,MATCH('Тех отчет'!B158,реклама!A:A,0)),0)</f>
        <v>0</v>
      </c>
      <c r="J158" s="24">
        <f>IFERROR(INDEX('Сумма по хранению'!B:B,MATCH(B158,'Сумма по хранению'!A:A,0)),0)</f>
        <v>0</v>
      </c>
      <c r="K158" s="24">
        <f>SUMIF('Детализация отчётов'!F:F,'Тех отчет'!B158, 'Детализация отчётов'!AK:AK)</f>
        <v>0</v>
      </c>
      <c r="L158" s="24" t="e">
        <f t="shared" si="14"/>
        <v>#DIV/0!</v>
      </c>
      <c r="M158" s="24" t="e">
        <f>INDEX('Остатки по складам'!B:B,MATCH(B158,'Остатки по складам'!A:A,0))</f>
        <v>#N/A</v>
      </c>
      <c r="N158" s="24">
        <f t="shared" si="15"/>
        <v>0</v>
      </c>
      <c r="O158" s="35">
        <f>SUMIF('Индекс локалицации'!A:A,'Тех отчет'!B158,'Индекс локалицации'!B:B)</f>
        <v>0</v>
      </c>
      <c r="P158" s="25" t="e">
        <f>AVERAGEIFS('Детализация отчётов'!W:W,'Детализация отчётов'!F:F,'Тех отчет'!B158,'Детализация отчётов'!J:J,"Продажа",'Детализация отчётов'!K:K,"Продажа")</f>
        <v>#DIV/0!</v>
      </c>
      <c r="Q158" s="23" t="e">
        <f>INDEX('Рейтинг по отзывам'!F:F,MATCH('Тех отчет'!B158,'Рейтинг по отзывам'!B:B,0))</f>
        <v>#N/A</v>
      </c>
      <c r="R158" s="26" t="e">
        <f>INDEX('рейтинг WB'!B:B,MATCH('Тех отчет'!B158,'рейтинг WB'!A:A,0))</f>
        <v>#N/A</v>
      </c>
      <c r="S158" s="27">
        <f>SUMIFS('Детализация отчётов'!AH:AH,'Детализация отчётов'!F:F,'Тех отчет'!B158,'Детализация отчётов'!J:J,"Продажа",'Детализация отчётов'!K:K,"Продажа")-SUMIFS('Детализация отчётов'!AH:AH,'Детализация отчётов'!F:F,'Тех отчет'!B158,'Детализация отчётов'!J:J,"Возврат",'Детализация отчётов'!K:K,"Возврат")</f>
        <v>0</v>
      </c>
      <c r="T158" s="23">
        <f>IFERROR(INDEX(Себестоимость!B:B,MATCH('Тех отчет'!B158,Себестоимость!A:A,0)),0)</f>
        <v>0</v>
      </c>
      <c r="U158" s="34" t="e">
        <f t="shared" si="16"/>
        <v>#DIV/0!</v>
      </c>
      <c r="V158" s="24">
        <f t="shared" si="18"/>
        <v>0</v>
      </c>
      <c r="W158" s="24">
        <f t="shared" si="19"/>
        <v>0</v>
      </c>
      <c r="X158" s="24" t="e">
        <f t="shared" si="17"/>
        <v>#DIV/0!</v>
      </c>
      <c r="Y158" s="23" t="e">
        <f>AVERAGEIFS('Детализация отчётов'!T:T,'Детализация отчётов'!F:F,'Тех отчет'!B158,'Детализация отчётов'!J:J,"Продажа",'Детализация отчётов'!K:K,"Продажа")</f>
        <v>#DIV/0!</v>
      </c>
      <c r="Z158" s="23">
        <f>SUMIF('Детализация отчётов'!F:F,'Тех отчет'!B158, 'Детализация отчётов'!AC:AC)</f>
        <v>0</v>
      </c>
      <c r="AA158" s="28"/>
      <c r="AB158" s="28"/>
      <c r="AC158" s="28"/>
      <c r="AD158" s="28"/>
      <c r="AE158" s="28"/>
      <c r="AF158" s="28"/>
    </row>
    <row r="159" spans="1:32" ht="15" thickBot="1">
      <c r="A159" s="23"/>
      <c r="B159" s="23" t="s">
        <v>180</v>
      </c>
      <c r="C159" s="24">
        <f>SUMIF(Продажи!F:F,'Тех отчет'!B159,Продажи!M:M)</f>
        <v>0</v>
      </c>
      <c r="D159" s="24">
        <f>SUMIF(Продажи!F:F,'Тех отчет'!B159,Продажи!L:L)</f>
        <v>0</v>
      </c>
      <c r="E159" s="24">
        <f>SUMIFS('Детализация отчётов'!T:T,'Детализация отчётов'!F:F,'Тех отчет'!B159,'Детализация отчётов'!J:J,"Продажа",'Детализация отчётов'!K:K,"Продажа")-SUMIFS('Детализация отчётов'!T:T,'Детализация отчётов'!F:F,'Тех отчет'!B159,'Детализация отчётов'!J:J,"Возврат",'Детализация отчётов'!K:K,"Возврат")</f>
        <v>0</v>
      </c>
      <c r="F159" s="24">
        <f>SUMIFS('Детализация отчётов'!N:N,'Детализация отчётов'!F:F,'Тех отчет'!B159,'Детализация отчётов'!J:J,"Продажа",'Детализация отчётов'!K:K,"Продажа")-SUMIFS('Детализация отчётов'!N:N,'Детализация отчётов'!F:F,'Тех отчет'!B159,'Детализация отчётов'!J:J,"Возврат",'Детализация отчётов'!K:K,"Возврат")</f>
        <v>0</v>
      </c>
      <c r="G159" s="24">
        <f>IFERROR(AVERAGEIFS('Детализация отчётов'!P:P,'Детализация отчётов'!F:F,'Тех отчет'!B159,'Детализация отчётов'!J:J,"Продажа",'Детализация отчётов'!K:K,"Продажа"),0)</f>
        <v>0</v>
      </c>
      <c r="H159" s="25" t="e">
        <f>INDEX('% выкупа'!B:B,MATCH(B159,'% выкупа'!A:A,0))</f>
        <v>#N/A</v>
      </c>
      <c r="I159" s="24">
        <f>IFERROR(INDEX(реклама!B:B,MATCH('Тех отчет'!B159,реклама!A:A,0)),0)</f>
        <v>0</v>
      </c>
      <c r="J159" s="24">
        <f>IFERROR(INDEX('Сумма по хранению'!B:B,MATCH(B159,'Сумма по хранению'!A:A,0)),0)</f>
        <v>0</v>
      </c>
      <c r="K159" s="24">
        <f>SUMIF('Детализация отчётов'!F:F,'Тех отчет'!B159, 'Детализация отчётов'!AK:AK)</f>
        <v>0</v>
      </c>
      <c r="L159" s="24" t="e">
        <f t="shared" si="14"/>
        <v>#DIV/0!</v>
      </c>
      <c r="M159" s="24" t="e">
        <f>INDEX('Остатки по складам'!B:B,MATCH(B159,'Остатки по складам'!A:A,0))</f>
        <v>#N/A</v>
      </c>
      <c r="N159" s="24">
        <f t="shared" si="15"/>
        <v>0</v>
      </c>
      <c r="O159" s="35">
        <f>SUMIF('Индекс локалицации'!A:A,'Тех отчет'!B159,'Индекс локалицации'!B:B)</f>
        <v>0</v>
      </c>
      <c r="P159" s="25" t="e">
        <f>AVERAGEIFS('Детализация отчётов'!W:W,'Детализация отчётов'!F:F,'Тех отчет'!B159,'Детализация отчётов'!J:J,"Продажа",'Детализация отчётов'!K:K,"Продажа")</f>
        <v>#DIV/0!</v>
      </c>
      <c r="Q159" s="23" t="e">
        <f>INDEX('Рейтинг по отзывам'!F:F,MATCH('Тех отчет'!B159,'Рейтинг по отзывам'!B:B,0))</f>
        <v>#N/A</v>
      </c>
      <c r="R159" s="26" t="e">
        <f>INDEX('рейтинг WB'!B:B,MATCH('Тех отчет'!B159,'рейтинг WB'!A:A,0))</f>
        <v>#N/A</v>
      </c>
      <c r="S159" s="27">
        <f>SUMIFS('Детализация отчётов'!AH:AH,'Детализация отчётов'!F:F,'Тех отчет'!B159,'Детализация отчётов'!J:J,"Продажа",'Детализация отчётов'!K:K,"Продажа")-SUMIFS('Детализация отчётов'!AH:AH,'Детализация отчётов'!F:F,'Тех отчет'!B159,'Детализация отчётов'!J:J,"Возврат",'Детализация отчётов'!K:K,"Возврат")</f>
        <v>0</v>
      </c>
      <c r="T159" s="23">
        <f>IFERROR(INDEX(Себестоимость!B:B,MATCH('Тех отчет'!B159,Себестоимость!A:A,0)),0)</f>
        <v>0</v>
      </c>
      <c r="U159" s="34" t="e">
        <f t="shared" si="16"/>
        <v>#DIV/0!</v>
      </c>
      <c r="V159" s="24">
        <f t="shared" si="18"/>
        <v>0</v>
      </c>
      <c r="W159" s="24">
        <f t="shared" si="19"/>
        <v>0</v>
      </c>
      <c r="X159" s="24" t="e">
        <f t="shared" si="17"/>
        <v>#DIV/0!</v>
      </c>
      <c r="Y159" s="23" t="e">
        <f>AVERAGEIFS('Детализация отчётов'!T:T,'Детализация отчётов'!F:F,'Тех отчет'!B159,'Детализация отчётов'!J:J,"Продажа",'Детализация отчётов'!K:K,"Продажа")</f>
        <v>#DIV/0!</v>
      </c>
      <c r="Z159" s="23">
        <f>SUMIF('Детализация отчётов'!F:F,'Тех отчет'!B159, 'Детализация отчётов'!AC:AC)</f>
        <v>0</v>
      </c>
      <c r="AA159" s="28"/>
      <c r="AB159" s="28"/>
      <c r="AC159" s="28"/>
      <c r="AD159" s="28"/>
      <c r="AE159" s="28"/>
      <c r="AF159" s="28"/>
    </row>
    <row r="160" spans="1:32" ht="15" thickBot="1">
      <c r="A160" s="23"/>
      <c r="B160" s="23" t="s">
        <v>181</v>
      </c>
      <c r="C160" s="24">
        <f>SUMIF(Продажи!F:F,'Тех отчет'!B160,Продажи!M:M)</f>
        <v>0</v>
      </c>
      <c r="D160" s="24">
        <f>SUMIF(Продажи!F:F,'Тех отчет'!B160,Продажи!L:L)</f>
        <v>0</v>
      </c>
      <c r="E160" s="24">
        <f>SUMIFS('Детализация отчётов'!T:T,'Детализация отчётов'!F:F,'Тех отчет'!B160,'Детализация отчётов'!J:J,"Продажа",'Детализация отчётов'!K:K,"Продажа")-SUMIFS('Детализация отчётов'!T:T,'Детализация отчётов'!F:F,'Тех отчет'!B160,'Детализация отчётов'!J:J,"Возврат",'Детализация отчётов'!K:K,"Возврат")</f>
        <v>0</v>
      </c>
      <c r="F160" s="24">
        <f>SUMIFS('Детализация отчётов'!N:N,'Детализация отчётов'!F:F,'Тех отчет'!B160,'Детализация отчётов'!J:J,"Продажа",'Детализация отчётов'!K:K,"Продажа")-SUMIFS('Детализация отчётов'!N:N,'Детализация отчётов'!F:F,'Тех отчет'!B160,'Детализация отчётов'!J:J,"Возврат",'Детализация отчётов'!K:K,"Возврат")</f>
        <v>0</v>
      </c>
      <c r="G160" s="24">
        <f>IFERROR(AVERAGEIFS('Детализация отчётов'!P:P,'Детализация отчётов'!F:F,'Тех отчет'!B160,'Детализация отчётов'!J:J,"Продажа",'Детализация отчётов'!K:K,"Продажа"),0)</f>
        <v>0</v>
      </c>
      <c r="H160" s="25" t="e">
        <f>INDEX('% выкупа'!B:B,MATCH(B160,'% выкупа'!A:A,0))</f>
        <v>#N/A</v>
      </c>
      <c r="I160" s="24">
        <f>IFERROR(INDEX(реклама!B:B,MATCH('Тех отчет'!B160,реклама!A:A,0)),0)</f>
        <v>0</v>
      </c>
      <c r="J160" s="24">
        <f>IFERROR(INDEX('Сумма по хранению'!B:B,MATCH(B160,'Сумма по хранению'!A:A,0)),0)</f>
        <v>0</v>
      </c>
      <c r="K160" s="24">
        <f>SUMIF('Детализация отчётов'!F:F,'Тех отчет'!B160, 'Детализация отчётов'!AK:AK)</f>
        <v>0</v>
      </c>
      <c r="L160" s="24" t="e">
        <f t="shared" si="14"/>
        <v>#DIV/0!</v>
      </c>
      <c r="M160" s="24" t="e">
        <f>INDEX('Остатки по складам'!B:B,MATCH(B160,'Остатки по складам'!A:A,0))</f>
        <v>#N/A</v>
      </c>
      <c r="N160" s="24">
        <f t="shared" si="15"/>
        <v>0</v>
      </c>
      <c r="O160" s="35">
        <f>SUMIF('Индекс локалицации'!A:A,'Тех отчет'!B160,'Индекс локалицации'!B:B)</f>
        <v>0</v>
      </c>
      <c r="P160" s="25" t="e">
        <f>AVERAGEIFS('Детализация отчётов'!W:W,'Детализация отчётов'!F:F,'Тех отчет'!B160,'Детализация отчётов'!J:J,"Продажа",'Детализация отчётов'!K:K,"Продажа")</f>
        <v>#DIV/0!</v>
      </c>
      <c r="Q160" s="23" t="e">
        <f>INDEX('Рейтинг по отзывам'!F:F,MATCH('Тех отчет'!B160,'Рейтинг по отзывам'!B:B,0))</f>
        <v>#N/A</v>
      </c>
      <c r="R160" s="26" t="e">
        <f>INDEX('рейтинг WB'!B:B,MATCH('Тех отчет'!B160,'рейтинг WB'!A:A,0))</f>
        <v>#N/A</v>
      </c>
      <c r="S160" s="27">
        <f>SUMIFS('Детализация отчётов'!AH:AH,'Детализация отчётов'!F:F,'Тех отчет'!B160,'Детализация отчётов'!J:J,"Продажа",'Детализация отчётов'!K:K,"Продажа")-SUMIFS('Детализация отчётов'!AH:AH,'Детализация отчётов'!F:F,'Тех отчет'!B160,'Детализация отчётов'!J:J,"Возврат",'Детализация отчётов'!K:K,"Возврат")</f>
        <v>0</v>
      </c>
      <c r="T160" s="23">
        <f>IFERROR(INDEX(Себестоимость!B:B,MATCH('Тех отчет'!B160,Себестоимость!A:A,0)),0)</f>
        <v>0</v>
      </c>
      <c r="U160" s="34" t="e">
        <f t="shared" si="16"/>
        <v>#DIV/0!</v>
      </c>
      <c r="V160" s="24">
        <f t="shared" si="18"/>
        <v>0</v>
      </c>
      <c r="W160" s="24">
        <f t="shared" si="19"/>
        <v>0</v>
      </c>
      <c r="X160" s="24" t="e">
        <f t="shared" si="17"/>
        <v>#DIV/0!</v>
      </c>
      <c r="Y160" s="23" t="e">
        <f>AVERAGEIFS('Детализация отчётов'!T:T,'Детализация отчётов'!F:F,'Тех отчет'!B160,'Детализация отчётов'!J:J,"Продажа",'Детализация отчётов'!K:K,"Продажа")</f>
        <v>#DIV/0!</v>
      </c>
      <c r="Z160" s="23">
        <f>SUMIF('Детализация отчётов'!F:F,'Тех отчет'!B160, 'Детализация отчётов'!AC:AC)</f>
        <v>0</v>
      </c>
      <c r="AA160" s="28"/>
      <c r="AB160" s="28"/>
      <c r="AC160" s="28"/>
      <c r="AD160" s="28"/>
      <c r="AE160" s="28"/>
      <c r="AF160" s="28"/>
    </row>
    <row r="161" spans="1:32" ht="15" thickBot="1">
      <c r="A161" s="23"/>
      <c r="B161" s="23" t="s">
        <v>182</v>
      </c>
      <c r="C161" s="24">
        <f>SUMIF(Продажи!F:F,'Тех отчет'!B161,Продажи!M:M)</f>
        <v>0</v>
      </c>
      <c r="D161" s="24">
        <f>SUMIF(Продажи!F:F,'Тех отчет'!B161,Продажи!L:L)</f>
        <v>0</v>
      </c>
      <c r="E161" s="24">
        <f>SUMIFS('Детализация отчётов'!T:T,'Детализация отчётов'!F:F,'Тех отчет'!B161,'Детализация отчётов'!J:J,"Продажа",'Детализация отчётов'!K:K,"Продажа")-SUMIFS('Детализация отчётов'!T:T,'Детализация отчётов'!F:F,'Тех отчет'!B161,'Детализация отчётов'!J:J,"Возврат",'Детализация отчётов'!K:K,"Возврат")</f>
        <v>0</v>
      </c>
      <c r="F161" s="24">
        <f>SUMIFS('Детализация отчётов'!N:N,'Детализация отчётов'!F:F,'Тех отчет'!B161,'Детализация отчётов'!J:J,"Продажа",'Детализация отчётов'!K:K,"Продажа")-SUMIFS('Детализация отчётов'!N:N,'Детализация отчётов'!F:F,'Тех отчет'!B161,'Детализация отчётов'!J:J,"Возврат",'Детализация отчётов'!K:K,"Возврат")</f>
        <v>0</v>
      </c>
      <c r="G161" s="24">
        <f>IFERROR(AVERAGEIFS('Детализация отчётов'!P:P,'Детализация отчётов'!F:F,'Тех отчет'!B161,'Детализация отчётов'!J:J,"Продажа",'Детализация отчётов'!K:K,"Продажа"),0)</f>
        <v>0</v>
      </c>
      <c r="H161" s="25" t="e">
        <f>INDEX('% выкупа'!B:B,MATCH(B161,'% выкупа'!A:A,0))</f>
        <v>#N/A</v>
      </c>
      <c r="I161" s="24">
        <f>IFERROR(INDEX(реклама!B:B,MATCH('Тех отчет'!B161,реклама!A:A,0)),0)</f>
        <v>0</v>
      </c>
      <c r="J161" s="24">
        <f>IFERROR(INDEX('Сумма по хранению'!B:B,MATCH(B161,'Сумма по хранению'!A:A,0)),0)</f>
        <v>0</v>
      </c>
      <c r="K161" s="24">
        <f>SUMIF('Детализация отчётов'!F:F,'Тех отчет'!B161, 'Детализация отчётов'!AK:AK)</f>
        <v>0</v>
      </c>
      <c r="L161" s="24" t="e">
        <f t="shared" si="14"/>
        <v>#DIV/0!</v>
      </c>
      <c r="M161" s="24" t="e">
        <f>INDEX('Остатки по складам'!B:B,MATCH(B161,'Остатки по складам'!A:A,0))</f>
        <v>#N/A</v>
      </c>
      <c r="N161" s="24">
        <f t="shared" si="15"/>
        <v>0</v>
      </c>
      <c r="O161" s="35">
        <f>SUMIF('Индекс локалицации'!A:A,'Тех отчет'!B161,'Индекс локалицации'!B:B)</f>
        <v>0</v>
      </c>
      <c r="P161" s="25" t="e">
        <f>AVERAGEIFS('Детализация отчётов'!W:W,'Детализация отчётов'!F:F,'Тех отчет'!B161,'Детализация отчётов'!J:J,"Продажа",'Детализация отчётов'!K:K,"Продажа")</f>
        <v>#DIV/0!</v>
      </c>
      <c r="Q161" s="23" t="e">
        <f>INDEX('Рейтинг по отзывам'!F:F,MATCH('Тех отчет'!B161,'Рейтинг по отзывам'!B:B,0))</f>
        <v>#N/A</v>
      </c>
      <c r="R161" s="26" t="e">
        <f>INDEX('рейтинг WB'!B:B,MATCH('Тех отчет'!B161,'рейтинг WB'!A:A,0))</f>
        <v>#N/A</v>
      </c>
      <c r="S161" s="27">
        <f>SUMIFS('Детализация отчётов'!AH:AH,'Детализация отчётов'!F:F,'Тех отчет'!B161,'Детализация отчётов'!J:J,"Продажа",'Детализация отчётов'!K:K,"Продажа")-SUMIFS('Детализация отчётов'!AH:AH,'Детализация отчётов'!F:F,'Тех отчет'!B161,'Детализация отчётов'!J:J,"Возврат",'Детализация отчётов'!K:K,"Возврат")</f>
        <v>0</v>
      </c>
      <c r="T161" s="23">
        <f>IFERROR(INDEX(Себестоимость!B:B,MATCH('Тех отчет'!B161,Себестоимость!A:A,0)),0)</f>
        <v>0</v>
      </c>
      <c r="U161" s="34" t="e">
        <f t="shared" si="16"/>
        <v>#DIV/0!</v>
      </c>
      <c r="V161" s="24">
        <f t="shared" si="18"/>
        <v>0</v>
      </c>
      <c r="W161" s="24">
        <f t="shared" si="19"/>
        <v>0</v>
      </c>
      <c r="X161" s="24" t="e">
        <f t="shared" si="17"/>
        <v>#DIV/0!</v>
      </c>
      <c r="Y161" s="23" t="e">
        <f>AVERAGEIFS('Детализация отчётов'!T:T,'Детализация отчётов'!F:F,'Тех отчет'!B161,'Детализация отчётов'!J:J,"Продажа",'Детализация отчётов'!K:K,"Продажа")</f>
        <v>#DIV/0!</v>
      </c>
      <c r="Z161" s="23">
        <f>SUMIF('Детализация отчётов'!F:F,'Тех отчет'!B161, 'Детализация отчётов'!AC:AC)</f>
        <v>0</v>
      </c>
      <c r="AA161" s="28"/>
      <c r="AB161" s="28"/>
      <c r="AC161" s="28"/>
      <c r="AD161" s="28"/>
      <c r="AE161" s="28"/>
      <c r="AF161" s="28"/>
    </row>
    <row r="162" spans="1:32" ht="15" thickBot="1">
      <c r="A162" s="23"/>
      <c r="B162" s="23" t="s">
        <v>216</v>
      </c>
      <c r="C162" s="24">
        <f>SUMIF(Продажи!F:F,'Тех отчет'!B162,Продажи!M:M)</f>
        <v>0</v>
      </c>
      <c r="D162" s="24">
        <f>SUMIF(Продажи!F:F,'Тех отчет'!B162,Продажи!L:L)</f>
        <v>0</v>
      </c>
      <c r="E162" s="24">
        <f>SUMIFS('Детализация отчётов'!T:T,'Детализация отчётов'!F:F,'Тех отчет'!B162,'Детализация отчётов'!J:J,"Продажа",'Детализация отчётов'!K:K,"Продажа")-SUMIFS('Детализация отчётов'!T:T,'Детализация отчётов'!F:F,'Тех отчет'!B162,'Детализация отчётов'!J:J,"Возврат",'Детализация отчётов'!K:K,"Возврат")</f>
        <v>0</v>
      </c>
      <c r="F162" s="24">
        <f>SUMIFS('Детализация отчётов'!N:N,'Детализация отчётов'!F:F,'Тех отчет'!B162,'Детализация отчётов'!J:J,"Продажа",'Детализация отчётов'!K:K,"Продажа")-SUMIFS('Детализация отчётов'!N:N,'Детализация отчётов'!F:F,'Тех отчет'!B162,'Детализация отчётов'!J:J,"Возврат",'Детализация отчётов'!K:K,"Возврат")</f>
        <v>0</v>
      </c>
      <c r="G162" s="24">
        <f>IFERROR(AVERAGEIFS('Детализация отчётов'!P:P,'Детализация отчётов'!F:F,'Тех отчет'!B162,'Детализация отчётов'!J:J,"Продажа",'Детализация отчётов'!K:K,"Продажа"),0)</f>
        <v>0</v>
      </c>
      <c r="H162" s="25" t="e">
        <f>INDEX('% выкупа'!B:B,MATCH(B162,'% выкупа'!A:A,0))</f>
        <v>#N/A</v>
      </c>
      <c r="I162" s="24">
        <f>IFERROR(INDEX(реклама!B:B,MATCH('Тех отчет'!B162,реклама!A:A,0)),0)</f>
        <v>0</v>
      </c>
      <c r="J162" s="24">
        <f>IFERROR(INDEX('Сумма по хранению'!B:B,MATCH(B162,'Сумма по хранению'!A:A,0)),0)</f>
        <v>0</v>
      </c>
      <c r="K162" s="24">
        <f>SUMIF('Детализация отчётов'!F:F,'Тех отчет'!B162, 'Детализация отчётов'!AK:AK)</f>
        <v>0</v>
      </c>
      <c r="L162" s="24" t="e">
        <f t="shared" si="14"/>
        <v>#DIV/0!</v>
      </c>
      <c r="M162" s="24" t="e">
        <f>INDEX('Остатки по складам'!B:B,MATCH(B162,'Остатки по складам'!A:A,0))</f>
        <v>#N/A</v>
      </c>
      <c r="N162" s="24">
        <f t="shared" si="15"/>
        <v>0</v>
      </c>
      <c r="O162" s="35">
        <f>SUMIF('Индекс локалицации'!A:A,'Тех отчет'!B162,'Индекс локалицации'!B:B)</f>
        <v>0</v>
      </c>
      <c r="P162" s="25" t="e">
        <f>AVERAGEIFS('Детализация отчётов'!W:W,'Детализация отчётов'!F:F,'Тех отчет'!B162,'Детализация отчётов'!J:J,"Продажа",'Детализация отчётов'!K:K,"Продажа")</f>
        <v>#DIV/0!</v>
      </c>
      <c r="Q162" s="23" t="e">
        <f>INDEX('Рейтинг по отзывам'!F:F,MATCH('Тех отчет'!B162,'Рейтинг по отзывам'!B:B,0))</f>
        <v>#N/A</v>
      </c>
      <c r="R162" s="26" t="e">
        <f>INDEX('рейтинг WB'!B:B,MATCH('Тех отчет'!B162,'рейтинг WB'!A:A,0))</f>
        <v>#N/A</v>
      </c>
      <c r="S162" s="27">
        <f>SUMIFS('Детализация отчётов'!AH:AH,'Детализация отчётов'!F:F,'Тех отчет'!B162,'Детализация отчётов'!J:J,"Продажа",'Детализация отчётов'!K:K,"Продажа")-SUMIFS('Детализация отчётов'!AH:AH,'Детализация отчётов'!F:F,'Тех отчет'!B162,'Детализация отчётов'!J:J,"Возврат",'Детализация отчётов'!K:K,"Возврат")</f>
        <v>0</v>
      </c>
      <c r="T162" s="23">
        <f>IFERROR(INDEX(Себестоимость!B:B,MATCH('Тех отчет'!B162,Себестоимость!A:A,0)),0)</f>
        <v>0</v>
      </c>
      <c r="U162" s="34" t="e">
        <f t="shared" si="16"/>
        <v>#DIV/0!</v>
      </c>
      <c r="V162" s="24">
        <f t="shared" si="18"/>
        <v>0</v>
      </c>
      <c r="W162" s="24">
        <f t="shared" si="19"/>
        <v>0</v>
      </c>
      <c r="X162" s="24" t="e">
        <f t="shared" si="17"/>
        <v>#DIV/0!</v>
      </c>
      <c r="Y162" s="23" t="e">
        <f>AVERAGEIFS('Детализация отчётов'!T:T,'Детализация отчётов'!F:F,'Тех отчет'!B162,'Детализация отчётов'!J:J,"Продажа",'Детализация отчётов'!K:K,"Продажа")</f>
        <v>#DIV/0!</v>
      </c>
      <c r="Z162" s="23">
        <f>SUMIF('Детализация отчётов'!F:F,'Тех отчет'!B162, 'Детализация отчётов'!AC:AC)</f>
        <v>0</v>
      </c>
      <c r="AA162" s="28"/>
      <c r="AB162" s="28"/>
      <c r="AC162" s="28"/>
      <c r="AD162" s="28"/>
      <c r="AE162" s="28"/>
      <c r="AF162" s="28"/>
    </row>
    <row r="163" spans="1:32" ht="14.25" customHeight="1" thickBot="1">
      <c r="A163" s="23"/>
      <c r="B163" s="23" t="s">
        <v>217</v>
      </c>
      <c r="C163" s="24">
        <f>SUMIF(Продажи!F:F,'Тех отчет'!B163,Продажи!M:M)</f>
        <v>0</v>
      </c>
      <c r="D163" s="24">
        <f>SUMIF(Продажи!F:F,'Тех отчет'!B163,Продажи!L:L)</f>
        <v>0</v>
      </c>
      <c r="E163" s="24">
        <f>SUMIFS('Детализация отчётов'!T:T,'Детализация отчётов'!F:F,'Тех отчет'!B163,'Детализация отчётов'!J:J,"Продажа",'Детализация отчётов'!K:K,"Продажа")-SUMIFS('Детализация отчётов'!T:T,'Детализация отчётов'!F:F,'Тех отчет'!B163,'Детализация отчётов'!J:J,"Возврат",'Детализация отчётов'!K:K,"Возврат")</f>
        <v>0</v>
      </c>
      <c r="F163" s="24">
        <f>SUMIFS('Детализация отчётов'!N:N,'Детализация отчётов'!F:F,'Тех отчет'!B163,'Детализация отчётов'!J:J,"Продажа",'Детализация отчётов'!K:K,"Продажа")-SUMIFS('Детализация отчётов'!N:N,'Детализация отчётов'!F:F,'Тех отчет'!B163,'Детализация отчётов'!J:J,"Возврат",'Детализация отчётов'!K:K,"Возврат")</f>
        <v>0</v>
      </c>
      <c r="G163" s="24">
        <f>IFERROR(AVERAGEIFS('Детализация отчётов'!P:P,'Детализация отчётов'!F:F,'Тех отчет'!B163,'Детализация отчётов'!J:J,"Продажа",'Детализация отчётов'!K:K,"Продажа"),0)</f>
        <v>0</v>
      </c>
      <c r="H163" s="25" t="e">
        <f>INDEX('% выкупа'!B:B,MATCH(B163,'% выкупа'!A:A,0))</f>
        <v>#N/A</v>
      </c>
      <c r="I163" s="24">
        <f>IFERROR(INDEX(реклама!B:B,MATCH('Тех отчет'!B163,реклама!A:A,0)),0)</f>
        <v>0</v>
      </c>
      <c r="J163" s="24">
        <f>IFERROR(INDEX('Сумма по хранению'!B:B,MATCH(B163,'Сумма по хранению'!A:A,0)),0)</f>
        <v>0</v>
      </c>
      <c r="K163" s="24">
        <f>SUMIF('Детализация отчётов'!F:F,'Тех отчет'!B163, 'Детализация отчётов'!AK:AK)</f>
        <v>0</v>
      </c>
      <c r="L163" s="24" t="e">
        <f t="shared" si="14"/>
        <v>#DIV/0!</v>
      </c>
      <c r="M163" s="24" t="e">
        <f>INDEX('Остатки по складам'!B:B,MATCH(B163,'Остатки по складам'!A:A,0))</f>
        <v>#N/A</v>
      </c>
      <c r="N163" s="24">
        <f t="shared" si="15"/>
        <v>0</v>
      </c>
      <c r="O163" s="35">
        <f>SUMIF('Индекс локалицации'!A:A,'Тех отчет'!B163,'Индекс локалицации'!B:B)</f>
        <v>0</v>
      </c>
      <c r="P163" s="25" t="e">
        <f>AVERAGEIFS('Детализация отчётов'!W:W,'Детализация отчётов'!F:F,'Тех отчет'!B163,'Детализация отчётов'!J:J,"Продажа",'Детализация отчётов'!K:K,"Продажа")</f>
        <v>#DIV/0!</v>
      </c>
      <c r="Q163" s="23" t="e">
        <f>INDEX('Рейтинг по отзывам'!F:F,MATCH('Тех отчет'!B163,'Рейтинг по отзывам'!B:B,0))</f>
        <v>#N/A</v>
      </c>
      <c r="R163" s="26" t="e">
        <f>INDEX('рейтинг WB'!B:B,MATCH('Тех отчет'!B163,'рейтинг WB'!A:A,0))</f>
        <v>#N/A</v>
      </c>
      <c r="S163" s="27">
        <f>SUMIFS('Детализация отчётов'!AH:AH,'Детализация отчётов'!F:F,'Тех отчет'!B163,'Детализация отчётов'!J:J,"Продажа",'Детализация отчётов'!K:K,"Продажа")-SUMIFS('Детализация отчётов'!AH:AH,'Детализация отчётов'!F:F,'Тех отчет'!B163,'Детализация отчётов'!J:J,"Возврат",'Детализация отчётов'!K:K,"Возврат")</f>
        <v>0</v>
      </c>
      <c r="T163" s="23">
        <f>IFERROR(INDEX(Себестоимость!B:B,MATCH('Тех отчет'!B163,Себестоимость!A:A,0)),0)</f>
        <v>0</v>
      </c>
      <c r="U163" s="34" t="e">
        <f t="shared" si="16"/>
        <v>#DIV/0!</v>
      </c>
      <c r="V163" s="24">
        <f t="shared" si="18"/>
        <v>0</v>
      </c>
      <c r="W163" s="24">
        <f t="shared" si="19"/>
        <v>0</v>
      </c>
      <c r="X163" s="24" t="e">
        <f t="shared" si="17"/>
        <v>#DIV/0!</v>
      </c>
      <c r="Y163" s="23" t="e">
        <f>AVERAGEIFS('Детализация отчётов'!T:T,'Детализация отчётов'!F:F,'Тех отчет'!B163,'Детализация отчётов'!J:J,"Продажа",'Детализация отчётов'!K:K,"Продажа")</f>
        <v>#DIV/0!</v>
      </c>
      <c r="Z163" s="23">
        <f>SUMIF('Детализация отчётов'!F:F,'Тех отчет'!B163, 'Детализация отчётов'!AC:AC)</f>
        <v>0</v>
      </c>
      <c r="AA163" s="28"/>
      <c r="AB163" s="28"/>
      <c r="AC163" s="28"/>
      <c r="AD163" s="28"/>
      <c r="AE163" s="28"/>
      <c r="AF163" s="28"/>
    </row>
    <row r="164" spans="1:32" ht="14.25" customHeight="1" thickBot="1">
      <c r="A164" s="23"/>
      <c r="B164" s="23" t="s">
        <v>183</v>
      </c>
      <c r="C164" s="24">
        <f>SUMIF(Продажи!F:F,'Тех отчет'!B164,Продажи!M:M)</f>
        <v>0</v>
      </c>
      <c r="D164" s="24">
        <f>SUMIF(Продажи!F:F,'Тех отчет'!B164,Продажи!L:L)</f>
        <v>0</v>
      </c>
      <c r="E164" s="24">
        <f>SUMIFS('Детализация отчётов'!T:T,'Детализация отчётов'!F:F,'Тех отчет'!B164,'Детализация отчётов'!J:J,"Продажа",'Детализация отчётов'!K:K,"Продажа")-SUMIFS('Детализация отчётов'!T:T,'Детализация отчётов'!F:F,'Тех отчет'!B164,'Детализация отчётов'!J:J,"Возврат",'Детализация отчётов'!K:K,"Возврат")</f>
        <v>0</v>
      </c>
      <c r="F164" s="24">
        <f>SUMIFS('Детализация отчётов'!N:N,'Детализация отчётов'!F:F,'Тех отчет'!B164,'Детализация отчётов'!J:J,"Продажа",'Детализация отчётов'!K:K,"Продажа")-SUMIFS('Детализация отчётов'!N:N,'Детализация отчётов'!F:F,'Тех отчет'!B164,'Детализация отчётов'!J:J,"Возврат",'Детализация отчётов'!K:K,"Возврат")</f>
        <v>0</v>
      </c>
      <c r="G164" s="24">
        <f>IFERROR(AVERAGEIFS('Детализация отчётов'!P:P,'Детализация отчётов'!F:F,'Тех отчет'!B164,'Детализация отчётов'!J:J,"Продажа",'Детализация отчётов'!K:K,"Продажа"),0)</f>
        <v>0</v>
      </c>
      <c r="H164" s="25" t="e">
        <f>INDEX('% выкупа'!B:B,MATCH(B164,'% выкупа'!A:A,0))</f>
        <v>#N/A</v>
      </c>
      <c r="I164" s="24">
        <f>IFERROR(INDEX(реклама!B:B,MATCH('Тех отчет'!B164,реклама!A:A,0)),0)</f>
        <v>0</v>
      </c>
      <c r="J164" s="24">
        <f>IFERROR(INDEX('Сумма по хранению'!B:B,MATCH(B164,'Сумма по хранению'!A:A,0)),0)</f>
        <v>0</v>
      </c>
      <c r="K164" s="24">
        <f>SUMIF('Детализация отчётов'!F:F,'Тех отчет'!B164, 'Детализация отчётов'!AK:AK)</f>
        <v>0</v>
      </c>
      <c r="L164" s="24" t="e">
        <f t="shared" si="14"/>
        <v>#DIV/0!</v>
      </c>
      <c r="M164" s="24" t="e">
        <f>INDEX('Остатки по складам'!B:B,MATCH(B164,'Остатки по складам'!A:A,0))</f>
        <v>#N/A</v>
      </c>
      <c r="N164" s="24">
        <f t="shared" si="15"/>
        <v>0</v>
      </c>
      <c r="O164" s="35">
        <f>SUMIF('Индекс локалицации'!A:A,'Тех отчет'!B164,'Индекс локалицации'!B:B)</f>
        <v>0</v>
      </c>
      <c r="P164" s="25" t="e">
        <f>AVERAGEIFS('Детализация отчётов'!W:W,'Детализация отчётов'!F:F,'Тех отчет'!B164,'Детализация отчётов'!J:J,"Продажа",'Детализация отчётов'!K:K,"Продажа")</f>
        <v>#DIV/0!</v>
      </c>
      <c r="Q164" s="23" t="e">
        <f>INDEX('Рейтинг по отзывам'!F:F,MATCH('Тех отчет'!B164,'Рейтинг по отзывам'!B:B,0))</f>
        <v>#N/A</v>
      </c>
      <c r="R164" s="26" t="e">
        <f>INDEX('рейтинг WB'!B:B,MATCH('Тех отчет'!B164,'рейтинг WB'!A:A,0))</f>
        <v>#N/A</v>
      </c>
      <c r="S164" s="27">
        <f>SUMIFS('Детализация отчётов'!AH:AH,'Детализация отчётов'!F:F,'Тех отчет'!B164,'Детализация отчётов'!J:J,"Продажа",'Детализация отчётов'!K:K,"Продажа")-SUMIFS('Детализация отчётов'!AH:AH,'Детализация отчётов'!F:F,'Тех отчет'!B164,'Детализация отчётов'!J:J,"Возврат",'Детализация отчётов'!K:K,"Возврат")</f>
        <v>0</v>
      </c>
      <c r="T164" s="23">
        <f>IFERROR(INDEX(Себестоимость!B:B,MATCH('Тех отчет'!B164,Себестоимость!A:A,0)),0)</f>
        <v>0</v>
      </c>
      <c r="U164" s="34" t="e">
        <f t="shared" si="16"/>
        <v>#DIV/0!</v>
      </c>
      <c r="V164" s="24">
        <f t="shared" si="18"/>
        <v>0</v>
      </c>
      <c r="W164" s="24">
        <f t="shared" si="19"/>
        <v>0</v>
      </c>
      <c r="X164" s="24" t="e">
        <f t="shared" si="17"/>
        <v>#DIV/0!</v>
      </c>
      <c r="Y164" s="23" t="e">
        <f>AVERAGEIFS('Детализация отчётов'!T:T,'Детализация отчётов'!F:F,'Тех отчет'!B164,'Детализация отчётов'!J:J,"Продажа",'Детализация отчётов'!K:K,"Продажа")</f>
        <v>#DIV/0!</v>
      </c>
      <c r="Z164" s="23">
        <f>SUMIF('Детализация отчётов'!F:F,'Тех отчет'!B164, 'Детализация отчётов'!AC:AC)</f>
        <v>0</v>
      </c>
      <c r="AA164" s="28"/>
      <c r="AB164" s="28"/>
      <c r="AC164" s="28"/>
      <c r="AD164" s="28"/>
      <c r="AE164" s="28"/>
      <c r="AF164" s="28"/>
    </row>
    <row r="165" spans="1:32" ht="14.25" customHeight="1" thickBot="1">
      <c r="A165" s="23"/>
      <c r="B165" s="23" t="s">
        <v>255</v>
      </c>
      <c r="C165" s="24">
        <f>SUMIF(Продажи!F:F,'Тех отчет'!B165,Продажи!M:M)</f>
        <v>0</v>
      </c>
      <c r="D165" s="24">
        <f>SUMIF(Продажи!F:F,'Тех отчет'!B165,Продажи!L:L)</f>
        <v>0</v>
      </c>
      <c r="E165" s="24">
        <f>SUMIFS('Детализация отчётов'!T:T,'Детализация отчётов'!F:F,'Тех отчет'!B165,'Детализация отчётов'!J:J,"Продажа",'Детализация отчётов'!K:K,"Продажа")-SUMIFS('Детализация отчётов'!T:T,'Детализация отчётов'!F:F,'Тех отчет'!B165,'Детализация отчётов'!J:J,"Возврат",'Детализация отчётов'!K:K,"Возврат")</f>
        <v>0</v>
      </c>
      <c r="F165" s="24">
        <f>SUMIFS('Детализация отчётов'!N:N,'Детализация отчётов'!F:F,'Тех отчет'!B165,'Детализация отчётов'!J:J,"Продажа",'Детализация отчётов'!K:K,"Продажа")-SUMIFS('Детализация отчётов'!N:N,'Детализация отчётов'!F:F,'Тех отчет'!B165,'Детализация отчётов'!J:J,"Возврат",'Детализация отчётов'!K:K,"Возврат")</f>
        <v>0</v>
      </c>
      <c r="G165" s="24">
        <f>IFERROR(AVERAGEIFS('Детализация отчётов'!P:P,'Детализация отчётов'!F:F,'Тех отчет'!B165,'Детализация отчётов'!J:J,"Продажа",'Детализация отчётов'!K:K,"Продажа"),0)</f>
        <v>0</v>
      </c>
      <c r="H165" s="25" t="e">
        <f>INDEX('% выкупа'!B:B,MATCH(B165,'% выкупа'!A:A,0))</f>
        <v>#N/A</v>
      </c>
      <c r="I165" s="24">
        <f>IFERROR(INDEX(реклама!B:B,MATCH('Тех отчет'!B165,реклама!A:A,0)),0)</f>
        <v>0</v>
      </c>
      <c r="J165" s="24">
        <f>IFERROR(INDEX('Сумма по хранению'!B:B,MATCH(B165,'Сумма по хранению'!A:A,0)),0)</f>
        <v>0</v>
      </c>
      <c r="K165" s="24">
        <f>SUMIF('Детализация отчётов'!F:F,'Тех отчет'!B165, 'Детализация отчётов'!AK:AK)</f>
        <v>0</v>
      </c>
      <c r="L165" s="24" t="e">
        <f t="shared" si="14"/>
        <v>#DIV/0!</v>
      </c>
      <c r="M165" s="24" t="e">
        <f>INDEX('Остатки по складам'!B:B,MATCH(B165,'Остатки по складам'!A:A,0))</f>
        <v>#N/A</v>
      </c>
      <c r="N165" s="24">
        <f t="shared" si="15"/>
        <v>0</v>
      </c>
      <c r="O165" s="35">
        <f>SUMIF('Индекс локалицации'!A:A,'Тех отчет'!B165,'Индекс локалицации'!B:B)</f>
        <v>0</v>
      </c>
      <c r="P165" s="25" t="e">
        <f>AVERAGEIFS('Детализация отчётов'!W:W,'Детализация отчётов'!F:F,'Тех отчет'!B165,'Детализация отчётов'!J:J,"Продажа",'Детализация отчётов'!K:K,"Продажа")</f>
        <v>#DIV/0!</v>
      </c>
      <c r="Q165" s="23" t="e">
        <f>INDEX('Рейтинг по отзывам'!F:F,MATCH('Тех отчет'!B165,'Рейтинг по отзывам'!B:B,0))</f>
        <v>#N/A</v>
      </c>
      <c r="R165" s="26" t="e">
        <f>INDEX('рейтинг WB'!B:B,MATCH('Тех отчет'!B165,'рейтинг WB'!A:A,0))</f>
        <v>#N/A</v>
      </c>
      <c r="S165" s="27">
        <f>SUMIFS('Детализация отчётов'!AH:AH,'Детализация отчётов'!F:F,'Тех отчет'!B165,'Детализация отчётов'!J:J,"Продажа",'Детализация отчётов'!K:K,"Продажа")-SUMIFS('Детализация отчётов'!AH:AH,'Детализация отчётов'!F:F,'Тех отчет'!B165,'Детализация отчётов'!J:J,"Возврат",'Детализация отчётов'!K:K,"Возврат")</f>
        <v>0</v>
      </c>
      <c r="T165" s="23">
        <f>IFERROR(INDEX(Себестоимость!B:B,MATCH('Тех отчет'!B165,Себестоимость!A:A,0)),0)</f>
        <v>0</v>
      </c>
      <c r="U165" s="34" t="e">
        <f t="shared" si="16"/>
        <v>#DIV/0!</v>
      </c>
      <c r="V165" s="24">
        <f t="shared" si="18"/>
        <v>0</v>
      </c>
      <c r="W165" s="24">
        <f t="shared" si="19"/>
        <v>0</v>
      </c>
      <c r="X165" s="24" t="e">
        <f t="shared" si="17"/>
        <v>#DIV/0!</v>
      </c>
      <c r="Y165" s="23" t="e">
        <f>AVERAGEIFS('Детализация отчётов'!T:T,'Детализация отчётов'!F:F,'Тех отчет'!B165,'Детализация отчётов'!J:J,"Продажа",'Детализация отчётов'!K:K,"Продажа")</f>
        <v>#DIV/0!</v>
      </c>
      <c r="Z165" s="23">
        <f>SUMIF('Детализация отчётов'!F:F,'Тех отчет'!B165, 'Детализация отчётов'!AC:AC)</f>
        <v>0</v>
      </c>
      <c r="AA165" s="28"/>
      <c r="AB165" s="28"/>
      <c r="AC165" s="28"/>
      <c r="AD165" s="28"/>
      <c r="AE165" s="28"/>
      <c r="AF165" s="28"/>
    </row>
    <row r="166" spans="1:32" ht="14.25" customHeight="1" thickBot="1">
      <c r="A166" s="23"/>
      <c r="B166" s="23" t="s">
        <v>256</v>
      </c>
      <c r="C166" s="24">
        <f>SUMIF(Продажи!F:F,'Тех отчет'!B166,Продажи!M:M)</f>
        <v>0</v>
      </c>
      <c r="D166" s="24">
        <f>SUMIF(Продажи!F:F,'Тех отчет'!B166,Продажи!L:L)</f>
        <v>0</v>
      </c>
      <c r="E166" s="24">
        <f>SUMIFS('Детализация отчётов'!T:T,'Детализация отчётов'!F:F,'Тех отчет'!B166,'Детализация отчётов'!J:J,"Продажа",'Детализация отчётов'!K:K,"Продажа")-SUMIFS('Детализация отчётов'!T:T,'Детализация отчётов'!F:F,'Тех отчет'!B166,'Детализация отчётов'!J:J,"Возврат",'Детализация отчётов'!K:K,"Возврат")</f>
        <v>0</v>
      </c>
      <c r="F166" s="24">
        <f>SUMIFS('Детализация отчётов'!N:N,'Детализация отчётов'!F:F,'Тех отчет'!B166,'Детализация отчётов'!J:J,"Продажа",'Детализация отчётов'!K:K,"Продажа")-SUMIFS('Детализация отчётов'!N:N,'Детализация отчётов'!F:F,'Тех отчет'!B166,'Детализация отчётов'!J:J,"Возврат",'Детализация отчётов'!K:K,"Возврат")</f>
        <v>0</v>
      </c>
      <c r="G166" s="24">
        <f>IFERROR(AVERAGEIFS('Детализация отчётов'!P:P,'Детализация отчётов'!F:F,'Тех отчет'!B166,'Детализация отчётов'!J:J,"Продажа",'Детализация отчётов'!K:K,"Продажа"),0)</f>
        <v>0</v>
      </c>
      <c r="H166" s="25" t="e">
        <f>INDEX('% выкупа'!B:B,MATCH(B166,'% выкупа'!A:A,0))</f>
        <v>#N/A</v>
      </c>
      <c r="I166" s="24">
        <f>IFERROR(INDEX(реклама!B:B,MATCH('Тех отчет'!B166,реклама!A:A,0)),0)</f>
        <v>0</v>
      </c>
      <c r="J166" s="24">
        <f>IFERROR(INDEX('Сумма по хранению'!B:B,MATCH(B166,'Сумма по хранению'!A:A,0)),0)</f>
        <v>0</v>
      </c>
      <c r="K166" s="24">
        <f>SUMIF('Детализация отчётов'!F:F,'Тех отчет'!B166, 'Детализация отчётов'!AK:AK)</f>
        <v>0</v>
      </c>
      <c r="L166" s="24" t="e">
        <f t="shared" si="14"/>
        <v>#DIV/0!</v>
      </c>
      <c r="M166" s="24" t="e">
        <f>INDEX('Остатки по складам'!B:B,MATCH(B166,'Остатки по складам'!A:A,0))</f>
        <v>#N/A</v>
      </c>
      <c r="N166" s="24">
        <f t="shared" si="15"/>
        <v>0</v>
      </c>
      <c r="O166" s="35">
        <f>SUMIF('Индекс локалицации'!A:A,'Тех отчет'!B166,'Индекс локалицации'!B:B)</f>
        <v>0</v>
      </c>
      <c r="P166" s="25" t="e">
        <f>AVERAGEIFS('Детализация отчётов'!W:W,'Детализация отчётов'!F:F,'Тех отчет'!B166,'Детализация отчётов'!J:J,"Продажа",'Детализация отчётов'!K:K,"Продажа")</f>
        <v>#DIV/0!</v>
      </c>
      <c r="Q166" s="23" t="e">
        <f>INDEX('Рейтинг по отзывам'!F:F,MATCH('Тех отчет'!B166,'Рейтинг по отзывам'!B:B,0))</f>
        <v>#N/A</v>
      </c>
      <c r="R166" s="26" t="e">
        <f>INDEX('рейтинг WB'!B:B,MATCH('Тех отчет'!B166,'рейтинг WB'!A:A,0))</f>
        <v>#N/A</v>
      </c>
      <c r="S166" s="27">
        <f>SUMIFS('Детализация отчётов'!AH:AH,'Детализация отчётов'!F:F,'Тех отчет'!B166,'Детализация отчётов'!J:J,"Продажа",'Детализация отчётов'!K:K,"Продажа")-SUMIFS('Детализация отчётов'!AH:AH,'Детализация отчётов'!F:F,'Тех отчет'!B166,'Детализация отчётов'!J:J,"Возврат",'Детализация отчётов'!K:K,"Возврат")</f>
        <v>0</v>
      </c>
      <c r="T166" s="23">
        <f>IFERROR(INDEX(Себестоимость!B:B,MATCH('Тех отчет'!B166,Себестоимость!A:A,0)),0)</f>
        <v>0</v>
      </c>
      <c r="U166" s="34" t="e">
        <f t="shared" si="16"/>
        <v>#DIV/0!</v>
      </c>
      <c r="V166" s="24">
        <f t="shared" si="18"/>
        <v>0</v>
      </c>
      <c r="W166" s="24">
        <f t="shared" si="19"/>
        <v>0</v>
      </c>
      <c r="X166" s="24" t="e">
        <f t="shared" si="17"/>
        <v>#DIV/0!</v>
      </c>
      <c r="Y166" s="23" t="e">
        <f>AVERAGEIFS('Детализация отчётов'!T:T,'Детализация отчётов'!F:F,'Тех отчет'!B166,'Детализация отчётов'!J:J,"Продажа",'Детализация отчётов'!K:K,"Продажа")</f>
        <v>#DIV/0!</v>
      </c>
      <c r="Z166" s="23">
        <f>SUMIF('Детализация отчётов'!F:F,'Тех отчет'!B166, 'Детализация отчётов'!AC:AC)</f>
        <v>0</v>
      </c>
      <c r="AA166" s="28"/>
      <c r="AB166" s="28"/>
      <c r="AC166" s="28"/>
      <c r="AD166" s="28"/>
      <c r="AE166" s="28"/>
      <c r="AF166" s="28"/>
    </row>
    <row r="167" spans="1:32" ht="14.25" customHeight="1" thickBot="1">
      <c r="A167" s="23" t="s">
        <v>71</v>
      </c>
      <c r="B167" s="23" t="s">
        <v>98</v>
      </c>
      <c r="C167" s="24">
        <f>SUMIF(Продажи!F:F,'Тех отчет'!B167,Продажи!M:M)</f>
        <v>0</v>
      </c>
      <c r="D167" s="24">
        <f>SUMIF(Продажи!F:F,'Тех отчет'!B167,Продажи!L:L)</f>
        <v>0</v>
      </c>
      <c r="E167" s="24">
        <f>SUMIFS('Детализация отчётов'!T:T,'Детализация отчётов'!F:F,'Тех отчет'!B167,'Детализация отчётов'!J:J,"Продажа",'Детализация отчётов'!K:K,"Продажа")-SUMIFS('Детализация отчётов'!T:T,'Детализация отчётов'!F:F,'Тех отчет'!B167,'Детализация отчётов'!J:J,"Возврат",'Детализация отчётов'!K:K,"Возврат")</f>
        <v>0</v>
      </c>
      <c r="F167" s="24">
        <f>SUMIFS('Детализация отчётов'!N:N,'Детализация отчётов'!F:F,'Тех отчет'!B167,'Детализация отчётов'!J:J,"Продажа",'Детализация отчётов'!K:K,"Продажа")-SUMIFS('Детализация отчётов'!N:N,'Детализация отчётов'!F:F,'Тех отчет'!B167,'Детализация отчётов'!J:J,"Возврат",'Детализация отчётов'!K:K,"Возврат")</f>
        <v>0</v>
      </c>
      <c r="G167" s="24">
        <f>IFERROR(AVERAGEIFS('Детализация отчётов'!P:P,'Детализация отчётов'!F:F,'Тех отчет'!B167,'Детализация отчётов'!J:J,"Продажа",'Детализация отчётов'!K:K,"Продажа"),0)</f>
        <v>0</v>
      </c>
      <c r="H167" s="25" t="e">
        <f>INDEX('% выкупа'!B:B,MATCH(B167,'% выкупа'!A:A,0))</f>
        <v>#N/A</v>
      </c>
      <c r="I167" s="24">
        <f>IFERROR(INDEX(реклама!B:B,MATCH('Тех отчет'!B167,реклама!A:A,0)),0)</f>
        <v>0</v>
      </c>
      <c r="J167" s="24">
        <f>IFERROR(INDEX('Сумма по хранению'!B:B,MATCH(B167,'Сумма по хранению'!A:A,0)),0)</f>
        <v>0</v>
      </c>
      <c r="K167" s="24">
        <f>SUMIF('Детализация отчётов'!F:F,'Тех отчет'!B167, 'Детализация отчётов'!AK:AK)</f>
        <v>0</v>
      </c>
      <c r="L167" s="24" t="e">
        <f t="shared" si="14"/>
        <v>#DIV/0!</v>
      </c>
      <c r="M167" s="24" t="e">
        <f>INDEX('Остатки по складам'!B:B,MATCH(B167,'Остатки по складам'!A:A,0))</f>
        <v>#N/A</v>
      </c>
      <c r="N167" s="24">
        <f t="shared" si="15"/>
        <v>0</v>
      </c>
      <c r="O167" s="35">
        <f>SUMIF('Индекс локалицации'!A:A,'Тех отчет'!B167,'Индекс локалицации'!B:B)</f>
        <v>0</v>
      </c>
      <c r="P167" s="25" t="e">
        <f>AVERAGEIFS('Детализация отчётов'!W:W,'Детализация отчётов'!F:F,'Тех отчет'!B167,'Детализация отчётов'!J:J,"Продажа",'Детализация отчётов'!K:K,"Продажа")</f>
        <v>#DIV/0!</v>
      </c>
      <c r="Q167" s="23" t="e">
        <f>INDEX('Рейтинг по отзывам'!F:F,MATCH('Тех отчет'!B167,'Рейтинг по отзывам'!B:B,0))</f>
        <v>#N/A</v>
      </c>
      <c r="R167" s="26" t="e">
        <f>INDEX('рейтинг WB'!B:B,MATCH('Тех отчет'!B167,'рейтинг WB'!A:A,0))</f>
        <v>#N/A</v>
      </c>
      <c r="S167" s="27">
        <f>SUMIFS('Детализация отчётов'!AH:AH,'Детализация отчётов'!F:F,'Тех отчет'!B167,'Детализация отчётов'!J:J,"Продажа",'Детализация отчётов'!K:K,"Продажа")-SUMIFS('Детализация отчётов'!AH:AH,'Детализация отчётов'!F:F,'Тех отчет'!B167,'Детализация отчётов'!J:J,"Возврат",'Детализация отчётов'!K:K,"Возврат")</f>
        <v>0</v>
      </c>
      <c r="T167" s="23">
        <f>IFERROR(INDEX(Себестоимость!B:B,MATCH('Тех отчет'!B167,Себестоимость!A:A,0)),0)</f>
        <v>0</v>
      </c>
      <c r="U167" s="34" t="e">
        <f t="shared" si="16"/>
        <v>#DIV/0!</v>
      </c>
      <c r="V167" s="24">
        <f t="shared" si="18"/>
        <v>0</v>
      </c>
      <c r="W167" s="24">
        <f t="shared" si="19"/>
        <v>0</v>
      </c>
      <c r="X167" s="24" t="e">
        <f t="shared" si="17"/>
        <v>#DIV/0!</v>
      </c>
      <c r="Y167" s="23" t="e">
        <f>AVERAGEIFS('Детализация отчётов'!T:T,'Детализация отчётов'!F:F,'Тех отчет'!B167,'Детализация отчётов'!J:J,"Продажа",'Детализация отчётов'!K:K,"Продажа")</f>
        <v>#DIV/0!</v>
      </c>
      <c r="Z167" s="23">
        <f>SUMIF('Детализация отчётов'!F:F,'Тех отчет'!B167, 'Детализация отчётов'!AC:AC)</f>
        <v>0</v>
      </c>
      <c r="AA167" s="28"/>
      <c r="AB167" s="28"/>
      <c r="AC167" s="28"/>
      <c r="AD167" s="28"/>
      <c r="AE167" s="28"/>
      <c r="AF167" s="28"/>
    </row>
    <row r="168" spans="1:32" ht="14.25" customHeight="1" thickBot="1">
      <c r="A168" s="23" t="s">
        <v>71</v>
      </c>
      <c r="B168" s="23" t="s">
        <v>96</v>
      </c>
      <c r="C168" s="24">
        <f>SUMIF(Продажи!F:F,'Тех отчет'!B168,Продажи!M:M)</f>
        <v>0</v>
      </c>
      <c r="D168" s="24">
        <f>SUMIF(Продажи!F:F,'Тех отчет'!B168,Продажи!L:L)</f>
        <v>0</v>
      </c>
      <c r="E168" s="24">
        <f>SUMIFS('Детализация отчётов'!T:T,'Детализация отчётов'!F:F,'Тех отчет'!B168,'Детализация отчётов'!J:J,"Продажа",'Детализация отчётов'!K:K,"Продажа")-SUMIFS('Детализация отчётов'!T:T,'Детализация отчётов'!F:F,'Тех отчет'!B168,'Детализация отчётов'!J:J,"Возврат",'Детализация отчётов'!K:K,"Возврат")</f>
        <v>0</v>
      </c>
      <c r="F168" s="24">
        <f>SUMIFS('Детализация отчётов'!N:N,'Детализация отчётов'!F:F,'Тех отчет'!B168,'Детализация отчётов'!J:J,"Продажа",'Детализация отчётов'!K:K,"Продажа")-SUMIFS('Детализация отчётов'!N:N,'Детализация отчётов'!F:F,'Тех отчет'!B168,'Детализация отчётов'!J:J,"Возврат",'Детализация отчётов'!K:K,"Возврат")</f>
        <v>0</v>
      </c>
      <c r="G168" s="24">
        <f>IFERROR(AVERAGEIFS('Детализация отчётов'!P:P,'Детализация отчётов'!F:F,'Тех отчет'!B168,'Детализация отчётов'!J:J,"Продажа",'Детализация отчётов'!K:K,"Продажа"),0)</f>
        <v>0</v>
      </c>
      <c r="H168" s="25" t="e">
        <f>INDEX('% выкупа'!B:B,MATCH(B168,'% выкупа'!A:A,0))</f>
        <v>#N/A</v>
      </c>
      <c r="I168" s="24">
        <f>IFERROR(INDEX(реклама!B:B,MATCH('Тех отчет'!B168,реклама!A:A,0)),0)</f>
        <v>0</v>
      </c>
      <c r="J168" s="24">
        <f>IFERROR(INDEX('Сумма по хранению'!B:B,MATCH(B168,'Сумма по хранению'!A:A,0)),0)</f>
        <v>0</v>
      </c>
      <c r="K168" s="24">
        <f>SUMIF('Детализация отчётов'!F:F,'Тех отчет'!B168, 'Детализация отчётов'!AK:AK)</f>
        <v>0</v>
      </c>
      <c r="L168" s="24" t="e">
        <f t="shared" si="14"/>
        <v>#DIV/0!</v>
      </c>
      <c r="M168" s="24" t="e">
        <f>INDEX('Остатки по складам'!B:B,MATCH(B168,'Остатки по складам'!A:A,0))</f>
        <v>#N/A</v>
      </c>
      <c r="N168" s="24">
        <f t="shared" si="15"/>
        <v>0</v>
      </c>
      <c r="O168" s="35">
        <f>SUMIF('Индекс локалицации'!A:A,'Тех отчет'!B168,'Индекс локалицации'!B:B)</f>
        <v>0</v>
      </c>
      <c r="P168" s="25" t="e">
        <f>AVERAGEIFS('Детализация отчётов'!W:W,'Детализация отчётов'!F:F,'Тех отчет'!B168,'Детализация отчётов'!J:J,"Продажа",'Детализация отчётов'!K:K,"Продажа")</f>
        <v>#DIV/0!</v>
      </c>
      <c r="Q168" s="23" t="e">
        <f>INDEX('Рейтинг по отзывам'!F:F,MATCH('Тех отчет'!B168,'Рейтинг по отзывам'!B:B,0))</f>
        <v>#N/A</v>
      </c>
      <c r="R168" s="26" t="e">
        <f>INDEX('рейтинг WB'!B:B,MATCH('Тех отчет'!B168,'рейтинг WB'!A:A,0))</f>
        <v>#N/A</v>
      </c>
      <c r="S168" s="27">
        <f>SUMIFS('Детализация отчётов'!AH:AH,'Детализация отчётов'!F:F,'Тех отчет'!B168,'Детализация отчётов'!J:J,"Продажа",'Детализация отчётов'!K:K,"Продажа")-SUMIFS('Детализация отчётов'!AH:AH,'Детализация отчётов'!F:F,'Тех отчет'!B168,'Детализация отчётов'!J:J,"Возврат",'Детализация отчётов'!K:K,"Возврат")</f>
        <v>0</v>
      </c>
      <c r="T168" s="23">
        <f>IFERROR(INDEX(Себестоимость!B:B,MATCH('Тех отчет'!B168,Себестоимость!A:A,0)),0)</f>
        <v>0</v>
      </c>
      <c r="U168" s="34" t="e">
        <f t="shared" si="16"/>
        <v>#DIV/0!</v>
      </c>
      <c r="V168" s="24">
        <f t="shared" si="18"/>
        <v>0</v>
      </c>
      <c r="W168" s="24">
        <f t="shared" si="19"/>
        <v>0</v>
      </c>
      <c r="X168" s="24" t="e">
        <f t="shared" si="17"/>
        <v>#DIV/0!</v>
      </c>
      <c r="Y168" s="23" t="e">
        <f>AVERAGEIFS('Детализация отчётов'!T:T,'Детализация отчётов'!F:F,'Тех отчет'!B168,'Детализация отчётов'!J:J,"Продажа",'Детализация отчётов'!K:K,"Продажа")</f>
        <v>#DIV/0!</v>
      </c>
      <c r="Z168" s="23">
        <f>SUMIF('Детализация отчётов'!F:F,'Тех отчет'!B168, 'Детализация отчётов'!AC:AC)</f>
        <v>0</v>
      </c>
      <c r="AA168" s="28"/>
      <c r="AB168" s="28"/>
      <c r="AC168" s="28"/>
      <c r="AD168" s="28"/>
      <c r="AE168" s="28"/>
      <c r="AF168" s="28"/>
    </row>
    <row r="169" spans="1:32" ht="14.25" customHeight="1" thickBot="1">
      <c r="A169" s="23" t="s">
        <v>71</v>
      </c>
      <c r="B169" s="23" t="s">
        <v>192</v>
      </c>
      <c r="C169" s="24">
        <f>SUMIF(Продажи!F:F,'Тех отчет'!B169,Продажи!M:M)</f>
        <v>0</v>
      </c>
      <c r="D169" s="24">
        <f>SUMIF(Продажи!F:F,'Тех отчет'!B169,Продажи!L:L)</f>
        <v>0</v>
      </c>
      <c r="E169" s="24">
        <f>SUMIFS('Детализация отчётов'!T:T,'Детализация отчётов'!F:F,'Тех отчет'!B169,'Детализация отчётов'!J:J,"Продажа",'Детализация отчётов'!K:K,"Продажа")-SUMIFS('Детализация отчётов'!T:T,'Детализация отчётов'!F:F,'Тех отчет'!B169,'Детализация отчётов'!J:J,"Возврат",'Детализация отчётов'!K:K,"Возврат")</f>
        <v>0</v>
      </c>
      <c r="F169" s="24">
        <f>SUMIFS('Детализация отчётов'!N:N,'Детализация отчётов'!F:F,'Тех отчет'!B169,'Детализация отчётов'!J:J,"Продажа",'Детализация отчётов'!K:K,"Продажа")-SUMIFS('Детализация отчётов'!N:N,'Детализация отчётов'!F:F,'Тех отчет'!B169,'Детализация отчётов'!J:J,"Возврат",'Детализация отчётов'!K:K,"Возврат")</f>
        <v>0</v>
      </c>
      <c r="G169" s="24">
        <f>IFERROR(AVERAGEIFS('Детализация отчётов'!P:P,'Детализация отчётов'!F:F,'Тех отчет'!B169,'Детализация отчётов'!J:J,"Продажа",'Детализация отчётов'!K:K,"Продажа"),0)</f>
        <v>0</v>
      </c>
      <c r="H169" s="25" t="e">
        <f>INDEX('% выкупа'!B:B,MATCH(B169,'% выкупа'!A:A,0))</f>
        <v>#N/A</v>
      </c>
      <c r="I169" s="24">
        <f>IFERROR(INDEX(реклама!B:B,MATCH('Тех отчет'!B169,реклама!A:A,0)),0)</f>
        <v>0</v>
      </c>
      <c r="J169" s="24">
        <f>IFERROR(INDEX('Сумма по хранению'!B:B,MATCH(B169,'Сумма по хранению'!A:A,0)),0)</f>
        <v>0</v>
      </c>
      <c r="K169" s="24">
        <f>SUMIF('Детализация отчётов'!F:F,'Тех отчет'!B169, 'Детализация отчётов'!AK:AK)</f>
        <v>0</v>
      </c>
      <c r="L169" s="24" t="e">
        <f t="shared" si="14"/>
        <v>#DIV/0!</v>
      </c>
      <c r="M169" s="24" t="e">
        <f>INDEX('Остатки по складам'!B:B,MATCH(B169,'Остатки по складам'!A:A,0))</f>
        <v>#N/A</v>
      </c>
      <c r="N169" s="24">
        <f t="shared" si="15"/>
        <v>0</v>
      </c>
      <c r="O169" s="35">
        <f>SUMIF('Индекс локалицации'!A:A,'Тех отчет'!B169,'Индекс локалицации'!B:B)</f>
        <v>0</v>
      </c>
      <c r="P169" s="25" t="e">
        <f>AVERAGEIFS('Детализация отчётов'!W:W,'Детализация отчётов'!F:F,'Тех отчет'!B169,'Детализация отчётов'!J:J,"Продажа",'Детализация отчётов'!K:K,"Продажа")</f>
        <v>#DIV/0!</v>
      </c>
      <c r="Q169" s="23" t="e">
        <f>INDEX('Рейтинг по отзывам'!F:F,MATCH('Тех отчет'!B169,'Рейтинг по отзывам'!B:B,0))</f>
        <v>#N/A</v>
      </c>
      <c r="R169" s="26" t="e">
        <f>INDEX('рейтинг WB'!B:B,MATCH('Тех отчет'!B169,'рейтинг WB'!A:A,0))</f>
        <v>#N/A</v>
      </c>
      <c r="S169" s="27">
        <f>SUMIFS('Детализация отчётов'!AH:AH,'Детализация отчётов'!F:F,'Тех отчет'!B169,'Детализация отчётов'!J:J,"Продажа",'Детализация отчётов'!K:K,"Продажа")-SUMIFS('Детализация отчётов'!AH:AH,'Детализация отчётов'!F:F,'Тех отчет'!B169,'Детализация отчётов'!J:J,"Возврат",'Детализация отчётов'!K:K,"Возврат")</f>
        <v>0</v>
      </c>
      <c r="T169" s="23">
        <f>IFERROR(INDEX(Себестоимость!B:B,MATCH('Тех отчет'!B169,Себестоимость!A:A,0)),0)</f>
        <v>0</v>
      </c>
      <c r="U169" s="34" t="e">
        <f t="shared" si="16"/>
        <v>#DIV/0!</v>
      </c>
      <c r="V169" s="24">
        <f t="shared" si="18"/>
        <v>0</v>
      </c>
      <c r="W169" s="24">
        <f t="shared" si="19"/>
        <v>0</v>
      </c>
      <c r="X169" s="24" t="e">
        <f t="shared" si="17"/>
        <v>#DIV/0!</v>
      </c>
      <c r="Y169" s="23" t="e">
        <f>AVERAGEIFS('Детализация отчётов'!T:T,'Детализация отчётов'!F:F,'Тех отчет'!B169,'Детализация отчётов'!J:J,"Продажа",'Детализация отчётов'!K:K,"Продажа")</f>
        <v>#DIV/0!</v>
      </c>
      <c r="Z169" s="23">
        <f>SUMIF('Детализация отчётов'!F:F,'Тех отчет'!B169, 'Детализация отчётов'!AC:AC)</f>
        <v>0</v>
      </c>
      <c r="AA169" s="28"/>
      <c r="AB169" s="28"/>
      <c r="AC169" s="28"/>
      <c r="AD169" s="28"/>
      <c r="AE169" s="28"/>
      <c r="AF169" s="28"/>
    </row>
    <row r="170" spans="1:32" ht="14.25" customHeight="1" thickBot="1">
      <c r="A170" s="23" t="s">
        <v>71</v>
      </c>
      <c r="B170" s="23" t="s">
        <v>193</v>
      </c>
      <c r="C170" s="24">
        <f>SUMIF(Продажи!F:F,'Тех отчет'!B170,Продажи!M:M)</f>
        <v>0</v>
      </c>
      <c r="D170" s="24">
        <f>SUMIF(Продажи!F:F,'Тех отчет'!B170,Продажи!L:L)</f>
        <v>0</v>
      </c>
      <c r="E170" s="24">
        <f>SUMIFS('Детализация отчётов'!T:T,'Детализация отчётов'!F:F,'Тех отчет'!B170,'Детализация отчётов'!J:J,"Продажа",'Детализация отчётов'!K:K,"Продажа")-SUMIFS('Детализация отчётов'!T:T,'Детализация отчётов'!F:F,'Тех отчет'!B170,'Детализация отчётов'!J:J,"Возврат",'Детализация отчётов'!K:K,"Возврат")</f>
        <v>0</v>
      </c>
      <c r="F170" s="24">
        <f>SUMIFS('Детализация отчётов'!N:N,'Детализация отчётов'!F:F,'Тех отчет'!B170,'Детализация отчётов'!J:J,"Продажа",'Детализация отчётов'!K:K,"Продажа")-SUMIFS('Детализация отчётов'!N:N,'Детализация отчётов'!F:F,'Тех отчет'!B170,'Детализация отчётов'!J:J,"Возврат",'Детализация отчётов'!K:K,"Возврат")</f>
        <v>0</v>
      </c>
      <c r="G170" s="24">
        <f>IFERROR(AVERAGEIFS('Детализация отчётов'!P:P,'Детализация отчётов'!F:F,'Тех отчет'!B170,'Детализация отчётов'!J:J,"Продажа",'Детализация отчётов'!K:K,"Продажа"),0)</f>
        <v>0</v>
      </c>
      <c r="H170" s="25" t="e">
        <f>INDEX('% выкупа'!B:B,MATCH(B170,'% выкупа'!A:A,0))</f>
        <v>#N/A</v>
      </c>
      <c r="I170" s="24">
        <f>IFERROR(INDEX(реклама!B:B,MATCH('Тех отчет'!B170,реклама!A:A,0)),0)</f>
        <v>0</v>
      </c>
      <c r="J170" s="24">
        <f>IFERROR(INDEX('Сумма по хранению'!B:B,MATCH(B170,'Сумма по хранению'!A:A,0)),0)</f>
        <v>0</v>
      </c>
      <c r="K170" s="24">
        <f>SUMIF('Детализация отчётов'!F:F,'Тех отчет'!B170, 'Детализация отчётов'!AK:AK)</f>
        <v>0</v>
      </c>
      <c r="L170" s="24" t="e">
        <f t="shared" si="14"/>
        <v>#DIV/0!</v>
      </c>
      <c r="M170" s="24" t="e">
        <f>INDEX('Остатки по складам'!B:B,MATCH(B170,'Остатки по складам'!A:A,0))</f>
        <v>#N/A</v>
      </c>
      <c r="N170" s="24">
        <f t="shared" si="15"/>
        <v>0</v>
      </c>
      <c r="O170" s="35">
        <f>SUMIF('Индекс локалицации'!A:A,'Тех отчет'!B170,'Индекс локалицации'!B:B)</f>
        <v>0</v>
      </c>
      <c r="P170" s="25" t="e">
        <f>AVERAGEIFS('Детализация отчётов'!W:W,'Детализация отчётов'!F:F,'Тех отчет'!B170,'Детализация отчётов'!J:J,"Продажа",'Детализация отчётов'!K:K,"Продажа")</f>
        <v>#DIV/0!</v>
      </c>
      <c r="Q170" s="23" t="e">
        <f>INDEX('Рейтинг по отзывам'!F:F,MATCH('Тех отчет'!B170,'Рейтинг по отзывам'!B:B,0))</f>
        <v>#N/A</v>
      </c>
      <c r="R170" s="26" t="e">
        <f>INDEX('рейтинг WB'!B:B,MATCH('Тех отчет'!B170,'рейтинг WB'!A:A,0))</f>
        <v>#N/A</v>
      </c>
      <c r="S170" s="27">
        <f>SUMIFS('Детализация отчётов'!AH:AH,'Детализация отчётов'!F:F,'Тех отчет'!B170,'Детализация отчётов'!J:J,"Продажа",'Детализация отчётов'!K:K,"Продажа")-SUMIFS('Детализация отчётов'!AH:AH,'Детализация отчётов'!F:F,'Тех отчет'!B170,'Детализация отчётов'!J:J,"Возврат",'Детализация отчётов'!K:K,"Возврат")</f>
        <v>0</v>
      </c>
      <c r="T170" s="23">
        <f>IFERROR(INDEX(Себестоимость!B:B,MATCH('Тех отчет'!B170,Себестоимость!A:A,0)),0)</f>
        <v>0</v>
      </c>
      <c r="U170" s="34" t="e">
        <f t="shared" si="16"/>
        <v>#DIV/0!</v>
      </c>
      <c r="V170" s="24">
        <f t="shared" si="18"/>
        <v>0</v>
      </c>
      <c r="W170" s="24">
        <f t="shared" si="19"/>
        <v>0</v>
      </c>
      <c r="X170" s="24" t="e">
        <f t="shared" si="17"/>
        <v>#DIV/0!</v>
      </c>
      <c r="Y170" s="23" t="e">
        <f>AVERAGEIFS('Детализация отчётов'!T:T,'Детализация отчётов'!F:F,'Тех отчет'!B170,'Детализация отчётов'!J:J,"Продажа",'Детализация отчётов'!K:K,"Продажа")</f>
        <v>#DIV/0!</v>
      </c>
      <c r="Z170" s="23">
        <f>SUMIF('Детализация отчётов'!F:F,'Тех отчет'!B170, 'Детализация отчётов'!AC:AC)</f>
        <v>0</v>
      </c>
      <c r="AA170" s="28"/>
      <c r="AB170" s="28"/>
      <c r="AC170" s="28"/>
      <c r="AD170" s="28"/>
      <c r="AE170" s="28"/>
      <c r="AF170" s="28"/>
    </row>
    <row r="171" spans="1:32" ht="14.25" customHeight="1" thickBot="1">
      <c r="A171" s="23" t="s">
        <v>71</v>
      </c>
      <c r="B171" s="23" t="s">
        <v>269</v>
      </c>
      <c r="C171" s="24">
        <f>SUMIF(Продажи!F:F,'Тех отчет'!B171,Продажи!M:M)</f>
        <v>0</v>
      </c>
      <c r="D171" s="24">
        <f>SUMIF(Продажи!F:F,'Тех отчет'!B171,Продажи!L:L)</f>
        <v>0</v>
      </c>
      <c r="E171" s="24">
        <f>SUMIFS('Детализация отчётов'!T:T,'Детализация отчётов'!F:F,'Тех отчет'!B171,'Детализация отчётов'!J:J,"Продажа",'Детализация отчётов'!K:K,"Продажа")-SUMIFS('Детализация отчётов'!T:T,'Детализация отчётов'!F:F,'Тех отчет'!B171,'Детализация отчётов'!J:J,"Возврат",'Детализация отчётов'!K:K,"Возврат")</f>
        <v>0</v>
      </c>
      <c r="F171" s="24">
        <f>SUMIFS('Детализация отчётов'!N:N,'Детализация отчётов'!F:F,'Тех отчет'!B171,'Детализация отчётов'!J:J,"Продажа",'Детализация отчётов'!K:K,"Продажа")-SUMIFS('Детализация отчётов'!N:N,'Детализация отчётов'!F:F,'Тех отчет'!B171,'Детализация отчётов'!J:J,"Возврат",'Детализация отчётов'!K:K,"Возврат")</f>
        <v>0</v>
      </c>
      <c r="G171" s="24">
        <f>IFERROR(AVERAGEIFS('Детализация отчётов'!P:P,'Детализация отчётов'!F:F,'Тех отчет'!B171,'Детализация отчётов'!J:J,"Продажа",'Детализация отчётов'!K:K,"Продажа"),0)</f>
        <v>0</v>
      </c>
      <c r="H171" s="25" t="e">
        <f>INDEX('% выкупа'!B:B,MATCH(B171,'% выкупа'!A:A,0))</f>
        <v>#N/A</v>
      </c>
      <c r="I171" s="24">
        <f>IFERROR(INDEX(реклама!B:B,MATCH('Тех отчет'!B171,реклама!A:A,0)),0)</f>
        <v>0</v>
      </c>
      <c r="J171" s="24">
        <f>IFERROR(INDEX('Сумма по хранению'!B:B,MATCH(B171,'Сумма по хранению'!A:A,0)),0)</f>
        <v>0</v>
      </c>
      <c r="K171" s="24">
        <f>SUMIF('Детализация отчётов'!F:F,'Тех отчет'!B171, 'Детализация отчётов'!AK:AK)</f>
        <v>0</v>
      </c>
      <c r="L171" s="24" t="e">
        <f t="shared" si="14"/>
        <v>#DIV/0!</v>
      </c>
      <c r="M171" s="24" t="e">
        <f>INDEX('Остатки по складам'!B:B,MATCH(B171,'Остатки по складам'!A:A,0))</f>
        <v>#N/A</v>
      </c>
      <c r="N171" s="24">
        <f t="shared" si="15"/>
        <v>0</v>
      </c>
      <c r="O171" s="35">
        <f>SUMIF('Индекс локалицации'!A:A,'Тех отчет'!B171,'Индекс локалицации'!B:B)</f>
        <v>0</v>
      </c>
      <c r="P171" s="25" t="e">
        <f>AVERAGEIFS('Детализация отчётов'!W:W,'Детализация отчётов'!F:F,'Тех отчет'!B171,'Детализация отчётов'!J:J,"Продажа",'Детализация отчётов'!K:K,"Продажа")</f>
        <v>#DIV/0!</v>
      </c>
      <c r="Q171" s="23" t="e">
        <f>INDEX('Рейтинг по отзывам'!F:F,MATCH('Тех отчет'!B171,'Рейтинг по отзывам'!B:B,0))</f>
        <v>#N/A</v>
      </c>
      <c r="R171" s="26" t="e">
        <f>INDEX('рейтинг WB'!B:B,MATCH('Тех отчет'!B171,'рейтинг WB'!A:A,0))</f>
        <v>#N/A</v>
      </c>
      <c r="S171" s="27">
        <f>SUMIFS('Детализация отчётов'!AH:AH,'Детализация отчётов'!F:F,'Тех отчет'!B171,'Детализация отчётов'!J:J,"Продажа",'Детализация отчётов'!K:K,"Продажа")-SUMIFS('Детализация отчётов'!AH:AH,'Детализация отчётов'!F:F,'Тех отчет'!B171,'Детализация отчётов'!J:J,"Возврат",'Детализация отчётов'!K:K,"Возврат")</f>
        <v>0</v>
      </c>
      <c r="T171" s="23">
        <f>IFERROR(INDEX(Себестоимость!B:B,MATCH('Тех отчет'!B171,Себестоимость!A:A,0)),0)</f>
        <v>0</v>
      </c>
      <c r="U171" s="34" t="e">
        <f t="shared" si="16"/>
        <v>#DIV/0!</v>
      </c>
      <c r="V171" s="24">
        <f t="shared" si="18"/>
        <v>0</v>
      </c>
      <c r="W171" s="24">
        <f t="shared" si="19"/>
        <v>0</v>
      </c>
      <c r="X171" s="24" t="e">
        <f t="shared" si="17"/>
        <v>#DIV/0!</v>
      </c>
      <c r="Y171" s="23" t="e">
        <f>AVERAGEIFS('Детализация отчётов'!T:T,'Детализация отчётов'!F:F,'Тех отчет'!B171,'Детализация отчётов'!J:J,"Продажа",'Детализация отчётов'!K:K,"Продажа")</f>
        <v>#DIV/0!</v>
      </c>
      <c r="Z171" s="23">
        <f>SUMIF('Детализация отчётов'!F:F,'Тех отчет'!B171, 'Детализация отчётов'!AC:AC)</f>
        <v>0</v>
      </c>
      <c r="AA171" s="28"/>
      <c r="AB171" s="28"/>
      <c r="AC171" s="28"/>
      <c r="AD171" s="28"/>
      <c r="AE171" s="28"/>
      <c r="AF171" s="28"/>
    </row>
    <row r="172" spans="1:32" ht="14.25" customHeight="1" thickBot="1">
      <c r="A172" s="23" t="s">
        <v>71</v>
      </c>
      <c r="B172" s="23" t="s">
        <v>279</v>
      </c>
      <c r="C172" s="24">
        <f>SUMIF(Продажи!F:F,'Тех отчет'!B172,Продажи!M:M)</f>
        <v>0</v>
      </c>
      <c r="D172" s="24">
        <f>SUMIF(Продажи!F:F,'Тех отчет'!B172,Продажи!L:L)</f>
        <v>0</v>
      </c>
      <c r="E172" s="24">
        <f>SUMIFS('Детализация отчётов'!T:T,'Детализация отчётов'!F:F,'Тех отчет'!B172,'Детализация отчётов'!J:J,"Продажа",'Детализация отчётов'!K:K,"Продажа")-SUMIFS('Детализация отчётов'!T:T,'Детализация отчётов'!F:F,'Тех отчет'!B172,'Детализация отчётов'!J:J,"Возврат",'Детализация отчётов'!K:K,"Возврат")</f>
        <v>0</v>
      </c>
      <c r="F172" s="24">
        <f>SUMIFS('Детализация отчётов'!N:N,'Детализация отчётов'!F:F,'Тех отчет'!B172,'Детализация отчётов'!J:J,"Продажа",'Детализация отчётов'!K:K,"Продажа")-SUMIFS('Детализация отчётов'!N:N,'Детализация отчётов'!F:F,'Тех отчет'!B172,'Детализация отчётов'!J:J,"Возврат",'Детализация отчётов'!K:K,"Возврат")</f>
        <v>0</v>
      </c>
      <c r="G172" s="24">
        <f>IFERROR(AVERAGEIFS('Детализация отчётов'!P:P,'Детализация отчётов'!F:F,'Тех отчет'!B172,'Детализация отчётов'!J:J,"Продажа",'Детализация отчётов'!K:K,"Продажа"),0)</f>
        <v>0</v>
      </c>
      <c r="H172" s="25" t="e">
        <f>INDEX('% выкупа'!B:B,MATCH(B172,'% выкупа'!A:A,0))</f>
        <v>#N/A</v>
      </c>
      <c r="I172" s="24">
        <f>IFERROR(INDEX(реклама!B:B,MATCH('Тех отчет'!B172,реклама!A:A,0)),0)</f>
        <v>0</v>
      </c>
      <c r="J172" s="24">
        <f>IFERROR(INDEX('Сумма по хранению'!B:B,MATCH(B172,'Сумма по хранению'!A:A,0)),0)</f>
        <v>0</v>
      </c>
      <c r="K172" s="24">
        <f>SUMIF('Детализация отчётов'!F:F,'Тех отчет'!B172, 'Детализация отчётов'!AK:AK)</f>
        <v>0</v>
      </c>
      <c r="L172" s="24" t="e">
        <f t="shared" si="14"/>
        <v>#DIV/0!</v>
      </c>
      <c r="M172" s="24" t="e">
        <f>INDEX('Остатки по складам'!B:B,MATCH(B172,'Остатки по складам'!A:A,0))</f>
        <v>#N/A</v>
      </c>
      <c r="N172" s="24">
        <f t="shared" si="15"/>
        <v>0</v>
      </c>
      <c r="O172" s="35">
        <f>SUMIF('Индекс локалицации'!A:A,'Тех отчет'!B172,'Индекс локалицации'!B:B)</f>
        <v>0</v>
      </c>
      <c r="P172" s="25" t="e">
        <f>AVERAGEIFS('Детализация отчётов'!W:W,'Детализация отчётов'!F:F,'Тех отчет'!B172,'Детализация отчётов'!J:J,"Продажа",'Детализация отчётов'!K:K,"Продажа")</f>
        <v>#DIV/0!</v>
      </c>
      <c r="Q172" s="23" t="e">
        <f>INDEX('Рейтинг по отзывам'!F:F,MATCH('Тех отчет'!B172,'Рейтинг по отзывам'!B:B,0))</f>
        <v>#N/A</v>
      </c>
      <c r="R172" s="26" t="e">
        <f>INDEX('рейтинг WB'!B:B,MATCH('Тех отчет'!B172,'рейтинг WB'!A:A,0))</f>
        <v>#N/A</v>
      </c>
      <c r="S172" s="27">
        <f>SUMIFS('Детализация отчётов'!AH:AH,'Детализация отчётов'!F:F,'Тех отчет'!B172,'Детализация отчётов'!J:J,"Продажа",'Детализация отчётов'!K:K,"Продажа")-SUMIFS('Детализация отчётов'!AH:AH,'Детализация отчётов'!F:F,'Тех отчет'!B172,'Детализация отчётов'!J:J,"Возврат",'Детализация отчётов'!K:K,"Возврат")</f>
        <v>0</v>
      </c>
      <c r="T172" s="23">
        <f>IFERROR(INDEX(Себестоимость!B:B,MATCH('Тех отчет'!B172,Себестоимость!A:A,0)),0)</f>
        <v>0</v>
      </c>
      <c r="U172" s="34" t="e">
        <f t="shared" si="16"/>
        <v>#DIV/0!</v>
      </c>
      <c r="V172" s="24">
        <f t="shared" si="18"/>
        <v>0</v>
      </c>
      <c r="W172" s="24">
        <f t="shared" si="19"/>
        <v>0</v>
      </c>
      <c r="X172" s="24" t="e">
        <f t="shared" si="17"/>
        <v>#DIV/0!</v>
      </c>
      <c r="Y172" s="23" t="e">
        <f>AVERAGEIFS('Детализация отчётов'!T:T,'Детализация отчётов'!F:F,'Тех отчет'!B172,'Детализация отчётов'!J:J,"Продажа",'Детализация отчётов'!K:K,"Продажа")</f>
        <v>#DIV/0!</v>
      </c>
      <c r="Z172" s="23">
        <f>SUMIF('Детализация отчётов'!F:F,'Тех отчет'!B172, 'Детализация отчётов'!AC:AC)</f>
        <v>0</v>
      </c>
      <c r="AA172" s="28"/>
      <c r="AB172" s="28"/>
      <c r="AC172" s="28"/>
      <c r="AD172" s="28"/>
      <c r="AE172" s="28"/>
      <c r="AF172" s="28"/>
    </row>
    <row r="173" spans="1:32" ht="14.25" customHeight="1" thickBot="1">
      <c r="A173" s="23" t="s">
        <v>71</v>
      </c>
      <c r="B173" s="29" t="s">
        <v>281</v>
      </c>
      <c r="C173" s="24">
        <f>SUMIF(Продажи!F:F,'Тех отчет'!B173,Продажи!M:M)</f>
        <v>0</v>
      </c>
      <c r="D173" s="24">
        <f>SUMIF(Продажи!F:F,'Тех отчет'!B173,Продажи!L:L)</f>
        <v>0</v>
      </c>
      <c r="E173" s="24">
        <f>SUMIFS('Детализация отчётов'!T:T,'Детализация отчётов'!F:F,'Тех отчет'!B173,'Детализация отчётов'!J:J,"Продажа",'Детализация отчётов'!K:K,"Продажа")-SUMIFS('Детализация отчётов'!T:T,'Детализация отчётов'!F:F,'Тех отчет'!B173,'Детализация отчётов'!J:J,"Возврат",'Детализация отчётов'!K:K,"Возврат")</f>
        <v>0</v>
      </c>
      <c r="F173" s="24">
        <f>SUMIFS('Детализация отчётов'!N:N,'Детализация отчётов'!F:F,'Тех отчет'!B173,'Детализация отчётов'!J:J,"Продажа",'Детализация отчётов'!K:K,"Продажа")-SUMIFS('Детализация отчётов'!N:N,'Детализация отчётов'!F:F,'Тех отчет'!B173,'Детализация отчётов'!J:J,"Возврат",'Детализация отчётов'!K:K,"Возврат")</f>
        <v>0</v>
      </c>
      <c r="G173" s="24">
        <f>IFERROR(AVERAGEIFS('Детализация отчётов'!P:P,'Детализация отчётов'!F:F,'Тех отчет'!B173,'Детализация отчётов'!J:J,"Продажа",'Детализация отчётов'!K:K,"Продажа"),0)</f>
        <v>0</v>
      </c>
      <c r="H173" s="25" t="e">
        <f>INDEX('% выкупа'!B:B,MATCH(B173,'% выкупа'!A:A,0))</f>
        <v>#N/A</v>
      </c>
      <c r="I173" s="24">
        <f>IFERROR(INDEX(реклама!B:B,MATCH('Тех отчет'!B173,реклама!A:A,0)),0)</f>
        <v>0</v>
      </c>
      <c r="J173" s="24">
        <f>IFERROR(INDEX('Сумма по хранению'!B:B,MATCH(B173,'Сумма по хранению'!A:A,0)),0)</f>
        <v>0</v>
      </c>
      <c r="K173" s="24">
        <f>SUMIF('Детализация отчётов'!F:F,'Тех отчет'!B173, 'Детализация отчётов'!AK:AK)</f>
        <v>0</v>
      </c>
      <c r="L173" s="24" t="e">
        <f t="shared" si="14"/>
        <v>#DIV/0!</v>
      </c>
      <c r="M173" s="24" t="e">
        <f>INDEX('Остатки по складам'!B:B,MATCH(B173,'Остатки по складам'!A:A,0))</f>
        <v>#N/A</v>
      </c>
      <c r="N173" s="24">
        <f t="shared" si="15"/>
        <v>0</v>
      </c>
      <c r="O173" s="35">
        <f>SUMIF('Индекс локалицации'!A:A,'Тех отчет'!B173,'Индекс локалицации'!B:B)</f>
        <v>0</v>
      </c>
      <c r="P173" s="25" t="e">
        <f>AVERAGEIFS('Детализация отчётов'!W:W,'Детализация отчётов'!F:F,'Тех отчет'!B173,'Детализация отчётов'!J:J,"Продажа",'Детализация отчётов'!K:K,"Продажа")</f>
        <v>#DIV/0!</v>
      </c>
      <c r="Q173" s="23" t="e">
        <f>INDEX('Рейтинг по отзывам'!F:F,MATCH('Тех отчет'!B173,'Рейтинг по отзывам'!B:B,0))</f>
        <v>#N/A</v>
      </c>
      <c r="R173" s="26" t="e">
        <f>INDEX('рейтинг WB'!B:B,MATCH('Тех отчет'!B173,'рейтинг WB'!A:A,0))</f>
        <v>#N/A</v>
      </c>
      <c r="S173" s="27">
        <f>SUMIFS('Детализация отчётов'!AH:AH,'Детализация отчётов'!F:F,'Тех отчет'!B173,'Детализация отчётов'!J:J,"Продажа",'Детализация отчётов'!K:K,"Продажа")-SUMIFS('Детализация отчётов'!AH:AH,'Детализация отчётов'!F:F,'Тех отчет'!B173,'Детализация отчётов'!J:J,"Возврат",'Детализация отчётов'!K:K,"Возврат")</f>
        <v>0</v>
      </c>
      <c r="T173" s="23">
        <f>IFERROR(INDEX(Себестоимость!B:B,MATCH('Тех отчет'!B173,Себестоимость!A:A,0)),0)</f>
        <v>0</v>
      </c>
      <c r="U173" s="34" t="e">
        <f t="shared" si="16"/>
        <v>#DIV/0!</v>
      </c>
      <c r="V173" s="24">
        <f t="shared" si="18"/>
        <v>0</v>
      </c>
      <c r="W173" s="24">
        <f t="shared" si="19"/>
        <v>0</v>
      </c>
      <c r="X173" s="24" t="e">
        <f t="shared" si="17"/>
        <v>#DIV/0!</v>
      </c>
      <c r="Y173" s="23" t="e">
        <f>AVERAGEIFS('Детализация отчётов'!T:T,'Детализация отчётов'!F:F,'Тех отчет'!B173,'Детализация отчётов'!J:J,"Продажа",'Детализация отчётов'!K:K,"Продажа")</f>
        <v>#DIV/0!</v>
      </c>
      <c r="Z173" s="23">
        <f>SUMIF('Детализация отчётов'!F:F,'Тех отчет'!B173, 'Детализация отчётов'!AC:AC)</f>
        <v>0</v>
      </c>
      <c r="AA173" s="28"/>
      <c r="AB173" s="28"/>
      <c r="AC173" s="28"/>
      <c r="AD173" s="28"/>
      <c r="AE173" s="28"/>
      <c r="AF173" s="28"/>
    </row>
    <row r="174" spans="1:32" ht="14.25" customHeight="1" thickBot="1">
      <c r="A174" s="23" t="s">
        <v>71</v>
      </c>
      <c r="B174" s="29" t="s">
        <v>88</v>
      </c>
      <c r="C174" s="24">
        <f>SUMIF(Продажи!F:F,'Тех отчет'!B174,Продажи!M:M)</f>
        <v>0</v>
      </c>
      <c r="D174" s="24">
        <f>SUMIF(Продажи!F:F,'Тех отчет'!B174,Продажи!L:L)</f>
        <v>0</v>
      </c>
      <c r="E174" s="24">
        <f>SUMIFS('Детализация отчётов'!T:T,'Детализация отчётов'!F:F,'Тех отчет'!B174,'Детализация отчётов'!J:J,"Продажа",'Детализация отчётов'!K:K,"Продажа")-SUMIFS('Детализация отчётов'!T:T,'Детализация отчётов'!F:F,'Тех отчет'!B174,'Детализация отчётов'!J:J,"Возврат",'Детализация отчётов'!K:K,"Возврат")</f>
        <v>0</v>
      </c>
      <c r="F174" s="24">
        <f>SUMIFS('Детализация отчётов'!N:N,'Детализация отчётов'!F:F,'Тех отчет'!B174,'Детализация отчётов'!J:J,"Продажа",'Детализация отчётов'!K:K,"Продажа")-SUMIFS('Детализация отчётов'!N:N,'Детализация отчётов'!F:F,'Тех отчет'!B174,'Детализация отчётов'!J:J,"Возврат",'Детализация отчётов'!K:K,"Возврат")</f>
        <v>0</v>
      </c>
      <c r="G174" s="24">
        <f>IFERROR(AVERAGEIFS('Детализация отчётов'!P:P,'Детализация отчётов'!F:F,'Тех отчет'!B174,'Детализация отчётов'!J:J,"Продажа",'Детализация отчётов'!K:K,"Продажа"),0)</f>
        <v>0</v>
      </c>
      <c r="H174" s="25" t="e">
        <f>INDEX('% выкупа'!B:B,MATCH(B174,'% выкупа'!A:A,0))</f>
        <v>#N/A</v>
      </c>
      <c r="I174" s="24">
        <f>IFERROR(INDEX(реклама!B:B,MATCH('Тех отчет'!B174,реклама!A:A,0)),0)</f>
        <v>0</v>
      </c>
      <c r="J174" s="24">
        <f>IFERROR(INDEX('Сумма по хранению'!B:B,MATCH(B174,'Сумма по хранению'!A:A,0)),0)</f>
        <v>0</v>
      </c>
      <c r="K174" s="24">
        <f>SUMIF('Детализация отчётов'!F:F,'Тех отчет'!B174, 'Детализация отчётов'!AK:AK)</f>
        <v>0</v>
      </c>
      <c r="L174" s="24" t="e">
        <f t="shared" si="14"/>
        <v>#DIV/0!</v>
      </c>
      <c r="M174" s="24" t="e">
        <f>INDEX('Остатки по складам'!B:B,MATCH(B174,'Остатки по складам'!A:A,0))</f>
        <v>#N/A</v>
      </c>
      <c r="N174" s="24">
        <f t="shared" si="15"/>
        <v>0</v>
      </c>
      <c r="O174" s="35">
        <f>SUMIF('Индекс локалицации'!A:A,'Тех отчет'!B174,'Индекс локалицации'!B:B)</f>
        <v>0</v>
      </c>
      <c r="P174" s="25" t="e">
        <f>AVERAGEIFS('Детализация отчётов'!W:W,'Детализация отчётов'!F:F,'Тех отчет'!B174,'Детализация отчётов'!J:J,"Продажа",'Детализация отчётов'!K:K,"Продажа")</f>
        <v>#DIV/0!</v>
      </c>
      <c r="Q174" s="23" t="e">
        <f>INDEX('Рейтинг по отзывам'!F:F,MATCH('Тех отчет'!B174,'Рейтинг по отзывам'!B:B,0))</f>
        <v>#N/A</v>
      </c>
      <c r="R174" s="26" t="e">
        <f>INDEX('рейтинг WB'!B:B,MATCH('Тех отчет'!B174,'рейтинг WB'!A:A,0))</f>
        <v>#N/A</v>
      </c>
      <c r="S174" s="27">
        <f>SUMIFS('Детализация отчётов'!AH:AH,'Детализация отчётов'!F:F,'Тех отчет'!B174,'Детализация отчётов'!J:J,"Продажа",'Детализация отчётов'!K:K,"Продажа")-SUMIFS('Детализация отчётов'!AH:AH,'Детализация отчётов'!F:F,'Тех отчет'!B174,'Детализация отчётов'!J:J,"Возврат",'Детализация отчётов'!K:K,"Возврат")</f>
        <v>0</v>
      </c>
      <c r="T174" s="23">
        <f>IFERROR(INDEX(Себестоимость!B:B,MATCH('Тех отчет'!B174,Себестоимость!A:A,0)),0)</f>
        <v>0</v>
      </c>
      <c r="U174" s="34" t="e">
        <f t="shared" si="16"/>
        <v>#DIV/0!</v>
      </c>
      <c r="V174" s="24">
        <f t="shared" si="18"/>
        <v>0</v>
      </c>
      <c r="W174" s="24">
        <f t="shared" si="19"/>
        <v>0</v>
      </c>
      <c r="X174" s="24" t="e">
        <f t="shared" si="17"/>
        <v>#DIV/0!</v>
      </c>
      <c r="Y174" s="23" t="e">
        <f>AVERAGEIFS('Детализация отчётов'!T:T,'Детализация отчётов'!F:F,'Тех отчет'!B174,'Детализация отчётов'!J:J,"Продажа",'Детализация отчётов'!K:K,"Продажа")</f>
        <v>#DIV/0!</v>
      </c>
      <c r="Z174" s="23">
        <f>SUMIF('Детализация отчётов'!F:F,'Тех отчет'!B174, 'Детализация отчётов'!AC:AC)</f>
        <v>0</v>
      </c>
      <c r="AA174" s="28"/>
      <c r="AB174" s="28"/>
      <c r="AC174" s="28"/>
      <c r="AD174" s="28"/>
      <c r="AE174" s="28"/>
      <c r="AF174" s="28"/>
    </row>
    <row r="175" spans="1:32" ht="14.25" customHeight="1" thickBot="1">
      <c r="A175" s="23"/>
      <c r="B175" s="23" t="s">
        <v>62</v>
      </c>
      <c r="C175" s="24">
        <f>SUMIF(Продажи!F:F,'Тех отчет'!B175,Продажи!M:M)</f>
        <v>0</v>
      </c>
      <c r="D175" s="24">
        <f>SUMIF(Продажи!F:F,'Тех отчет'!B175,Продажи!L:L)</f>
        <v>0</v>
      </c>
      <c r="E175" s="24">
        <f>SUMIFS('Детализация отчётов'!T:T,'Детализация отчётов'!F:F,'Тех отчет'!B175,'Детализация отчётов'!J:J,"Продажа",'Детализация отчётов'!K:K,"Продажа")-SUMIFS('Детализация отчётов'!T:T,'Детализация отчётов'!F:F,'Тех отчет'!B175,'Детализация отчётов'!J:J,"Возврат",'Детализация отчётов'!K:K,"Возврат")</f>
        <v>0</v>
      </c>
      <c r="F175" s="24">
        <f>SUMIFS('Детализация отчётов'!N:N,'Детализация отчётов'!F:F,'Тех отчет'!B175,'Детализация отчётов'!J:J,"Продажа",'Детализация отчётов'!K:K,"Продажа")-SUMIFS('Детализация отчётов'!N:N,'Детализация отчётов'!F:F,'Тех отчет'!B175,'Детализация отчётов'!J:J,"Возврат",'Детализация отчётов'!K:K,"Возврат")</f>
        <v>0</v>
      </c>
      <c r="G175" s="24">
        <f>IFERROR(AVERAGEIFS('Детализация отчётов'!P:P,'Детализация отчётов'!F:F,'Тех отчет'!B175,'Детализация отчётов'!J:J,"Продажа",'Детализация отчётов'!K:K,"Продажа"),0)</f>
        <v>0</v>
      </c>
      <c r="H175" s="25" t="e">
        <f>INDEX('% выкупа'!B:B,MATCH(B175,'% выкупа'!A:A,0))</f>
        <v>#N/A</v>
      </c>
      <c r="I175" s="24">
        <f>IFERROR(INDEX(реклама!B:B,MATCH('Тех отчет'!B175,реклама!A:A,0)),0)</f>
        <v>0</v>
      </c>
      <c r="J175" s="24">
        <f>IFERROR(INDEX('Сумма по хранению'!B:B,MATCH(B175,'Сумма по хранению'!A:A,0)),0)</f>
        <v>0</v>
      </c>
      <c r="K175" s="24">
        <f>SUMIF('Детализация отчётов'!F:F,'Тех отчет'!B175, 'Детализация отчётов'!AK:AK)</f>
        <v>0</v>
      </c>
      <c r="L175" s="24" t="e">
        <f t="shared" si="14"/>
        <v>#DIV/0!</v>
      </c>
      <c r="M175" s="24" t="e">
        <f>INDEX('Остатки по складам'!B:B,MATCH(B175,'Остатки по складам'!A:A,0))</f>
        <v>#N/A</v>
      </c>
      <c r="N175" s="24">
        <f t="shared" si="15"/>
        <v>0</v>
      </c>
      <c r="O175" s="35">
        <f>SUMIF('Индекс локалицации'!A:A,'Тех отчет'!B175,'Индекс локалицации'!B:B)</f>
        <v>0</v>
      </c>
      <c r="P175" s="25" t="e">
        <f>AVERAGEIFS('Детализация отчётов'!W:W,'Детализация отчётов'!F:F,'Тех отчет'!B175,'Детализация отчётов'!J:J,"Продажа",'Детализация отчётов'!K:K,"Продажа")</f>
        <v>#DIV/0!</v>
      </c>
      <c r="Q175" s="23" t="e">
        <f>INDEX('Рейтинг по отзывам'!F:F,MATCH('Тех отчет'!B175,'Рейтинг по отзывам'!B:B,0))</f>
        <v>#N/A</v>
      </c>
      <c r="R175" s="26" t="e">
        <f>INDEX('рейтинг WB'!B:B,MATCH('Тех отчет'!B175,'рейтинг WB'!A:A,0))</f>
        <v>#N/A</v>
      </c>
      <c r="S175" s="27">
        <f>SUMIFS('Детализация отчётов'!AH:AH,'Детализация отчётов'!F:F,'Тех отчет'!B175,'Детализация отчётов'!J:J,"Продажа",'Детализация отчётов'!K:K,"Продажа")-SUMIFS('Детализация отчётов'!AH:AH,'Детализация отчётов'!F:F,'Тех отчет'!B175,'Детализация отчётов'!J:J,"Возврат",'Детализация отчётов'!K:K,"Возврат")</f>
        <v>0</v>
      </c>
      <c r="T175" s="23">
        <f>IFERROR(INDEX(Себестоимость!B:B,MATCH('Тех отчет'!B175,Себестоимость!A:A,0)),0)</f>
        <v>0</v>
      </c>
      <c r="U175" s="34" t="e">
        <f t="shared" si="16"/>
        <v>#DIV/0!</v>
      </c>
      <c r="V175" s="24">
        <f t="shared" si="18"/>
        <v>0</v>
      </c>
      <c r="W175" s="24">
        <f t="shared" si="19"/>
        <v>0</v>
      </c>
      <c r="X175" s="24" t="e">
        <f t="shared" si="17"/>
        <v>#DIV/0!</v>
      </c>
      <c r="Y175" s="23" t="e">
        <f>AVERAGEIFS('Детализация отчётов'!T:T,'Детализация отчётов'!F:F,'Тех отчет'!B175,'Детализация отчётов'!J:J,"Продажа",'Детализация отчётов'!K:K,"Продажа")</f>
        <v>#DIV/0!</v>
      </c>
      <c r="Z175" s="23">
        <f>SUMIF('Детализация отчётов'!F:F,'Тех отчет'!B175, 'Детализация отчётов'!AC:AC)</f>
        <v>0</v>
      </c>
      <c r="AA175" s="28"/>
      <c r="AB175" s="28"/>
      <c r="AC175" s="28"/>
      <c r="AD175" s="28"/>
      <c r="AE175" s="28"/>
      <c r="AF175" s="28"/>
    </row>
    <row r="176" spans="1:32" ht="14.25" customHeight="1" thickBot="1">
      <c r="A176" s="23"/>
      <c r="B176" s="23" t="s">
        <v>63</v>
      </c>
      <c r="C176" s="24">
        <f>SUMIF(Продажи!F:F,'Тех отчет'!B176,Продажи!M:M)</f>
        <v>0</v>
      </c>
      <c r="D176" s="24">
        <f>SUMIF(Продажи!F:F,'Тех отчет'!B176,Продажи!L:L)</f>
        <v>0</v>
      </c>
      <c r="E176" s="24">
        <f>SUMIFS('Детализация отчётов'!T:T,'Детализация отчётов'!F:F,'Тех отчет'!B176,'Детализация отчётов'!J:J,"Продажа",'Детализация отчётов'!K:K,"Продажа")-SUMIFS('Детализация отчётов'!T:T,'Детализация отчётов'!F:F,'Тех отчет'!B176,'Детализация отчётов'!J:J,"Возврат",'Детализация отчётов'!K:K,"Возврат")</f>
        <v>0</v>
      </c>
      <c r="F176" s="24">
        <f>SUMIFS('Детализация отчётов'!N:N,'Детализация отчётов'!F:F,'Тех отчет'!B176,'Детализация отчётов'!J:J,"Продажа",'Детализация отчётов'!K:K,"Продажа")-SUMIFS('Детализация отчётов'!N:N,'Детализация отчётов'!F:F,'Тех отчет'!B176,'Детализация отчётов'!J:J,"Возврат",'Детализация отчётов'!K:K,"Возврат")</f>
        <v>0</v>
      </c>
      <c r="G176" s="24">
        <f>IFERROR(AVERAGEIFS('Детализация отчётов'!P:P,'Детализация отчётов'!F:F,'Тех отчет'!B176,'Детализация отчётов'!J:J,"Продажа",'Детализация отчётов'!K:K,"Продажа"),0)</f>
        <v>0</v>
      </c>
      <c r="H176" s="25" t="e">
        <f>INDEX('% выкупа'!B:B,MATCH(B176,'% выкупа'!A:A,0))</f>
        <v>#N/A</v>
      </c>
      <c r="I176" s="24">
        <f>IFERROR(INDEX(реклама!B:B,MATCH('Тех отчет'!B176,реклама!A:A,0)),0)</f>
        <v>0</v>
      </c>
      <c r="J176" s="24">
        <f>IFERROR(INDEX('Сумма по хранению'!B:B,MATCH(B176,'Сумма по хранению'!A:A,0)),0)</f>
        <v>0</v>
      </c>
      <c r="K176" s="24">
        <f>SUMIF('Детализация отчётов'!F:F,'Тех отчет'!B176, 'Детализация отчётов'!AK:AK)</f>
        <v>0</v>
      </c>
      <c r="L176" s="24" t="e">
        <f t="shared" si="14"/>
        <v>#DIV/0!</v>
      </c>
      <c r="M176" s="24" t="e">
        <f>INDEX('Остатки по складам'!B:B,MATCH(B176,'Остатки по складам'!A:A,0))</f>
        <v>#N/A</v>
      </c>
      <c r="N176" s="24">
        <f t="shared" si="15"/>
        <v>0</v>
      </c>
      <c r="O176" s="35">
        <f>SUMIF('Индекс локалицации'!A:A,'Тех отчет'!B176,'Индекс локалицации'!B:B)</f>
        <v>0</v>
      </c>
      <c r="P176" s="25" t="e">
        <f>AVERAGEIFS('Детализация отчётов'!W:W,'Детализация отчётов'!F:F,'Тех отчет'!B176,'Детализация отчётов'!J:J,"Продажа",'Детализация отчётов'!K:K,"Продажа")</f>
        <v>#DIV/0!</v>
      </c>
      <c r="Q176" s="23" t="e">
        <f>INDEX('Рейтинг по отзывам'!F:F,MATCH('Тех отчет'!B176,'Рейтинг по отзывам'!B:B,0))</f>
        <v>#N/A</v>
      </c>
      <c r="R176" s="26" t="e">
        <f>INDEX('рейтинг WB'!B:B,MATCH('Тех отчет'!B176,'рейтинг WB'!A:A,0))</f>
        <v>#N/A</v>
      </c>
      <c r="S176" s="27">
        <f>SUMIFS('Детализация отчётов'!AH:AH,'Детализация отчётов'!F:F,'Тех отчет'!B176,'Детализация отчётов'!J:J,"Продажа",'Детализация отчётов'!K:K,"Продажа")-SUMIFS('Детализация отчётов'!AH:AH,'Детализация отчётов'!F:F,'Тех отчет'!B176,'Детализация отчётов'!J:J,"Возврат",'Детализация отчётов'!K:K,"Возврат")</f>
        <v>0</v>
      </c>
      <c r="T176" s="23">
        <f>IFERROR(INDEX(Себестоимость!B:B,MATCH('Тех отчет'!B176,Себестоимость!A:A,0)),0)</f>
        <v>0</v>
      </c>
      <c r="U176" s="34" t="e">
        <f t="shared" si="16"/>
        <v>#DIV/0!</v>
      </c>
      <c r="V176" s="24">
        <f t="shared" si="18"/>
        <v>0</v>
      </c>
      <c r="W176" s="24">
        <f t="shared" si="19"/>
        <v>0</v>
      </c>
      <c r="X176" s="24" t="e">
        <f t="shared" si="17"/>
        <v>#DIV/0!</v>
      </c>
      <c r="Y176" s="23" t="e">
        <f>AVERAGEIFS('Детализация отчётов'!T:T,'Детализация отчётов'!F:F,'Тех отчет'!B176,'Детализация отчётов'!J:J,"Продажа",'Детализация отчётов'!K:K,"Продажа")</f>
        <v>#DIV/0!</v>
      </c>
      <c r="Z176" s="23">
        <f>SUMIF('Детализация отчётов'!F:F,'Тех отчет'!B176, 'Детализация отчётов'!AC:AC)</f>
        <v>0</v>
      </c>
      <c r="AA176" s="28"/>
      <c r="AB176" s="28"/>
      <c r="AC176" s="28"/>
      <c r="AD176" s="28"/>
      <c r="AE176" s="28"/>
      <c r="AF176" s="28"/>
    </row>
    <row r="177" spans="1:32" ht="14.25" customHeight="1" thickBot="1">
      <c r="A177" s="23"/>
      <c r="B177" s="23" t="s">
        <v>245</v>
      </c>
      <c r="C177" s="24">
        <f>SUMIF(Продажи!F:F,'Тех отчет'!B177,Продажи!M:M)</f>
        <v>0</v>
      </c>
      <c r="D177" s="24">
        <f>SUMIF(Продажи!F:F,'Тех отчет'!B177,Продажи!L:L)</f>
        <v>0</v>
      </c>
      <c r="E177" s="24">
        <f>SUMIFS('Детализация отчётов'!T:T,'Детализация отчётов'!F:F,'Тех отчет'!B177,'Детализация отчётов'!J:J,"Продажа",'Детализация отчётов'!K:K,"Продажа")-SUMIFS('Детализация отчётов'!T:T,'Детализация отчётов'!F:F,'Тех отчет'!B177,'Детализация отчётов'!J:J,"Возврат",'Детализация отчётов'!K:K,"Возврат")</f>
        <v>0</v>
      </c>
      <c r="F177" s="24">
        <f>SUMIFS('Детализация отчётов'!N:N,'Детализация отчётов'!F:F,'Тех отчет'!B177,'Детализация отчётов'!J:J,"Продажа",'Детализация отчётов'!K:K,"Продажа")-SUMIFS('Детализация отчётов'!N:N,'Детализация отчётов'!F:F,'Тех отчет'!B177,'Детализация отчётов'!J:J,"Возврат",'Детализация отчётов'!K:K,"Возврат")</f>
        <v>0</v>
      </c>
      <c r="G177" s="24">
        <f>IFERROR(AVERAGEIFS('Детализация отчётов'!P:P,'Детализация отчётов'!F:F,'Тех отчет'!B177,'Детализация отчётов'!J:J,"Продажа",'Детализация отчётов'!K:K,"Продажа"),0)</f>
        <v>0</v>
      </c>
      <c r="H177" s="25" t="e">
        <f>INDEX('% выкупа'!B:B,MATCH(B177,'% выкупа'!A:A,0))</f>
        <v>#N/A</v>
      </c>
      <c r="I177" s="24">
        <f>IFERROR(INDEX(реклама!B:B,MATCH('Тех отчет'!B177,реклама!A:A,0)),0)</f>
        <v>0</v>
      </c>
      <c r="J177" s="24">
        <f>IFERROR(INDEX('Сумма по хранению'!B:B,MATCH(B177,'Сумма по хранению'!A:A,0)),0)</f>
        <v>0</v>
      </c>
      <c r="K177" s="24">
        <f>SUMIF('Детализация отчётов'!F:F,'Тех отчет'!B177, 'Детализация отчётов'!AK:AK)</f>
        <v>0</v>
      </c>
      <c r="L177" s="24" t="e">
        <f t="shared" si="14"/>
        <v>#DIV/0!</v>
      </c>
      <c r="M177" s="24" t="e">
        <f>INDEX('Остатки по складам'!B:B,MATCH(B177,'Остатки по складам'!A:A,0))</f>
        <v>#N/A</v>
      </c>
      <c r="N177" s="24">
        <f t="shared" si="15"/>
        <v>0</v>
      </c>
      <c r="O177" s="35">
        <f>SUMIF('Индекс локалицации'!A:A,'Тех отчет'!B177,'Индекс локалицации'!B:B)</f>
        <v>0</v>
      </c>
      <c r="P177" s="25" t="e">
        <f>AVERAGEIFS('Детализация отчётов'!W:W,'Детализация отчётов'!F:F,'Тех отчет'!B177,'Детализация отчётов'!J:J,"Продажа",'Детализация отчётов'!K:K,"Продажа")</f>
        <v>#DIV/0!</v>
      </c>
      <c r="Q177" s="23" t="e">
        <f>INDEX('Рейтинг по отзывам'!F:F,MATCH('Тех отчет'!B177,'Рейтинг по отзывам'!B:B,0))</f>
        <v>#N/A</v>
      </c>
      <c r="R177" s="26" t="e">
        <f>INDEX('рейтинг WB'!B:B,MATCH('Тех отчет'!B177,'рейтинг WB'!A:A,0))</f>
        <v>#N/A</v>
      </c>
      <c r="S177" s="27">
        <f>SUMIFS('Детализация отчётов'!AH:AH,'Детализация отчётов'!F:F,'Тех отчет'!B177,'Детализация отчётов'!J:J,"Продажа",'Детализация отчётов'!K:K,"Продажа")-SUMIFS('Детализация отчётов'!AH:AH,'Детализация отчётов'!F:F,'Тех отчет'!B177,'Детализация отчётов'!J:J,"Возврат",'Детализация отчётов'!K:K,"Возврат")</f>
        <v>0</v>
      </c>
      <c r="T177" s="23">
        <f>IFERROR(INDEX(Себестоимость!B:B,MATCH('Тех отчет'!B177,Себестоимость!A:A,0)),0)</f>
        <v>0</v>
      </c>
      <c r="U177" s="34" t="e">
        <f t="shared" si="16"/>
        <v>#DIV/0!</v>
      </c>
      <c r="V177" s="24">
        <f t="shared" si="18"/>
        <v>0</v>
      </c>
      <c r="W177" s="24">
        <f t="shared" si="19"/>
        <v>0</v>
      </c>
      <c r="X177" s="24" t="e">
        <f t="shared" si="17"/>
        <v>#DIV/0!</v>
      </c>
      <c r="Y177" s="23" t="e">
        <f>AVERAGEIFS('Детализация отчётов'!T:T,'Детализация отчётов'!F:F,'Тех отчет'!B177,'Детализация отчётов'!J:J,"Продажа",'Детализация отчётов'!K:K,"Продажа")</f>
        <v>#DIV/0!</v>
      </c>
      <c r="Z177" s="23">
        <f>SUMIF('Детализация отчётов'!F:F,'Тех отчет'!B177, 'Детализация отчётов'!AC:AC)</f>
        <v>0</v>
      </c>
      <c r="AA177" s="28"/>
      <c r="AB177" s="28"/>
      <c r="AC177" s="28"/>
      <c r="AD177" s="28"/>
      <c r="AE177" s="28"/>
      <c r="AF177" s="28"/>
    </row>
    <row r="178" spans="1:32" ht="14.25" customHeight="1" thickBot="1">
      <c r="A178" s="23"/>
      <c r="B178" s="23" t="s">
        <v>221</v>
      </c>
      <c r="C178" s="24">
        <f>SUMIF(Продажи!F:F,'Тех отчет'!B178,Продажи!M:M)</f>
        <v>0</v>
      </c>
      <c r="D178" s="24">
        <f>SUMIF(Продажи!F:F,'Тех отчет'!B178,Продажи!L:L)</f>
        <v>0</v>
      </c>
      <c r="E178" s="24">
        <f>SUMIFS('Детализация отчётов'!T:T,'Детализация отчётов'!F:F,'Тех отчет'!B178,'Детализация отчётов'!J:J,"Продажа",'Детализация отчётов'!K:K,"Продажа")-SUMIFS('Детализация отчётов'!T:T,'Детализация отчётов'!F:F,'Тех отчет'!B178,'Детализация отчётов'!J:J,"Возврат",'Детализация отчётов'!K:K,"Возврат")</f>
        <v>0</v>
      </c>
      <c r="F178" s="24">
        <f>SUMIFS('Детализация отчётов'!N:N,'Детализация отчётов'!F:F,'Тех отчет'!B178,'Детализация отчётов'!J:J,"Продажа",'Детализация отчётов'!K:K,"Продажа")-SUMIFS('Детализация отчётов'!N:N,'Детализация отчётов'!F:F,'Тех отчет'!B178,'Детализация отчётов'!J:J,"Возврат",'Детализация отчётов'!K:K,"Возврат")</f>
        <v>0</v>
      </c>
      <c r="G178" s="24">
        <f>IFERROR(AVERAGEIFS('Детализация отчётов'!P:P,'Детализация отчётов'!F:F,'Тех отчет'!B178,'Детализация отчётов'!J:J,"Продажа",'Детализация отчётов'!K:K,"Продажа"),0)</f>
        <v>0</v>
      </c>
      <c r="H178" s="25" t="e">
        <f>INDEX('% выкупа'!B:B,MATCH(B178,'% выкупа'!A:A,0))</f>
        <v>#N/A</v>
      </c>
      <c r="I178" s="24">
        <f>IFERROR(INDEX(реклама!B:B,MATCH('Тех отчет'!B178,реклама!A:A,0)),0)</f>
        <v>0</v>
      </c>
      <c r="J178" s="24">
        <f>IFERROR(INDEX('Сумма по хранению'!B:B,MATCH(B178,'Сумма по хранению'!A:A,0)),0)</f>
        <v>0</v>
      </c>
      <c r="K178" s="24">
        <f>SUMIF('Детализация отчётов'!F:F,'Тех отчет'!B178, 'Детализация отчётов'!AK:AK)</f>
        <v>0</v>
      </c>
      <c r="L178" s="24" t="e">
        <f t="shared" si="14"/>
        <v>#DIV/0!</v>
      </c>
      <c r="M178" s="24" t="e">
        <f>INDEX('Остатки по складам'!B:B,MATCH(B178,'Остатки по складам'!A:A,0))</f>
        <v>#N/A</v>
      </c>
      <c r="N178" s="24">
        <f t="shared" si="15"/>
        <v>0</v>
      </c>
      <c r="O178" s="35">
        <f>SUMIF('Индекс локалицации'!A:A,'Тех отчет'!B178,'Индекс локалицации'!B:B)</f>
        <v>0</v>
      </c>
      <c r="P178" s="25" t="e">
        <f>AVERAGEIFS('Детализация отчётов'!W:W,'Детализация отчётов'!F:F,'Тех отчет'!B178,'Детализация отчётов'!J:J,"Продажа",'Детализация отчётов'!K:K,"Продажа")</f>
        <v>#DIV/0!</v>
      </c>
      <c r="Q178" s="23" t="e">
        <f>INDEX('Рейтинг по отзывам'!F:F,MATCH('Тех отчет'!B178,'Рейтинг по отзывам'!B:B,0))</f>
        <v>#N/A</v>
      </c>
      <c r="R178" s="26" t="e">
        <f>INDEX('рейтинг WB'!B:B,MATCH('Тех отчет'!B178,'рейтинг WB'!A:A,0))</f>
        <v>#N/A</v>
      </c>
      <c r="S178" s="27">
        <f>SUMIFS('Детализация отчётов'!AH:AH,'Детализация отчётов'!F:F,'Тех отчет'!B178,'Детализация отчётов'!J:J,"Продажа",'Детализация отчётов'!K:K,"Продажа")-SUMIFS('Детализация отчётов'!AH:AH,'Детализация отчётов'!F:F,'Тех отчет'!B178,'Детализация отчётов'!J:J,"Возврат",'Детализация отчётов'!K:K,"Возврат")</f>
        <v>0</v>
      </c>
      <c r="T178" s="23">
        <f>IFERROR(INDEX(Себестоимость!B:B,MATCH('Тех отчет'!B178,Себестоимость!A:A,0)),0)</f>
        <v>0</v>
      </c>
      <c r="U178" s="34" t="e">
        <f t="shared" si="16"/>
        <v>#DIV/0!</v>
      </c>
      <c r="V178" s="24">
        <f t="shared" si="18"/>
        <v>0</v>
      </c>
      <c r="W178" s="24">
        <f t="shared" si="19"/>
        <v>0</v>
      </c>
      <c r="X178" s="24" t="e">
        <f t="shared" si="17"/>
        <v>#DIV/0!</v>
      </c>
      <c r="Y178" s="23" t="e">
        <f>AVERAGEIFS('Детализация отчётов'!T:T,'Детализация отчётов'!F:F,'Тех отчет'!B178,'Детализация отчётов'!J:J,"Продажа",'Детализация отчётов'!K:K,"Продажа")</f>
        <v>#DIV/0!</v>
      </c>
      <c r="Z178" s="23">
        <f>SUMIF('Детализация отчётов'!F:F,'Тех отчет'!B178, 'Детализация отчётов'!AC:AC)</f>
        <v>0</v>
      </c>
      <c r="AA178" s="28"/>
      <c r="AB178" s="28"/>
      <c r="AC178" s="28"/>
      <c r="AD178" s="28"/>
      <c r="AE178" s="28"/>
      <c r="AF178" s="28"/>
    </row>
    <row r="179" spans="1:32" ht="14.25" customHeight="1" thickBot="1">
      <c r="A179" s="23"/>
      <c r="B179" s="23" t="s">
        <v>222</v>
      </c>
      <c r="C179" s="24">
        <f>SUMIF(Продажи!F:F,'Тех отчет'!B179,Продажи!M:M)</f>
        <v>0</v>
      </c>
      <c r="D179" s="24">
        <f>SUMIF(Продажи!F:F,'Тех отчет'!B179,Продажи!L:L)</f>
        <v>0</v>
      </c>
      <c r="E179" s="24">
        <f>SUMIFS('Детализация отчётов'!T:T,'Детализация отчётов'!F:F,'Тех отчет'!B179,'Детализация отчётов'!J:J,"Продажа",'Детализация отчётов'!K:K,"Продажа")-SUMIFS('Детализация отчётов'!T:T,'Детализация отчётов'!F:F,'Тех отчет'!B179,'Детализация отчётов'!J:J,"Возврат",'Детализация отчётов'!K:K,"Возврат")</f>
        <v>0</v>
      </c>
      <c r="F179" s="24">
        <f>SUMIFS('Детализация отчётов'!N:N,'Детализация отчётов'!F:F,'Тех отчет'!B179,'Детализация отчётов'!J:J,"Продажа",'Детализация отчётов'!K:K,"Продажа")-SUMIFS('Детализация отчётов'!N:N,'Детализация отчётов'!F:F,'Тех отчет'!B179,'Детализация отчётов'!J:J,"Возврат",'Детализация отчётов'!K:K,"Возврат")</f>
        <v>0</v>
      </c>
      <c r="G179" s="24">
        <f>IFERROR(AVERAGEIFS('Детализация отчётов'!P:P,'Детализация отчётов'!F:F,'Тех отчет'!B179,'Детализация отчётов'!J:J,"Продажа",'Детализация отчётов'!K:K,"Продажа"),0)</f>
        <v>0</v>
      </c>
      <c r="H179" s="25" t="e">
        <f>INDEX('% выкупа'!B:B,MATCH(B179,'% выкупа'!A:A,0))</f>
        <v>#N/A</v>
      </c>
      <c r="I179" s="24">
        <f>IFERROR(INDEX(реклама!B:B,MATCH('Тех отчет'!B179,реклама!A:A,0)),0)</f>
        <v>0</v>
      </c>
      <c r="J179" s="24">
        <f>IFERROR(INDEX('Сумма по хранению'!B:B,MATCH(B179,'Сумма по хранению'!A:A,0)),0)</f>
        <v>0</v>
      </c>
      <c r="K179" s="24">
        <f>SUMIF('Детализация отчётов'!F:F,'Тех отчет'!B179, 'Детализация отчётов'!AK:AK)</f>
        <v>0</v>
      </c>
      <c r="L179" s="24" t="e">
        <f t="shared" si="14"/>
        <v>#DIV/0!</v>
      </c>
      <c r="M179" s="24" t="e">
        <f>INDEX('Остатки по складам'!B:B,MATCH(B179,'Остатки по складам'!A:A,0))</f>
        <v>#N/A</v>
      </c>
      <c r="N179" s="24">
        <f t="shared" si="15"/>
        <v>0</v>
      </c>
      <c r="O179" s="35">
        <f>SUMIF('Индекс локалицации'!A:A,'Тех отчет'!B179,'Индекс локалицации'!B:B)</f>
        <v>0</v>
      </c>
      <c r="P179" s="25" t="e">
        <f>AVERAGEIFS('Детализация отчётов'!W:W,'Детализация отчётов'!F:F,'Тех отчет'!B179,'Детализация отчётов'!J:J,"Продажа",'Детализация отчётов'!K:K,"Продажа")</f>
        <v>#DIV/0!</v>
      </c>
      <c r="Q179" s="23" t="e">
        <f>INDEX('Рейтинг по отзывам'!F:F,MATCH('Тех отчет'!B179,'Рейтинг по отзывам'!B:B,0))</f>
        <v>#N/A</v>
      </c>
      <c r="R179" s="26" t="e">
        <f>INDEX('рейтинг WB'!B:B,MATCH('Тех отчет'!B179,'рейтинг WB'!A:A,0))</f>
        <v>#N/A</v>
      </c>
      <c r="S179" s="27">
        <f>SUMIFS('Детализация отчётов'!AH:AH,'Детализация отчётов'!F:F,'Тех отчет'!B179,'Детализация отчётов'!J:J,"Продажа",'Детализация отчётов'!K:K,"Продажа")-SUMIFS('Детализация отчётов'!AH:AH,'Детализация отчётов'!F:F,'Тех отчет'!B179,'Детализация отчётов'!J:J,"Возврат",'Детализация отчётов'!K:K,"Возврат")</f>
        <v>0</v>
      </c>
      <c r="T179" s="23">
        <f>IFERROR(INDEX(Себестоимость!B:B,MATCH('Тех отчет'!B179,Себестоимость!A:A,0)),0)</f>
        <v>0</v>
      </c>
      <c r="U179" s="34" t="e">
        <f t="shared" si="16"/>
        <v>#DIV/0!</v>
      </c>
      <c r="V179" s="24">
        <f t="shared" si="18"/>
        <v>0</v>
      </c>
      <c r="W179" s="24">
        <f t="shared" si="19"/>
        <v>0</v>
      </c>
      <c r="X179" s="24" t="e">
        <f t="shared" si="17"/>
        <v>#DIV/0!</v>
      </c>
      <c r="Y179" s="23" t="e">
        <f>AVERAGEIFS('Детализация отчётов'!T:T,'Детализация отчётов'!F:F,'Тех отчет'!B179,'Детализация отчётов'!J:J,"Продажа",'Детализация отчётов'!K:K,"Продажа")</f>
        <v>#DIV/0!</v>
      </c>
      <c r="Z179" s="23">
        <f>SUMIF('Детализация отчётов'!F:F,'Тех отчет'!B179, 'Детализация отчётов'!AC:AC)</f>
        <v>0</v>
      </c>
      <c r="AA179" s="28"/>
      <c r="AB179" s="28"/>
      <c r="AC179" s="28"/>
      <c r="AD179" s="28"/>
      <c r="AE179" s="28"/>
      <c r="AF179" s="28"/>
    </row>
    <row r="180" spans="1:32" ht="14.25" customHeight="1" thickBot="1">
      <c r="A180" s="23" t="s">
        <v>733</v>
      </c>
      <c r="B180" s="23" t="s">
        <v>223</v>
      </c>
      <c r="C180" s="24">
        <f>SUMIF(Продажи!F:F,'Тех отчет'!B180,Продажи!M:M)</f>
        <v>0</v>
      </c>
      <c r="D180" s="24">
        <f>SUMIF(Продажи!F:F,'Тех отчет'!B180,Продажи!L:L)</f>
        <v>0</v>
      </c>
      <c r="E180" s="24">
        <f>SUMIFS('Детализация отчётов'!T:T,'Детализация отчётов'!F:F,'Тех отчет'!B180,'Детализация отчётов'!J:J,"Продажа",'Детализация отчётов'!K:K,"Продажа")-SUMIFS('Детализация отчётов'!T:T,'Детализация отчётов'!F:F,'Тех отчет'!B180,'Детализация отчётов'!J:J,"Возврат",'Детализация отчётов'!K:K,"Возврат")</f>
        <v>0</v>
      </c>
      <c r="F180" s="24">
        <f>SUMIFS('Детализация отчётов'!N:N,'Детализация отчётов'!F:F,'Тех отчет'!B180,'Детализация отчётов'!J:J,"Продажа",'Детализация отчётов'!K:K,"Продажа")-SUMIFS('Детализация отчётов'!N:N,'Детализация отчётов'!F:F,'Тех отчет'!B180,'Детализация отчётов'!J:J,"Возврат",'Детализация отчётов'!K:K,"Возврат")</f>
        <v>0</v>
      </c>
      <c r="G180" s="24">
        <f>IFERROR(AVERAGEIFS('Детализация отчётов'!P:P,'Детализация отчётов'!F:F,'Тех отчет'!B180,'Детализация отчётов'!J:J,"Продажа",'Детализация отчётов'!K:K,"Продажа"),0)</f>
        <v>0</v>
      </c>
      <c r="H180" s="25" t="e">
        <f>INDEX('% выкупа'!B:B,MATCH(B180,'% выкупа'!A:A,0))</f>
        <v>#N/A</v>
      </c>
      <c r="I180" s="24">
        <f>IFERROR(INDEX(реклама!B:B,MATCH('Тех отчет'!B180,реклама!A:A,0)),0)</f>
        <v>0</v>
      </c>
      <c r="J180" s="24">
        <f>IFERROR(INDEX('Сумма по хранению'!B:B,MATCH(B180,'Сумма по хранению'!A:A,0)),0)</f>
        <v>0</v>
      </c>
      <c r="K180" s="24">
        <f>SUMIF('Детализация отчётов'!F:F,'Тех отчет'!B180, 'Детализация отчётов'!AK:AK)</f>
        <v>0</v>
      </c>
      <c r="L180" s="24" t="e">
        <f t="shared" si="14"/>
        <v>#DIV/0!</v>
      </c>
      <c r="M180" s="24" t="e">
        <f>INDEX('Остатки по складам'!B:B,MATCH(B180,'Остатки по складам'!A:A,0))</f>
        <v>#N/A</v>
      </c>
      <c r="N180" s="24">
        <f t="shared" si="15"/>
        <v>0</v>
      </c>
      <c r="O180" s="35">
        <f>SUMIF('Индекс локалицации'!A:A,'Тех отчет'!B180,'Индекс локалицации'!B:B)</f>
        <v>0</v>
      </c>
      <c r="P180" s="25" t="e">
        <f>AVERAGEIFS('Детализация отчётов'!W:W,'Детализация отчётов'!F:F,'Тех отчет'!B180,'Детализация отчётов'!J:J,"Продажа",'Детализация отчётов'!K:K,"Продажа")</f>
        <v>#DIV/0!</v>
      </c>
      <c r="Q180" s="23" t="e">
        <f>INDEX('Рейтинг по отзывам'!F:F,MATCH('Тех отчет'!B180,'Рейтинг по отзывам'!B:B,0))</f>
        <v>#N/A</v>
      </c>
      <c r="R180" s="26" t="e">
        <f>INDEX('рейтинг WB'!B:B,MATCH('Тех отчет'!B180,'рейтинг WB'!A:A,0))</f>
        <v>#N/A</v>
      </c>
      <c r="S180" s="27">
        <f>SUMIFS('Детализация отчётов'!AH:AH,'Детализация отчётов'!F:F,'Тех отчет'!B180,'Детализация отчётов'!J:J,"Продажа",'Детализация отчётов'!K:K,"Продажа")-SUMIFS('Детализация отчётов'!AH:AH,'Детализация отчётов'!F:F,'Тех отчет'!B180,'Детализация отчётов'!J:J,"Возврат",'Детализация отчётов'!K:K,"Возврат")</f>
        <v>0</v>
      </c>
      <c r="T180" s="23">
        <f>IFERROR(INDEX(Себестоимость!B:B,MATCH('Тех отчет'!B180,Себестоимость!A:A,0)),0)</f>
        <v>0</v>
      </c>
      <c r="U180" s="34" t="e">
        <f t="shared" si="16"/>
        <v>#DIV/0!</v>
      </c>
      <c r="V180" s="24">
        <f t="shared" si="18"/>
        <v>0</v>
      </c>
      <c r="W180" s="24">
        <f t="shared" si="19"/>
        <v>0</v>
      </c>
      <c r="X180" s="24" t="e">
        <f t="shared" si="17"/>
        <v>#DIV/0!</v>
      </c>
      <c r="Y180" s="23" t="e">
        <f>AVERAGEIFS('Детализация отчётов'!T:T,'Детализация отчётов'!F:F,'Тех отчет'!B180,'Детализация отчётов'!J:J,"Продажа",'Детализация отчётов'!K:K,"Продажа")</f>
        <v>#DIV/0!</v>
      </c>
      <c r="Z180" s="23">
        <f>SUMIF('Детализация отчётов'!F:F,'Тех отчет'!B180, 'Детализация отчётов'!AC:AC)</f>
        <v>0</v>
      </c>
      <c r="AA180" s="28"/>
      <c r="AB180" s="28"/>
      <c r="AC180" s="28"/>
      <c r="AD180" s="28"/>
      <c r="AE180" s="28"/>
      <c r="AF180" s="28"/>
    </row>
    <row r="181" spans="1:32" ht="14.25" customHeight="1" thickBot="1">
      <c r="A181" s="23"/>
      <c r="B181" s="23" t="s">
        <v>224</v>
      </c>
      <c r="C181" s="24">
        <f>SUMIF(Продажи!F:F,'Тех отчет'!B181,Продажи!M:M)</f>
        <v>0</v>
      </c>
      <c r="D181" s="24">
        <f>SUMIF(Продажи!F:F,'Тех отчет'!B181,Продажи!L:L)</f>
        <v>0</v>
      </c>
      <c r="E181" s="24">
        <f>SUMIFS('Детализация отчётов'!T:T,'Детализация отчётов'!F:F,'Тех отчет'!B181,'Детализация отчётов'!J:J,"Продажа",'Детализация отчётов'!K:K,"Продажа")-SUMIFS('Детализация отчётов'!T:T,'Детализация отчётов'!F:F,'Тех отчет'!B181,'Детализация отчётов'!J:J,"Возврат",'Детализация отчётов'!K:K,"Возврат")</f>
        <v>0</v>
      </c>
      <c r="F181" s="24">
        <f>SUMIFS('Детализация отчётов'!N:N,'Детализация отчётов'!F:F,'Тех отчет'!B181,'Детализация отчётов'!J:J,"Продажа",'Детализация отчётов'!K:K,"Продажа")-SUMIFS('Детализация отчётов'!N:N,'Детализация отчётов'!F:F,'Тех отчет'!B181,'Детализация отчётов'!J:J,"Возврат",'Детализация отчётов'!K:K,"Возврат")</f>
        <v>0</v>
      </c>
      <c r="G181" s="24">
        <f>IFERROR(AVERAGEIFS('Детализация отчётов'!P:P,'Детализация отчётов'!F:F,'Тех отчет'!B181,'Детализация отчётов'!J:J,"Продажа",'Детализация отчётов'!K:K,"Продажа"),0)</f>
        <v>0</v>
      </c>
      <c r="H181" s="25" t="e">
        <f>INDEX('% выкупа'!B:B,MATCH(B181,'% выкупа'!A:A,0))</f>
        <v>#N/A</v>
      </c>
      <c r="I181" s="24">
        <f>IFERROR(INDEX(реклама!B:B,MATCH('Тех отчет'!B181,реклама!A:A,0)),0)</f>
        <v>0</v>
      </c>
      <c r="J181" s="24">
        <f>IFERROR(INDEX('Сумма по хранению'!B:B,MATCH(B181,'Сумма по хранению'!A:A,0)),0)</f>
        <v>0</v>
      </c>
      <c r="K181" s="24">
        <f>SUMIF('Детализация отчётов'!F:F,'Тех отчет'!B181, 'Детализация отчётов'!AK:AK)</f>
        <v>0</v>
      </c>
      <c r="L181" s="24" t="e">
        <f t="shared" si="14"/>
        <v>#DIV/0!</v>
      </c>
      <c r="M181" s="24" t="e">
        <f>INDEX('Остатки по складам'!B:B,MATCH(B181,'Остатки по складам'!A:A,0))</f>
        <v>#N/A</v>
      </c>
      <c r="N181" s="24">
        <f t="shared" si="15"/>
        <v>0</v>
      </c>
      <c r="O181" s="35">
        <f>SUMIF('Индекс локалицации'!A:A,'Тех отчет'!B181,'Индекс локалицации'!B:B)</f>
        <v>0</v>
      </c>
      <c r="P181" s="25" t="e">
        <f>AVERAGEIFS('Детализация отчётов'!W:W,'Детализация отчётов'!F:F,'Тех отчет'!B181,'Детализация отчётов'!J:J,"Продажа",'Детализация отчётов'!K:K,"Продажа")</f>
        <v>#DIV/0!</v>
      </c>
      <c r="Q181" s="23" t="e">
        <f>INDEX('Рейтинг по отзывам'!F:F,MATCH('Тех отчет'!B181,'Рейтинг по отзывам'!B:B,0))</f>
        <v>#N/A</v>
      </c>
      <c r="R181" s="26" t="e">
        <f>INDEX('рейтинг WB'!B:B,MATCH('Тех отчет'!B181,'рейтинг WB'!A:A,0))</f>
        <v>#N/A</v>
      </c>
      <c r="S181" s="27">
        <f>SUMIFS('Детализация отчётов'!AH:AH,'Детализация отчётов'!F:F,'Тех отчет'!B181,'Детализация отчётов'!J:J,"Продажа",'Детализация отчётов'!K:K,"Продажа")-SUMIFS('Детализация отчётов'!AH:AH,'Детализация отчётов'!F:F,'Тех отчет'!B181,'Детализация отчётов'!J:J,"Возврат",'Детализация отчётов'!K:K,"Возврат")</f>
        <v>0</v>
      </c>
      <c r="T181" s="23">
        <f>IFERROR(INDEX(Себестоимость!B:B,MATCH('Тех отчет'!B181,Себестоимость!A:A,0)),0)</f>
        <v>0</v>
      </c>
      <c r="U181" s="34" t="e">
        <f t="shared" si="16"/>
        <v>#DIV/0!</v>
      </c>
      <c r="V181" s="24">
        <f t="shared" si="18"/>
        <v>0</v>
      </c>
      <c r="W181" s="24">
        <f t="shared" si="19"/>
        <v>0</v>
      </c>
      <c r="X181" s="24" t="e">
        <f t="shared" si="17"/>
        <v>#DIV/0!</v>
      </c>
      <c r="Y181" s="23" t="e">
        <f>AVERAGEIFS('Детализация отчётов'!T:T,'Детализация отчётов'!F:F,'Тех отчет'!B181,'Детализация отчётов'!J:J,"Продажа",'Детализация отчётов'!K:K,"Продажа")</f>
        <v>#DIV/0!</v>
      </c>
      <c r="Z181" s="23">
        <f>SUMIF('Детализация отчётов'!F:F,'Тех отчет'!B181, 'Детализация отчётов'!AC:AC)</f>
        <v>0</v>
      </c>
      <c r="AA181" s="28"/>
      <c r="AB181" s="28"/>
      <c r="AC181" s="28"/>
      <c r="AD181" s="28"/>
      <c r="AE181" s="28"/>
      <c r="AF181" s="28"/>
    </row>
    <row r="182" spans="1:32" ht="14.25" customHeight="1" thickBot="1">
      <c r="A182" s="23"/>
      <c r="B182" s="23" t="s">
        <v>225</v>
      </c>
      <c r="C182" s="24">
        <f>SUMIF(Продажи!F:F,'Тех отчет'!B182,Продажи!M:M)</f>
        <v>0</v>
      </c>
      <c r="D182" s="24">
        <f>SUMIF(Продажи!F:F,'Тех отчет'!B182,Продажи!L:L)</f>
        <v>0</v>
      </c>
      <c r="E182" s="24">
        <f>SUMIFS('Детализация отчётов'!T:T,'Детализация отчётов'!F:F,'Тех отчет'!B182,'Детализация отчётов'!J:J,"Продажа",'Детализация отчётов'!K:K,"Продажа")-SUMIFS('Детализация отчётов'!T:T,'Детализация отчётов'!F:F,'Тех отчет'!B182,'Детализация отчётов'!J:J,"Возврат",'Детализация отчётов'!K:K,"Возврат")</f>
        <v>0</v>
      </c>
      <c r="F182" s="24">
        <f>SUMIFS('Детализация отчётов'!N:N,'Детализация отчётов'!F:F,'Тех отчет'!B182,'Детализация отчётов'!J:J,"Продажа",'Детализация отчётов'!K:K,"Продажа")-SUMIFS('Детализация отчётов'!N:N,'Детализация отчётов'!F:F,'Тех отчет'!B182,'Детализация отчётов'!J:J,"Возврат",'Детализация отчётов'!K:K,"Возврат")</f>
        <v>0</v>
      </c>
      <c r="G182" s="24">
        <f>IFERROR(AVERAGEIFS('Детализация отчётов'!P:P,'Детализация отчётов'!F:F,'Тех отчет'!B182,'Детализация отчётов'!J:J,"Продажа",'Детализация отчётов'!K:K,"Продажа"),0)</f>
        <v>0</v>
      </c>
      <c r="H182" s="25" t="e">
        <f>INDEX('% выкупа'!B:B,MATCH(B182,'% выкупа'!A:A,0))</f>
        <v>#N/A</v>
      </c>
      <c r="I182" s="24">
        <f>IFERROR(INDEX(реклама!B:B,MATCH('Тех отчет'!B182,реклама!A:A,0)),0)</f>
        <v>0</v>
      </c>
      <c r="J182" s="24">
        <f>IFERROR(INDEX('Сумма по хранению'!B:B,MATCH(B182,'Сумма по хранению'!A:A,0)),0)</f>
        <v>0</v>
      </c>
      <c r="K182" s="24">
        <f>SUMIF('Детализация отчётов'!F:F,'Тех отчет'!B182, 'Детализация отчётов'!AK:AK)</f>
        <v>0</v>
      </c>
      <c r="L182" s="24" t="e">
        <f t="shared" si="14"/>
        <v>#DIV/0!</v>
      </c>
      <c r="M182" s="24" t="e">
        <f>INDEX('Остатки по складам'!B:B,MATCH(B182,'Остатки по складам'!A:A,0))</f>
        <v>#N/A</v>
      </c>
      <c r="N182" s="24">
        <f t="shared" si="15"/>
        <v>0</v>
      </c>
      <c r="O182" s="35">
        <f>SUMIF('Индекс локалицации'!A:A,'Тех отчет'!B182,'Индекс локалицации'!B:B)</f>
        <v>0</v>
      </c>
      <c r="P182" s="25" t="e">
        <f>AVERAGEIFS('Детализация отчётов'!W:W,'Детализация отчётов'!F:F,'Тех отчет'!B182,'Детализация отчётов'!J:J,"Продажа",'Детализация отчётов'!K:K,"Продажа")</f>
        <v>#DIV/0!</v>
      </c>
      <c r="Q182" s="23" t="e">
        <f>INDEX('Рейтинг по отзывам'!F:F,MATCH('Тех отчет'!B182,'Рейтинг по отзывам'!B:B,0))</f>
        <v>#N/A</v>
      </c>
      <c r="R182" s="26" t="e">
        <f>INDEX('рейтинг WB'!B:B,MATCH('Тех отчет'!B182,'рейтинг WB'!A:A,0))</f>
        <v>#N/A</v>
      </c>
      <c r="S182" s="27">
        <f>SUMIFS('Детализация отчётов'!AH:AH,'Детализация отчётов'!F:F,'Тех отчет'!B182,'Детализация отчётов'!J:J,"Продажа",'Детализация отчётов'!K:K,"Продажа")-SUMIFS('Детализация отчётов'!AH:AH,'Детализация отчётов'!F:F,'Тех отчет'!B182,'Детализация отчётов'!J:J,"Возврат",'Детализация отчётов'!K:K,"Возврат")</f>
        <v>0</v>
      </c>
      <c r="T182" s="23">
        <f>IFERROR(INDEX(Себестоимость!B:B,MATCH('Тех отчет'!B182,Себестоимость!A:A,0)),0)</f>
        <v>0</v>
      </c>
      <c r="U182" s="34" t="e">
        <f t="shared" si="16"/>
        <v>#DIV/0!</v>
      </c>
      <c r="V182" s="24">
        <f t="shared" si="18"/>
        <v>0</v>
      </c>
      <c r="W182" s="24">
        <f t="shared" si="19"/>
        <v>0</v>
      </c>
      <c r="X182" s="24" t="e">
        <f t="shared" si="17"/>
        <v>#DIV/0!</v>
      </c>
      <c r="Y182" s="23" t="e">
        <f>AVERAGEIFS('Детализация отчётов'!T:T,'Детализация отчётов'!F:F,'Тех отчет'!B182,'Детализация отчётов'!J:J,"Продажа",'Детализация отчётов'!K:K,"Продажа")</f>
        <v>#DIV/0!</v>
      </c>
      <c r="Z182" s="23">
        <f>SUMIF('Детализация отчётов'!F:F,'Тех отчет'!B182, 'Детализация отчётов'!AC:AC)</f>
        <v>0</v>
      </c>
      <c r="AA182" s="28"/>
      <c r="AB182" s="28"/>
      <c r="AC182" s="28"/>
      <c r="AD182" s="28"/>
      <c r="AE182" s="28"/>
      <c r="AF182" s="28"/>
    </row>
    <row r="183" spans="1:32" ht="14.25" customHeight="1" thickBot="1">
      <c r="A183" s="23"/>
      <c r="B183" s="23" t="s">
        <v>226</v>
      </c>
      <c r="C183" s="24">
        <f>SUMIF(Продажи!F:F,'Тех отчет'!B183,Продажи!M:M)</f>
        <v>0</v>
      </c>
      <c r="D183" s="24">
        <f>SUMIF(Продажи!F:F,'Тех отчет'!B183,Продажи!L:L)</f>
        <v>0</v>
      </c>
      <c r="E183" s="24">
        <f>SUMIFS('Детализация отчётов'!T:T,'Детализация отчётов'!F:F,'Тех отчет'!B183,'Детализация отчётов'!J:J,"Продажа",'Детализация отчётов'!K:K,"Продажа")-SUMIFS('Детализация отчётов'!T:T,'Детализация отчётов'!F:F,'Тех отчет'!B183,'Детализация отчётов'!J:J,"Возврат",'Детализация отчётов'!K:K,"Возврат")</f>
        <v>0</v>
      </c>
      <c r="F183" s="24">
        <f>SUMIFS('Детализация отчётов'!N:N,'Детализация отчётов'!F:F,'Тех отчет'!B183,'Детализация отчётов'!J:J,"Продажа",'Детализация отчётов'!K:K,"Продажа")-SUMIFS('Детализация отчётов'!N:N,'Детализация отчётов'!F:F,'Тех отчет'!B183,'Детализация отчётов'!J:J,"Возврат",'Детализация отчётов'!K:K,"Возврат")</f>
        <v>0</v>
      </c>
      <c r="G183" s="24">
        <f>IFERROR(AVERAGEIFS('Детализация отчётов'!P:P,'Детализация отчётов'!F:F,'Тех отчет'!B183,'Детализация отчётов'!J:J,"Продажа",'Детализация отчётов'!K:K,"Продажа"),0)</f>
        <v>0</v>
      </c>
      <c r="H183" s="25" t="e">
        <f>INDEX('% выкупа'!B:B,MATCH(B183,'% выкупа'!A:A,0))</f>
        <v>#N/A</v>
      </c>
      <c r="I183" s="24">
        <f>IFERROR(INDEX(реклама!B:B,MATCH('Тех отчет'!B183,реклама!A:A,0)),0)</f>
        <v>0</v>
      </c>
      <c r="J183" s="24">
        <f>IFERROR(INDEX('Сумма по хранению'!B:B,MATCH(B183,'Сумма по хранению'!A:A,0)),0)</f>
        <v>0</v>
      </c>
      <c r="K183" s="24">
        <f>SUMIF('Детализация отчётов'!F:F,'Тех отчет'!B183, 'Детализация отчётов'!AK:AK)</f>
        <v>0</v>
      </c>
      <c r="L183" s="24" t="e">
        <f t="shared" si="14"/>
        <v>#DIV/0!</v>
      </c>
      <c r="M183" s="24" t="e">
        <f>INDEX('Остатки по складам'!B:B,MATCH(B183,'Остатки по складам'!A:A,0))</f>
        <v>#N/A</v>
      </c>
      <c r="N183" s="24">
        <f t="shared" si="15"/>
        <v>0</v>
      </c>
      <c r="O183" s="35">
        <f>SUMIF('Индекс локалицации'!A:A,'Тех отчет'!B183,'Индекс локалицации'!B:B)</f>
        <v>0</v>
      </c>
      <c r="P183" s="25" t="e">
        <f>AVERAGEIFS('Детализация отчётов'!W:W,'Детализация отчётов'!F:F,'Тех отчет'!B183,'Детализация отчётов'!J:J,"Продажа",'Детализация отчётов'!K:K,"Продажа")</f>
        <v>#DIV/0!</v>
      </c>
      <c r="Q183" s="23" t="e">
        <f>INDEX('Рейтинг по отзывам'!F:F,MATCH('Тех отчет'!B183,'Рейтинг по отзывам'!B:B,0))</f>
        <v>#N/A</v>
      </c>
      <c r="R183" s="26" t="e">
        <f>INDEX('рейтинг WB'!B:B,MATCH('Тех отчет'!B183,'рейтинг WB'!A:A,0))</f>
        <v>#N/A</v>
      </c>
      <c r="S183" s="27">
        <f>SUMIFS('Детализация отчётов'!AH:AH,'Детализация отчётов'!F:F,'Тех отчет'!B183,'Детализация отчётов'!J:J,"Продажа",'Детализация отчётов'!K:K,"Продажа")-SUMIFS('Детализация отчётов'!AH:AH,'Детализация отчётов'!F:F,'Тех отчет'!B183,'Детализация отчётов'!J:J,"Возврат",'Детализация отчётов'!K:K,"Возврат")</f>
        <v>0</v>
      </c>
      <c r="T183" s="23">
        <f>IFERROR(INDEX(Себестоимость!B:B,MATCH('Тех отчет'!B183,Себестоимость!A:A,0)),0)</f>
        <v>0</v>
      </c>
      <c r="U183" s="34" t="e">
        <f t="shared" si="16"/>
        <v>#DIV/0!</v>
      </c>
      <c r="V183" s="24">
        <f t="shared" si="18"/>
        <v>0</v>
      </c>
      <c r="W183" s="24">
        <f t="shared" si="19"/>
        <v>0</v>
      </c>
      <c r="X183" s="24" t="e">
        <f t="shared" si="17"/>
        <v>#DIV/0!</v>
      </c>
      <c r="Y183" s="23" t="e">
        <f>AVERAGEIFS('Детализация отчётов'!T:T,'Детализация отчётов'!F:F,'Тех отчет'!B183,'Детализация отчётов'!J:J,"Продажа",'Детализация отчётов'!K:K,"Продажа")</f>
        <v>#DIV/0!</v>
      </c>
      <c r="Z183" s="23">
        <f>SUMIF('Детализация отчётов'!F:F,'Тех отчет'!B183, 'Детализация отчётов'!AC:AC)</f>
        <v>0</v>
      </c>
      <c r="AA183" s="28"/>
      <c r="AB183" s="28"/>
      <c r="AC183" s="28"/>
      <c r="AD183" s="28"/>
      <c r="AE183" s="28"/>
      <c r="AF183" s="28"/>
    </row>
    <row r="184" spans="1:32" ht="14.25" customHeight="1" thickBot="1">
      <c r="A184" s="23"/>
      <c r="B184" s="23" t="s">
        <v>227</v>
      </c>
      <c r="C184" s="24">
        <f>SUMIF(Продажи!F:F,'Тех отчет'!B184,Продажи!M:M)</f>
        <v>0</v>
      </c>
      <c r="D184" s="24">
        <f>SUMIF(Продажи!F:F,'Тех отчет'!B184,Продажи!L:L)</f>
        <v>0</v>
      </c>
      <c r="E184" s="24">
        <f>SUMIFS('Детализация отчётов'!T:T,'Детализация отчётов'!F:F,'Тех отчет'!B184,'Детализация отчётов'!J:J,"Продажа",'Детализация отчётов'!K:K,"Продажа")-SUMIFS('Детализация отчётов'!T:T,'Детализация отчётов'!F:F,'Тех отчет'!B184,'Детализация отчётов'!J:J,"Возврат",'Детализация отчётов'!K:K,"Возврат")</f>
        <v>0</v>
      </c>
      <c r="F184" s="24">
        <f>SUMIFS('Детализация отчётов'!N:N,'Детализация отчётов'!F:F,'Тех отчет'!B184,'Детализация отчётов'!J:J,"Продажа",'Детализация отчётов'!K:K,"Продажа")-SUMIFS('Детализация отчётов'!N:N,'Детализация отчётов'!F:F,'Тех отчет'!B184,'Детализация отчётов'!J:J,"Возврат",'Детализация отчётов'!K:K,"Возврат")</f>
        <v>0</v>
      </c>
      <c r="G184" s="24">
        <f>IFERROR(AVERAGEIFS('Детализация отчётов'!P:P,'Детализация отчётов'!F:F,'Тех отчет'!B184,'Детализация отчётов'!J:J,"Продажа",'Детализация отчётов'!K:K,"Продажа"),0)</f>
        <v>0</v>
      </c>
      <c r="H184" s="25" t="e">
        <f>INDEX('% выкупа'!B:B,MATCH(B184,'% выкупа'!A:A,0))</f>
        <v>#N/A</v>
      </c>
      <c r="I184" s="24">
        <f>IFERROR(INDEX(реклама!B:B,MATCH('Тех отчет'!B184,реклама!A:A,0)),0)</f>
        <v>0</v>
      </c>
      <c r="J184" s="24">
        <f>IFERROR(INDEX('Сумма по хранению'!B:B,MATCH(B184,'Сумма по хранению'!A:A,0)),0)</f>
        <v>0</v>
      </c>
      <c r="K184" s="24">
        <f>SUMIF('Детализация отчётов'!F:F,'Тех отчет'!B184, 'Детализация отчётов'!AK:AK)</f>
        <v>0</v>
      </c>
      <c r="L184" s="24" t="e">
        <f t="shared" si="14"/>
        <v>#DIV/0!</v>
      </c>
      <c r="M184" s="24" t="e">
        <f>INDEX('Остатки по складам'!B:B,MATCH(B184,'Остатки по складам'!A:A,0))</f>
        <v>#N/A</v>
      </c>
      <c r="N184" s="24">
        <f t="shared" si="15"/>
        <v>0</v>
      </c>
      <c r="O184" s="35">
        <f>SUMIF('Индекс локалицации'!A:A,'Тех отчет'!B184,'Индекс локалицации'!B:B)</f>
        <v>0</v>
      </c>
      <c r="P184" s="25" t="e">
        <f>AVERAGEIFS('Детализация отчётов'!W:W,'Детализация отчётов'!F:F,'Тех отчет'!B184,'Детализация отчётов'!J:J,"Продажа",'Детализация отчётов'!K:K,"Продажа")</f>
        <v>#DIV/0!</v>
      </c>
      <c r="Q184" s="23" t="e">
        <f>INDEX('Рейтинг по отзывам'!F:F,MATCH('Тех отчет'!B184,'Рейтинг по отзывам'!B:B,0))</f>
        <v>#N/A</v>
      </c>
      <c r="R184" s="26" t="e">
        <f>INDEX('рейтинг WB'!B:B,MATCH('Тех отчет'!B184,'рейтинг WB'!A:A,0))</f>
        <v>#N/A</v>
      </c>
      <c r="S184" s="27">
        <f>SUMIFS('Детализация отчётов'!AH:AH,'Детализация отчётов'!F:F,'Тех отчет'!B184,'Детализация отчётов'!J:J,"Продажа",'Детализация отчётов'!K:K,"Продажа")-SUMIFS('Детализация отчётов'!AH:AH,'Детализация отчётов'!F:F,'Тех отчет'!B184,'Детализация отчётов'!J:J,"Возврат",'Детализация отчётов'!K:K,"Возврат")</f>
        <v>0</v>
      </c>
      <c r="T184" s="23">
        <f>IFERROR(INDEX(Себестоимость!B:B,MATCH('Тех отчет'!B184,Себестоимость!A:A,0)),0)</f>
        <v>0</v>
      </c>
      <c r="U184" s="34" t="e">
        <f t="shared" si="16"/>
        <v>#DIV/0!</v>
      </c>
      <c r="V184" s="24">
        <f t="shared" si="18"/>
        <v>0</v>
      </c>
      <c r="W184" s="24">
        <f t="shared" si="19"/>
        <v>0</v>
      </c>
      <c r="X184" s="24" t="e">
        <f t="shared" si="17"/>
        <v>#DIV/0!</v>
      </c>
      <c r="Y184" s="23" t="e">
        <f>AVERAGEIFS('Детализация отчётов'!T:T,'Детализация отчётов'!F:F,'Тех отчет'!B184,'Детализация отчётов'!J:J,"Продажа",'Детализация отчётов'!K:K,"Продажа")</f>
        <v>#DIV/0!</v>
      </c>
      <c r="Z184" s="23">
        <f>SUMIF('Детализация отчётов'!F:F,'Тех отчет'!B184, 'Детализация отчётов'!AC:AC)</f>
        <v>0</v>
      </c>
      <c r="AA184" s="28"/>
      <c r="AB184" s="28"/>
      <c r="AC184" s="28"/>
      <c r="AD184" s="28"/>
      <c r="AE184" s="28"/>
      <c r="AF184" s="28"/>
    </row>
    <row r="185" spans="1:32" ht="14.25" customHeight="1" thickBot="1">
      <c r="A185" s="23"/>
      <c r="B185" s="23" t="s">
        <v>228</v>
      </c>
      <c r="C185" s="24">
        <f>SUMIF(Продажи!F:F,'Тех отчет'!B185,Продажи!M:M)</f>
        <v>0</v>
      </c>
      <c r="D185" s="24">
        <f>SUMIF(Продажи!F:F,'Тех отчет'!B185,Продажи!L:L)</f>
        <v>0</v>
      </c>
      <c r="E185" s="24">
        <f>SUMIFS('Детализация отчётов'!T:T,'Детализация отчётов'!F:F,'Тех отчет'!B185,'Детализация отчётов'!J:J,"Продажа",'Детализация отчётов'!K:K,"Продажа")-SUMIFS('Детализация отчётов'!T:T,'Детализация отчётов'!F:F,'Тех отчет'!B185,'Детализация отчётов'!J:J,"Возврат",'Детализация отчётов'!K:K,"Возврат")</f>
        <v>0</v>
      </c>
      <c r="F185" s="24">
        <f>SUMIFS('Детализация отчётов'!N:N,'Детализация отчётов'!F:F,'Тех отчет'!B185,'Детализация отчётов'!J:J,"Продажа",'Детализация отчётов'!K:K,"Продажа")-SUMIFS('Детализация отчётов'!N:N,'Детализация отчётов'!F:F,'Тех отчет'!B185,'Детализация отчётов'!J:J,"Возврат",'Детализация отчётов'!K:K,"Возврат")</f>
        <v>0</v>
      </c>
      <c r="G185" s="24">
        <f>IFERROR(AVERAGEIFS('Детализация отчётов'!P:P,'Детализация отчётов'!F:F,'Тех отчет'!B185,'Детализация отчётов'!J:J,"Продажа",'Детализация отчётов'!K:K,"Продажа"),0)</f>
        <v>0</v>
      </c>
      <c r="H185" s="25" t="e">
        <f>INDEX('% выкупа'!B:B,MATCH(B185,'% выкупа'!A:A,0))</f>
        <v>#N/A</v>
      </c>
      <c r="I185" s="24">
        <f>IFERROR(INDEX(реклама!B:B,MATCH('Тех отчет'!B185,реклама!A:A,0)),0)</f>
        <v>0</v>
      </c>
      <c r="J185" s="24">
        <f>IFERROR(INDEX('Сумма по хранению'!B:B,MATCH(B185,'Сумма по хранению'!A:A,0)),0)</f>
        <v>0</v>
      </c>
      <c r="K185" s="24">
        <f>SUMIF('Детализация отчётов'!F:F,'Тех отчет'!B185, 'Детализация отчётов'!AK:AK)</f>
        <v>0</v>
      </c>
      <c r="L185" s="24" t="e">
        <f t="shared" si="14"/>
        <v>#DIV/0!</v>
      </c>
      <c r="M185" s="24" t="e">
        <f>INDEX('Остатки по складам'!B:B,MATCH(B185,'Остатки по складам'!A:A,0))</f>
        <v>#N/A</v>
      </c>
      <c r="N185" s="24">
        <f t="shared" si="15"/>
        <v>0</v>
      </c>
      <c r="O185" s="35">
        <f>SUMIF('Индекс локалицации'!A:A,'Тех отчет'!B185,'Индекс локалицации'!B:B)</f>
        <v>0</v>
      </c>
      <c r="P185" s="25" t="e">
        <f>AVERAGEIFS('Детализация отчётов'!W:W,'Детализация отчётов'!F:F,'Тех отчет'!B185,'Детализация отчётов'!J:J,"Продажа",'Детализация отчётов'!K:K,"Продажа")</f>
        <v>#DIV/0!</v>
      </c>
      <c r="Q185" s="23" t="e">
        <f>INDEX('Рейтинг по отзывам'!F:F,MATCH('Тех отчет'!B185,'Рейтинг по отзывам'!B:B,0))</f>
        <v>#N/A</v>
      </c>
      <c r="R185" s="26" t="e">
        <f>INDEX('рейтинг WB'!B:B,MATCH('Тех отчет'!B185,'рейтинг WB'!A:A,0))</f>
        <v>#N/A</v>
      </c>
      <c r="S185" s="27">
        <f>SUMIFS('Детализация отчётов'!AH:AH,'Детализация отчётов'!F:F,'Тех отчет'!B185,'Детализация отчётов'!J:J,"Продажа",'Детализация отчётов'!K:K,"Продажа")-SUMIFS('Детализация отчётов'!AH:AH,'Детализация отчётов'!F:F,'Тех отчет'!B185,'Детализация отчётов'!J:J,"Возврат",'Детализация отчётов'!K:K,"Возврат")</f>
        <v>0</v>
      </c>
      <c r="T185" s="23">
        <f>IFERROR(INDEX(Себестоимость!B:B,MATCH('Тех отчет'!B185,Себестоимость!A:A,0)),0)</f>
        <v>0</v>
      </c>
      <c r="U185" s="34" t="e">
        <f t="shared" si="16"/>
        <v>#DIV/0!</v>
      </c>
      <c r="V185" s="24">
        <f t="shared" si="18"/>
        <v>0</v>
      </c>
      <c r="W185" s="24">
        <f t="shared" si="19"/>
        <v>0</v>
      </c>
      <c r="X185" s="24" t="e">
        <f t="shared" si="17"/>
        <v>#DIV/0!</v>
      </c>
      <c r="Y185" s="23" t="e">
        <f>AVERAGEIFS('Детализация отчётов'!T:T,'Детализация отчётов'!F:F,'Тех отчет'!B185,'Детализация отчётов'!J:J,"Продажа",'Детализация отчётов'!K:K,"Продажа")</f>
        <v>#DIV/0!</v>
      </c>
      <c r="Z185" s="23">
        <f>SUMIF('Детализация отчётов'!F:F,'Тех отчет'!B185, 'Детализация отчётов'!AC:AC)</f>
        <v>0</v>
      </c>
      <c r="AA185" s="28"/>
      <c r="AB185" s="28"/>
      <c r="AC185" s="28"/>
      <c r="AD185" s="28"/>
      <c r="AE185" s="28"/>
      <c r="AF185" s="28"/>
    </row>
    <row r="186" spans="1:32" ht="14.25" customHeight="1" thickBot="1">
      <c r="A186" s="23"/>
      <c r="B186" s="23" t="s">
        <v>179</v>
      </c>
      <c r="C186" s="24">
        <f>SUMIF(Продажи!F:F,'Тех отчет'!B186,Продажи!M:M)</f>
        <v>0</v>
      </c>
      <c r="D186" s="24">
        <f>SUMIF(Продажи!F:F,'Тех отчет'!B186,Продажи!L:L)</f>
        <v>0</v>
      </c>
      <c r="E186" s="24">
        <f>SUMIFS('Детализация отчётов'!T:T,'Детализация отчётов'!F:F,'Тех отчет'!B186,'Детализация отчётов'!J:J,"Продажа",'Детализация отчётов'!K:K,"Продажа")-SUMIFS('Детализация отчётов'!T:T,'Детализация отчётов'!F:F,'Тех отчет'!B186,'Детализация отчётов'!J:J,"Возврат",'Детализация отчётов'!K:K,"Возврат")</f>
        <v>0</v>
      </c>
      <c r="F186" s="24">
        <f>SUMIFS('Детализация отчётов'!N:N,'Детализация отчётов'!F:F,'Тех отчет'!B186,'Детализация отчётов'!J:J,"Продажа",'Детализация отчётов'!K:K,"Продажа")-SUMIFS('Детализация отчётов'!N:N,'Детализация отчётов'!F:F,'Тех отчет'!B186,'Детализация отчётов'!J:J,"Возврат",'Детализация отчётов'!K:K,"Возврат")</f>
        <v>0</v>
      </c>
      <c r="G186" s="24">
        <f>IFERROR(AVERAGEIFS('Детализация отчётов'!P:P,'Детализация отчётов'!F:F,'Тех отчет'!B186,'Детализация отчётов'!J:J,"Продажа",'Детализация отчётов'!K:K,"Продажа"),0)</f>
        <v>0</v>
      </c>
      <c r="H186" s="25" t="e">
        <f>INDEX('% выкупа'!B:B,MATCH(B186,'% выкупа'!A:A,0))</f>
        <v>#N/A</v>
      </c>
      <c r="I186" s="24">
        <f>IFERROR(INDEX(реклама!B:B,MATCH('Тех отчет'!B186,реклама!A:A,0)),0)</f>
        <v>0</v>
      </c>
      <c r="J186" s="24">
        <f>IFERROR(INDEX('Сумма по хранению'!B:B,MATCH(B186,'Сумма по хранению'!A:A,0)),0)</f>
        <v>0</v>
      </c>
      <c r="K186" s="24">
        <f>SUMIF('Детализация отчётов'!F:F,'Тех отчет'!B186, 'Детализация отчётов'!AK:AK)</f>
        <v>0</v>
      </c>
      <c r="L186" s="24" t="e">
        <f t="shared" si="14"/>
        <v>#DIV/0!</v>
      </c>
      <c r="M186" s="24" t="e">
        <f>INDEX('Остатки по складам'!B:B,MATCH(B186,'Остатки по складам'!A:A,0))</f>
        <v>#N/A</v>
      </c>
      <c r="N186" s="24">
        <f t="shared" si="15"/>
        <v>0</v>
      </c>
      <c r="O186" s="35">
        <f>SUMIF('Индекс локалицации'!A:A,'Тех отчет'!B186,'Индекс локалицации'!B:B)</f>
        <v>0</v>
      </c>
      <c r="P186" s="25" t="e">
        <f>AVERAGEIFS('Детализация отчётов'!W:W,'Детализация отчётов'!F:F,'Тех отчет'!B186,'Детализация отчётов'!J:J,"Продажа",'Детализация отчётов'!K:K,"Продажа")</f>
        <v>#DIV/0!</v>
      </c>
      <c r="Q186" s="23" t="e">
        <f>INDEX('Рейтинг по отзывам'!F:F,MATCH('Тех отчет'!B186,'Рейтинг по отзывам'!B:B,0))</f>
        <v>#N/A</v>
      </c>
      <c r="R186" s="26" t="e">
        <f>INDEX('рейтинг WB'!B:B,MATCH('Тех отчет'!B186,'рейтинг WB'!A:A,0))</f>
        <v>#N/A</v>
      </c>
      <c r="S186" s="27">
        <f>SUMIFS('Детализация отчётов'!AH:AH,'Детализация отчётов'!F:F,'Тех отчет'!B186,'Детализация отчётов'!J:J,"Продажа",'Детализация отчётов'!K:K,"Продажа")-SUMIFS('Детализация отчётов'!AH:AH,'Детализация отчётов'!F:F,'Тех отчет'!B186,'Детализация отчётов'!J:J,"Возврат",'Детализация отчётов'!K:K,"Возврат")</f>
        <v>0</v>
      </c>
      <c r="T186" s="23">
        <f>IFERROR(INDEX(Себестоимость!B:B,MATCH('Тех отчет'!B186,Себестоимость!A:A,0)),0)</f>
        <v>0</v>
      </c>
      <c r="U186" s="34" t="e">
        <f t="shared" si="16"/>
        <v>#DIV/0!</v>
      </c>
      <c r="V186" s="24">
        <f t="shared" si="18"/>
        <v>0</v>
      </c>
      <c r="W186" s="24">
        <f t="shared" si="19"/>
        <v>0</v>
      </c>
      <c r="X186" s="24" t="e">
        <f t="shared" si="17"/>
        <v>#DIV/0!</v>
      </c>
      <c r="Y186" s="23" t="e">
        <f>AVERAGEIFS('Детализация отчётов'!T:T,'Детализация отчётов'!F:F,'Тех отчет'!B186,'Детализация отчётов'!J:J,"Продажа",'Детализация отчётов'!K:K,"Продажа")</f>
        <v>#DIV/0!</v>
      </c>
      <c r="Z186" s="23">
        <f>SUMIF('Детализация отчётов'!F:F,'Тех отчет'!B186, 'Детализация отчётов'!AC:AC)</f>
        <v>0</v>
      </c>
      <c r="AA186" s="28"/>
      <c r="AB186" s="28"/>
      <c r="AC186" s="28"/>
      <c r="AD186" s="28"/>
      <c r="AE186" s="28"/>
      <c r="AF186" s="28"/>
    </row>
    <row r="187" spans="1:32" ht="14.25" customHeight="1" thickBot="1">
      <c r="A187" s="23"/>
      <c r="B187" s="23" t="s">
        <v>172</v>
      </c>
      <c r="C187" s="24">
        <f>SUMIF(Продажи!F:F,'Тех отчет'!B187,Продажи!M:M)</f>
        <v>0</v>
      </c>
      <c r="D187" s="24">
        <f>SUMIF(Продажи!F:F,'Тех отчет'!B187,Продажи!L:L)</f>
        <v>0</v>
      </c>
      <c r="E187" s="24">
        <f>SUMIFS('Детализация отчётов'!T:T,'Детализация отчётов'!F:F,'Тех отчет'!B187,'Детализация отчётов'!J:J,"Продажа",'Детализация отчётов'!K:K,"Продажа")-SUMIFS('Детализация отчётов'!T:T,'Детализация отчётов'!F:F,'Тех отчет'!B187,'Детализация отчётов'!J:J,"Возврат",'Детализация отчётов'!K:K,"Возврат")</f>
        <v>0</v>
      </c>
      <c r="F187" s="24">
        <f>SUMIFS('Детализация отчётов'!N:N,'Детализация отчётов'!F:F,'Тех отчет'!B187,'Детализация отчётов'!J:J,"Продажа",'Детализация отчётов'!K:K,"Продажа")-SUMIFS('Детализация отчётов'!N:N,'Детализация отчётов'!F:F,'Тех отчет'!B187,'Детализация отчётов'!J:J,"Возврат",'Детализация отчётов'!K:K,"Возврат")</f>
        <v>0</v>
      </c>
      <c r="G187" s="24">
        <f>IFERROR(AVERAGEIFS('Детализация отчётов'!P:P,'Детализация отчётов'!F:F,'Тех отчет'!B187,'Детализация отчётов'!J:J,"Продажа",'Детализация отчётов'!K:K,"Продажа"),0)</f>
        <v>0</v>
      </c>
      <c r="H187" s="25" t="e">
        <f>INDEX('% выкупа'!B:B,MATCH(B187,'% выкупа'!A:A,0))</f>
        <v>#N/A</v>
      </c>
      <c r="I187" s="24">
        <f>IFERROR(INDEX(реклама!B:B,MATCH('Тех отчет'!B187,реклама!A:A,0)),0)</f>
        <v>0</v>
      </c>
      <c r="J187" s="24">
        <f>IFERROR(INDEX('Сумма по хранению'!B:B,MATCH(B187,'Сумма по хранению'!A:A,0)),0)</f>
        <v>0</v>
      </c>
      <c r="K187" s="24">
        <f>SUMIF('Детализация отчётов'!F:F,'Тех отчет'!B187, 'Детализация отчётов'!AK:AK)</f>
        <v>0</v>
      </c>
      <c r="L187" s="24" t="e">
        <f t="shared" si="14"/>
        <v>#DIV/0!</v>
      </c>
      <c r="M187" s="24" t="e">
        <f>INDEX('Остатки по складам'!B:B,MATCH(B187,'Остатки по складам'!A:A,0))</f>
        <v>#N/A</v>
      </c>
      <c r="N187" s="24">
        <f t="shared" si="15"/>
        <v>0</v>
      </c>
      <c r="O187" s="35">
        <f>SUMIF('Индекс локалицации'!A:A,'Тех отчет'!B187,'Индекс локалицации'!B:B)</f>
        <v>0</v>
      </c>
      <c r="P187" s="25" t="e">
        <f>AVERAGEIFS('Детализация отчётов'!W:W,'Детализация отчётов'!F:F,'Тех отчет'!B187,'Детализация отчётов'!J:J,"Продажа",'Детализация отчётов'!K:K,"Продажа")</f>
        <v>#DIV/0!</v>
      </c>
      <c r="Q187" s="23" t="e">
        <f>INDEX('Рейтинг по отзывам'!F:F,MATCH('Тех отчет'!B187,'Рейтинг по отзывам'!B:B,0))</f>
        <v>#N/A</v>
      </c>
      <c r="R187" s="26" t="e">
        <f>INDEX('рейтинг WB'!B:B,MATCH('Тех отчет'!B187,'рейтинг WB'!A:A,0))</f>
        <v>#N/A</v>
      </c>
      <c r="S187" s="27">
        <f>SUMIFS('Детализация отчётов'!AH:AH,'Детализация отчётов'!F:F,'Тех отчет'!B187,'Детализация отчётов'!J:J,"Продажа",'Детализация отчётов'!K:K,"Продажа")-SUMIFS('Детализация отчётов'!AH:AH,'Детализация отчётов'!F:F,'Тех отчет'!B187,'Детализация отчётов'!J:J,"Возврат",'Детализация отчётов'!K:K,"Возврат")</f>
        <v>0</v>
      </c>
      <c r="T187" s="23">
        <f>IFERROR(INDEX(Себестоимость!B:B,MATCH('Тех отчет'!B187,Себестоимость!A:A,0)),0)</f>
        <v>0</v>
      </c>
      <c r="U187" s="34" t="e">
        <f t="shared" si="16"/>
        <v>#DIV/0!</v>
      </c>
      <c r="V187" s="24">
        <f t="shared" si="18"/>
        <v>0</v>
      </c>
      <c r="W187" s="24">
        <f t="shared" si="19"/>
        <v>0</v>
      </c>
      <c r="X187" s="24" t="e">
        <f t="shared" si="17"/>
        <v>#DIV/0!</v>
      </c>
      <c r="Y187" s="23" t="e">
        <f>AVERAGEIFS('Детализация отчётов'!T:T,'Детализация отчётов'!F:F,'Тех отчет'!B187,'Детализация отчётов'!J:J,"Продажа",'Детализация отчётов'!K:K,"Продажа")</f>
        <v>#DIV/0!</v>
      </c>
      <c r="Z187" s="23">
        <f>SUMIF('Детализация отчётов'!F:F,'Тех отчет'!B187, 'Детализация отчётов'!AC:AC)</f>
        <v>0</v>
      </c>
      <c r="AA187" s="28"/>
      <c r="AB187" s="28"/>
      <c r="AC187" s="28"/>
      <c r="AD187" s="28"/>
      <c r="AE187" s="28"/>
      <c r="AF187" s="28"/>
    </row>
    <row r="188" spans="1:32" ht="14.25" customHeight="1" thickBot="1">
      <c r="A188" s="23"/>
      <c r="B188" s="23" t="s">
        <v>173</v>
      </c>
      <c r="C188" s="24">
        <f>SUMIF(Продажи!F:F,'Тех отчет'!B188,Продажи!M:M)</f>
        <v>0</v>
      </c>
      <c r="D188" s="24">
        <f>SUMIF(Продажи!F:F,'Тех отчет'!B188,Продажи!L:L)</f>
        <v>0</v>
      </c>
      <c r="E188" s="24">
        <f>SUMIFS('Детализация отчётов'!T:T,'Детализация отчётов'!F:F,'Тех отчет'!B188,'Детализация отчётов'!J:J,"Продажа",'Детализация отчётов'!K:K,"Продажа")-SUMIFS('Детализация отчётов'!T:T,'Детализация отчётов'!F:F,'Тех отчет'!B188,'Детализация отчётов'!J:J,"Возврат",'Детализация отчётов'!K:K,"Возврат")</f>
        <v>0</v>
      </c>
      <c r="F188" s="24">
        <f>SUMIFS('Детализация отчётов'!N:N,'Детализация отчётов'!F:F,'Тех отчет'!B188,'Детализация отчётов'!J:J,"Продажа",'Детализация отчётов'!K:K,"Продажа")-SUMIFS('Детализация отчётов'!N:N,'Детализация отчётов'!F:F,'Тех отчет'!B188,'Детализация отчётов'!J:J,"Возврат",'Детализация отчётов'!K:K,"Возврат")</f>
        <v>0</v>
      </c>
      <c r="G188" s="24">
        <f>IFERROR(AVERAGEIFS('Детализация отчётов'!P:P,'Детализация отчётов'!F:F,'Тех отчет'!B188,'Детализация отчётов'!J:J,"Продажа",'Детализация отчётов'!K:K,"Продажа"),0)</f>
        <v>0</v>
      </c>
      <c r="H188" s="25" t="e">
        <f>INDEX('% выкупа'!B:B,MATCH(B188,'% выкупа'!A:A,0))</f>
        <v>#N/A</v>
      </c>
      <c r="I188" s="24">
        <f>IFERROR(INDEX(реклама!B:B,MATCH('Тех отчет'!B188,реклама!A:A,0)),0)</f>
        <v>0</v>
      </c>
      <c r="J188" s="24">
        <f>IFERROR(INDEX('Сумма по хранению'!B:B,MATCH(B188,'Сумма по хранению'!A:A,0)),0)</f>
        <v>0</v>
      </c>
      <c r="K188" s="24">
        <f>SUMIF('Детализация отчётов'!F:F,'Тех отчет'!B188, 'Детализация отчётов'!AK:AK)</f>
        <v>0</v>
      </c>
      <c r="L188" s="24" t="e">
        <f t="shared" si="14"/>
        <v>#DIV/0!</v>
      </c>
      <c r="M188" s="24" t="e">
        <f>INDEX('Остатки по складам'!B:B,MATCH(B188,'Остатки по складам'!A:A,0))</f>
        <v>#N/A</v>
      </c>
      <c r="N188" s="24">
        <f t="shared" si="15"/>
        <v>0</v>
      </c>
      <c r="O188" s="35">
        <f>SUMIF('Индекс локалицации'!A:A,'Тех отчет'!B188,'Индекс локалицации'!B:B)</f>
        <v>0</v>
      </c>
      <c r="P188" s="25" t="e">
        <f>AVERAGEIFS('Детализация отчётов'!W:W,'Детализация отчётов'!F:F,'Тех отчет'!B188,'Детализация отчётов'!J:J,"Продажа",'Детализация отчётов'!K:K,"Продажа")</f>
        <v>#DIV/0!</v>
      </c>
      <c r="Q188" s="23" t="e">
        <f>INDEX('Рейтинг по отзывам'!F:F,MATCH('Тех отчет'!B188,'Рейтинг по отзывам'!B:B,0))</f>
        <v>#N/A</v>
      </c>
      <c r="R188" s="26" t="e">
        <f>INDEX('рейтинг WB'!B:B,MATCH('Тех отчет'!B188,'рейтинг WB'!A:A,0))</f>
        <v>#N/A</v>
      </c>
      <c r="S188" s="27">
        <f>SUMIFS('Детализация отчётов'!AH:AH,'Детализация отчётов'!F:F,'Тех отчет'!B188,'Детализация отчётов'!J:J,"Продажа",'Детализация отчётов'!K:K,"Продажа")-SUMIFS('Детализация отчётов'!AH:AH,'Детализация отчётов'!F:F,'Тех отчет'!B188,'Детализация отчётов'!J:J,"Возврат",'Детализация отчётов'!K:K,"Возврат")</f>
        <v>0</v>
      </c>
      <c r="T188" s="23">
        <f>IFERROR(INDEX(Себестоимость!B:B,MATCH('Тех отчет'!B188,Себестоимость!A:A,0)),0)</f>
        <v>0</v>
      </c>
      <c r="U188" s="34" t="e">
        <f t="shared" si="16"/>
        <v>#DIV/0!</v>
      </c>
      <c r="V188" s="24">
        <f t="shared" si="18"/>
        <v>0</v>
      </c>
      <c r="W188" s="24">
        <f t="shared" si="19"/>
        <v>0</v>
      </c>
      <c r="X188" s="24" t="e">
        <f t="shared" si="17"/>
        <v>#DIV/0!</v>
      </c>
      <c r="Y188" s="23" t="e">
        <f>AVERAGEIFS('Детализация отчётов'!T:T,'Детализация отчётов'!F:F,'Тех отчет'!B188,'Детализация отчётов'!J:J,"Продажа",'Детализация отчётов'!K:K,"Продажа")</f>
        <v>#DIV/0!</v>
      </c>
      <c r="Z188" s="23">
        <f>SUMIF('Детализация отчётов'!F:F,'Тех отчет'!B188, 'Детализация отчётов'!AC:AC)</f>
        <v>0</v>
      </c>
      <c r="AA188" s="28"/>
      <c r="AB188" s="28"/>
      <c r="AC188" s="28"/>
      <c r="AD188" s="28"/>
      <c r="AE188" s="28"/>
      <c r="AF188" s="28"/>
    </row>
    <row r="189" spans="1:32" ht="14.25" customHeight="1" thickBot="1">
      <c r="A189" s="23"/>
      <c r="B189" s="23" t="s">
        <v>218</v>
      </c>
      <c r="C189" s="24">
        <f>SUMIF(Продажи!F:F,'Тех отчет'!B189,Продажи!M:M)</f>
        <v>0</v>
      </c>
      <c r="D189" s="24">
        <f>SUMIF(Продажи!F:F,'Тех отчет'!B189,Продажи!L:L)</f>
        <v>0</v>
      </c>
      <c r="E189" s="24">
        <f>SUMIFS('Детализация отчётов'!T:T,'Детализация отчётов'!F:F,'Тех отчет'!B189,'Детализация отчётов'!J:J,"Продажа",'Детализация отчётов'!K:K,"Продажа")-SUMIFS('Детализация отчётов'!T:T,'Детализация отчётов'!F:F,'Тех отчет'!B189,'Детализация отчётов'!J:J,"Возврат",'Детализация отчётов'!K:K,"Возврат")</f>
        <v>0</v>
      </c>
      <c r="F189" s="24">
        <f>SUMIFS('Детализация отчётов'!N:N,'Детализация отчётов'!F:F,'Тех отчет'!B189,'Детализация отчётов'!J:J,"Продажа",'Детализация отчётов'!K:K,"Продажа")-SUMIFS('Детализация отчётов'!N:N,'Детализация отчётов'!F:F,'Тех отчет'!B189,'Детализация отчётов'!J:J,"Возврат",'Детализация отчётов'!K:K,"Возврат")</f>
        <v>0</v>
      </c>
      <c r="G189" s="24">
        <f>IFERROR(AVERAGEIFS('Детализация отчётов'!P:P,'Детализация отчётов'!F:F,'Тех отчет'!B189,'Детализация отчётов'!J:J,"Продажа",'Детализация отчётов'!K:K,"Продажа"),0)</f>
        <v>0</v>
      </c>
      <c r="H189" s="25" t="e">
        <f>INDEX('% выкупа'!B:B,MATCH(B189,'% выкупа'!A:A,0))</f>
        <v>#N/A</v>
      </c>
      <c r="I189" s="24">
        <f>IFERROR(INDEX(реклама!B:B,MATCH('Тех отчет'!B189,реклама!A:A,0)),0)</f>
        <v>0</v>
      </c>
      <c r="J189" s="24">
        <f>IFERROR(INDEX('Сумма по хранению'!B:B,MATCH(B189,'Сумма по хранению'!A:A,0)),0)</f>
        <v>0</v>
      </c>
      <c r="K189" s="24">
        <f>SUMIF('Детализация отчётов'!F:F,'Тех отчет'!B189, 'Детализация отчётов'!AK:AK)</f>
        <v>0</v>
      </c>
      <c r="L189" s="24" t="e">
        <f t="shared" si="14"/>
        <v>#DIV/0!</v>
      </c>
      <c r="M189" s="24" t="e">
        <f>INDEX('Остатки по складам'!B:B,MATCH(B189,'Остатки по складам'!A:A,0))</f>
        <v>#N/A</v>
      </c>
      <c r="N189" s="24">
        <f t="shared" si="15"/>
        <v>0</v>
      </c>
      <c r="O189" s="35">
        <f>SUMIF('Индекс локалицации'!A:A,'Тех отчет'!B189,'Индекс локалицации'!B:B)</f>
        <v>0</v>
      </c>
      <c r="P189" s="25" t="e">
        <f>AVERAGEIFS('Детализация отчётов'!W:W,'Детализация отчётов'!F:F,'Тех отчет'!B189,'Детализация отчётов'!J:J,"Продажа",'Детализация отчётов'!K:K,"Продажа")</f>
        <v>#DIV/0!</v>
      </c>
      <c r="Q189" s="23" t="e">
        <f>INDEX('Рейтинг по отзывам'!F:F,MATCH('Тех отчет'!B189,'Рейтинг по отзывам'!B:B,0))</f>
        <v>#N/A</v>
      </c>
      <c r="R189" s="26" t="e">
        <f>INDEX('рейтинг WB'!B:B,MATCH('Тех отчет'!B189,'рейтинг WB'!A:A,0))</f>
        <v>#N/A</v>
      </c>
      <c r="S189" s="27">
        <f>SUMIFS('Детализация отчётов'!AH:AH,'Детализация отчётов'!F:F,'Тех отчет'!B189,'Детализация отчётов'!J:J,"Продажа",'Детализация отчётов'!K:K,"Продажа")-SUMIFS('Детализация отчётов'!AH:AH,'Детализация отчётов'!F:F,'Тех отчет'!B189,'Детализация отчётов'!J:J,"Возврат",'Детализация отчётов'!K:K,"Возврат")</f>
        <v>0</v>
      </c>
      <c r="T189" s="23">
        <f>IFERROR(INDEX(Себестоимость!B:B,MATCH('Тех отчет'!B189,Себестоимость!A:A,0)),0)</f>
        <v>0</v>
      </c>
      <c r="U189" s="34" t="e">
        <f t="shared" si="16"/>
        <v>#DIV/0!</v>
      </c>
      <c r="V189" s="24">
        <f t="shared" si="18"/>
        <v>0</v>
      </c>
      <c r="W189" s="24">
        <f t="shared" si="19"/>
        <v>0</v>
      </c>
      <c r="X189" s="24" t="e">
        <f t="shared" si="17"/>
        <v>#DIV/0!</v>
      </c>
      <c r="Y189" s="23" t="e">
        <f>AVERAGEIFS('Детализация отчётов'!T:T,'Детализация отчётов'!F:F,'Тех отчет'!B189,'Детализация отчётов'!J:J,"Продажа",'Детализация отчётов'!K:K,"Продажа")</f>
        <v>#DIV/0!</v>
      </c>
      <c r="Z189" s="23">
        <f>SUMIF('Детализация отчётов'!F:F,'Тех отчет'!B189, 'Детализация отчётов'!AC:AC)</f>
        <v>0</v>
      </c>
      <c r="AA189" s="28"/>
      <c r="AB189" s="28"/>
      <c r="AC189" s="28"/>
      <c r="AD189" s="28"/>
      <c r="AE189" s="28"/>
      <c r="AF189" s="28"/>
    </row>
    <row r="190" spans="1:32" ht="14.25" customHeight="1" thickBot="1">
      <c r="A190" s="23"/>
      <c r="B190" s="23" t="s">
        <v>219</v>
      </c>
      <c r="C190" s="24">
        <f>SUMIF(Продажи!F:F,'Тех отчет'!B190,Продажи!M:M)</f>
        <v>0</v>
      </c>
      <c r="D190" s="24">
        <f>SUMIF(Продажи!F:F,'Тех отчет'!B190,Продажи!L:L)</f>
        <v>0</v>
      </c>
      <c r="E190" s="24">
        <f>SUMIFS('Детализация отчётов'!T:T,'Детализация отчётов'!F:F,'Тех отчет'!B190,'Детализация отчётов'!J:J,"Продажа",'Детализация отчётов'!K:K,"Продажа")-SUMIFS('Детализация отчётов'!T:T,'Детализация отчётов'!F:F,'Тех отчет'!B190,'Детализация отчётов'!J:J,"Возврат",'Детализация отчётов'!K:K,"Возврат")</f>
        <v>0</v>
      </c>
      <c r="F190" s="24">
        <f>SUMIFS('Детализация отчётов'!N:N,'Детализация отчётов'!F:F,'Тех отчет'!B190,'Детализация отчётов'!J:J,"Продажа",'Детализация отчётов'!K:K,"Продажа")-SUMIFS('Детализация отчётов'!N:N,'Детализация отчётов'!F:F,'Тех отчет'!B190,'Детализация отчётов'!J:J,"Возврат",'Детализация отчётов'!K:K,"Возврат")</f>
        <v>0</v>
      </c>
      <c r="G190" s="24">
        <f>IFERROR(AVERAGEIFS('Детализация отчётов'!P:P,'Детализация отчётов'!F:F,'Тех отчет'!B190,'Детализация отчётов'!J:J,"Продажа",'Детализация отчётов'!K:K,"Продажа"),0)</f>
        <v>0</v>
      </c>
      <c r="H190" s="25" t="e">
        <f>INDEX('% выкупа'!B:B,MATCH(B190,'% выкупа'!A:A,0))</f>
        <v>#N/A</v>
      </c>
      <c r="I190" s="24">
        <f>IFERROR(INDEX(реклама!B:B,MATCH('Тех отчет'!B190,реклама!A:A,0)),0)</f>
        <v>0</v>
      </c>
      <c r="J190" s="24">
        <f>IFERROR(INDEX('Сумма по хранению'!B:B,MATCH(B190,'Сумма по хранению'!A:A,0)),0)</f>
        <v>0</v>
      </c>
      <c r="K190" s="24">
        <f>SUMIF('Детализация отчётов'!F:F,'Тех отчет'!B190, 'Детализация отчётов'!AK:AK)</f>
        <v>0</v>
      </c>
      <c r="L190" s="24" t="e">
        <f t="shared" si="14"/>
        <v>#DIV/0!</v>
      </c>
      <c r="M190" s="24" t="e">
        <f>INDEX('Остатки по складам'!B:B,MATCH(B190,'Остатки по складам'!A:A,0))</f>
        <v>#N/A</v>
      </c>
      <c r="N190" s="24">
        <f t="shared" si="15"/>
        <v>0</v>
      </c>
      <c r="O190" s="35">
        <f>SUMIF('Индекс локалицации'!A:A,'Тех отчет'!B190,'Индекс локалицации'!B:B)</f>
        <v>0</v>
      </c>
      <c r="P190" s="25" t="e">
        <f>AVERAGEIFS('Детализация отчётов'!W:W,'Детализация отчётов'!F:F,'Тех отчет'!B190,'Детализация отчётов'!J:J,"Продажа",'Детализация отчётов'!K:K,"Продажа")</f>
        <v>#DIV/0!</v>
      </c>
      <c r="Q190" s="23" t="e">
        <f>INDEX('Рейтинг по отзывам'!F:F,MATCH('Тех отчет'!B190,'Рейтинг по отзывам'!B:B,0))</f>
        <v>#N/A</v>
      </c>
      <c r="R190" s="26" t="e">
        <f>INDEX('рейтинг WB'!B:B,MATCH('Тех отчет'!B190,'рейтинг WB'!A:A,0))</f>
        <v>#N/A</v>
      </c>
      <c r="S190" s="27">
        <f>SUMIFS('Детализация отчётов'!AH:AH,'Детализация отчётов'!F:F,'Тех отчет'!B190,'Детализация отчётов'!J:J,"Продажа",'Детализация отчётов'!K:K,"Продажа")-SUMIFS('Детализация отчётов'!AH:AH,'Детализация отчётов'!F:F,'Тех отчет'!B190,'Детализация отчётов'!J:J,"Возврат",'Детализация отчётов'!K:K,"Возврат")</f>
        <v>0</v>
      </c>
      <c r="T190" s="23">
        <f>IFERROR(INDEX(Себестоимость!B:B,MATCH('Тех отчет'!B190,Себестоимость!A:A,0)),0)</f>
        <v>0</v>
      </c>
      <c r="U190" s="34" t="e">
        <f t="shared" si="16"/>
        <v>#DIV/0!</v>
      </c>
      <c r="V190" s="24">
        <f t="shared" si="18"/>
        <v>0</v>
      </c>
      <c r="W190" s="24">
        <f t="shared" si="19"/>
        <v>0</v>
      </c>
      <c r="X190" s="24" t="e">
        <f t="shared" si="17"/>
        <v>#DIV/0!</v>
      </c>
      <c r="Y190" s="23" t="e">
        <f>AVERAGEIFS('Детализация отчётов'!T:T,'Детализация отчётов'!F:F,'Тех отчет'!B190,'Детализация отчётов'!J:J,"Продажа",'Детализация отчётов'!K:K,"Продажа")</f>
        <v>#DIV/0!</v>
      </c>
      <c r="Z190" s="23">
        <f>SUMIF('Детализация отчётов'!F:F,'Тех отчет'!B190, 'Детализация отчётов'!AC:AC)</f>
        <v>0</v>
      </c>
      <c r="AA190" s="28"/>
      <c r="AB190" s="28"/>
      <c r="AC190" s="28"/>
      <c r="AD190" s="28"/>
      <c r="AE190" s="28"/>
      <c r="AF190" s="28"/>
    </row>
    <row r="191" spans="1:32" ht="14.25" customHeight="1" thickBot="1">
      <c r="A191" s="23"/>
      <c r="B191" s="23" t="s">
        <v>220</v>
      </c>
      <c r="C191" s="24">
        <f>SUMIF(Продажи!F:F,'Тех отчет'!B191,Продажи!M:M)</f>
        <v>0</v>
      </c>
      <c r="D191" s="24">
        <f>SUMIF(Продажи!F:F,'Тех отчет'!B191,Продажи!L:L)</f>
        <v>0</v>
      </c>
      <c r="E191" s="24">
        <f>SUMIFS('Детализация отчётов'!T:T,'Детализация отчётов'!F:F,'Тех отчет'!B191,'Детализация отчётов'!J:J,"Продажа",'Детализация отчётов'!K:K,"Продажа")-SUMIFS('Детализация отчётов'!T:T,'Детализация отчётов'!F:F,'Тех отчет'!B191,'Детализация отчётов'!J:J,"Возврат",'Детализация отчётов'!K:K,"Возврат")</f>
        <v>0</v>
      </c>
      <c r="F191" s="24">
        <f>SUMIFS('Детализация отчётов'!N:N,'Детализация отчётов'!F:F,'Тех отчет'!B191,'Детализация отчётов'!J:J,"Продажа",'Детализация отчётов'!K:K,"Продажа")-SUMIFS('Детализация отчётов'!N:N,'Детализация отчётов'!F:F,'Тех отчет'!B191,'Детализация отчётов'!J:J,"Возврат",'Детализация отчётов'!K:K,"Возврат")</f>
        <v>0</v>
      </c>
      <c r="G191" s="24">
        <f>IFERROR(AVERAGEIFS('Детализация отчётов'!P:P,'Детализация отчётов'!F:F,'Тех отчет'!B191,'Детализация отчётов'!J:J,"Продажа",'Детализация отчётов'!K:K,"Продажа"),0)</f>
        <v>0</v>
      </c>
      <c r="H191" s="25" t="e">
        <f>INDEX('% выкупа'!B:B,MATCH(B191,'% выкупа'!A:A,0))</f>
        <v>#N/A</v>
      </c>
      <c r="I191" s="24">
        <f>IFERROR(INDEX(реклама!B:B,MATCH('Тех отчет'!B191,реклама!A:A,0)),0)</f>
        <v>0</v>
      </c>
      <c r="J191" s="24">
        <f>IFERROR(INDEX('Сумма по хранению'!B:B,MATCH(B191,'Сумма по хранению'!A:A,0)),0)</f>
        <v>0</v>
      </c>
      <c r="K191" s="24">
        <f>SUMIF('Детализация отчётов'!F:F,'Тех отчет'!B191, 'Детализация отчётов'!AK:AK)</f>
        <v>0</v>
      </c>
      <c r="L191" s="24" t="e">
        <f t="shared" si="14"/>
        <v>#DIV/0!</v>
      </c>
      <c r="M191" s="24" t="e">
        <f>INDEX('Остатки по складам'!B:B,MATCH(B191,'Остатки по складам'!A:A,0))</f>
        <v>#N/A</v>
      </c>
      <c r="N191" s="24">
        <f t="shared" si="15"/>
        <v>0</v>
      </c>
      <c r="O191" s="35">
        <f>SUMIF('Индекс локалицации'!A:A,'Тех отчет'!B191,'Индекс локалицации'!B:B)</f>
        <v>0</v>
      </c>
      <c r="P191" s="25" t="e">
        <f>AVERAGEIFS('Детализация отчётов'!W:W,'Детализация отчётов'!F:F,'Тех отчет'!B191,'Детализация отчётов'!J:J,"Продажа",'Детализация отчётов'!K:K,"Продажа")</f>
        <v>#DIV/0!</v>
      </c>
      <c r="Q191" s="23" t="e">
        <f>INDEX('Рейтинг по отзывам'!F:F,MATCH('Тех отчет'!B191,'Рейтинг по отзывам'!B:B,0))</f>
        <v>#N/A</v>
      </c>
      <c r="R191" s="26" t="e">
        <f>INDEX('рейтинг WB'!B:B,MATCH('Тех отчет'!B191,'рейтинг WB'!A:A,0))</f>
        <v>#N/A</v>
      </c>
      <c r="S191" s="27">
        <f>SUMIFS('Детализация отчётов'!AH:AH,'Детализация отчётов'!F:F,'Тех отчет'!B191,'Детализация отчётов'!J:J,"Продажа",'Детализация отчётов'!K:K,"Продажа")-SUMIFS('Детализация отчётов'!AH:AH,'Детализация отчётов'!F:F,'Тех отчет'!B191,'Детализация отчётов'!J:J,"Возврат",'Детализация отчётов'!K:K,"Возврат")</f>
        <v>0</v>
      </c>
      <c r="T191" s="23">
        <f>IFERROR(INDEX(Себестоимость!B:B,MATCH('Тех отчет'!B191,Себестоимость!A:A,0)),0)</f>
        <v>0</v>
      </c>
      <c r="U191" s="34" t="e">
        <f t="shared" si="16"/>
        <v>#DIV/0!</v>
      </c>
      <c r="V191" s="24">
        <f t="shared" si="18"/>
        <v>0</v>
      </c>
      <c r="W191" s="24">
        <f t="shared" si="19"/>
        <v>0</v>
      </c>
      <c r="X191" s="24" t="e">
        <f t="shared" si="17"/>
        <v>#DIV/0!</v>
      </c>
      <c r="Y191" s="23" t="e">
        <f>AVERAGEIFS('Детализация отчётов'!T:T,'Детализация отчётов'!F:F,'Тех отчет'!B191,'Детализация отчётов'!J:J,"Продажа",'Детализация отчётов'!K:K,"Продажа")</f>
        <v>#DIV/0!</v>
      </c>
      <c r="Z191" s="23">
        <f>SUMIF('Детализация отчётов'!F:F,'Тех отчет'!B191, 'Детализация отчётов'!AC:AC)</f>
        <v>0</v>
      </c>
      <c r="AA191" s="28"/>
      <c r="AB191" s="28"/>
      <c r="AC191" s="28"/>
      <c r="AD191" s="28"/>
      <c r="AE191" s="28"/>
      <c r="AF191" s="28"/>
    </row>
    <row r="192" spans="1:32" ht="14.25" customHeight="1" thickBot="1">
      <c r="A192" s="23"/>
      <c r="B192" s="23" t="s">
        <v>229</v>
      </c>
      <c r="C192" s="24">
        <f>SUMIF(Продажи!F:F,'Тех отчет'!B192,Продажи!M:M)</f>
        <v>0</v>
      </c>
      <c r="D192" s="24">
        <f>SUMIF(Продажи!F:F,'Тех отчет'!B192,Продажи!L:L)</f>
        <v>0</v>
      </c>
      <c r="E192" s="24">
        <f>SUMIFS('Детализация отчётов'!T:T,'Детализация отчётов'!F:F,'Тех отчет'!B192,'Детализация отчётов'!J:J,"Продажа",'Детализация отчётов'!K:K,"Продажа")-SUMIFS('Детализация отчётов'!T:T,'Детализация отчётов'!F:F,'Тех отчет'!B192,'Детализация отчётов'!J:J,"Возврат",'Детализация отчётов'!K:K,"Возврат")</f>
        <v>0</v>
      </c>
      <c r="F192" s="24">
        <f>SUMIFS('Детализация отчётов'!N:N,'Детализация отчётов'!F:F,'Тех отчет'!B192,'Детализация отчётов'!J:J,"Продажа",'Детализация отчётов'!K:K,"Продажа")-SUMIFS('Детализация отчётов'!N:N,'Детализация отчётов'!F:F,'Тех отчет'!B192,'Детализация отчётов'!J:J,"Возврат",'Детализация отчётов'!K:K,"Возврат")</f>
        <v>0</v>
      </c>
      <c r="G192" s="24">
        <f>IFERROR(AVERAGEIFS('Детализация отчётов'!P:P,'Детализация отчётов'!F:F,'Тех отчет'!B192,'Детализация отчётов'!J:J,"Продажа",'Детализация отчётов'!K:K,"Продажа"),0)</f>
        <v>0</v>
      </c>
      <c r="H192" s="25" t="e">
        <f>INDEX('% выкупа'!B:B,MATCH(B192,'% выкупа'!A:A,0))</f>
        <v>#N/A</v>
      </c>
      <c r="I192" s="24">
        <f>IFERROR(INDEX(реклама!B:B,MATCH('Тех отчет'!B192,реклама!A:A,0)),0)</f>
        <v>0</v>
      </c>
      <c r="J192" s="24">
        <f>IFERROR(INDEX('Сумма по хранению'!B:B,MATCH(B192,'Сумма по хранению'!A:A,0)),0)</f>
        <v>0</v>
      </c>
      <c r="K192" s="24">
        <f>SUMIF('Детализация отчётов'!F:F,'Тех отчет'!B192, 'Детализация отчётов'!AK:AK)</f>
        <v>0</v>
      </c>
      <c r="L192" s="24" t="e">
        <f t="shared" si="14"/>
        <v>#DIV/0!</v>
      </c>
      <c r="M192" s="24" t="e">
        <f>INDEX('Остатки по складам'!B:B,MATCH(B192,'Остатки по складам'!A:A,0))</f>
        <v>#N/A</v>
      </c>
      <c r="N192" s="24">
        <f t="shared" si="15"/>
        <v>0</v>
      </c>
      <c r="O192" s="35">
        <f>SUMIF('Индекс локалицации'!A:A,'Тех отчет'!B192,'Индекс локалицации'!B:B)</f>
        <v>0</v>
      </c>
      <c r="P192" s="25" t="e">
        <f>AVERAGEIFS('Детализация отчётов'!W:W,'Детализация отчётов'!F:F,'Тех отчет'!B192,'Детализация отчётов'!J:J,"Продажа",'Детализация отчётов'!K:K,"Продажа")</f>
        <v>#DIV/0!</v>
      </c>
      <c r="Q192" s="23" t="e">
        <f>INDEX('Рейтинг по отзывам'!F:F,MATCH('Тех отчет'!B192,'Рейтинг по отзывам'!B:B,0))</f>
        <v>#N/A</v>
      </c>
      <c r="R192" s="26" t="e">
        <f>INDEX('рейтинг WB'!B:B,MATCH('Тех отчет'!B192,'рейтинг WB'!A:A,0))</f>
        <v>#N/A</v>
      </c>
      <c r="S192" s="27">
        <f>SUMIFS('Детализация отчётов'!AH:AH,'Детализация отчётов'!F:F,'Тех отчет'!B192,'Детализация отчётов'!J:J,"Продажа",'Детализация отчётов'!K:K,"Продажа")-SUMIFS('Детализация отчётов'!AH:AH,'Детализация отчётов'!F:F,'Тех отчет'!B192,'Детализация отчётов'!J:J,"Возврат",'Детализация отчётов'!K:K,"Возврат")</f>
        <v>0</v>
      </c>
      <c r="T192" s="23">
        <f>IFERROR(INDEX(Себестоимость!B:B,MATCH('Тех отчет'!B192,Себестоимость!A:A,0)),0)</f>
        <v>0</v>
      </c>
      <c r="U192" s="34" t="e">
        <f t="shared" si="16"/>
        <v>#DIV/0!</v>
      </c>
      <c r="V192" s="24">
        <f t="shared" si="18"/>
        <v>0</v>
      </c>
      <c r="W192" s="24">
        <f t="shared" si="19"/>
        <v>0</v>
      </c>
      <c r="X192" s="24" t="e">
        <f t="shared" si="17"/>
        <v>#DIV/0!</v>
      </c>
      <c r="Y192" s="23" t="e">
        <f>AVERAGEIFS('Детализация отчётов'!T:T,'Детализация отчётов'!F:F,'Тех отчет'!B192,'Детализация отчётов'!J:J,"Продажа",'Детализация отчётов'!K:K,"Продажа")</f>
        <v>#DIV/0!</v>
      </c>
      <c r="Z192" s="23">
        <f>SUMIF('Детализация отчётов'!F:F,'Тех отчет'!B192, 'Детализация отчётов'!AC:AC)</f>
        <v>0</v>
      </c>
      <c r="AA192" s="28"/>
      <c r="AB192" s="28"/>
      <c r="AC192" s="28"/>
      <c r="AD192" s="28"/>
      <c r="AE192" s="28"/>
      <c r="AF192" s="28"/>
    </row>
    <row r="193" spans="1:32" ht="14.25" customHeight="1" thickBot="1">
      <c r="A193" s="23" t="s">
        <v>75</v>
      </c>
      <c r="B193" s="23" t="s">
        <v>293</v>
      </c>
      <c r="C193" s="24">
        <f>SUMIF(Продажи!F:F,'Тех отчет'!B193,Продажи!M:M)</f>
        <v>0</v>
      </c>
      <c r="D193" s="24">
        <f>SUMIF(Продажи!F:F,'Тех отчет'!B193,Продажи!L:L)</f>
        <v>0</v>
      </c>
      <c r="E193" s="24">
        <f>SUMIFS('Детализация отчётов'!T:T,'Детализация отчётов'!F:F,'Тех отчет'!B193,'Детализация отчётов'!J:J,"Продажа",'Детализация отчётов'!K:K,"Продажа")-SUMIFS('Детализация отчётов'!T:T,'Детализация отчётов'!F:F,'Тех отчет'!B193,'Детализация отчётов'!J:J,"Возврат",'Детализация отчётов'!K:K,"Возврат")</f>
        <v>0</v>
      </c>
      <c r="F193" s="24">
        <f>SUMIFS('Детализация отчётов'!N:N,'Детализация отчётов'!F:F,'Тех отчет'!B193,'Детализация отчётов'!J:J,"Продажа",'Детализация отчётов'!K:K,"Продажа")-SUMIFS('Детализация отчётов'!N:N,'Детализация отчётов'!F:F,'Тех отчет'!B193,'Детализация отчётов'!J:J,"Возврат",'Детализация отчётов'!K:K,"Возврат")</f>
        <v>0</v>
      </c>
      <c r="G193" s="24">
        <f>IFERROR(AVERAGEIFS('Детализация отчётов'!P:P,'Детализация отчётов'!F:F,'Тех отчет'!B193,'Детализация отчётов'!J:J,"Продажа",'Детализация отчётов'!K:K,"Продажа"),0)</f>
        <v>0</v>
      </c>
      <c r="H193" s="25" t="e">
        <f>INDEX('% выкупа'!B:B,MATCH(B193,'% выкупа'!A:A,0))</f>
        <v>#N/A</v>
      </c>
      <c r="I193" s="24">
        <f>IFERROR(INDEX(реклама!B:B,MATCH('Тех отчет'!B193,реклама!A:A,0)),0)</f>
        <v>0</v>
      </c>
      <c r="J193" s="24">
        <f>IFERROR(INDEX('Сумма по хранению'!B:B,MATCH(B193,'Сумма по хранению'!A:A,0)),0)</f>
        <v>0</v>
      </c>
      <c r="K193" s="24">
        <f>SUMIF('Детализация отчётов'!F:F,'Тех отчет'!B193, 'Детализация отчётов'!AK:AK)</f>
        <v>0</v>
      </c>
      <c r="L193" s="24" t="e">
        <f t="shared" si="14"/>
        <v>#DIV/0!</v>
      </c>
      <c r="M193" s="24" t="e">
        <f>INDEX('Остатки по складам'!B:B,MATCH(B193,'Остатки по складам'!A:A,0))</f>
        <v>#N/A</v>
      </c>
      <c r="N193" s="24">
        <f t="shared" si="15"/>
        <v>0</v>
      </c>
      <c r="O193" s="35">
        <f>SUMIF('Индекс локалицации'!A:A,'Тех отчет'!B193,'Индекс локалицации'!B:B)</f>
        <v>0</v>
      </c>
      <c r="P193" s="25" t="e">
        <f>AVERAGEIFS('Детализация отчётов'!W:W,'Детализация отчётов'!F:F,'Тех отчет'!B193,'Детализация отчётов'!J:J,"Продажа",'Детализация отчётов'!K:K,"Продажа")</f>
        <v>#DIV/0!</v>
      </c>
      <c r="Q193" s="23" t="e">
        <f>INDEX('Рейтинг по отзывам'!F:F,MATCH('Тех отчет'!B193,'Рейтинг по отзывам'!B:B,0))</f>
        <v>#N/A</v>
      </c>
      <c r="R193" s="26" t="e">
        <f>INDEX('рейтинг WB'!B:B,MATCH('Тех отчет'!B193,'рейтинг WB'!A:A,0))</f>
        <v>#N/A</v>
      </c>
      <c r="S193" s="27">
        <f>SUMIFS('Детализация отчётов'!AH:AH,'Детализация отчётов'!F:F,'Тех отчет'!B193,'Детализация отчётов'!J:J,"Продажа",'Детализация отчётов'!K:K,"Продажа")-SUMIFS('Детализация отчётов'!AH:AH,'Детализация отчётов'!F:F,'Тех отчет'!B193,'Детализация отчётов'!J:J,"Возврат",'Детализация отчётов'!K:K,"Возврат")</f>
        <v>0</v>
      </c>
      <c r="T193" s="23">
        <f>IFERROR(INDEX(Себестоимость!B:B,MATCH('Тех отчет'!B193,Себестоимость!A:A,0)),0)</f>
        <v>0</v>
      </c>
      <c r="U193" s="34" t="e">
        <f t="shared" si="16"/>
        <v>#DIV/0!</v>
      </c>
      <c r="V193" s="24">
        <f t="shared" si="18"/>
        <v>0</v>
      </c>
      <c r="W193" s="24">
        <f t="shared" si="19"/>
        <v>0</v>
      </c>
      <c r="X193" s="24" t="e">
        <f t="shared" si="17"/>
        <v>#DIV/0!</v>
      </c>
      <c r="Y193" s="23" t="e">
        <f>AVERAGEIFS('Детализация отчётов'!T:T,'Детализация отчётов'!F:F,'Тех отчет'!B193,'Детализация отчётов'!J:J,"Продажа",'Детализация отчётов'!K:K,"Продажа")</f>
        <v>#DIV/0!</v>
      </c>
      <c r="Z193" s="23">
        <f>SUMIF('Детализация отчётов'!F:F,'Тех отчет'!B193, 'Детализация отчётов'!AC:AC)</f>
        <v>0</v>
      </c>
      <c r="AA193" s="28"/>
      <c r="AB193" s="28"/>
      <c r="AC193" s="28"/>
      <c r="AD193" s="28"/>
      <c r="AE193" s="28"/>
      <c r="AF193" s="28"/>
    </row>
    <row r="194" spans="1:32" ht="14.25" customHeight="1" thickBot="1">
      <c r="A194" s="23" t="s">
        <v>75</v>
      </c>
      <c r="B194" s="23" t="s">
        <v>294</v>
      </c>
      <c r="C194" s="24">
        <f>SUMIF(Продажи!F:F,'Тех отчет'!B194,Продажи!M:M)</f>
        <v>0</v>
      </c>
      <c r="D194" s="24">
        <f>SUMIF(Продажи!F:F,'Тех отчет'!B194,Продажи!L:L)</f>
        <v>0</v>
      </c>
      <c r="E194" s="24">
        <f>SUMIFS('Детализация отчётов'!T:T,'Детализация отчётов'!F:F,'Тех отчет'!B194,'Детализация отчётов'!J:J,"Продажа",'Детализация отчётов'!K:K,"Продажа")-SUMIFS('Детализация отчётов'!T:T,'Детализация отчётов'!F:F,'Тех отчет'!B194,'Детализация отчётов'!J:J,"Возврат",'Детализация отчётов'!K:K,"Возврат")</f>
        <v>0</v>
      </c>
      <c r="F194" s="24">
        <f>SUMIFS('Детализация отчётов'!N:N,'Детализация отчётов'!F:F,'Тех отчет'!B194,'Детализация отчётов'!J:J,"Продажа",'Детализация отчётов'!K:K,"Продажа")-SUMIFS('Детализация отчётов'!N:N,'Детализация отчётов'!F:F,'Тех отчет'!B194,'Детализация отчётов'!J:J,"Возврат",'Детализация отчётов'!K:K,"Возврат")</f>
        <v>0</v>
      </c>
      <c r="G194" s="24">
        <f>IFERROR(AVERAGEIFS('Детализация отчётов'!P:P,'Детализация отчётов'!F:F,'Тех отчет'!B194,'Детализация отчётов'!J:J,"Продажа",'Детализация отчётов'!K:K,"Продажа"),0)</f>
        <v>0</v>
      </c>
      <c r="H194" s="25" t="e">
        <f>INDEX('% выкупа'!B:B,MATCH(B194,'% выкупа'!A:A,0))</f>
        <v>#N/A</v>
      </c>
      <c r="I194" s="24">
        <f>IFERROR(INDEX(реклама!B:B,MATCH('Тех отчет'!B194,реклама!A:A,0)),0)</f>
        <v>0</v>
      </c>
      <c r="J194" s="24">
        <f>IFERROR(INDEX('Сумма по хранению'!B:B,MATCH(B194,'Сумма по хранению'!A:A,0)),0)</f>
        <v>0</v>
      </c>
      <c r="K194" s="24">
        <f>SUMIF('Детализация отчётов'!F:F,'Тех отчет'!B194, 'Детализация отчётов'!AK:AK)</f>
        <v>0</v>
      </c>
      <c r="L194" s="24" t="e">
        <f t="shared" si="14"/>
        <v>#DIV/0!</v>
      </c>
      <c r="M194" s="24" t="e">
        <f>INDEX('Остатки по складам'!B:B,MATCH(B194,'Остатки по складам'!A:A,0))</f>
        <v>#N/A</v>
      </c>
      <c r="N194" s="24">
        <f t="shared" si="15"/>
        <v>0</v>
      </c>
      <c r="O194" s="35">
        <f>SUMIF('Индекс локалицации'!A:A,'Тех отчет'!B194,'Индекс локалицации'!B:B)</f>
        <v>0</v>
      </c>
      <c r="P194" s="25" t="e">
        <f>AVERAGEIFS('Детализация отчётов'!W:W,'Детализация отчётов'!F:F,'Тех отчет'!B194,'Детализация отчётов'!J:J,"Продажа",'Детализация отчётов'!K:K,"Продажа")</f>
        <v>#DIV/0!</v>
      </c>
      <c r="Q194" s="23" t="e">
        <f>INDEX('Рейтинг по отзывам'!F:F,MATCH('Тех отчет'!B194,'Рейтинг по отзывам'!B:B,0))</f>
        <v>#N/A</v>
      </c>
      <c r="R194" s="26" t="e">
        <f>INDEX('рейтинг WB'!B:B,MATCH('Тех отчет'!B194,'рейтинг WB'!A:A,0))</f>
        <v>#N/A</v>
      </c>
      <c r="S194" s="27">
        <f>SUMIFS('Детализация отчётов'!AH:AH,'Детализация отчётов'!F:F,'Тех отчет'!B194,'Детализация отчётов'!J:J,"Продажа",'Детализация отчётов'!K:K,"Продажа")-SUMIFS('Детализация отчётов'!AH:AH,'Детализация отчётов'!F:F,'Тех отчет'!B194,'Детализация отчётов'!J:J,"Возврат",'Детализация отчётов'!K:K,"Возврат")</f>
        <v>0</v>
      </c>
      <c r="T194" s="23">
        <f>IFERROR(INDEX(Себестоимость!B:B,MATCH('Тех отчет'!B194,Себестоимость!A:A,0)),0)</f>
        <v>0</v>
      </c>
      <c r="U194" s="34" t="e">
        <f t="shared" si="16"/>
        <v>#DIV/0!</v>
      </c>
      <c r="V194" s="24">
        <f t="shared" si="18"/>
        <v>0</v>
      </c>
      <c r="W194" s="24">
        <f t="shared" si="19"/>
        <v>0</v>
      </c>
      <c r="X194" s="24" t="e">
        <f t="shared" si="17"/>
        <v>#DIV/0!</v>
      </c>
      <c r="Y194" s="23" t="e">
        <f>AVERAGEIFS('Детализация отчётов'!T:T,'Детализация отчётов'!F:F,'Тех отчет'!B194,'Детализация отчётов'!J:J,"Продажа",'Детализация отчётов'!K:K,"Продажа")</f>
        <v>#DIV/0!</v>
      </c>
      <c r="Z194" s="23">
        <f>SUMIF('Детализация отчётов'!F:F,'Тех отчет'!B194, 'Детализация отчётов'!AC:AC)</f>
        <v>0</v>
      </c>
      <c r="AA194" s="28"/>
      <c r="AB194" s="28"/>
      <c r="AC194" s="28"/>
      <c r="AD194" s="28"/>
      <c r="AE194" s="28"/>
      <c r="AF194" s="28"/>
    </row>
    <row r="195" spans="1:32" ht="14.25" customHeight="1" thickBot="1">
      <c r="A195" s="23" t="s">
        <v>75</v>
      </c>
      <c r="B195" s="23" t="s">
        <v>270</v>
      </c>
      <c r="C195" s="24">
        <f>SUMIF(Продажи!F:F,'Тех отчет'!B195,Продажи!M:M)</f>
        <v>0</v>
      </c>
      <c r="D195" s="24">
        <f>SUMIF(Продажи!F:F,'Тех отчет'!B195,Продажи!L:L)</f>
        <v>0</v>
      </c>
      <c r="E195" s="24">
        <f>SUMIFS('Детализация отчётов'!T:T,'Детализация отчётов'!F:F,'Тех отчет'!B195,'Детализация отчётов'!J:J,"Продажа",'Детализация отчётов'!K:K,"Продажа")-SUMIFS('Детализация отчётов'!T:T,'Детализация отчётов'!F:F,'Тех отчет'!B195,'Детализация отчётов'!J:J,"Возврат",'Детализация отчётов'!K:K,"Возврат")</f>
        <v>0</v>
      </c>
      <c r="F195" s="24">
        <f>SUMIFS('Детализация отчётов'!N:N,'Детализация отчётов'!F:F,'Тех отчет'!B195,'Детализация отчётов'!J:J,"Продажа",'Детализация отчётов'!K:K,"Продажа")-SUMIFS('Детализация отчётов'!N:N,'Детализация отчётов'!F:F,'Тех отчет'!B195,'Детализация отчётов'!J:J,"Возврат",'Детализация отчётов'!K:K,"Возврат")</f>
        <v>0</v>
      </c>
      <c r="G195" s="24">
        <f>IFERROR(AVERAGEIFS('Детализация отчётов'!P:P,'Детализация отчётов'!F:F,'Тех отчет'!B195,'Детализация отчётов'!J:J,"Продажа",'Детализация отчётов'!K:K,"Продажа"),0)</f>
        <v>0</v>
      </c>
      <c r="H195" s="25" t="e">
        <f>INDEX('% выкупа'!B:B,MATCH(B195,'% выкупа'!A:A,0))</f>
        <v>#N/A</v>
      </c>
      <c r="I195" s="24">
        <f>IFERROR(INDEX(реклама!B:B,MATCH('Тех отчет'!B195,реклама!A:A,0)),0)</f>
        <v>0</v>
      </c>
      <c r="J195" s="24">
        <f>IFERROR(INDEX('Сумма по хранению'!B:B,MATCH(B195,'Сумма по хранению'!A:A,0)),0)</f>
        <v>0</v>
      </c>
      <c r="K195" s="24">
        <f>SUMIF('Детализация отчётов'!F:F,'Тех отчет'!B195, 'Детализация отчётов'!AK:AK)</f>
        <v>0</v>
      </c>
      <c r="L195" s="24" t="e">
        <f t="shared" si="14"/>
        <v>#DIV/0!</v>
      </c>
      <c r="M195" s="24" t="e">
        <f>INDEX('Остатки по складам'!B:B,MATCH(B195,'Остатки по складам'!A:A,0))</f>
        <v>#N/A</v>
      </c>
      <c r="N195" s="24">
        <f t="shared" si="15"/>
        <v>0</v>
      </c>
      <c r="O195" s="35">
        <f>SUMIF('Индекс локалицации'!A:A,'Тех отчет'!B195,'Индекс локалицации'!B:B)</f>
        <v>0</v>
      </c>
      <c r="P195" s="25" t="e">
        <f>AVERAGEIFS('Детализация отчётов'!W:W,'Детализация отчётов'!F:F,'Тех отчет'!B195,'Детализация отчётов'!J:J,"Продажа",'Детализация отчётов'!K:K,"Продажа")</f>
        <v>#DIV/0!</v>
      </c>
      <c r="Q195" s="23" t="e">
        <f>INDEX('Рейтинг по отзывам'!F:F,MATCH('Тех отчет'!B195,'Рейтинг по отзывам'!B:B,0))</f>
        <v>#N/A</v>
      </c>
      <c r="R195" s="26" t="e">
        <f>INDEX('рейтинг WB'!B:B,MATCH('Тех отчет'!B195,'рейтинг WB'!A:A,0))</f>
        <v>#N/A</v>
      </c>
      <c r="S195" s="27">
        <f>SUMIFS('Детализация отчётов'!AH:AH,'Детализация отчётов'!F:F,'Тех отчет'!B195,'Детализация отчётов'!J:J,"Продажа",'Детализация отчётов'!K:K,"Продажа")-SUMIFS('Детализация отчётов'!AH:AH,'Детализация отчётов'!F:F,'Тех отчет'!B195,'Детализация отчётов'!J:J,"Возврат",'Детализация отчётов'!K:K,"Возврат")</f>
        <v>0</v>
      </c>
      <c r="T195" s="23">
        <f>IFERROR(INDEX(Себестоимость!B:B,MATCH('Тех отчет'!B195,Себестоимость!A:A,0)),0)</f>
        <v>0</v>
      </c>
      <c r="U195" s="34" t="e">
        <f t="shared" si="16"/>
        <v>#DIV/0!</v>
      </c>
      <c r="V195" s="24">
        <f t="shared" si="18"/>
        <v>0</v>
      </c>
      <c r="W195" s="24">
        <f t="shared" si="19"/>
        <v>0</v>
      </c>
      <c r="X195" s="24" t="e">
        <f t="shared" si="17"/>
        <v>#DIV/0!</v>
      </c>
      <c r="Y195" s="23" t="e">
        <f>AVERAGEIFS('Детализация отчётов'!T:T,'Детализация отчётов'!F:F,'Тех отчет'!B195,'Детализация отчётов'!J:J,"Продажа",'Детализация отчётов'!K:K,"Продажа")</f>
        <v>#DIV/0!</v>
      </c>
      <c r="Z195" s="23">
        <f>SUMIF('Детализация отчётов'!F:F,'Тех отчет'!B195, 'Детализация отчётов'!AC:AC)</f>
        <v>0</v>
      </c>
      <c r="AA195" s="28"/>
      <c r="AB195" s="28"/>
      <c r="AC195" s="28"/>
      <c r="AD195" s="28"/>
      <c r="AE195" s="28"/>
      <c r="AF195" s="28"/>
    </row>
    <row r="196" spans="1:32" ht="14.25" customHeight="1" thickBot="1">
      <c r="A196" s="23" t="s">
        <v>75</v>
      </c>
      <c r="B196" s="23" t="s">
        <v>288</v>
      </c>
      <c r="C196" s="24">
        <f>SUMIF(Продажи!F:F,'Тех отчет'!B196,Продажи!M:M)</f>
        <v>0</v>
      </c>
      <c r="D196" s="24">
        <f>SUMIF(Продажи!F:F,'Тех отчет'!B196,Продажи!L:L)</f>
        <v>0</v>
      </c>
      <c r="E196" s="24">
        <f>SUMIFS('Детализация отчётов'!T:T,'Детализация отчётов'!F:F,'Тех отчет'!B196,'Детализация отчётов'!J:J,"Продажа",'Детализация отчётов'!K:K,"Продажа")-SUMIFS('Детализация отчётов'!T:T,'Детализация отчётов'!F:F,'Тех отчет'!B196,'Детализация отчётов'!J:J,"Возврат",'Детализация отчётов'!K:K,"Возврат")</f>
        <v>0</v>
      </c>
      <c r="F196" s="24">
        <f>SUMIFS('Детализация отчётов'!N:N,'Детализация отчётов'!F:F,'Тех отчет'!B196,'Детализация отчётов'!J:J,"Продажа",'Детализация отчётов'!K:K,"Продажа")-SUMIFS('Детализация отчётов'!N:N,'Детализация отчётов'!F:F,'Тех отчет'!B196,'Детализация отчётов'!J:J,"Возврат",'Детализация отчётов'!K:K,"Возврат")</f>
        <v>0</v>
      </c>
      <c r="G196" s="24">
        <f>IFERROR(AVERAGEIFS('Детализация отчётов'!P:P,'Детализация отчётов'!F:F,'Тех отчет'!B196,'Детализация отчётов'!J:J,"Продажа",'Детализация отчётов'!K:K,"Продажа"),0)</f>
        <v>0</v>
      </c>
      <c r="H196" s="25" t="e">
        <f>INDEX('% выкупа'!B:B,MATCH(B196,'% выкупа'!A:A,0))</f>
        <v>#N/A</v>
      </c>
      <c r="I196" s="24">
        <f>IFERROR(INDEX(реклама!B:B,MATCH('Тех отчет'!B196,реклама!A:A,0)),0)</f>
        <v>0</v>
      </c>
      <c r="J196" s="24">
        <f>IFERROR(INDEX('Сумма по хранению'!B:B,MATCH(B196,'Сумма по хранению'!A:A,0)),0)</f>
        <v>0</v>
      </c>
      <c r="K196" s="24">
        <f>SUMIF('Детализация отчётов'!F:F,'Тех отчет'!B196, 'Детализация отчётов'!AK:AK)</f>
        <v>0</v>
      </c>
      <c r="L196" s="24" t="e">
        <f t="shared" ref="L196:L259" si="20">K196/F196</f>
        <v>#DIV/0!</v>
      </c>
      <c r="M196" s="24" t="e">
        <f>INDEX('Остатки по складам'!B:B,MATCH(B196,'Остатки по складам'!A:A,0))</f>
        <v>#N/A</v>
      </c>
      <c r="N196" s="24">
        <f t="shared" ref="N196:N259" si="21">IFERROR(M196/F196*7,0)</f>
        <v>0</v>
      </c>
      <c r="O196" s="35">
        <f>SUMIF('Индекс локалицации'!A:A,'Тех отчет'!B196,'Индекс локалицации'!B:B)</f>
        <v>0</v>
      </c>
      <c r="P196" s="25" t="e">
        <f>AVERAGEIFS('Детализация отчётов'!W:W,'Детализация отчётов'!F:F,'Тех отчет'!B196,'Детализация отчётов'!J:J,"Продажа",'Детализация отчётов'!K:K,"Продажа")</f>
        <v>#DIV/0!</v>
      </c>
      <c r="Q196" s="23" t="e">
        <f>INDEX('Рейтинг по отзывам'!F:F,MATCH('Тех отчет'!B196,'Рейтинг по отзывам'!B:B,0))</f>
        <v>#N/A</v>
      </c>
      <c r="R196" s="26" t="e">
        <f>INDEX('рейтинг WB'!B:B,MATCH('Тех отчет'!B196,'рейтинг WB'!A:A,0))</f>
        <v>#N/A</v>
      </c>
      <c r="S196" s="27">
        <f>SUMIFS('Детализация отчётов'!AH:AH,'Детализация отчётов'!F:F,'Тех отчет'!B196,'Детализация отчётов'!J:J,"Продажа",'Детализация отчётов'!K:K,"Продажа")-SUMIFS('Детализация отчётов'!AH:AH,'Детализация отчётов'!F:F,'Тех отчет'!B196,'Детализация отчётов'!J:J,"Возврат",'Детализация отчётов'!K:K,"Возврат")</f>
        <v>0</v>
      </c>
      <c r="T196" s="23">
        <f>IFERROR(INDEX(Себестоимость!B:B,MATCH('Тех отчет'!B196,Себестоимость!A:A,0)),0)</f>
        <v>0</v>
      </c>
      <c r="U196" s="34" t="e">
        <f t="shared" ref="U196:U259" si="22">V196/E196</f>
        <v>#DIV/0!</v>
      </c>
      <c r="V196" s="24">
        <f t="shared" si="18"/>
        <v>0</v>
      </c>
      <c r="W196" s="24">
        <f t="shared" si="19"/>
        <v>0</v>
      </c>
      <c r="X196" s="24" t="e">
        <f t="shared" ref="X196:X259" si="23">V196/F196</f>
        <v>#DIV/0!</v>
      </c>
      <c r="Y196" s="23" t="e">
        <f>AVERAGEIFS('Детализация отчётов'!T:T,'Детализация отчётов'!F:F,'Тех отчет'!B196,'Детализация отчётов'!J:J,"Продажа",'Детализация отчётов'!K:K,"Продажа")</f>
        <v>#DIV/0!</v>
      </c>
      <c r="Z196" s="23">
        <f>SUMIF('Детализация отчётов'!F:F,'Тех отчет'!B196, 'Детализация отчётов'!AC:AC)</f>
        <v>0</v>
      </c>
      <c r="AA196" s="28"/>
      <c r="AB196" s="28"/>
      <c r="AC196" s="28"/>
      <c r="AD196" s="28"/>
      <c r="AE196" s="28"/>
      <c r="AF196" s="28"/>
    </row>
    <row r="197" spans="1:32" ht="14.25" customHeight="1" thickBot="1">
      <c r="A197" s="23" t="s">
        <v>75</v>
      </c>
      <c r="B197" s="23" t="s">
        <v>287</v>
      </c>
      <c r="C197" s="24">
        <f>SUMIF(Продажи!F:F,'Тех отчет'!B197,Продажи!M:M)</f>
        <v>0</v>
      </c>
      <c r="D197" s="24">
        <f>SUMIF(Продажи!F:F,'Тех отчет'!B197,Продажи!L:L)</f>
        <v>0</v>
      </c>
      <c r="E197" s="24">
        <f>SUMIFS('Детализация отчётов'!T:T,'Детализация отчётов'!F:F,'Тех отчет'!B197,'Детализация отчётов'!J:J,"Продажа",'Детализация отчётов'!K:K,"Продажа")-SUMIFS('Детализация отчётов'!T:T,'Детализация отчётов'!F:F,'Тех отчет'!B197,'Детализация отчётов'!J:J,"Возврат",'Детализация отчётов'!K:K,"Возврат")</f>
        <v>0</v>
      </c>
      <c r="F197" s="24">
        <f>SUMIFS('Детализация отчётов'!N:N,'Детализация отчётов'!F:F,'Тех отчет'!B197,'Детализация отчётов'!J:J,"Продажа",'Детализация отчётов'!K:K,"Продажа")-SUMIFS('Детализация отчётов'!N:N,'Детализация отчётов'!F:F,'Тех отчет'!B197,'Детализация отчётов'!J:J,"Возврат",'Детализация отчётов'!K:K,"Возврат")</f>
        <v>0</v>
      </c>
      <c r="G197" s="24">
        <f>IFERROR(AVERAGEIFS('Детализация отчётов'!P:P,'Детализация отчётов'!F:F,'Тех отчет'!B197,'Детализация отчётов'!J:J,"Продажа",'Детализация отчётов'!K:K,"Продажа"),0)</f>
        <v>0</v>
      </c>
      <c r="H197" s="25" t="e">
        <f>INDEX('% выкупа'!B:B,MATCH(B197,'% выкупа'!A:A,0))</f>
        <v>#N/A</v>
      </c>
      <c r="I197" s="24">
        <f>IFERROR(INDEX(реклама!B:B,MATCH('Тех отчет'!B197,реклама!A:A,0)),0)</f>
        <v>0</v>
      </c>
      <c r="J197" s="24">
        <f>IFERROR(INDEX('Сумма по хранению'!B:B,MATCH(B197,'Сумма по хранению'!A:A,0)),0)</f>
        <v>0</v>
      </c>
      <c r="K197" s="24">
        <f>SUMIF('Детализация отчётов'!F:F,'Тех отчет'!B197, 'Детализация отчётов'!AK:AK)</f>
        <v>0</v>
      </c>
      <c r="L197" s="24" t="e">
        <f t="shared" si="20"/>
        <v>#DIV/0!</v>
      </c>
      <c r="M197" s="24" t="e">
        <f>INDEX('Остатки по складам'!B:B,MATCH(B197,'Остатки по складам'!A:A,0))</f>
        <v>#N/A</v>
      </c>
      <c r="N197" s="24">
        <f t="shared" si="21"/>
        <v>0</v>
      </c>
      <c r="O197" s="35">
        <f>SUMIF('Индекс локалицации'!A:A,'Тех отчет'!B197,'Индекс локалицации'!B:B)</f>
        <v>0</v>
      </c>
      <c r="P197" s="25" t="e">
        <f>AVERAGEIFS('Детализация отчётов'!W:W,'Детализация отчётов'!F:F,'Тех отчет'!B197,'Детализация отчётов'!J:J,"Продажа",'Детализация отчётов'!K:K,"Продажа")</f>
        <v>#DIV/0!</v>
      </c>
      <c r="Q197" s="23" t="e">
        <f>INDEX('Рейтинг по отзывам'!F:F,MATCH('Тех отчет'!B197,'Рейтинг по отзывам'!B:B,0))</f>
        <v>#N/A</v>
      </c>
      <c r="R197" s="26" t="e">
        <f>INDEX('рейтинг WB'!B:B,MATCH('Тех отчет'!B197,'рейтинг WB'!A:A,0))</f>
        <v>#N/A</v>
      </c>
      <c r="S197" s="27">
        <f>SUMIFS('Детализация отчётов'!AH:AH,'Детализация отчётов'!F:F,'Тех отчет'!B197,'Детализация отчётов'!J:J,"Продажа",'Детализация отчётов'!K:K,"Продажа")-SUMIFS('Детализация отчётов'!AH:AH,'Детализация отчётов'!F:F,'Тех отчет'!B197,'Детализация отчётов'!J:J,"Возврат",'Детализация отчётов'!K:K,"Возврат")</f>
        <v>0</v>
      </c>
      <c r="T197" s="23">
        <f>IFERROR(INDEX(Себестоимость!B:B,MATCH('Тех отчет'!B197,Себестоимость!A:A,0)),0)</f>
        <v>0</v>
      </c>
      <c r="U197" s="34" t="e">
        <f t="shared" si="22"/>
        <v>#DIV/0!</v>
      </c>
      <c r="V197" s="24">
        <f t="shared" ref="V197:V260" si="24">IFERROR(S197-I197-J197-K197-T197*F197-W197-Z197,0)</f>
        <v>0</v>
      </c>
      <c r="W197" s="24">
        <f t="shared" ref="W197:W260" si="25">(G197*F197)*$W$2</f>
        <v>0</v>
      </c>
      <c r="X197" s="24" t="e">
        <f t="shared" si="23"/>
        <v>#DIV/0!</v>
      </c>
      <c r="Y197" s="23" t="e">
        <f>AVERAGEIFS('Детализация отчётов'!T:T,'Детализация отчётов'!F:F,'Тех отчет'!B197,'Детализация отчётов'!J:J,"Продажа",'Детализация отчётов'!K:K,"Продажа")</f>
        <v>#DIV/0!</v>
      </c>
      <c r="Z197" s="23">
        <f>SUMIF('Детализация отчётов'!F:F,'Тех отчет'!B197, 'Детализация отчётов'!AC:AC)</f>
        <v>0</v>
      </c>
      <c r="AA197" s="28"/>
      <c r="AB197" s="28"/>
      <c r="AC197" s="28"/>
      <c r="AD197" s="28"/>
      <c r="AE197" s="28"/>
      <c r="AF197" s="28"/>
    </row>
    <row r="198" spans="1:32" ht="14.25" customHeight="1" thickBot="1">
      <c r="A198" s="23" t="s">
        <v>75</v>
      </c>
      <c r="B198" s="23" t="s">
        <v>291</v>
      </c>
      <c r="C198" s="24">
        <f>SUMIF(Продажи!F:F,'Тех отчет'!B198,Продажи!M:M)</f>
        <v>0</v>
      </c>
      <c r="D198" s="24">
        <f>SUMIF(Продажи!F:F,'Тех отчет'!B198,Продажи!L:L)</f>
        <v>0</v>
      </c>
      <c r="E198" s="24">
        <f>SUMIFS('Детализация отчётов'!T:T,'Детализация отчётов'!F:F,'Тех отчет'!B198,'Детализация отчётов'!J:J,"Продажа",'Детализация отчётов'!K:K,"Продажа")-SUMIFS('Детализация отчётов'!T:T,'Детализация отчётов'!F:F,'Тех отчет'!B198,'Детализация отчётов'!J:J,"Возврат",'Детализация отчётов'!K:K,"Возврат")</f>
        <v>0</v>
      </c>
      <c r="F198" s="24">
        <f>SUMIFS('Детализация отчётов'!N:N,'Детализация отчётов'!F:F,'Тех отчет'!B198,'Детализация отчётов'!J:J,"Продажа",'Детализация отчётов'!K:K,"Продажа")-SUMIFS('Детализация отчётов'!N:N,'Детализация отчётов'!F:F,'Тех отчет'!B198,'Детализация отчётов'!J:J,"Возврат",'Детализация отчётов'!K:K,"Возврат")</f>
        <v>0</v>
      </c>
      <c r="G198" s="24">
        <f>IFERROR(AVERAGEIFS('Детализация отчётов'!P:P,'Детализация отчётов'!F:F,'Тех отчет'!B198,'Детализация отчётов'!J:J,"Продажа",'Детализация отчётов'!K:K,"Продажа"),0)</f>
        <v>0</v>
      </c>
      <c r="H198" s="25" t="e">
        <f>INDEX('% выкупа'!B:B,MATCH(B198,'% выкупа'!A:A,0))</f>
        <v>#N/A</v>
      </c>
      <c r="I198" s="24">
        <f>IFERROR(INDEX(реклама!B:B,MATCH('Тех отчет'!B198,реклама!A:A,0)),0)</f>
        <v>0</v>
      </c>
      <c r="J198" s="24">
        <f>IFERROR(INDEX('Сумма по хранению'!B:B,MATCH(B198,'Сумма по хранению'!A:A,0)),0)</f>
        <v>0</v>
      </c>
      <c r="K198" s="24">
        <f>SUMIF('Детализация отчётов'!F:F,'Тех отчет'!B198, 'Детализация отчётов'!AK:AK)</f>
        <v>0</v>
      </c>
      <c r="L198" s="24" t="e">
        <f t="shared" si="20"/>
        <v>#DIV/0!</v>
      </c>
      <c r="M198" s="24" t="e">
        <f>INDEX('Остатки по складам'!B:B,MATCH(B198,'Остатки по складам'!A:A,0))</f>
        <v>#N/A</v>
      </c>
      <c r="N198" s="24">
        <f t="shared" si="21"/>
        <v>0</v>
      </c>
      <c r="O198" s="35">
        <f>SUMIF('Индекс локалицации'!A:A,'Тех отчет'!B198,'Индекс локалицации'!B:B)</f>
        <v>0</v>
      </c>
      <c r="P198" s="25" t="e">
        <f>AVERAGEIFS('Детализация отчётов'!W:W,'Детализация отчётов'!F:F,'Тех отчет'!B198,'Детализация отчётов'!J:J,"Продажа",'Детализация отчётов'!K:K,"Продажа")</f>
        <v>#DIV/0!</v>
      </c>
      <c r="Q198" s="23" t="e">
        <f>INDEX('Рейтинг по отзывам'!F:F,MATCH('Тех отчет'!B198,'Рейтинг по отзывам'!B:B,0))</f>
        <v>#N/A</v>
      </c>
      <c r="R198" s="26" t="e">
        <f>INDEX('рейтинг WB'!B:B,MATCH('Тех отчет'!B198,'рейтинг WB'!A:A,0))</f>
        <v>#N/A</v>
      </c>
      <c r="S198" s="27">
        <f>SUMIFS('Детализация отчётов'!AH:AH,'Детализация отчётов'!F:F,'Тех отчет'!B198,'Детализация отчётов'!J:J,"Продажа",'Детализация отчётов'!K:K,"Продажа")-SUMIFS('Детализация отчётов'!AH:AH,'Детализация отчётов'!F:F,'Тех отчет'!B198,'Детализация отчётов'!J:J,"Возврат",'Детализация отчётов'!K:K,"Возврат")</f>
        <v>0</v>
      </c>
      <c r="T198" s="23">
        <f>IFERROR(INDEX(Себестоимость!B:B,MATCH('Тех отчет'!B198,Себестоимость!A:A,0)),0)</f>
        <v>0</v>
      </c>
      <c r="U198" s="34" t="e">
        <f t="shared" si="22"/>
        <v>#DIV/0!</v>
      </c>
      <c r="V198" s="24">
        <f t="shared" si="24"/>
        <v>0</v>
      </c>
      <c r="W198" s="24">
        <f t="shared" si="25"/>
        <v>0</v>
      </c>
      <c r="X198" s="24" t="e">
        <f t="shared" si="23"/>
        <v>#DIV/0!</v>
      </c>
      <c r="Y198" s="23" t="e">
        <f>AVERAGEIFS('Детализация отчётов'!T:T,'Детализация отчётов'!F:F,'Тех отчет'!B198,'Детализация отчётов'!J:J,"Продажа",'Детализация отчётов'!K:K,"Продажа")</f>
        <v>#DIV/0!</v>
      </c>
      <c r="Z198" s="23">
        <f>SUMIF('Детализация отчётов'!F:F,'Тех отчет'!B198, 'Детализация отчётов'!AC:AC)</f>
        <v>0</v>
      </c>
      <c r="AA198" s="28"/>
      <c r="AB198" s="28"/>
      <c r="AC198" s="28"/>
      <c r="AD198" s="28"/>
      <c r="AE198" s="28"/>
      <c r="AF198" s="28"/>
    </row>
    <row r="199" spans="1:32" ht="14.25" customHeight="1" thickBot="1">
      <c r="A199" s="23" t="s">
        <v>75</v>
      </c>
      <c r="B199" s="23" t="s">
        <v>159</v>
      </c>
      <c r="C199" s="24">
        <f>SUMIF(Продажи!F:F,'Тех отчет'!B199,Продажи!M:M)</f>
        <v>0</v>
      </c>
      <c r="D199" s="24">
        <f>SUMIF(Продажи!F:F,'Тех отчет'!B199,Продажи!L:L)</f>
        <v>0</v>
      </c>
      <c r="E199" s="24">
        <f>SUMIFS('Детализация отчётов'!T:T,'Детализация отчётов'!F:F,'Тех отчет'!B199,'Детализация отчётов'!J:J,"Продажа",'Детализация отчётов'!K:K,"Продажа")-SUMIFS('Детализация отчётов'!T:T,'Детализация отчётов'!F:F,'Тех отчет'!B199,'Детализация отчётов'!J:J,"Возврат",'Детализация отчётов'!K:K,"Возврат")</f>
        <v>0</v>
      </c>
      <c r="F199" s="24">
        <f>SUMIFS('Детализация отчётов'!N:N,'Детализация отчётов'!F:F,'Тех отчет'!B199,'Детализация отчётов'!J:J,"Продажа",'Детализация отчётов'!K:K,"Продажа")-SUMIFS('Детализация отчётов'!N:N,'Детализация отчётов'!F:F,'Тех отчет'!B199,'Детализация отчётов'!J:J,"Возврат",'Детализация отчётов'!K:K,"Возврат")</f>
        <v>0</v>
      </c>
      <c r="G199" s="24">
        <f>IFERROR(AVERAGEIFS('Детализация отчётов'!P:P,'Детализация отчётов'!F:F,'Тех отчет'!B199,'Детализация отчётов'!J:J,"Продажа",'Детализация отчётов'!K:K,"Продажа"),0)</f>
        <v>0</v>
      </c>
      <c r="H199" s="25" t="e">
        <f>INDEX('% выкупа'!B:B,MATCH(B199,'% выкупа'!A:A,0))</f>
        <v>#N/A</v>
      </c>
      <c r="I199" s="24">
        <f>IFERROR(INDEX(реклама!B:B,MATCH('Тех отчет'!B199,реклама!A:A,0)),0)</f>
        <v>0</v>
      </c>
      <c r="J199" s="24">
        <f>IFERROR(INDEX('Сумма по хранению'!B:B,MATCH(B199,'Сумма по хранению'!A:A,0)),0)</f>
        <v>0</v>
      </c>
      <c r="K199" s="24">
        <f>SUMIF('Детализация отчётов'!F:F,'Тех отчет'!B199, 'Детализация отчётов'!AK:AK)</f>
        <v>0</v>
      </c>
      <c r="L199" s="24" t="e">
        <f t="shared" si="20"/>
        <v>#DIV/0!</v>
      </c>
      <c r="M199" s="24" t="e">
        <f>INDEX('Остатки по складам'!B:B,MATCH(B199,'Остатки по складам'!A:A,0))</f>
        <v>#N/A</v>
      </c>
      <c r="N199" s="24">
        <f t="shared" si="21"/>
        <v>0</v>
      </c>
      <c r="O199" s="35">
        <f>SUMIF('Индекс локалицации'!A:A,'Тех отчет'!B199,'Индекс локалицации'!B:B)</f>
        <v>0</v>
      </c>
      <c r="P199" s="25" t="e">
        <f>AVERAGEIFS('Детализация отчётов'!W:W,'Детализация отчётов'!F:F,'Тех отчет'!B199,'Детализация отчётов'!J:J,"Продажа",'Детализация отчётов'!K:K,"Продажа")</f>
        <v>#DIV/0!</v>
      </c>
      <c r="Q199" s="23" t="e">
        <f>INDEX('Рейтинг по отзывам'!F:F,MATCH('Тех отчет'!B199,'Рейтинг по отзывам'!B:B,0))</f>
        <v>#N/A</v>
      </c>
      <c r="R199" s="26" t="e">
        <f>INDEX('рейтинг WB'!B:B,MATCH('Тех отчет'!B199,'рейтинг WB'!A:A,0))</f>
        <v>#N/A</v>
      </c>
      <c r="S199" s="27">
        <f>SUMIFS('Детализация отчётов'!AH:AH,'Детализация отчётов'!F:F,'Тех отчет'!B199,'Детализация отчётов'!J:J,"Продажа",'Детализация отчётов'!K:K,"Продажа")-SUMIFS('Детализация отчётов'!AH:AH,'Детализация отчётов'!F:F,'Тех отчет'!B199,'Детализация отчётов'!J:J,"Возврат",'Детализация отчётов'!K:K,"Возврат")</f>
        <v>0</v>
      </c>
      <c r="T199" s="23">
        <f>IFERROR(INDEX(Себестоимость!B:B,MATCH('Тех отчет'!B199,Себестоимость!A:A,0)),0)</f>
        <v>0</v>
      </c>
      <c r="U199" s="34" t="e">
        <f t="shared" si="22"/>
        <v>#DIV/0!</v>
      </c>
      <c r="V199" s="24">
        <f t="shared" si="24"/>
        <v>0</v>
      </c>
      <c r="W199" s="24">
        <f t="shared" si="25"/>
        <v>0</v>
      </c>
      <c r="X199" s="24" t="e">
        <f t="shared" si="23"/>
        <v>#DIV/0!</v>
      </c>
      <c r="Y199" s="23" t="e">
        <f>AVERAGEIFS('Детализация отчётов'!T:T,'Детализация отчётов'!F:F,'Тех отчет'!B199,'Детализация отчётов'!J:J,"Продажа",'Детализация отчётов'!K:K,"Продажа")</f>
        <v>#DIV/0!</v>
      </c>
      <c r="Z199" s="23">
        <f>SUMIF('Детализация отчётов'!F:F,'Тех отчет'!B199, 'Детализация отчётов'!AC:AC)</f>
        <v>0</v>
      </c>
      <c r="AA199" s="28"/>
      <c r="AB199" s="28"/>
      <c r="AC199" s="28"/>
      <c r="AD199" s="28"/>
      <c r="AE199" s="28"/>
      <c r="AF199" s="28"/>
    </row>
    <row r="200" spans="1:32" ht="14.25" customHeight="1" thickBot="1">
      <c r="A200" s="23" t="s">
        <v>75</v>
      </c>
      <c r="B200" s="23" t="s">
        <v>284</v>
      </c>
      <c r="C200" s="24">
        <f>SUMIF(Продажи!F:F,'Тех отчет'!B200,Продажи!M:M)</f>
        <v>0</v>
      </c>
      <c r="D200" s="24">
        <f>SUMIF(Продажи!F:F,'Тех отчет'!B200,Продажи!L:L)</f>
        <v>0</v>
      </c>
      <c r="E200" s="24">
        <f>SUMIFS('Детализация отчётов'!T:T,'Детализация отчётов'!F:F,'Тех отчет'!B200,'Детализация отчётов'!J:J,"Продажа",'Детализация отчётов'!K:K,"Продажа")-SUMIFS('Детализация отчётов'!T:T,'Детализация отчётов'!F:F,'Тех отчет'!B200,'Детализация отчётов'!J:J,"Возврат",'Детализация отчётов'!K:K,"Возврат")</f>
        <v>0</v>
      </c>
      <c r="F200" s="24">
        <f>SUMIFS('Детализация отчётов'!N:N,'Детализация отчётов'!F:F,'Тех отчет'!B200,'Детализация отчётов'!J:J,"Продажа",'Детализация отчётов'!K:K,"Продажа")-SUMIFS('Детализация отчётов'!N:N,'Детализация отчётов'!F:F,'Тех отчет'!B200,'Детализация отчётов'!J:J,"Возврат",'Детализация отчётов'!K:K,"Возврат")</f>
        <v>0</v>
      </c>
      <c r="G200" s="24">
        <f>IFERROR(AVERAGEIFS('Детализация отчётов'!P:P,'Детализация отчётов'!F:F,'Тех отчет'!B200,'Детализация отчётов'!J:J,"Продажа",'Детализация отчётов'!K:K,"Продажа"),0)</f>
        <v>0</v>
      </c>
      <c r="H200" s="25" t="e">
        <f>INDEX('% выкупа'!B:B,MATCH(B200,'% выкупа'!A:A,0))</f>
        <v>#N/A</v>
      </c>
      <c r="I200" s="24">
        <f>IFERROR(INDEX(реклама!B:B,MATCH('Тех отчет'!B200,реклама!A:A,0)),0)</f>
        <v>0</v>
      </c>
      <c r="J200" s="24">
        <f>IFERROR(INDEX('Сумма по хранению'!B:B,MATCH(B200,'Сумма по хранению'!A:A,0)),0)</f>
        <v>0</v>
      </c>
      <c r="K200" s="24">
        <f>SUMIF('Детализация отчётов'!F:F,'Тех отчет'!B200, 'Детализация отчётов'!AK:AK)</f>
        <v>0</v>
      </c>
      <c r="L200" s="24" t="e">
        <f t="shared" si="20"/>
        <v>#DIV/0!</v>
      </c>
      <c r="M200" s="24" t="e">
        <f>INDEX('Остатки по складам'!B:B,MATCH(B200,'Остатки по складам'!A:A,0))</f>
        <v>#N/A</v>
      </c>
      <c r="N200" s="24">
        <f t="shared" si="21"/>
        <v>0</v>
      </c>
      <c r="O200" s="35">
        <f>SUMIF('Индекс локалицации'!A:A,'Тех отчет'!B200,'Индекс локалицации'!B:B)</f>
        <v>0</v>
      </c>
      <c r="P200" s="25" t="e">
        <f>AVERAGEIFS('Детализация отчётов'!W:W,'Детализация отчётов'!F:F,'Тех отчет'!B200,'Детализация отчётов'!J:J,"Продажа",'Детализация отчётов'!K:K,"Продажа")</f>
        <v>#DIV/0!</v>
      </c>
      <c r="Q200" s="23" t="e">
        <f>INDEX('Рейтинг по отзывам'!F:F,MATCH('Тех отчет'!B200,'Рейтинг по отзывам'!B:B,0))</f>
        <v>#N/A</v>
      </c>
      <c r="R200" s="26" t="e">
        <f>INDEX('рейтинг WB'!B:B,MATCH('Тех отчет'!B200,'рейтинг WB'!A:A,0))</f>
        <v>#N/A</v>
      </c>
      <c r="S200" s="27">
        <f>SUMIFS('Детализация отчётов'!AH:AH,'Детализация отчётов'!F:F,'Тех отчет'!B200,'Детализация отчётов'!J:J,"Продажа",'Детализация отчётов'!K:K,"Продажа")-SUMIFS('Детализация отчётов'!AH:AH,'Детализация отчётов'!F:F,'Тех отчет'!B200,'Детализация отчётов'!J:J,"Возврат",'Детализация отчётов'!K:K,"Возврат")</f>
        <v>0</v>
      </c>
      <c r="T200" s="23">
        <f>IFERROR(INDEX(Себестоимость!B:B,MATCH('Тех отчет'!B200,Себестоимость!A:A,0)),0)</f>
        <v>0</v>
      </c>
      <c r="U200" s="34" t="e">
        <f t="shared" si="22"/>
        <v>#DIV/0!</v>
      </c>
      <c r="V200" s="24">
        <f t="shared" si="24"/>
        <v>0</v>
      </c>
      <c r="W200" s="24">
        <f t="shared" si="25"/>
        <v>0</v>
      </c>
      <c r="X200" s="24" t="e">
        <f t="shared" si="23"/>
        <v>#DIV/0!</v>
      </c>
      <c r="Y200" s="23" t="e">
        <f>AVERAGEIFS('Детализация отчётов'!T:T,'Детализация отчётов'!F:F,'Тех отчет'!B200,'Детализация отчётов'!J:J,"Продажа",'Детализация отчётов'!K:K,"Продажа")</f>
        <v>#DIV/0!</v>
      </c>
      <c r="Z200" s="23">
        <f>SUMIF('Детализация отчётов'!F:F,'Тех отчет'!B200, 'Детализация отчётов'!AC:AC)</f>
        <v>0</v>
      </c>
      <c r="AA200" s="28"/>
      <c r="AB200" s="28"/>
      <c r="AC200" s="28"/>
      <c r="AD200" s="28"/>
      <c r="AE200" s="28"/>
      <c r="AF200" s="28"/>
    </row>
    <row r="201" spans="1:32" ht="14.25" customHeight="1" thickBot="1">
      <c r="A201" s="23" t="s">
        <v>75</v>
      </c>
      <c r="B201" s="23" t="s">
        <v>283</v>
      </c>
      <c r="C201" s="24">
        <f>SUMIF(Продажи!F:F,'Тех отчет'!B201,Продажи!M:M)</f>
        <v>0</v>
      </c>
      <c r="D201" s="24">
        <f>SUMIF(Продажи!F:F,'Тех отчет'!B201,Продажи!L:L)</f>
        <v>0</v>
      </c>
      <c r="E201" s="24">
        <f>SUMIFS('Детализация отчётов'!T:T,'Детализация отчётов'!F:F,'Тех отчет'!B201,'Детализация отчётов'!J:J,"Продажа",'Детализация отчётов'!K:K,"Продажа")-SUMIFS('Детализация отчётов'!T:T,'Детализация отчётов'!F:F,'Тех отчет'!B201,'Детализация отчётов'!J:J,"Возврат",'Детализация отчётов'!K:K,"Возврат")</f>
        <v>0</v>
      </c>
      <c r="F201" s="24">
        <f>SUMIFS('Детализация отчётов'!N:N,'Детализация отчётов'!F:F,'Тех отчет'!B201,'Детализация отчётов'!J:J,"Продажа",'Детализация отчётов'!K:K,"Продажа")-SUMIFS('Детализация отчётов'!N:N,'Детализация отчётов'!F:F,'Тех отчет'!B201,'Детализация отчётов'!J:J,"Возврат",'Детализация отчётов'!K:K,"Возврат")</f>
        <v>0</v>
      </c>
      <c r="G201" s="24">
        <f>IFERROR(AVERAGEIFS('Детализация отчётов'!P:P,'Детализация отчётов'!F:F,'Тех отчет'!B201,'Детализация отчётов'!J:J,"Продажа",'Детализация отчётов'!K:K,"Продажа"),0)</f>
        <v>0</v>
      </c>
      <c r="H201" s="25" t="e">
        <f>INDEX('% выкупа'!B:B,MATCH(B201,'% выкупа'!A:A,0))</f>
        <v>#N/A</v>
      </c>
      <c r="I201" s="24">
        <f>IFERROR(INDEX(реклама!B:B,MATCH('Тех отчет'!B201,реклама!A:A,0)),0)</f>
        <v>0</v>
      </c>
      <c r="J201" s="24">
        <f>IFERROR(INDEX('Сумма по хранению'!B:B,MATCH(B201,'Сумма по хранению'!A:A,0)),0)</f>
        <v>0</v>
      </c>
      <c r="K201" s="24">
        <f>SUMIF('Детализация отчётов'!F:F,'Тех отчет'!B201, 'Детализация отчётов'!AK:AK)</f>
        <v>0</v>
      </c>
      <c r="L201" s="24" t="e">
        <f t="shared" si="20"/>
        <v>#DIV/0!</v>
      </c>
      <c r="M201" s="24" t="e">
        <f>INDEX('Остатки по складам'!B:B,MATCH(B201,'Остатки по складам'!A:A,0))</f>
        <v>#N/A</v>
      </c>
      <c r="N201" s="24">
        <f t="shared" si="21"/>
        <v>0</v>
      </c>
      <c r="O201" s="35">
        <f>SUMIF('Индекс локалицации'!A:A,'Тех отчет'!B201,'Индекс локалицации'!B:B)</f>
        <v>0</v>
      </c>
      <c r="P201" s="25" t="e">
        <f>AVERAGEIFS('Детализация отчётов'!W:W,'Детализация отчётов'!F:F,'Тех отчет'!B201,'Детализация отчётов'!J:J,"Продажа",'Детализация отчётов'!K:K,"Продажа")</f>
        <v>#DIV/0!</v>
      </c>
      <c r="Q201" s="23" t="e">
        <f>INDEX('Рейтинг по отзывам'!F:F,MATCH('Тех отчет'!B201,'Рейтинг по отзывам'!B:B,0))</f>
        <v>#N/A</v>
      </c>
      <c r="R201" s="26" t="e">
        <f>INDEX('рейтинг WB'!B:B,MATCH('Тех отчет'!B201,'рейтинг WB'!A:A,0))</f>
        <v>#N/A</v>
      </c>
      <c r="S201" s="27">
        <f>SUMIFS('Детализация отчётов'!AH:AH,'Детализация отчётов'!F:F,'Тех отчет'!B201,'Детализация отчётов'!J:J,"Продажа",'Детализация отчётов'!K:K,"Продажа")-SUMIFS('Детализация отчётов'!AH:AH,'Детализация отчётов'!F:F,'Тех отчет'!B201,'Детализация отчётов'!J:J,"Возврат",'Детализация отчётов'!K:K,"Возврат")</f>
        <v>0</v>
      </c>
      <c r="T201" s="23">
        <f>IFERROR(INDEX(Себестоимость!B:B,MATCH('Тех отчет'!B201,Себестоимость!A:A,0)),0)</f>
        <v>0</v>
      </c>
      <c r="U201" s="34" t="e">
        <f t="shared" si="22"/>
        <v>#DIV/0!</v>
      </c>
      <c r="V201" s="24">
        <f t="shared" si="24"/>
        <v>0</v>
      </c>
      <c r="W201" s="24">
        <f t="shared" si="25"/>
        <v>0</v>
      </c>
      <c r="X201" s="24" t="e">
        <f t="shared" si="23"/>
        <v>#DIV/0!</v>
      </c>
      <c r="Y201" s="23" t="e">
        <f>AVERAGEIFS('Детализация отчётов'!T:T,'Детализация отчётов'!F:F,'Тех отчет'!B201,'Детализация отчётов'!J:J,"Продажа",'Детализация отчётов'!K:K,"Продажа")</f>
        <v>#DIV/0!</v>
      </c>
      <c r="Z201" s="23">
        <f>SUMIF('Детализация отчётов'!F:F,'Тех отчет'!B201, 'Детализация отчётов'!AC:AC)</f>
        <v>0</v>
      </c>
      <c r="AA201" s="28"/>
      <c r="AB201" s="28"/>
      <c r="AC201" s="28"/>
      <c r="AD201" s="28"/>
      <c r="AE201" s="28"/>
      <c r="AF201" s="28"/>
    </row>
    <row r="202" spans="1:32" ht="14.25" customHeight="1" thickBot="1">
      <c r="A202" s="23" t="s">
        <v>75</v>
      </c>
      <c r="B202" s="23" t="s">
        <v>200</v>
      </c>
      <c r="C202" s="24">
        <f>SUMIF(Продажи!F:F,'Тех отчет'!B202,Продажи!M:M)</f>
        <v>0</v>
      </c>
      <c r="D202" s="24">
        <f>SUMIF(Продажи!F:F,'Тех отчет'!B202,Продажи!L:L)</f>
        <v>0</v>
      </c>
      <c r="E202" s="24">
        <f>SUMIFS('Детализация отчётов'!T:T,'Детализация отчётов'!F:F,'Тех отчет'!B202,'Детализация отчётов'!J:J,"Продажа",'Детализация отчётов'!K:K,"Продажа")-SUMIFS('Детализация отчётов'!T:T,'Детализация отчётов'!F:F,'Тех отчет'!B202,'Детализация отчётов'!J:J,"Возврат",'Детализация отчётов'!K:K,"Возврат")</f>
        <v>0</v>
      </c>
      <c r="F202" s="24">
        <f>SUMIFS('Детализация отчётов'!N:N,'Детализация отчётов'!F:F,'Тех отчет'!B202,'Детализация отчётов'!J:J,"Продажа",'Детализация отчётов'!K:K,"Продажа")-SUMIFS('Детализация отчётов'!N:N,'Детализация отчётов'!F:F,'Тех отчет'!B202,'Детализация отчётов'!J:J,"Возврат",'Детализация отчётов'!K:K,"Возврат")</f>
        <v>0</v>
      </c>
      <c r="G202" s="24">
        <f>IFERROR(AVERAGEIFS('Детализация отчётов'!P:P,'Детализация отчётов'!F:F,'Тех отчет'!B202,'Детализация отчётов'!J:J,"Продажа",'Детализация отчётов'!K:K,"Продажа"),0)</f>
        <v>0</v>
      </c>
      <c r="H202" s="25" t="e">
        <f>INDEX('% выкупа'!B:B,MATCH(B202,'% выкупа'!A:A,0))</f>
        <v>#N/A</v>
      </c>
      <c r="I202" s="24">
        <f>IFERROR(INDEX(реклама!B:B,MATCH('Тех отчет'!B202,реклама!A:A,0)),0)</f>
        <v>0</v>
      </c>
      <c r="J202" s="24">
        <f>IFERROR(INDEX('Сумма по хранению'!B:B,MATCH(B202,'Сумма по хранению'!A:A,0)),0)</f>
        <v>0</v>
      </c>
      <c r="K202" s="24">
        <f>SUMIF('Детализация отчётов'!F:F,'Тех отчет'!B202, 'Детализация отчётов'!AK:AK)</f>
        <v>0</v>
      </c>
      <c r="L202" s="24" t="e">
        <f t="shared" si="20"/>
        <v>#DIV/0!</v>
      </c>
      <c r="M202" s="24" t="e">
        <f>INDEX('Остатки по складам'!B:B,MATCH(B202,'Остатки по складам'!A:A,0))</f>
        <v>#N/A</v>
      </c>
      <c r="N202" s="24">
        <f t="shared" si="21"/>
        <v>0</v>
      </c>
      <c r="O202" s="35">
        <f>SUMIF('Индекс локалицации'!A:A,'Тех отчет'!B202,'Индекс локалицации'!B:B)</f>
        <v>0</v>
      </c>
      <c r="P202" s="25" t="e">
        <f>AVERAGEIFS('Детализация отчётов'!W:W,'Детализация отчётов'!F:F,'Тех отчет'!B202,'Детализация отчётов'!J:J,"Продажа",'Детализация отчётов'!K:K,"Продажа")</f>
        <v>#DIV/0!</v>
      </c>
      <c r="Q202" s="23" t="e">
        <f>INDEX('Рейтинг по отзывам'!F:F,MATCH('Тех отчет'!B202,'Рейтинг по отзывам'!B:B,0))</f>
        <v>#N/A</v>
      </c>
      <c r="R202" s="26" t="e">
        <f>INDEX('рейтинг WB'!B:B,MATCH('Тех отчет'!B202,'рейтинг WB'!A:A,0))</f>
        <v>#N/A</v>
      </c>
      <c r="S202" s="27">
        <f>SUMIFS('Детализация отчётов'!AH:AH,'Детализация отчётов'!F:F,'Тех отчет'!B202,'Детализация отчётов'!J:J,"Продажа",'Детализация отчётов'!K:K,"Продажа")-SUMIFS('Детализация отчётов'!AH:AH,'Детализация отчётов'!F:F,'Тех отчет'!B202,'Детализация отчётов'!J:J,"Возврат",'Детализация отчётов'!K:K,"Возврат")</f>
        <v>0</v>
      </c>
      <c r="T202" s="23">
        <f>IFERROR(INDEX(Себестоимость!B:B,MATCH('Тех отчет'!B202,Себестоимость!A:A,0)),0)</f>
        <v>0</v>
      </c>
      <c r="U202" s="34" t="e">
        <f t="shared" si="22"/>
        <v>#DIV/0!</v>
      </c>
      <c r="V202" s="24">
        <f t="shared" si="24"/>
        <v>0</v>
      </c>
      <c r="W202" s="24">
        <f t="shared" si="25"/>
        <v>0</v>
      </c>
      <c r="X202" s="24" t="e">
        <f t="shared" si="23"/>
        <v>#DIV/0!</v>
      </c>
      <c r="Y202" s="23" t="e">
        <f>AVERAGEIFS('Детализация отчётов'!T:T,'Детализация отчётов'!F:F,'Тех отчет'!B202,'Детализация отчётов'!J:J,"Продажа",'Детализация отчётов'!K:K,"Продажа")</f>
        <v>#DIV/0!</v>
      </c>
      <c r="Z202" s="23">
        <f>SUMIF('Детализация отчётов'!F:F,'Тех отчет'!B202, 'Детализация отчётов'!AC:AC)</f>
        <v>0</v>
      </c>
      <c r="AA202" s="28"/>
      <c r="AB202" s="28"/>
      <c r="AC202" s="28"/>
      <c r="AD202" s="28"/>
      <c r="AE202" s="28"/>
      <c r="AF202" s="28"/>
    </row>
    <row r="203" spans="1:32" ht="14.25" customHeight="1" thickBot="1">
      <c r="A203" s="23" t="s">
        <v>75</v>
      </c>
      <c r="B203" s="23" t="s">
        <v>201</v>
      </c>
      <c r="C203" s="24">
        <f>SUMIF(Продажи!F:F,'Тех отчет'!B203,Продажи!M:M)</f>
        <v>0</v>
      </c>
      <c r="D203" s="24">
        <f>SUMIF(Продажи!F:F,'Тех отчет'!B203,Продажи!L:L)</f>
        <v>0</v>
      </c>
      <c r="E203" s="24">
        <f>SUMIFS('Детализация отчётов'!T:T,'Детализация отчётов'!F:F,'Тех отчет'!B203,'Детализация отчётов'!J:J,"Продажа",'Детализация отчётов'!K:K,"Продажа")-SUMIFS('Детализация отчётов'!T:T,'Детализация отчётов'!F:F,'Тех отчет'!B203,'Детализация отчётов'!J:J,"Возврат",'Детализация отчётов'!K:K,"Возврат")</f>
        <v>0</v>
      </c>
      <c r="F203" s="24">
        <f>SUMIFS('Детализация отчётов'!N:N,'Детализация отчётов'!F:F,'Тех отчет'!B203,'Детализация отчётов'!J:J,"Продажа",'Детализация отчётов'!K:K,"Продажа")-SUMIFS('Детализация отчётов'!N:N,'Детализация отчётов'!F:F,'Тех отчет'!B203,'Детализация отчётов'!J:J,"Возврат",'Детализация отчётов'!K:K,"Возврат")</f>
        <v>0</v>
      </c>
      <c r="G203" s="24">
        <f>IFERROR(AVERAGEIFS('Детализация отчётов'!P:P,'Детализация отчётов'!F:F,'Тех отчет'!B203,'Детализация отчётов'!J:J,"Продажа",'Детализация отчётов'!K:K,"Продажа"),0)</f>
        <v>0</v>
      </c>
      <c r="H203" s="25" t="e">
        <f>INDEX('% выкупа'!B:B,MATCH(B203,'% выкупа'!A:A,0))</f>
        <v>#N/A</v>
      </c>
      <c r="I203" s="24">
        <f>IFERROR(INDEX(реклама!B:B,MATCH('Тех отчет'!B203,реклама!A:A,0)),0)</f>
        <v>0</v>
      </c>
      <c r="J203" s="24">
        <f>IFERROR(INDEX('Сумма по хранению'!B:B,MATCH(B203,'Сумма по хранению'!A:A,0)),0)</f>
        <v>0</v>
      </c>
      <c r="K203" s="24">
        <f>SUMIF('Детализация отчётов'!F:F,'Тех отчет'!B203, 'Детализация отчётов'!AK:AK)</f>
        <v>0</v>
      </c>
      <c r="L203" s="24" t="e">
        <f t="shared" si="20"/>
        <v>#DIV/0!</v>
      </c>
      <c r="M203" s="24" t="e">
        <f>INDEX('Остатки по складам'!B:B,MATCH(B203,'Остатки по складам'!A:A,0))</f>
        <v>#N/A</v>
      </c>
      <c r="N203" s="24">
        <f t="shared" si="21"/>
        <v>0</v>
      </c>
      <c r="O203" s="35">
        <f>SUMIF('Индекс локалицации'!A:A,'Тех отчет'!B203,'Индекс локалицации'!B:B)</f>
        <v>0</v>
      </c>
      <c r="P203" s="25" t="e">
        <f>AVERAGEIFS('Детализация отчётов'!W:W,'Детализация отчётов'!F:F,'Тех отчет'!B203,'Детализация отчётов'!J:J,"Продажа",'Детализация отчётов'!K:K,"Продажа")</f>
        <v>#DIV/0!</v>
      </c>
      <c r="Q203" s="23" t="e">
        <f>INDEX('Рейтинг по отзывам'!F:F,MATCH('Тех отчет'!B203,'Рейтинг по отзывам'!B:B,0))</f>
        <v>#N/A</v>
      </c>
      <c r="R203" s="26" t="e">
        <f>INDEX('рейтинг WB'!B:B,MATCH('Тех отчет'!B203,'рейтинг WB'!A:A,0))</f>
        <v>#N/A</v>
      </c>
      <c r="S203" s="27">
        <f>SUMIFS('Детализация отчётов'!AH:AH,'Детализация отчётов'!F:F,'Тех отчет'!B203,'Детализация отчётов'!J:J,"Продажа",'Детализация отчётов'!K:K,"Продажа")-SUMIFS('Детализация отчётов'!AH:AH,'Детализация отчётов'!F:F,'Тех отчет'!B203,'Детализация отчётов'!J:J,"Возврат",'Детализация отчётов'!K:K,"Возврат")</f>
        <v>0</v>
      </c>
      <c r="T203" s="23">
        <f>IFERROR(INDEX(Себестоимость!B:B,MATCH('Тех отчет'!B203,Себестоимость!A:A,0)),0)</f>
        <v>0</v>
      </c>
      <c r="U203" s="34" t="e">
        <f t="shared" si="22"/>
        <v>#DIV/0!</v>
      </c>
      <c r="V203" s="24">
        <f t="shared" si="24"/>
        <v>0</v>
      </c>
      <c r="W203" s="24">
        <f t="shared" si="25"/>
        <v>0</v>
      </c>
      <c r="X203" s="24" t="e">
        <f t="shared" si="23"/>
        <v>#DIV/0!</v>
      </c>
      <c r="Y203" s="23" t="e">
        <f>AVERAGEIFS('Детализация отчётов'!T:T,'Детализация отчётов'!F:F,'Тех отчет'!B203,'Детализация отчётов'!J:J,"Продажа",'Детализация отчётов'!K:K,"Продажа")</f>
        <v>#DIV/0!</v>
      </c>
      <c r="Z203" s="23">
        <f>SUMIF('Детализация отчётов'!F:F,'Тех отчет'!B203, 'Детализация отчётов'!AC:AC)</f>
        <v>0</v>
      </c>
      <c r="AA203" s="28"/>
      <c r="AB203" s="28"/>
      <c r="AC203" s="28"/>
      <c r="AD203" s="28"/>
      <c r="AE203" s="28"/>
      <c r="AF203" s="28"/>
    </row>
    <row r="204" spans="1:32" ht="14.25" customHeight="1" thickBot="1">
      <c r="A204" s="23" t="s">
        <v>75</v>
      </c>
      <c r="B204" s="23" t="s">
        <v>76</v>
      </c>
      <c r="C204" s="24">
        <f>SUMIF(Продажи!F:F,'Тех отчет'!B204,Продажи!M:M)</f>
        <v>0</v>
      </c>
      <c r="D204" s="24">
        <f>SUMIF(Продажи!F:F,'Тех отчет'!B204,Продажи!L:L)</f>
        <v>0</v>
      </c>
      <c r="E204" s="24">
        <f>SUMIFS('Детализация отчётов'!T:T,'Детализация отчётов'!F:F,'Тех отчет'!B204,'Детализация отчётов'!J:J,"Продажа",'Детализация отчётов'!K:K,"Продажа")-SUMIFS('Детализация отчётов'!T:T,'Детализация отчётов'!F:F,'Тех отчет'!B204,'Детализация отчётов'!J:J,"Возврат",'Детализация отчётов'!K:K,"Возврат")</f>
        <v>0</v>
      </c>
      <c r="F204" s="24">
        <f>SUMIFS('Детализация отчётов'!N:N,'Детализация отчётов'!F:F,'Тех отчет'!B204,'Детализация отчётов'!J:J,"Продажа",'Детализация отчётов'!K:K,"Продажа")-SUMIFS('Детализация отчётов'!N:N,'Детализация отчётов'!F:F,'Тех отчет'!B204,'Детализация отчётов'!J:J,"Возврат",'Детализация отчётов'!K:K,"Возврат")</f>
        <v>0</v>
      </c>
      <c r="G204" s="24">
        <f>IFERROR(AVERAGEIFS('Детализация отчётов'!P:P,'Детализация отчётов'!F:F,'Тех отчет'!B204,'Детализация отчётов'!J:J,"Продажа",'Детализация отчётов'!K:K,"Продажа"),0)</f>
        <v>0</v>
      </c>
      <c r="H204" s="25" t="e">
        <f>INDEX('% выкупа'!B:B,MATCH(B204,'% выкупа'!A:A,0))</f>
        <v>#N/A</v>
      </c>
      <c r="I204" s="24">
        <f>IFERROR(INDEX(реклама!B:B,MATCH('Тех отчет'!B204,реклама!A:A,0)),0)</f>
        <v>0</v>
      </c>
      <c r="J204" s="24">
        <f>IFERROR(INDEX('Сумма по хранению'!B:B,MATCH(B204,'Сумма по хранению'!A:A,0)),0)</f>
        <v>0</v>
      </c>
      <c r="K204" s="24">
        <f>SUMIF('Детализация отчётов'!F:F,'Тех отчет'!B204, 'Детализация отчётов'!AK:AK)</f>
        <v>0</v>
      </c>
      <c r="L204" s="24" t="e">
        <f t="shared" si="20"/>
        <v>#DIV/0!</v>
      </c>
      <c r="M204" s="24" t="e">
        <f>INDEX('Остатки по складам'!B:B,MATCH(B204,'Остатки по складам'!A:A,0))</f>
        <v>#N/A</v>
      </c>
      <c r="N204" s="24">
        <f t="shared" si="21"/>
        <v>0</v>
      </c>
      <c r="O204" s="35">
        <f>SUMIF('Индекс локалицации'!A:A,'Тех отчет'!B204,'Индекс локалицации'!B:B)</f>
        <v>0</v>
      </c>
      <c r="P204" s="25" t="e">
        <f>AVERAGEIFS('Детализация отчётов'!W:W,'Детализация отчётов'!F:F,'Тех отчет'!B204,'Детализация отчётов'!J:J,"Продажа",'Детализация отчётов'!K:K,"Продажа")</f>
        <v>#DIV/0!</v>
      </c>
      <c r="Q204" s="23" t="e">
        <f>INDEX('Рейтинг по отзывам'!F:F,MATCH('Тех отчет'!B204,'Рейтинг по отзывам'!B:B,0))</f>
        <v>#N/A</v>
      </c>
      <c r="R204" s="26" t="e">
        <f>INDEX('рейтинг WB'!B:B,MATCH('Тех отчет'!B204,'рейтинг WB'!A:A,0))</f>
        <v>#N/A</v>
      </c>
      <c r="S204" s="27">
        <f>SUMIFS('Детализация отчётов'!AH:AH,'Детализация отчётов'!F:F,'Тех отчет'!B204,'Детализация отчётов'!J:J,"Продажа",'Детализация отчётов'!K:K,"Продажа")-SUMIFS('Детализация отчётов'!AH:AH,'Детализация отчётов'!F:F,'Тех отчет'!B204,'Детализация отчётов'!J:J,"Возврат",'Детализация отчётов'!K:K,"Возврат")</f>
        <v>0</v>
      </c>
      <c r="T204" s="23">
        <f>IFERROR(INDEX(Себестоимость!B:B,MATCH('Тех отчет'!B204,Себестоимость!A:A,0)),0)</f>
        <v>0</v>
      </c>
      <c r="U204" s="34" t="e">
        <f t="shared" si="22"/>
        <v>#DIV/0!</v>
      </c>
      <c r="V204" s="24">
        <f t="shared" si="24"/>
        <v>0</v>
      </c>
      <c r="W204" s="24">
        <f t="shared" si="25"/>
        <v>0</v>
      </c>
      <c r="X204" s="24" t="e">
        <f t="shared" si="23"/>
        <v>#DIV/0!</v>
      </c>
      <c r="Y204" s="23" t="e">
        <f>AVERAGEIFS('Детализация отчётов'!T:T,'Детализация отчётов'!F:F,'Тех отчет'!B204,'Детализация отчётов'!J:J,"Продажа",'Детализация отчётов'!K:K,"Продажа")</f>
        <v>#DIV/0!</v>
      </c>
      <c r="Z204" s="23">
        <f>SUMIF('Детализация отчётов'!F:F,'Тех отчет'!B204, 'Детализация отчётов'!AC:AC)</f>
        <v>0</v>
      </c>
      <c r="AA204" s="28"/>
      <c r="AB204" s="28"/>
      <c r="AC204" s="28"/>
      <c r="AD204" s="28"/>
      <c r="AE204" s="28"/>
      <c r="AF204" s="28"/>
    </row>
    <row r="205" spans="1:32" ht="14.25" customHeight="1" thickBot="1">
      <c r="A205" s="23" t="s">
        <v>75</v>
      </c>
      <c r="B205" s="23" t="s">
        <v>77</v>
      </c>
      <c r="C205" s="24">
        <f>SUMIF(Продажи!F:F,'Тех отчет'!B205,Продажи!M:M)</f>
        <v>0</v>
      </c>
      <c r="D205" s="24">
        <f>SUMIF(Продажи!F:F,'Тех отчет'!B205,Продажи!L:L)</f>
        <v>0</v>
      </c>
      <c r="E205" s="24">
        <f>SUMIFS('Детализация отчётов'!T:T,'Детализация отчётов'!F:F,'Тех отчет'!B205,'Детализация отчётов'!J:J,"Продажа",'Детализация отчётов'!K:K,"Продажа")-SUMIFS('Детализация отчётов'!T:T,'Детализация отчётов'!F:F,'Тех отчет'!B205,'Детализация отчётов'!J:J,"Возврат",'Детализация отчётов'!K:K,"Возврат")</f>
        <v>0</v>
      </c>
      <c r="F205" s="24">
        <f>SUMIFS('Детализация отчётов'!N:N,'Детализация отчётов'!F:F,'Тех отчет'!B205,'Детализация отчётов'!J:J,"Продажа",'Детализация отчётов'!K:K,"Продажа")-SUMIFS('Детализация отчётов'!N:N,'Детализация отчётов'!F:F,'Тех отчет'!B205,'Детализация отчётов'!J:J,"Возврат",'Детализация отчётов'!K:K,"Возврат")</f>
        <v>0</v>
      </c>
      <c r="G205" s="24">
        <f>IFERROR(AVERAGEIFS('Детализация отчётов'!P:P,'Детализация отчётов'!F:F,'Тех отчет'!B205,'Детализация отчётов'!J:J,"Продажа",'Детализация отчётов'!K:K,"Продажа"),0)</f>
        <v>0</v>
      </c>
      <c r="H205" s="25" t="e">
        <f>INDEX('% выкупа'!B:B,MATCH(B205,'% выкупа'!A:A,0))</f>
        <v>#N/A</v>
      </c>
      <c r="I205" s="24">
        <f>IFERROR(INDEX(реклама!B:B,MATCH('Тех отчет'!B205,реклама!A:A,0)),0)</f>
        <v>0</v>
      </c>
      <c r="J205" s="24">
        <f>IFERROR(INDEX('Сумма по хранению'!B:B,MATCH(B205,'Сумма по хранению'!A:A,0)),0)</f>
        <v>0</v>
      </c>
      <c r="K205" s="24">
        <f>SUMIF('Детализация отчётов'!F:F,'Тех отчет'!B205, 'Детализация отчётов'!AK:AK)</f>
        <v>0</v>
      </c>
      <c r="L205" s="24" t="e">
        <f t="shared" si="20"/>
        <v>#DIV/0!</v>
      </c>
      <c r="M205" s="24" t="e">
        <f>INDEX('Остатки по складам'!B:B,MATCH(B205,'Остатки по складам'!A:A,0))</f>
        <v>#N/A</v>
      </c>
      <c r="N205" s="24">
        <f t="shared" si="21"/>
        <v>0</v>
      </c>
      <c r="O205" s="35">
        <f>SUMIF('Индекс локалицации'!A:A,'Тех отчет'!B205,'Индекс локалицации'!B:B)</f>
        <v>0</v>
      </c>
      <c r="P205" s="25" t="e">
        <f>AVERAGEIFS('Детализация отчётов'!W:W,'Детализация отчётов'!F:F,'Тех отчет'!B205,'Детализация отчётов'!J:J,"Продажа",'Детализация отчётов'!K:K,"Продажа")</f>
        <v>#DIV/0!</v>
      </c>
      <c r="Q205" s="23" t="e">
        <f>INDEX('Рейтинг по отзывам'!F:F,MATCH('Тех отчет'!B205,'Рейтинг по отзывам'!B:B,0))</f>
        <v>#N/A</v>
      </c>
      <c r="R205" s="26" t="e">
        <f>INDEX('рейтинг WB'!B:B,MATCH('Тех отчет'!B205,'рейтинг WB'!A:A,0))</f>
        <v>#N/A</v>
      </c>
      <c r="S205" s="27">
        <f>SUMIFS('Детализация отчётов'!AH:AH,'Детализация отчётов'!F:F,'Тех отчет'!B205,'Детализация отчётов'!J:J,"Продажа",'Детализация отчётов'!K:K,"Продажа")-SUMIFS('Детализация отчётов'!AH:AH,'Детализация отчётов'!F:F,'Тех отчет'!B205,'Детализация отчётов'!J:J,"Возврат",'Детализация отчётов'!K:K,"Возврат")</f>
        <v>0</v>
      </c>
      <c r="T205" s="23">
        <f>IFERROR(INDEX(Себестоимость!B:B,MATCH('Тех отчет'!B205,Себестоимость!A:A,0)),0)</f>
        <v>0</v>
      </c>
      <c r="U205" s="34" t="e">
        <f t="shared" si="22"/>
        <v>#DIV/0!</v>
      </c>
      <c r="V205" s="24">
        <f t="shared" si="24"/>
        <v>0</v>
      </c>
      <c r="W205" s="24">
        <f t="shared" si="25"/>
        <v>0</v>
      </c>
      <c r="X205" s="24" t="e">
        <f t="shared" si="23"/>
        <v>#DIV/0!</v>
      </c>
      <c r="Y205" s="23" t="e">
        <f>AVERAGEIFS('Детализация отчётов'!T:T,'Детализация отчётов'!F:F,'Тех отчет'!B205,'Детализация отчётов'!J:J,"Продажа",'Детализация отчётов'!K:K,"Продажа")</f>
        <v>#DIV/0!</v>
      </c>
      <c r="Z205" s="23">
        <f>SUMIF('Детализация отчётов'!F:F,'Тех отчет'!B205, 'Детализация отчётов'!AC:AC)</f>
        <v>0</v>
      </c>
      <c r="AA205" s="28"/>
      <c r="AB205" s="28"/>
      <c r="AC205" s="28"/>
      <c r="AD205" s="28"/>
      <c r="AE205" s="28"/>
      <c r="AF205" s="28"/>
    </row>
    <row r="206" spans="1:32" ht="14.25" customHeight="1" thickBot="1">
      <c r="A206" s="23" t="s">
        <v>75</v>
      </c>
      <c r="B206" s="23" t="s">
        <v>87</v>
      </c>
      <c r="C206" s="24">
        <f>SUMIF(Продажи!F:F,'Тех отчет'!B206,Продажи!M:M)</f>
        <v>0</v>
      </c>
      <c r="D206" s="24">
        <f>SUMIF(Продажи!F:F,'Тех отчет'!B206,Продажи!L:L)</f>
        <v>0</v>
      </c>
      <c r="E206" s="24">
        <f>SUMIFS('Детализация отчётов'!T:T,'Детализация отчётов'!F:F,'Тех отчет'!B206,'Детализация отчётов'!J:J,"Продажа",'Детализация отчётов'!K:K,"Продажа")-SUMIFS('Детализация отчётов'!T:T,'Детализация отчётов'!F:F,'Тех отчет'!B206,'Детализация отчётов'!J:J,"Возврат",'Детализация отчётов'!K:K,"Возврат")</f>
        <v>0</v>
      </c>
      <c r="F206" s="24">
        <f>SUMIFS('Детализация отчётов'!N:N,'Детализация отчётов'!F:F,'Тех отчет'!B206,'Детализация отчётов'!J:J,"Продажа",'Детализация отчётов'!K:K,"Продажа")-SUMIFS('Детализация отчётов'!N:N,'Детализация отчётов'!F:F,'Тех отчет'!B206,'Детализация отчётов'!J:J,"Возврат",'Детализация отчётов'!K:K,"Возврат")</f>
        <v>0</v>
      </c>
      <c r="G206" s="24">
        <f>IFERROR(AVERAGEIFS('Детализация отчётов'!P:P,'Детализация отчётов'!F:F,'Тех отчет'!B206,'Детализация отчётов'!J:J,"Продажа",'Детализация отчётов'!K:K,"Продажа"),0)</f>
        <v>0</v>
      </c>
      <c r="H206" s="25" t="e">
        <f>INDEX('% выкупа'!B:B,MATCH(B206,'% выкупа'!A:A,0))</f>
        <v>#N/A</v>
      </c>
      <c r="I206" s="24">
        <f>IFERROR(INDEX(реклама!B:B,MATCH('Тех отчет'!B206,реклама!A:A,0)),0)</f>
        <v>0</v>
      </c>
      <c r="J206" s="24">
        <f>IFERROR(INDEX('Сумма по хранению'!B:B,MATCH(B206,'Сумма по хранению'!A:A,0)),0)</f>
        <v>0</v>
      </c>
      <c r="K206" s="24">
        <f>SUMIF('Детализация отчётов'!F:F,'Тех отчет'!B206, 'Детализация отчётов'!AK:AK)</f>
        <v>0</v>
      </c>
      <c r="L206" s="24" t="e">
        <f t="shared" si="20"/>
        <v>#DIV/0!</v>
      </c>
      <c r="M206" s="24" t="e">
        <f>INDEX('Остатки по складам'!B:B,MATCH(B206,'Остатки по складам'!A:A,0))</f>
        <v>#N/A</v>
      </c>
      <c r="N206" s="24">
        <f t="shared" si="21"/>
        <v>0</v>
      </c>
      <c r="O206" s="35">
        <f>SUMIF('Индекс локалицации'!A:A,'Тех отчет'!B206,'Индекс локалицации'!B:B)</f>
        <v>0</v>
      </c>
      <c r="P206" s="25" t="e">
        <f>AVERAGEIFS('Детализация отчётов'!W:W,'Детализация отчётов'!F:F,'Тех отчет'!B206,'Детализация отчётов'!J:J,"Продажа",'Детализация отчётов'!K:K,"Продажа")</f>
        <v>#DIV/0!</v>
      </c>
      <c r="Q206" s="23" t="e">
        <f>INDEX('Рейтинг по отзывам'!F:F,MATCH('Тех отчет'!B206,'Рейтинг по отзывам'!B:B,0))</f>
        <v>#N/A</v>
      </c>
      <c r="R206" s="26" t="e">
        <f>INDEX('рейтинг WB'!B:B,MATCH('Тех отчет'!B206,'рейтинг WB'!A:A,0))</f>
        <v>#N/A</v>
      </c>
      <c r="S206" s="27">
        <f>SUMIFS('Детализация отчётов'!AH:AH,'Детализация отчётов'!F:F,'Тех отчет'!B206,'Детализация отчётов'!J:J,"Продажа",'Детализация отчётов'!K:K,"Продажа")-SUMIFS('Детализация отчётов'!AH:AH,'Детализация отчётов'!F:F,'Тех отчет'!B206,'Детализация отчётов'!J:J,"Возврат",'Детализация отчётов'!K:K,"Возврат")</f>
        <v>0</v>
      </c>
      <c r="T206" s="23">
        <f>IFERROR(INDEX(Себестоимость!B:B,MATCH('Тех отчет'!B206,Себестоимость!A:A,0)),0)</f>
        <v>0</v>
      </c>
      <c r="U206" s="34" t="e">
        <f t="shared" si="22"/>
        <v>#DIV/0!</v>
      </c>
      <c r="V206" s="24">
        <f t="shared" si="24"/>
        <v>0</v>
      </c>
      <c r="W206" s="24">
        <f t="shared" si="25"/>
        <v>0</v>
      </c>
      <c r="X206" s="24" t="e">
        <f t="shared" si="23"/>
        <v>#DIV/0!</v>
      </c>
      <c r="Y206" s="23" t="e">
        <f>AVERAGEIFS('Детализация отчётов'!T:T,'Детализация отчётов'!F:F,'Тех отчет'!B206,'Детализация отчётов'!J:J,"Продажа",'Детализация отчётов'!K:K,"Продажа")</f>
        <v>#DIV/0!</v>
      </c>
      <c r="Z206" s="23">
        <f>SUMIF('Детализация отчётов'!F:F,'Тех отчет'!B206, 'Детализация отчётов'!AC:AC)</f>
        <v>0</v>
      </c>
      <c r="AA206" s="28"/>
      <c r="AB206" s="28"/>
      <c r="AC206" s="28"/>
      <c r="AD206" s="28"/>
      <c r="AE206" s="28"/>
      <c r="AF206" s="28"/>
    </row>
    <row r="207" spans="1:32" ht="14.25" customHeight="1" thickBot="1">
      <c r="A207" s="23" t="s">
        <v>75</v>
      </c>
      <c r="B207" s="23" t="s">
        <v>189</v>
      </c>
      <c r="C207" s="24">
        <f>SUMIF(Продажи!F:F,'Тех отчет'!B207,Продажи!M:M)</f>
        <v>0</v>
      </c>
      <c r="D207" s="24">
        <f>SUMIF(Продажи!F:F,'Тех отчет'!B207,Продажи!L:L)</f>
        <v>0</v>
      </c>
      <c r="E207" s="24">
        <f>SUMIFS('Детализация отчётов'!T:T,'Детализация отчётов'!F:F,'Тех отчет'!B207,'Детализация отчётов'!J:J,"Продажа",'Детализация отчётов'!K:K,"Продажа")-SUMIFS('Детализация отчётов'!T:T,'Детализация отчётов'!F:F,'Тех отчет'!B207,'Детализация отчётов'!J:J,"Возврат",'Детализация отчётов'!K:K,"Возврат")</f>
        <v>0</v>
      </c>
      <c r="F207" s="24">
        <f>SUMIFS('Детализация отчётов'!N:N,'Детализация отчётов'!F:F,'Тех отчет'!B207,'Детализация отчётов'!J:J,"Продажа",'Детализация отчётов'!K:K,"Продажа")-SUMIFS('Детализация отчётов'!N:N,'Детализация отчётов'!F:F,'Тех отчет'!B207,'Детализация отчётов'!J:J,"Возврат",'Детализация отчётов'!K:K,"Возврат")</f>
        <v>0</v>
      </c>
      <c r="G207" s="24">
        <f>IFERROR(AVERAGEIFS('Детализация отчётов'!P:P,'Детализация отчётов'!F:F,'Тех отчет'!B207,'Детализация отчётов'!J:J,"Продажа",'Детализация отчётов'!K:K,"Продажа"),0)</f>
        <v>0</v>
      </c>
      <c r="H207" s="25" t="e">
        <f>INDEX('% выкупа'!B:B,MATCH(B207,'% выкупа'!A:A,0))</f>
        <v>#N/A</v>
      </c>
      <c r="I207" s="24">
        <f>IFERROR(INDEX(реклама!B:B,MATCH('Тех отчет'!B207,реклама!A:A,0)),0)</f>
        <v>0</v>
      </c>
      <c r="J207" s="24">
        <f>IFERROR(INDEX('Сумма по хранению'!B:B,MATCH(B207,'Сумма по хранению'!A:A,0)),0)</f>
        <v>0</v>
      </c>
      <c r="K207" s="24">
        <f>SUMIF('Детализация отчётов'!F:F,'Тех отчет'!B207, 'Детализация отчётов'!AK:AK)</f>
        <v>0</v>
      </c>
      <c r="L207" s="24" t="e">
        <f t="shared" si="20"/>
        <v>#DIV/0!</v>
      </c>
      <c r="M207" s="24" t="e">
        <f>INDEX('Остатки по складам'!B:B,MATCH(B207,'Остатки по складам'!A:A,0))</f>
        <v>#N/A</v>
      </c>
      <c r="N207" s="24">
        <f t="shared" si="21"/>
        <v>0</v>
      </c>
      <c r="O207" s="35">
        <f>SUMIF('Индекс локалицации'!A:A,'Тех отчет'!B207,'Индекс локалицации'!B:B)</f>
        <v>0</v>
      </c>
      <c r="P207" s="25" t="e">
        <f>AVERAGEIFS('Детализация отчётов'!W:W,'Детализация отчётов'!F:F,'Тех отчет'!B207,'Детализация отчётов'!J:J,"Продажа",'Детализация отчётов'!K:K,"Продажа")</f>
        <v>#DIV/0!</v>
      </c>
      <c r="Q207" s="23" t="e">
        <f>INDEX('Рейтинг по отзывам'!F:F,MATCH('Тех отчет'!B207,'Рейтинг по отзывам'!B:B,0))</f>
        <v>#N/A</v>
      </c>
      <c r="R207" s="26" t="e">
        <f>INDEX('рейтинг WB'!B:B,MATCH('Тех отчет'!B207,'рейтинг WB'!A:A,0))</f>
        <v>#N/A</v>
      </c>
      <c r="S207" s="27">
        <f>SUMIFS('Детализация отчётов'!AH:AH,'Детализация отчётов'!F:F,'Тех отчет'!B207,'Детализация отчётов'!J:J,"Продажа",'Детализация отчётов'!K:K,"Продажа")-SUMIFS('Детализация отчётов'!AH:AH,'Детализация отчётов'!F:F,'Тех отчет'!B207,'Детализация отчётов'!J:J,"Возврат",'Детализация отчётов'!K:K,"Возврат")</f>
        <v>0</v>
      </c>
      <c r="T207" s="23">
        <f>IFERROR(INDEX(Себестоимость!B:B,MATCH('Тех отчет'!B207,Себестоимость!A:A,0)),0)</f>
        <v>0</v>
      </c>
      <c r="U207" s="34" t="e">
        <f t="shared" si="22"/>
        <v>#DIV/0!</v>
      </c>
      <c r="V207" s="24">
        <f t="shared" si="24"/>
        <v>0</v>
      </c>
      <c r="W207" s="24">
        <f t="shared" si="25"/>
        <v>0</v>
      </c>
      <c r="X207" s="24" t="e">
        <f t="shared" si="23"/>
        <v>#DIV/0!</v>
      </c>
      <c r="Y207" s="23" t="e">
        <f>AVERAGEIFS('Детализация отчётов'!T:T,'Детализация отчётов'!F:F,'Тех отчет'!B207,'Детализация отчётов'!J:J,"Продажа",'Детализация отчётов'!K:K,"Продажа")</f>
        <v>#DIV/0!</v>
      </c>
      <c r="Z207" s="23">
        <f>SUMIF('Детализация отчётов'!F:F,'Тех отчет'!B207, 'Детализация отчётов'!AC:AC)</f>
        <v>0</v>
      </c>
      <c r="AA207" s="28"/>
      <c r="AB207" s="28"/>
      <c r="AC207" s="28"/>
      <c r="AD207" s="28"/>
      <c r="AE207" s="28"/>
      <c r="AF207" s="28"/>
    </row>
    <row r="208" spans="1:32" ht="14.25" customHeight="1" thickBot="1">
      <c r="A208" s="23" t="s">
        <v>75</v>
      </c>
      <c r="B208" s="23" t="s">
        <v>147</v>
      </c>
      <c r="C208" s="24">
        <f>SUMIF(Продажи!F:F,'Тех отчет'!B208,Продажи!M:M)</f>
        <v>0</v>
      </c>
      <c r="D208" s="24">
        <f>SUMIF(Продажи!F:F,'Тех отчет'!B208,Продажи!L:L)</f>
        <v>0</v>
      </c>
      <c r="E208" s="24">
        <f>SUMIFS('Детализация отчётов'!T:T,'Детализация отчётов'!F:F,'Тех отчет'!B208,'Детализация отчётов'!J:J,"Продажа",'Детализация отчётов'!K:K,"Продажа")-SUMIFS('Детализация отчётов'!T:T,'Детализация отчётов'!F:F,'Тех отчет'!B208,'Детализация отчётов'!J:J,"Возврат",'Детализация отчётов'!K:K,"Возврат")</f>
        <v>0</v>
      </c>
      <c r="F208" s="24">
        <f>SUMIFS('Детализация отчётов'!N:N,'Детализация отчётов'!F:F,'Тех отчет'!B208,'Детализация отчётов'!J:J,"Продажа",'Детализация отчётов'!K:K,"Продажа")-SUMIFS('Детализация отчётов'!N:N,'Детализация отчётов'!F:F,'Тех отчет'!B208,'Детализация отчётов'!J:J,"Возврат",'Детализация отчётов'!K:K,"Возврат")</f>
        <v>0</v>
      </c>
      <c r="G208" s="24">
        <f>IFERROR(AVERAGEIFS('Детализация отчётов'!P:P,'Детализация отчётов'!F:F,'Тех отчет'!B208,'Детализация отчётов'!J:J,"Продажа",'Детализация отчётов'!K:K,"Продажа"),0)</f>
        <v>0</v>
      </c>
      <c r="H208" s="25" t="e">
        <f>INDEX('% выкупа'!B:B,MATCH(B208,'% выкупа'!A:A,0))</f>
        <v>#N/A</v>
      </c>
      <c r="I208" s="24">
        <f>IFERROR(INDEX(реклама!B:B,MATCH('Тех отчет'!B208,реклама!A:A,0)),0)</f>
        <v>0</v>
      </c>
      <c r="J208" s="24">
        <f>IFERROR(INDEX('Сумма по хранению'!B:B,MATCH(B208,'Сумма по хранению'!A:A,0)),0)</f>
        <v>0</v>
      </c>
      <c r="K208" s="24">
        <f>SUMIF('Детализация отчётов'!F:F,'Тех отчет'!B208, 'Детализация отчётов'!AK:AK)</f>
        <v>0</v>
      </c>
      <c r="L208" s="24" t="e">
        <f t="shared" si="20"/>
        <v>#DIV/0!</v>
      </c>
      <c r="M208" s="24" t="e">
        <f>INDEX('Остатки по складам'!B:B,MATCH(B208,'Остатки по складам'!A:A,0))</f>
        <v>#N/A</v>
      </c>
      <c r="N208" s="24">
        <f t="shared" si="21"/>
        <v>0</v>
      </c>
      <c r="O208" s="35">
        <f>SUMIF('Индекс локалицации'!A:A,'Тех отчет'!B208,'Индекс локалицации'!B:B)</f>
        <v>0</v>
      </c>
      <c r="P208" s="25" t="e">
        <f>AVERAGEIFS('Детализация отчётов'!W:W,'Детализация отчётов'!F:F,'Тех отчет'!B208,'Детализация отчётов'!J:J,"Продажа",'Детализация отчётов'!K:K,"Продажа")</f>
        <v>#DIV/0!</v>
      </c>
      <c r="Q208" s="23" t="e">
        <f>INDEX('Рейтинг по отзывам'!F:F,MATCH('Тех отчет'!B208,'Рейтинг по отзывам'!B:B,0))</f>
        <v>#N/A</v>
      </c>
      <c r="R208" s="26" t="e">
        <f>INDEX('рейтинг WB'!B:B,MATCH('Тех отчет'!B208,'рейтинг WB'!A:A,0))</f>
        <v>#N/A</v>
      </c>
      <c r="S208" s="27">
        <f>SUMIFS('Детализация отчётов'!AH:AH,'Детализация отчётов'!F:F,'Тех отчет'!B208,'Детализация отчётов'!J:J,"Продажа",'Детализация отчётов'!K:K,"Продажа")-SUMIFS('Детализация отчётов'!AH:AH,'Детализация отчётов'!F:F,'Тех отчет'!B208,'Детализация отчётов'!J:J,"Возврат",'Детализация отчётов'!K:K,"Возврат")</f>
        <v>0</v>
      </c>
      <c r="T208" s="23">
        <f>IFERROR(INDEX(Себестоимость!B:B,MATCH('Тех отчет'!B208,Себестоимость!A:A,0)),0)</f>
        <v>0</v>
      </c>
      <c r="U208" s="34" t="e">
        <f t="shared" si="22"/>
        <v>#DIV/0!</v>
      </c>
      <c r="V208" s="24">
        <f t="shared" si="24"/>
        <v>0</v>
      </c>
      <c r="W208" s="24">
        <f t="shared" si="25"/>
        <v>0</v>
      </c>
      <c r="X208" s="24" t="e">
        <f t="shared" si="23"/>
        <v>#DIV/0!</v>
      </c>
      <c r="Y208" s="23" t="e">
        <f>AVERAGEIFS('Детализация отчётов'!T:T,'Детализация отчётов'!F:F,'Тех отчет'!B208,'Детализация отчётов'!J:J,"Продажа",'Детализация отчётов'!K:K,"Продажа")</f>
        <v>#DIV/0!</v>
      </c>
      <c r="Z208" s="23">
        <f>SUMIF('Детализация отчётов'!F:F,'Тех отчет'!B208, 'Детализация отчётов'!AC:AC)</f>
        <v>0</v>
      </c>
      <c r="AA208" s="28"/>
      <c r="AB208" s="28"/>
      <c r="AC208" s="28"/>
      <c r="AD208" s="28"/>
      <c r="AE208" s="28"/>
      <c r="AF208" s="28"/>
    </row>
    <row r="209" spans="1:32" ht="14.25" customHeight="1" thickBot="1">
      <c r="A209" s="23" t="s">
        <v>75</v>
      </c>
      <c r="B209" s="23" t="s">
        <v>146</v>
      </c>
      <c r="C209" s="24">
        <f>SUMIF(Продажи!F:F,'Тех отчет'!B209,Продажи!M:M)</f>
        <v>0</v>
      </c>
      <c r="D209" s="24">
        <f>SUMIF(Продажи!F:F,'Тех отчет'!B209,Продажи!L:L)</f>
        <v>0</v>
      </c>
      <c r="E209" s="24">
        <f>SUMIFS('Детализация отчётов'!T:T,'Детализация отчётов'!F:F,'Тех отчет'!B209,'Детализация отчётов'!J:J,"Продажа",'Детализация отчётов'!K:K,"Продажа")-SUMIFS('Детализация отчётов'!T:T,'Детализация отчётов'!F:F,'Тех отчет'!B209,'Детализация отчётов'!J:J,"Возврат",'Детализация отчётов'!K:K,"Возврат")</f>
        <v>0</v>
      </c>
      <c r="F209" s="24">
        <f>SUMIFS('Детализация отчётов'!N:N,'Детализация отчётов'!F:F,'Тех отчет'!B209,'Детализация отчётов'!J:J,"Продажа",'Детализация отчётов'!K:K,"Продажа")-SUMIFS('Детализация отчётов'!N:N,'Детализация отчётов'!F:F,'Тех отчет'!B209,'Детализация отчётов'!J:J,"Возврат",'Детализация отчётов'!K:K,"Возврат")</f>
        <v>0</v>
      </c>
      <c r="G209" s="24">
        <f>IFERROR(AVERAGEIFS('Детализация отчётов'!P:P,'Детализация отчётов'!F:F,'Тех отчет'!B209,'Детализация отчётов'!J:J,"Продажа",'Детализация отчётов'!K:K,"Продажа"),0)</f>
        <v>0</v>
      </c>
      <c r="H209" s="25" t="e">
        <f>INDEX('% выкупа'!B:B,MATCH(B209,'% выкупа'!A:A,0))</f>
        <v>#N/A</v>
      </c>
      <c r="I209" s="24">
        <f>IFERROR(INDEX(реклама!B:B,MATCH('Тех отчет'!B209,реклама!A:A,0)),0)</f>
        <v>0</v>
      </c>
      <c r="J209" s="24">
        <f>IFERROR(INDEX('Сумма по хранению'!B:B,MATCH(B209,'Сумма по хранению'!A:A,0)),0)</f>
        <v>0</v>
      </c>
      <c r="K209" s="24">
        <f>SUMIF('Детализация отчётов'!F:F,'Тех отчет'!B209, 'Детализация отчётов'!AK:AK)</f>
        <v>0</v>
      </c>
      <c r="L209" s="24" t="e">
        <f t="shared" si="20"/>
        <v>#DIV/0!</v>
      </c>
      <c r="M209" s="24" t="e">
        <f>INDEX('Остатки по складам'!B:B,MATCH(B209,'Остатки по складам'!A:A,0))</f>
        <v>#N/A</v>
      </c>
      <c r="N209" s="24">
        <f t="shared" si="21"/>
        <v>0</v>
      </c>
      <c r="O209" s="35">
        <f>SUMIF('Индекс локалицации'!A:A,'Тех отчет'!B209,'Индекс локалицации'!B:B)</f>
        <v>0</v>
      </c>
      <c r="P209" s="25" t="e">
        <f>AVERAGEIFS('Детализация отчётов'!W:W,'Детализация отчётов'!F:F,'Тех отчет'!B209,'Детализация отчётов'!J:J,"Продажа",'Детализация отчётов'!K:K,"Продажа")</f>
        <v>#DIV/0!</v>
      </c>
      <c r="Q209" s="23" t="e">
        <f>INDEX('Рейтинг по отзывам'!F:F,MATCH('Тех отчет'!B209,'Рейтинг по отзывам'!B:B,0))</f>
        <v>#N/A</v>
      </c>
      <c r="R209" s="26" t="e">
        <f>INDEX('рейтинг WB'!B:B,MATCH('Тех отчет'!B209,'рейтинг WB'!A:A,0))</f>
        <v>#N/A</v>
      </c>
      <c r="S209" s="27">
        <f>SUMIFS('Детализация отчётов'!AH:AH,'Детализация отчётов'!F:F,'Тех отчет'!B209,'Детализация отчётов'!J:J,"Продажа",'Детализация отчётов'!K:K,"Продажа")-SUMIFS('Детализация отчётов'!AH:AH,'Детализация отчётов'!F:F,'Тех отчет'!B209,'Детализация отчётов'!J:J,"Возврат",'Детализация отчётов'!K:K,"Возврат")</f>
        <v>0</v>
      </c>
      <c r="T209" s="23">
        <f>IFERROR(INDEX(Себестоимость!B:B,MATCH('Тех отчет'!B209,Себестоимость!A:A,0)),0)</f>
        <v>0</v>
      </c>
      <c r="U209" s="34" t="e">
        <f t="shared" si="22"/>
        <v>#DIV/0!</v>
      </c>
      <c r="V209" s="24">
        <f t="shared" si="24"/>
        <v>0</v>
      </c>
      <c r="W209" s="24">
        <f t="shared" si="25"/>
        <v>0</v>
      </c>
      <c r="X209" s="24" t="e">
        <f t="shared" si="23"/>
        <v>#DIV/0!</v>
      </c>
      <c r="Y209" s="23" t="e">
        <f>AVERAGEIFS('Детализация отчётов'!T:T,'Детализация отчётов'!F:F,'Тех отчет'!B209,'Детализация отчётов'!J:J,"Продажа",'Детализация отчётов'!K:K,"Продажа")</f>
        <v>#DIV/0!</v>
      </c>
      <c r="Z209" s="23">
        <f>SUMIF('Детализация отчётов'!F:F,'Тех отчет'!B209, 'Детализация отчётов'!AC:AC)</f>
        <v>0</v>
      </c>
      <c r="AA209" s="28"/>
      <c r="AB209" s="28"/>
      <c r="AC209" s="28"/>
      <c r="AD209" s="28"/>
      <c r="AE209" s="28"/>
      <c r="AF209" s="28"/>
    </row>
    <row r="210" spans="1:32" ht="14.25" customHeight="1" thickBot="1">
      <c r="A210" s="23" t="s">
        <v>75</v>
      </c>
      <c r="B210" s="23" t="s">
        <v>148</v>
      </c>
      <c r="C210" s="24">
        <f>SUMIF(Продажи!F:F,'Тех отчет'!B210,Продажи!M:M)</f>
        <v>0</v>
      </c>
      <c r="D210" s="24">
        <f>SUMIF(Продажи!F:F,'Тех отчет'!B210,Продажи!L:L)</f>
        <v>0</v>
      </c>
      <c r="E210" s="24">
        <f>SUMIFS('Детализация отчётов'!T:T,'Детализация отчётов'!F:F,'Тех отчет'!B210,'Детализация отчётов'!J:J,"Продажа",'Детализация отчётов'!K:K,"Продажа")-SUMIFS('Детализация отчётов'!T:T,'Детализация отчётов'!F:F,'Тех отчет'!B210,'Детализация отчётов'!J:J,"Возврат",'Детализация отчётов'!K:K,"Возврат")</f>
        <v>0</v>
      </c>
      <c r="F210" s="24">
        <f>SUMIFS('Детализация отчётов'!N:N,'Детализация отчётов'!F:F,'Тех отчет'!B210,'Детализация отчётов'!J:J,"Продажа",'Детализация отчётов'!K:K,"Продажа")-SUMIFS('Детализация отчётов'!N:N,'Детализация отчётов'!F:F,'Тех отчет'!B210,'Детализация отчётов'!J:J,"Возврат",'Детализация отчётов'!K:K,"Возврат")</f>
        <v>0</v>
      </c>
      <c r="G210" s="24">
        <f>IFERROR(AVERAGEIFS('Детализация отчётов'!P:P,'Детализация отчётов'!F:F,'Тех отчет'!B210,'Детализация отчётов'!J:J,"Продажа",'Детализация отчётов'!K:K,"Продажа"),0)</f>
        <v>0</v>
      </c>
      <c r="H210" s="25" t="e">
        <f>INDEX('% выкупа'!B:B,MATCH(B210,'% выкупа'!A:A,0))</f>
        <v>#N/A</v>
      </c>
      <c r="I210" s="24">
        <f>IFERROR(INDEX(реклама!B:B,MATCH('Тех отчет'!B210,реклама!A:A,0)),0)</f>
        <v>0</v>
      </c>
      <c r="J210" s="24">
        <f>IFERROR(INDEX('Сумма по хранению'!B:B,MATCH(B210,'Сумма по хранению'!A:A,0)),0)</f>
        <v>0</v>
      </c>
      <c r="K210" s="24">
        <f>SUMIF('Детализация отчётов'!F:F,'Тех отчет'!B210, 'Детализация отчётов'!AK:AK)</f>
        <v>0</v>
      </c>
      <c r="L210" s="24" t="e">
        <f t="shared" si="20"/>
        <v>#DIV/0!</v>
      </c>
      <c r="M210" s="24" t="e">
        <f>INDEX('Остатки по складам'!B:B,MATCH(B210,'Остатки по складам'!A:A,0))</f>
        <v>#N/A</v>
      </c>
      <c r="N210" s="24">
        <f t="shared" si="21"/>
        <v>0</v>
      </c>
      <c r="O210" s="35">
        <f>SUMIF('Индекс локалицации'!A:A,'Тех отчет'!B210,'Индекс локалицации'!B:B)</f>
        <v>0</v>
      </c>
      <c r="P210" s="25" t="e">
        <f>AVERAGEIFS('Детализация отчётов'!W:W,'Детализация отчётов'!F:F,'Тех отчет'!B210,'Детализация отчётов'!J:J,"Продажа",'Детализация отчётов'!K:K,"Продажа")</f>
        <v>#DIV/0!</v>
      </c>
      <c r="Q210" s="23" t="e">
        <f>INDEX('Рейтинг по отзывам'!F:F,MATCH('Тех отчет'!B210,'Рейтинг по отзывам'!B:B,0))</f>
        <v>#N/A</v>
      </c>
      <c r="R210" s="26" t="e">
        <f>INDEX('рейтинг WB'!B:B,MATCH('Тех отчет'!B210,'рейтинг WB'!A:A,0))</f>
        <v>#N/A</v>
      </c>
      <c r="S210" s="27">
        <f>SUMIFS('Детализация отчётов'!AH:AH,'Детализация отчётов'!F:F,'Тех отчет'!B210,'Детализация отчётов'!J:J,"Продажа",'Детализация отчётов'!K:K,"Продажа")-SUMIFS('Детализация отчётов'!AH:AH,'Детализация отчётов'!F:F,'Тех отчет'!B210,'Детализация отчётов'!J:J,"Возврат",'Детализация отчётов'!K:K,"Возврат")</f>
        <v>0</v>
      </c>
      <c r="T210" s="23">
        <f>IFERROR(INDEX(Себестоимость!B:B,MATCH('Тех отчет'!B210,Себестоимость!A:A,0)),0)</f>
        <v>0</v>
      </c>
      <c r="U210" s="34" t="e">
        <f t="shared" si="22"/>
        <v>#DIV/0!</v>
      </c>
      <c r="V210" s="24">
        <f t="shared" si="24"/>
        <v>0</v>
      </c>
      <c r="W210" s="24">
        <f t="shared" si="25"/>
        <v>0</v>
      </c>
      <c r="X210" s="24" t="e">
        <f t="shared" si="23"/>
        <v>#DIV/0!</v>
      </c>
      <c r="Y210" s="23" t="e">
        <f>AVERAGEIFS('Детализация отчётов'!T:T,'Детализация отчётов'!F:F,'Тех отчет'!B210,'Детализация отчётов'!J:J,"Продажа",'Детализация отчётов'!K:K,"Продажа")</f>
        <v>#DIV/0!</v>
      </c>
      <c r="Z210" s="23">
        <f>SUMIF('Детализация отчётов'!F:F,'Тех отчет'!B210, 'Детализация отчётов'!AC:AC)</f>
        <v>0</v>
      </c>
      <c r="AA210" s="28"/>
      <c r="AB210" s="28"/>
      <c r="AC210" s="28"/>
      <c r="AD210" s="28"/>
      <c r="AE210" s="28"/>
      <c r="AF210" s="28"/>
    </row>
    <row r="211" spans="1:32" ht="14.25" customHeight="1" thickBot="1">
      <c r="A211" s="23" t="s">
        <v>75</v>
      </c>
      <c r="B211" s="23" t="s">
        <v>149</v>
      </c>
      <c r="C211" s="24">
        <f>SUMIF(Продажи!F:F,'Тех отчет'!B211,Продажи!M:M)</f>
        <v>0</v>
      </c>
      <c r="D211" s="24">
        <f>SUMIF(Продажи!F:F,'Тех отчет'!B211,Продажи!L:L)</f>
        <v>0</v>
      </c>
      <c r="E211" s="24">
        <f>SUMIFS('Детализация отчётов'!T:T,'Детализация отчётов'!F:F,'Тех отчет'!B211,'Детализация отчётов'!J:J,"Продажа",'Детализация отчётов'!K:K,"Продажа")-SUMIFS('Детализация отчётов'!T:T,'Детализация отчётов'!F:F,'Тех отчет'!B211,'Детализация отчётов'!J:J,"Возврат",'Детализация отчётов'!K:K,"Возврат")</f>
        <v>0</v>
      </c>
      <c r="F211" s="24">
        <f>SUMIFS('Детализация отчётов'!N:N,'Детализация отчётов'!F:F,'Тех отчет'!B211,'Детализация отчётов'!J:J,"Продажа",'Детализация отчётов'!K:K,"Продажа")-SUMIFS('Детализация отчётов'!N:N,'Детализация отчётов'!F:F,'Тех отчет'!B211,'Детализация отчётов'!J:J,"Возврат",'Детализация отчётов'!K:K,"Возврат")</f>
        <v>0</v>
      </c>
      <c r="G211" s="24">
        <f>IFERROR(AVERAGEIFS('Детализация отчётов'!P:P,'Детализация отчётов'!F:F,'Тех отчет'!B211,'Детализация отчётов'!J:J,"Продажа",'Детализация отчётов'!K:K,"Продажа"),0)</f>
        <v>0</v>
      </c>
      <c r="H211" s="25" t="e">
        <f>INDEX('% выкупа'!B:B,MATCH(B211,'% выкупа'!A:A,0))</f>
        <v>#N/A</v>
      </c>
      <c r="I211" s="24">
        <f>IFERROR(INDEX(реклама!B:B,MATCH('Тех отчет'!B211,реклама!A:A,0)),0)</f>
        <v>0</v>
      </c>
      <c r="J211" s="24">
        <f>IFERROR(INDEX('Сумма по хранению'!B:B,MATCH(B211,'Сумма по хранению'!A:A,0)),0)</f>
        <v>0</v>
      </c>
      <c r="K211" s="24">
        <f>SUMIF('Детализация отчётов'!F:F,'Тех отчет'!B211, 'Детализация отчётов'!AK:AK)</f>
        <v>0</v>
      </c>
      <c r="L211" s="24" t="e">
        <f t="shared" si="20"/>
        <v>#DIV/0!</v>
      </c>
      <c r="M211" s="24" t="e">
        <f>INDEX('Остатки по складам'!B:B,MATCH(B211,'Остатки по складам'!A:A,0))</f>
        <v>#N/A</v>
      </c>
      <c r="N211" s="24">
        <f t="shared" si="21"/>
        <v>0</v>
      </c>
      <c r="O211" s="35">
        <f>SUMIF('Индекс локалицации'!A:A,'Тех отчет'!B211,'Индекс локалицации'!B:B)</f>
        <v>0</v>
      </c>
      <c r="P211" s="25" t="e">
        <f>AVERAGEIFS('Детализация отчётов'!W:W,'Детализация отчётов'!F:F,'Тех отчет'!B211,'Детализация отчётов'!J:J,"Продажа",'Детализация отчётов'!K:K,"Продажа")</f>
        <v>#DIV/0!</v>
      </c>
      <c r="Q211" s="23" t="e">
        <f>INDEX('Рейтинг по отзывам'!F:F,MATCH('Тех отчет'!B211,'Рейтинг по отзывам'!B:B,0))</f>
        <v>#N/A</v>
      </c>
      <c r="R211" s="26" t="e">
        <f>INDEX('рейтинг WB'!B:B,MATCH('Тех отчет'!B211,'рейтинг WB'!A:A,0))</f>
        <v>#N/A</v>
      </c>
      <c r="S211" s="27">
        <f>SUMIFS('Детализация отчётов'!AH:AH,'Детализация отчётов'!F:F,'Тех отчет'!B211,'Детализация отчётов'!J:J,"Продажа",'Детализация отчётов'!K:K,"Продажа")-SUMIFS('Детализация отчётов'!AH:AH,'Детализация отчётов'!F:F,'Тех отчет'!B211,'Детализация отчётов'!J:J,"Возврат",'Детализация отчётов'!K:K,"Возврат")</f>
        <v>0</v>
      </c>
      <c r="T211" s="23">
        <f>IFERROR(INDEX(Себестоимость!B:B,MATCH('Тех отчет'!B211,Себестоимость!A:A,0)),0)</f>
        <v>0</v>
      </c>
      <c r="U211" s="34" t="e">
        <f t="shared" si="22"/>
        <v>#DIV/0!</v>
      </c>
      <c r="V211" s="24">
        <f t="shared" si="24"/>
        <v>0</v>
      </c>
      <c r="W211" s="24">
        <f t="shared" si="25"/>
        <v>0</v>
      </c>
      <c r="X211" s="24" t="e">
        <f t="shared" si="23"/>
        <v>#DIV/0!</v>
      </c>
      <c r="Y211" s="23" t="e">
        <f>AVERAGEIFS('Детализация отчётов'!T:T,'Детализация отчётов'!F:F,'Тех отчет'!B211,'Детализация отчётов'!J:J,"Продажа",'Детализация отчётов'!K:K,"Продажа")</f>
        <v>#DIV/0!</v>
      </c>
      <c r="Z211" s="23">
        <f>SUMIF('Детализация отчётов'!F:F,'Тех отчет'!B211, 'Детализация отчётов'!AC:AC)</f>
        <v>0</v>
      </c>
      <c r="AA211" s="28"/>
      <c r="AB211" s="28"/>
      <c r="AC211" s="28"/>
      <c r="AD211" s="28"/>
      <c r="AE211" s="28"/>
      <c r="AF211" s="28"/>
    </row>
    <row r="212" spans="1:32" ht="14.25" customHeight="1" thickBot="1">
      <c r="A212" s="23" t="s">
        <v>75</v>
      </c>
      <c r="B212" s="23" t="s">
        <v>230</v>
      </c>
      <c r="C212" s="24">
        <f>SUMIF(Продажи!F:F,'Тех отчет'!B212,Продажи!M:M)</f>
        <v>0</v>
      </c>
      <c r="D212" s="24">
        <f>SUMIF(Продажи!F:F,'Тех отчет'!B212,Продажи!L:L)</f>
        <v>0</v>
      </c>
      <c r="E212" s="24">
        <f>SUMIFS('Детализация отчётов'!T:T,'Детализация отчётов'!F:F,'Тех отчет'!B212,'Детализация отчётов'!J:J,"Продажа",'Детализация отчётов'!K:K,"Продажа")-SUMIFS('Детализация отчётов'!T:T,'Детализация отчётов'!F:F,'Тех отчет'!B212,'Детализация отчётов'!J:J,"Возврат",'Детализация отчётов'!K:K,"Возврат")</f>
        <v>0</v>
      </c>
      <c r="F212" s="24">
        <f>SUMIFS('Детализация отчётов'!N:N,'Детализация отчётов'!F:F,'Тех отчет'!B212,'Детализация отчётов'!J:J,"Продажа",'Детализация отчётов'!K:K,"Продажа")-SUMIFS('Детализация отчётов'!N:N,'Детализация отчётов'!F:F,'Тех отчет'!B212,'Детализация отчётов'!J:J,"Возврат",'Детализация отчётов'!K:K,"Возврат")</f>
        <v>0</v>
      </c>
      <c r="G212" s="24">
        <f>IFERROR(AVERAGEIFS('Детализация отчётов'!P:P,'Детализация отчётов'!F:F,'Тех отчет'!B212,'Детализация отчётов'!J:J,"Продажа",'Детализация отчётов'!K:K,"Продажа"),0)</f>
        <v>0</v>
      </c>
      <c r="H212" s="25" t="e">
        <f>INDEX('% выкупа'!B:B,MATCH(B212,'% выкупа'!A:A,0))</f>
        <v>#N/A</v>
      </c>
      <c r="I212" s="24">
        <f>IFERROR(INDEX(реклама!B:B,MATCH('Тех отчет'!B212,реклама!A:A,0)),0)</f>
        <v>0</v>
      </c>
      <c r="J212" s="24">
        <f>IFERROR(INDEX('Сумма по хранению'!B:B,MATCH(B212,'Сумма по хранению'!A:A,0)),0)</f>
        <v>0</v>
      </c>
      <c r="K212" s="24">
        <f>SUMIF('Детализация отчётов'!F:F,'Тех отчет'!B212, 'Детализация отчётов'!AK:AK)</f>
        <v>0</v>
      </c>
      <c r="L212" s="24" t="e">
        <f t="shared" si="20"/>
        <v>#DIV/0!</v>
      </c>
      <c r="M212" s="24" t="e">
        <f>INDEX('Остатки по складам'!B:B,MATCH(B212,'Остатки по складам'!A:A,0))</f>
        <v>#N/A</v>
      </c>
      <c r="N212" s="24">
        <f t="shared" si="21"/>
        <v>0</v>
      </c>
      <c r="O212" s="35">
        <f>SUMIF('Индекс локалицации'!A:A,'Тех отчет'!B212,'Индекс локалицации'!B:B)</f>
        <v>0</v>
      </c>
      <c r="P212" s="25" t="e">
        <f>AVERAGEIFS('Детализация отчётов'!W:W,'Детализация отчётов'!F:F,'Тех отчет'!B212,'Детализация отчётов'!J:J,"Продажа",'Детализация отчётов'!K:K,"Продажа")</f>
        <v>#DIV/0!</v>
      </c>
      <c r="Q212" s="23" t="e">
        <f>INDEX('Рейтинг по отзывам'!F:F,MATCH('Тех отчет'!B212,'Рейтинг по отзывам'!B:B,0))</f>
        <v>#N/A</v>
      </c>
      <c r="R212" s="26" t="e">
        <f>INDEX('рейтинг WB'!B:B,MATCH('Тех отчет'!B212,'рейтинг WB'!A:A,0))</f>
        <v>#N/A</v>
      </c>
      <c r="S212" s="27">
        <f>SUMIFS('Детализация отчётов'!AH:AH,'Детализация отчётов'!F:F,'Тех отчет'!B212,'Детализация отчётов'!J:J,"Продажа",'Детализация отчётов'!K:K,"Продажа")-SUMIFS('Детализация отчётов'!AH:AH,'Детализация отчётов'!F:F,'Тех отчет'!B212,'Детализация отчётов'!J:J,"Возврат",'Детализация отчётов'!K:K,"Возврат")</f>
        <v>0</v>
      </c>
      <c r="T212" s="23">
        <f>IFERROR(INDEX(Себестоимость!B:B,MATCH('Тех отчет'!B212,Себестоимость!A:A,0)),0)</f>
        <v>0</v>
      </c>
      <c r="U212" s="34" t="e">
        <f t="shared" si="22"/>
        <v>#DIV/0!</v>
      </c>
      <c r="V212" s="24">
        <f t="shared" si="24"/>
        <v>0</v>
      </c>
      <c r="W212" s="24">
        <f t="shared" si="25"/>
        <v>0</v>
      </c>
      <c r="X212" s="24" t="e">
        <f t="shared" si="23"/>
        <v>#DIV/0!</v>
      </c>
      <c r="Y212" s="23" t="e">
        <f>AVERAGEIFS('Детализация отчётов'!T:T,'Детализация отчётов'!F:F,'Тех отчет'!B212,'Детализация отчётов'!J:J,"Продажа",'Детализация отчётов'!K:K,"Продажа")</f>
        <v>#DIV/0!</v>
      </c>
      <c r="Z212" s="23">
        <f>SUMIF('Детализация отчётов'!F:F,'Тех отчет'!B212, 'Детализация отчётов'!AC:AC)</f>
        <v>0</v>
      </c>
      <c r="AA212" s="28"/>
      <c r="AB212" s="28"/>
      <c r="AC212" s="28"/>
      <c r="AD212" s="28"/>
      <c r="AE212" s="28"/>
      <c r="AF212" s="28"/>
    </row>
    <row r="213" spans="1:32" ht="14.25" customHeight="1" thickBot="1">
      <c r="A213" s="23" t="s">
        <v>75</v>
      </c>
      <c r="B213" s="23" t="s">
        <v>235</v>
      </c>
      <c r="C213" s="24">
        <f>SUMIF(Продажи!F:F,'Тех отчет'!B213,Продажи!M:M)</f>
        <v>0</v>
      </c>
      <c r="D213" s="24">
        <f>SUMIF(Продажи!F:F,'Тех отчет'!B213,Продажи!L:L)</f>
        <v>0</v>
      </c>
      <c r="E213" s="24">
        <f>SUMIFS('Детализация отчётов'!T:T,'Детализация отчётов'!F:F,'Тех отчет'!B213,'Детализация отчётов'!J:J,"Продажа",'Детализация отчётов'!K:K,"Продажа")-SUMIFS('Детализация отчётов'!T:T,'Детализация отчётов'!F:F,'Тех отчет'!B213,'Детализация отчётов'!J:J,"Возврат",'Детализация отчётов'!K:K,"Возврат")</f>
        <v>0</v>
      </c>
      <c r="F213" s="24">
        <f>SUMIFS('Детализация отчётов'!N:N,'Детализация отчётов'!F:F,'Тех отчет'!B213,'Детализация отчётов'!J:J,"Продажа",'Детализация отчётов'!K:K,"Продажа")-SUMIFS('Детализация отчётов'!N:N,'Детализация отчётов'!F:F,'Тех отчет'!B213,'Детализация отчётов'!J:J,"Возврат",'Детализация отчётов'!K:K,"Возврат")</f>
        <v>0</v>
      </c>
      <c r="G213" s="24">
        <f>IFERROR(AVERAGEIFS('Детализация отчётов'!P:P,'Детализация отчётов'!F:F,'Тех отчет'!B213,'Детализация отчётов'!J:J,"Продажа",'Детализация отчётов'!K:K,"Продажа"),0)</f>
        <v>0</v>
      </c>
      <c r="H213" s="25" t="e">
        <f>INDEX('% выкупа'!B:B,MATCH(B213,'% выкупа'!A:A,0))</f>
        <v>#N/A</v>
      </c>
      <c r="I213" s="24">
        <f>IFERROR(INDEX(реклама!B:B,MATCH('Тех отчет'!B213,реклама!A:A,0)),0)</f>
        <v>0</v>
      </c>
      <c r="J213" s="24">
        <f>IFERROR(INDEX('Сумма по хранению'!B:B,MATCH(B213,'Сумма по хранению'!A:A,0)),0)</f>
        <v>0</v>
      </c>
      <c r="K213" s="24">
        <f>SUMIF('Детализация отчётов'!F:F,'Тех отчет'!B213, 'Детализация отчётов'!AK:AK)</f>
        <v>0</v>
      </c>
      <c r="L213" s="24" t="e">
        <f t="shared" si="20"/>
        <v>#DIV/0!</v>
      </c>
      <c r="M213" s="24" t="e">
        <f>INDEX('Остатки по складам'!B:B,MATCH(B213,'Остатки по складам'!A:A,0))</f>
        <v>#N/A</v>
      </c>
      <c r="N213" s="24">
        <f t="shared" si="21"/>
        <v>0</v>
      </c>
      <c r="O213" s="35">
        <f>SUMIF('Индекс локалицации'!A:A,'Тех отчет'!B213,'Индекс локалицации'!B:B)</f>
        <v>0</v>
      </c>
      <c r="P213" s="25" t="e">
        <f>AVERAGEIFS('Детализация отчётов'!W:W,'Детализация отчётов'!F:F,'Тех отчет'!B213,'Детализация отчётов'!J:J,"Продажа",'Детализация отчётов'!K:K,"Продажа")</f>
        <v>#DIV/0!</v>
      </c>
      <c r="Q213" s="23" t="e">
        <f>INDEX('Рейтинг по отзывам'!F:F,MATCH('Тех отчет'!B213,'Рейтинг по отзывам'!B:B,0))</f>
        <v>#N/A</v>
      </c>
      <c r="R213" s="26" t="e">
        <f>INDEX('рейтинг WB'!B:B,MATCH('Тех отчет'!B213,'рейтинг WB'!A:A,0))</f>
        <v>#N/A</v>
      </c>
      <c r="S213" s="27">
        <f>SUMIFS('Детализация отчётов'!AH:AH,'Детализация отчётов'!F:F,'Тех отчет'!B213,'Детализация отчётов'!J:J,"Продажа",'Детализация отчётов'!K:K,"Продажа")-SUMIFS('Детализация отчётов'!AH:AH,'Детализация отчётов'!F:F,'Тех отчет'!B213,'Детализация отчётов'!J:J,"Возврат",'Детализация отчётов'!K:K,"Возврат")</f>
        <v>0</v>
      </c>
      <c r="T213" s="23">
        <f>IFERROR(INDEX(Себестоимость!B:B,MATCH('Тех отчет'!B213,Себестоимость!A:A,0)),0)</f>
        <v>0</v>
      </c>
      <c r="U213" s="34" t="e">
        <f t="shared" si="22"/>
        <v>#DIV/0!</v>
      </c>
      <c r="V213" s="24">
        <f t="shared" si="24"/>
        <v>0</v>
      </c>
      <c r="W213" s="24">
        <f t="shared" si="25"/>
        <v>0</v>
      </c>
      <c r="X213" s="24" t="e">
        <f t="shared" si="23"/>
        <v>#DIV/0!</v>
      </c>
      <c r="Y213" s="23" t="e">
        <f>AVERAGEIFS('Детализация отчётов'!T:T,'Детализация отчётов'!F:F,'Тех отчет'!B213,'Детализация отчётов'!J:J,"Продажа",'Детализация отчётов'!K:K,"Продажа")</f>
        <v>#DIV/0!</v>
      </c>
      <c r="Z213" s="23">
        <f>SUMIF('Детализация отчётов'!F:F,'Тех отчет'!B213, 'Детализация отчётов'!AC:AC)</f>
        <v>0</v>
      </c>
      <c r="AA213" s="28"/>
      <c r="AB213" s="28"/>
      <c r="AC213" s="28"/>
      <c r="AD213" s="28"/>
      <c r="AE213" s="28"/>
      <c r="AF213" s="28"/>
    </row>
    <row r="214" spans="1:32" ht="14.25" customHeight="1" thickBot="1">
      <c r="A214" s="23" t="s">
        <v>75</v>
      </c>
      <c r="B214" s="23" t="s">
        <v>250</v>
      </c>
      <c r="C214" s="24">
        <f>SUMIF(Продажи!F:F,'Тех отчет'!B214,Продажи!M:M)</f>
        <v>0</v>
      </c>
      <c r="D214" s="24">
        <f>SUMIF(Продажи!F:F,'Тех отчет'!B214,Продажи!L:L)</f>
        <v>0</v>
      </c>
      <c r="E214" s="24">
        <f>SUMIFS('Детализация отчётов'!T:T,'Детализация отчётов'!F:F,'Тех отчет'!B214,'Детализация отчётов'!J:J,"Продажа",'Детализация отчётов'!K:K,"Продажа")-SUMIFS('Детализация отчётов'!T:T,'Детализация отчётов'!F:F,'Тех отчет'!B214,'Детализация отчётов'!J:J,"Возврат",'Детализация отчётов'!K:K,"Возврат")</f>
        <v>0</v>
      </c>
      <c r="F214" s="24">
        <f>SUMIFS('Детализация отчётов'!N:N,'Детализация отчётов'!F:F,'Тех отчет'!B214,'Детализация отчётов'!J:J,"Продажа",'Детализация отчётов'!K:K,"Продажа")-SUMIFS('Детализация отчётов'!N:N,'Детализация отчётов'!F:F,'Тех отчет'!B214,'Детализация отчётов'!J:J,"Возврат",'Детализация отчётов'!K:K,"Возврат")</f>
        <v>0</v>
      </c>
      <c r="G214" s="24">
        <f>IFERROR(AVERAGEIFS('Детализация отчётов'!P:P,'Детализация отчётов'!F:F,'Тех отчет'!B214,'Детализация отчётов'!J:J,"Продажа",'Детализация отчётов'!K:K,"Продажа"),0)</f>
        <v>0</v>
      </c>
      <c r="H214" s="25" t="e">
        <f>INDEX('% выкупа'!B:B,MATCH(B214,'% выкупа'!A:A,0))</f>
        <v>#N/A</v>
      </c>
      <c r="I214" s="24">
        <f>IFERROR(INDEX(реклама!B:B,MATCH('Тех отчет'!B214,реклама!A:A,0)),0)</f>
        <v>0</v>
      </c>
      <c r="J214" s="24">
        <f>IFERROR(INDEX('Сумма по хранению'!B:B,MATCH(B214,'Сумма по хранению'!A:A,0)),0)</f>
        <v>0</v>
      </c>
      <c r="K214" s="24">
        <f>SUMIF('Детализация отчётов'!F:F,'Тех отчет'!B214, 'Детализация отчётов'!AK:AK)</f>
        <v>0</v>
      </c>
      <c r="L214" s="24" t="e">
        <f t="shared" si="20"/>
        <v>#DIV/0!</v>
      </c>
      <c r="M214" s="24" t="e">
        <f>INDEX('Остатки по складам'!B:B,MATCH(B214,'Остатки по складам'!A:A,0))</f>
        <v>#N/A</v>
      </c>
      <c r="N214" s="24">
        <f t="shared" si="21"/>
        <v>0</v>
      </c>
      <c r="O214" s="35">
        <f>SUMIF('Индекс локалицации'!A:A,'Тех отчет'!B214,'Индекс локалицации'!B:B)</f>
        <v>0</v>
      </c>
      <c r="P214" s="25" t="e">
        <f>AVERAGEIFS('Детализация отчётов'!W:W,'Детализация отчётов'!F:F,'Тех отчет'!B214,'Детализация отчётов'!J:J,"Продажа",'Детализация отчётов'!K:K,"Продажа")</f>
        <v>#DIV/0!</v>
      </c>
      <c r="Q214" s="23" t="e">
        <f>INDEX('Рейтинг по отзывам'!F:F,MATCH('Тех отчет'!B214,'Рейтинг по отзывам'!B:B,0))</f>
        <v>#N/A</v>
      </c>
      <c r="R214" s="26" t="e">
        <f>INDEX('рейтинг WB'!B:B,MATCH('Тех отчет'!B214,'рейтинг WB'!A:A,0))</f>
        <v>#N/A</v>
      </c>
      <c r="S214" s="27">
        <f>SUMIFS('Детализация отчётов'!AH:AH,'Детализация отчётов'!F:F,'Тех отчет'!B214,'Детализация отчётов'!J:J,"Продажа",'Детализация отчётов'!K:K,"Продажа")-SUMIFS('Детализация отчётов'!AH:AH,'Детализация отчётов'!F:F,'Тех отчет'!B214,'Детализация отчётов'!J:J,"Возврат",'Детализация отчётов'!K:K,"Возврат")</f>
        <v>0</v>
      </c>
      <c r="T214" s="23">
        <f>IFERROR(INDEX(Себестоимость!B:B,MATCH('Тех отчет'!B214,Себестоимость!A:A,0)),0)</f>
        <v>0</v>
      </c>
      <c r="U214" s="34" t="e">
        <f t="shared" si="22"/>
        <v>#DIV/0!</v>
      </c>
      <c r="V214" s="24">
        <f t="shared" si="24"/>
        <v>0</v>
      </c>
      <c r="W214" s="24">
        <f t="shared" si="25"/>
        <v>0</v>
      </c>
      <c r="X214" s="24" t="e">
        <f t="shared" si="23"/>
        <v>#DIV/0!</v>
      </c>
      <c r="Y214" s="23" t="e">
        <f>AVERAGEIFS('Детализация отчётов'!T:T,'Детализация отчётов'!F:F,'Тех отчет'!B214,'Детализация отчётов'!J:J,"Продажа",'Детализация отчётов'!K:K,"Продажа")</f>
        <v>#DIV/0!</v>
      </c>
      <c r="Z214" s="23">
        <f>SUMIF('Детализация отчётов'!F:F,'Тех отчет'!B214, 'Детализация отчётов'!AC:AC)</f>
        <v>0</v>
      </c>
      <c r="AA214" s="28"/>
      <c r="AB214" s="28"/>
      <c r="AC214" s="28"/>
      <c r="AD214" s="28"/>
      <c r="AE214" s="28"/>
      <c r="AF214" s="28"/>
    </row>
    <row r="215" spans="1:32" ht="14.25" customHeight="1" thickBot="1">
      <c r="A215" s="23" t="s">
        <v>75</v>
      </c>
      <c r="B215" s="23" t="s">
        <v>261</v>
      </c>
      <c r="C215" s="24">
        <f>SUMIF(Продажи!F:F,'Тех отчет'!B215,Продажи!M:M)</f>
        <v>0</v>
      </c>
      <c r="D215" s="24">
        <f>SUMIF(Продажи!F:F,'Тех отчет'!B215,Продажи!L:L)</f>
        <v>0</v>
      </c>
      <c r="E215" s="24">
        <f>SUMIFS('Детализация отчётов'!T:T,'Детализация отчётов'!F:F,'Тех отчет'!B215,'Детализация отчётов'!J:J,"Продажа",'Детализация отчётов'!K:K,"Продажа")-SUMIFS('Детализация отчётов'!T:T,'Детализация отчётов'!F:F,'Тех отчет'!B215,'Детализация отчётов'!J:J,"Возврат",'Детализация отчётов'!K:K,"Возврат")</f>
        <v>0</v>
      </c>
      <c r="F215" s="24">
        <f>SUMIFS('Детализация отчётов'!N:N,'Детализация отчётов'!F:F,'Тех отчет'!B215,'Детализация отчётов'!J:J,"Продажа",'Детализация отчётов'!K:K,"Продажа")-SUMIFS('Детализация отчётов'!N:N,'Детализация отчётов'!F:F,'Тех отчет'!B215,'Детализация отчётов'!J:J,"Возврат",'Детализация отчётов'!K:K,"Возврат")</f>
        <v>0</v>
      </c>
      <c r="G215" s="24">
        <f>IFERROR(AVERAGEIFS('Детализация отчётов'!P:P,'Детализация отчётов'!F:F,'Тех отчет'!B215,'Детализация отчётов'!J:J,"Продажа",'Детализация отчётов'!K:K,"Продажа"),0)</f>
        <v>0</v>
      </c>
      <c r="H215" s="25" t="e">
        <f>INDEX('% выкупа'!B:B,MATCH(B215,'% выкупа'!A:A,0))</f>
        <v>#N/A</v>
      </c>
      <c r="I215" s="24">
        <f>IFERROR(INDEX(реклама!B:B,MATCH('Тех отчет'!B215,реклама!A:A,0)),0)</f>
        <v>0</v>
      </c>
      <c r="J215" s="24">
        <f>IFERROR(INDEX('Сумма по хранению'!B:B,MATCH(B215,'Сумма по хранению'!A:A,0)),0)</f>
        <v>0</v>
      </c>
      <c r="K215" s="24">
        <f>SUMIF('Детализация отчётов'!F:F,'Тех отчет'!B215, 'Детализация отчётов'!AK:AK)</f>
        <v>0</v>
      </c>
      <c r="L215" s="24" t="e">
        <f t="shared" si="20"/>
        <v>#DIV/0!</v>
      </c>
      <c r="M215" s="24" t="e">
        <f>INDEX('Остатки по складам'!B:B,MATCH(B215,'Остатки по складам'!A:A,0))</f>
        <v>#N/A</v>
      </c>
      <c r="N215" s="24">
        <f t="shared" si="21"/>
        <v>0</v>
      </c>
      <c r="O215" s="35">
        <f>SUMIF('Индекс локалицации'!A:A,'Тех отчет'!B215,'Индекс локалицации'!B:B)</f>
        <v>0</v>
      </c>
      <c r="P215" s="25" t="e">
        <f>AVERAGEIFS('Детализация отчётов'!W:W,'Детализация отчётов'!F:F,'Тех отчет'!B215,'Детализация отчётов'!J:J,"Продажа",'Детализация отчётов'!K:K,"Продажа")</f>
        <v>#DIV/0!</v>
      </c>
      <c r="Q215" s="23" t="e">
        <f>INDEX('Рейтинг по отзывам'!F:F,MATCH('Тех отчет'!B215,'Рейтинг по отзывам'!B:B,0))</f>
        <v>#N/A</v>
      </c>
      <c r="R215" s="26" t="e">
        <f>INDEX('рейтинг WB'!B:B,MATCH('Тех отчет'!B215,'рейтинг WB'!A:A,0))</f>
        <v>#N/A</v>
      </c>
      <c r="S215" s="27">
        <f>SUMIFS('Детализация отчётов'!AH:AH,'Детализация отчётов'!F:F,'Тех отчет'!B215,'Детализация отчётов'!J:J,"Продажа",'Детализация отчётов'!K:K,"Продажа")-SUMIFS('Детализация отчётов'!AH:AH,'Детализация отчётов'!F:F,'Тех отчет'!B215,'Детализация отчётов'!J:J,"Возврат",'Детализация отчётов'!K:K,"Возврат")</f>
        <v>0</v>
      </c>
      <c r="T215" s="23">
        <f>IFERROR(INDEX(Себестоимость!B:B,MATCH('Тех отчет'!B215,Себестоимость!A:A,0)),0)</f>
        <v>0</v>
      </c>
      <c r="U215" s="34" t="e">
        <f t="shared" si="22"/>
        <v>#DIV/0!</v>
      </c>
      <c r="V215" s="24">
        <f t="shared" si="24"/>
        <v>0</v>
      </c>
      <c r="W215" s="24">
        <f t="shared" si="25"/>
        <v>0</v>
      </c>
      <c r="X215" s="24" t="e">
        <f t="shared" si="23"/>
        <v>#DIV/0!</v>
      </c>
      <c r="Y215" s="23" t="e">
        <f>AVERAGEIFS('Детализация отчётов'!T:T,'Детализация отчётов'!F:F,'Тех отчет'!B215,'Детализация отчётов'!J:J,"Продажа",'Детализация отчётов'!K:K,"Продажа")</f>
        <v>#DIV/0!</v>
      </c>
      <c r="Z215" s="23">
        <f>SUMIF('Детализация отчётов'!F:F,'Тех отчет'!B215, 'Детализация отчётов'!AC:AC)</f>
        <v>0</v>
      </c>
      <c r="AA215" s="28"/>
      <c r="AB215" s="28"/>
      <c r="AC215" s="28"/>
      <c r="AD215" s="28"/>
      <c r="AE215" s="28"/>
      <c r="AF215" s="28"/>
    </row>
    <row r="216" spans="1:32" ht="14.25" customHeight="1" thickBot="1">
      <c r="A216" s="23" t="s">
        <v>75</v>
      </c>
      <c r="B216" s="23" t="s">
        <v>214</v>
      </c>
      <c r="C216" s="24">
        <f>SUMIF(Продажи!F:F,'Тех отчет'!B216,Продажи!M:M)</f>
        <v>0</v>
      </c>
      <c r="D216" s="24">
        <f>SUMIF(Продажи!F:F,'Тех отчет'!B216,Продажи!L:L)</f>
        <v>0</v>
      </c>
      <c r="E216" s="24">
        <f>SUMIFS('Детализация отчётов'!T:T,'Детализация отчётов'!F:F,'Тех отчет'!B216,'Детализация отчётов'!J:J,"Продажа",'Детализация отчётов'!K:K,"Продажа")-SUMIFS('Детализация отчётов'!T:T,'Детализация отчётов'!F:F,'Тех отчет'!B216,'Детализация отчётов'!J:J,"Возврат",'Детализация отчётов'!K:K,"Возврат")</f>
        <v>0</v>
      </c>
      <c r="F216" s="24">
        <f>SUMIFS('Детализация отчётов'!N:N,'Детализация отчётов'!F:F,'Тех отчет'!B216,'Детализация отчётов'!J:J,"Продажа",'Детализация отчётов'!K:K,"Продажа")-SUMIFS('Детализация отчётов'!N:N,'Детализация отчётов'!F:F,'Тех отчет'!B216,'Детализация отчётов'!J:J,"Возврат",'Детализация отчётов'!K:K,"Возврат")</f>
        <v>0</v>
      </c>
      <c r="G216" s="24">
        <f>IFERROR(AVERAGEIFS('Детализация отчётов'!P:P,'Детализация отчётов'!F:F,'Тех отчет'!B216,'Детализация отчётов'!J:J,"Продажа",'Детализация отчётов'!K:K,"Продажа"),0)</f>
        <v>0</v>
      </c>
      <c r="H216" s="25" t="e">
        <f>INDEX('% выкупа'!B:B,MATCH(B216,'% выкупа'!A:A,0))</f>
        <v>#N/A</v>
      </c>
      <c r="I216" s="24">
        <f>IFERROR(INDEX(реклама!B:B,MATCH('Тех отчет'!B216,реклама!A:A,0)),0)</f>
        <v>0</v>
      </c>
      <c r="J216" s="24">
        <f>IFERROR(INDEX('Сумма по хранению'!B:B,MATCH(B216,'Сумма по хранению'!A:A,0)),0)</f>
        <v>0</v>
      </c>
      <c r="K216" s="24">
        <f>SUMIF('Детализация отчётов'!F:F,'Тех отчет'!B216, 'Детализация отчётов'!AK:AK)</f>
        <v>0</v>
      </c>
      <c r="L216" s="24" t="e">
        <f t="shared" si="20"/>
        <v>#DIV/0!</v>
      </c>
      <c r="M216" s="24" t="e">
        <f>INDEX('Остатки по складам'!B:B,MATCH(B216,'Остатки по складам'!A:A,0))</f>
        <v>#N/A</v>
      </c>
      <c r="N216" s="24">
        <f t="shared" si="21"/>
        <v>0</v>
      </c>
      <c r="O216" s="35">
        <f>SUMIF('Индекс локалицации'!A:A,'Тех отчет'!B216,'Индекс локалицации'!B:B)</f>
        <v>0</v>
      </c>
      <c r="P216" s="25" t="e">
        <f>AVERAGEIFS('Детализация отчётов'!W:W,'Детализация отчётов'!F:F,'Тех отчет'!B216,'Детализация отчётов'!J:J,"Продажа",'Детализация отчётов'!K:K,"Продажа")</f>
        <v>#DIV/0!</v>
      </c>
      <c r="Q216" s="23" t="e">
        <f>INDEX('Рейтинг по отзывам'!F:F,MATCH('Тех отчет'!B216,'Рейтинг по отзывам'!B:B,0))</f>
        <v>#N/A</v>
      </c>
      <c r="R216" s="26" t="e">
        <f>INDEX('рейтинг WB'!B:B,MATCH('Тех отчет'!B216,'рейтинг WB'!A:A,0))</f>
        <v>#N/A</v>
      </c>
      <c r="S216" s="27">
        <f>SUMIFS('Детализация отчётов'!AH:AH,'Детализация отчётов'!F:F,'Тех отчет'!B216,'Детализация отчётов'!J:J,"Продажа",'Детализация отчётов'!K:K,"Продажа")-SUMIFS('Детализация отчётов'!AH:AH,'Детализация отчётов'!F:F,'Тех отчет'!B216,'Детализация отчётов'!J:J,"Возврат",'Детализация отчётов'!K:K,"Возврат")</f>
        <v>0</v>
      </c>
      <c r="T216" s="23">
        <f>IFERROR(INDEX(Себестоимость!B:B,MATCH('Тех отчет'!B216,Себестоимость!A:A,0)),0)</f>
        <v>0</v>
      </c>
      <c r="U216" s="34" t="e">
        <f t="shared" si="22"/>
        <v>#DIV/0!</v>
      </c>
      <c r="V216" s="24">
        <f t="shared" si="24"/>
        <v>0</v>
      </c>
      <c r="W216" s="24">
        <f t="shared" si="25"/>
        <v>0</v>
      </c>
      <c r="X216" s="24" t="e">
        <f t="shared" si="23"/>
        <v>#DIV/0!</v>
      </c>
      <c r="Y216" s="23" t="e">
        <f>AVERAGEIFS('Детализация отчётов'!T:T,'Детализация отчётов'!F:F,'Тех отчет'!B216,'Детализация отчётов'!J:J,"Продажа",'Детализация отчётов'!K:K,"Продажа")</f>
        <v>#DIV/0!</v>
      </c>
      <c r="Z216" s="23">
        <f>SUMIF('Детализация отчётов'!F:F,'Тех отчет'!B216, 'Детализация отчётов'!AC:AC)</f>
        <v>0</v>
      </c>
      <c r="AA216" s="28"/>
      <c r="AB216" s="28"/>
      <c r="AC216" s="28"/>
      <c r="AD216" s="28"/>
      <c r="AE216" s="28"/>
      <c r="AF216" s="28"/>
    </row>
    <row r="217" spans="1:32" ht="14.25" customHeight="1" thickBot="1">
      <c r="A217" s="23" t="s">
        <v>75</v>
      </c>
      <c r="B217" s="23" t="s">
        <v>210</v>
      </c>
      <c r="C217" s="24">
        <f>SUMIF(Продажи!F:F,'Тех отчет'!B217,Продажи!M:M)</f>
        <v>0</v>
      </c>
      <c r="D217" s="24">
        <f>SUMIF(Продажи!F:F,'Тех отчет'!B217,Продажи!L:L)</f>
        <v>0</v>
      </c>
      <c r="E217" s="24">
        <f>SUMIFS('Детализация отчётов'!T:T,'Детализация отчётов'!F:F,'Тех отчет'!B217,'Детализация отчётов'!J:J,"Продажа",'Детализация отчётов'!K:K,"Продажа")-SUMIFS('Детализация отчётов'!T:T,'Детализация отчётов'!F:F,'Тех отчет'!B217,'Детализация отчётов'!J:J,"Возврат",'Детализация отчётов'!K:K,"Возврат")</f>
        <v>0</v>
      </c>
      <c r="F217" s="24">
        <f>SUMIFS('Детализация отчётов'!N:N,'Детализация отчётов'!F:F,'Тех отчет'!B217,'Детализация отчётов'!J:J,"Продажа",'Детализация отчётов'!K:K,"Продажа")-SUMIFS('Детализация отчётов'!N:N,'Детализация отчётов'!F:F,'Тех отчет'!B217,'Детализация отчётов'!J:J,"Возврат",'Детализация отчётов'!K:K,"Возврат")</f>
        <v>0</v>
      </c>
      <c r="G217" s="24">
        <f>IFERROR(AVERAGEIFS('Детализация отчётов'!P:P,'Детализация отчётов'!F:F,'Тех отчет'!B217,'Детализация отчётов'!J:J,"Продажа",'Детализация отчётов'!K:K,"Продажа"),0)</f>
        <v>0</v>
      </c>
      <c r="H217" s="25" t="e">
        <f>INDEX('% выкупа'!B:B,MATCH(B217,'% выкупа'!A:A,0))</f>
        <v>#N/A</v>
      </c>
      <c r="I217" s="24">
        <f>IFERROR(INDEX(реклама!B:B,MATCH('Тех отчет'!B217,реклама!A:A,0)),0)</f>
        <v>0</v>
      </c>
      <c r="J217" s="24">
        <f>IFERROR(INDEX('Сумма по хранению'!B:B,MATCH(B217,'Сумма по хранению'!A:A,0)),0)</f>
        <v>0</v>
      </c>
      <c r="K217" s="24">
        <f>SUMIF('Детализация отчётов'!F:F,'Тех отчет'!B217, 'Детализация отчётов'!AK:AK)</f>
        <v>0</v>
      </c>
      <c r="L217" s="24" t="e">
        <f t="shared" si="20"/>
        <v>#DIV/0!</v>
      </c>
      <c r="M217" s="24" t="e">
        <f>INDEX('Остатки по складам'!B:B,MATCH(B217,'Остатки по складам'!A:A,0))</f>
        <v>#N/A</v>
      </c>
      <c r="N217" s="24">
        <f t="shared" si="21"/>
        <v>0</v>
      </c>
      <c r="O217" s="35">
        <f>SUMIF('Индекс локалицации'!A:A,'Тех отчет'!B217,'Индекс локалицации'!B:B)</f>
        <v>0</v>
      </c>
      <c r="P217" s="25" t="e">
        <f>AVERAGEIFS('Детализация отчётов'!W:W,'Детализация отчётов'!F:F,'Тех отчет'!B217,'Детализация отчётов'!J:J,"Продажа",'Детализация отчётов'!K:K,"Продажа")</f>
        <v>#DIV/0!</v>
      </c>
      <c r="Q217" s="23" t="e">
        <f>INDEX('Рейтинг по отзывам'!F:F,MATCH('Тех отчет'!B217,'Рейтинг по отзывам'!B:B,0))</f>
        <v>#N/A</v>
      </c>
      <c r="R217" s="26" t="e">
        <f>INDEX('рейтинг WB'!B:B,MATCH('Тех отчет'!B217,'рейтинг WB'!A:A,0))</f>
        <v>#N/A</v>
      </c>
      <c r="S217" s="27">
        <f>SUMIFS('Детализация отчётов'!AH:AH,'Детализация отчётов'!F:F,'Тех отчет'!B217,'Детализация отчётов'!J:J,"Продажа",'Детализация отчётов'!K:K,"Продажа")-SUMIFS('Детализация отчётов'!AH:AH,'Детализация отчётов'!F:F,'Тех отчет'!B217,'Детализация отчётов'!J:J,"Возврат",'Детализация отчётов'!K:K,"Возврат")</f>
        <v>0</v>
      </c>
      <c r="T217" s="23">
        <f>IFERROR(INDEX(Себестоимость!B:B,MATCH('Тех отчет'!B217,Себестоимость!A:A,0)),0)</f>
        <v>0</v>
      </c>
      <c r="U217" s="34" t="e">
        <f t="shared" si="22"/>
        <v>#DIV/0!</v>
      </c>
      <c r="V217" s="24">
        <f t="shared" si="24"/>
        <v>0</v>
      </c>
      <c r="W217" s="24">
        <f t="shared" si="25"/>
        <v>0</v>
      </c>
      <c r="X217" s="24" t="e">
        <f t="shared" si="23"/>
        <v>#DIV/0!</v>
      </c>
      <c r="Y217" s="23" t="e">
        <f>AVERAGEIFS('Детализация отчётов'!T:T,'Детализация отчётов'!F:F,'Тех отчет'!B217,'Детализация отчётов'!J:J,"Продажа",'Детализация отчётов'!K:K,"Продажа")</f>
        <v>#DIV/0!</v>
      </c>
      <c r="Z217" s="23">
        <f>SUMIF('Детализация отчётов'!F:F,'Тех отчет'!B217, 'Детализация отчётов'!AC:AC)</f>
        <v>0</v>
      </c>
      <c r="AA217" s="28"/>
      <c r="AB217" s="28"/>
      <c r="AC217" s="28"/>
      <c r="AD217" s="28"/>
      <c r="AE217" s="28"/>
      <c r="AF217" s="28"/>
    </row>
    <row r="218" spans="1:32" ht="14.25" customHeight="1" thickBot="1">
      <c r="A218" s="23" t="s">
        <v>75</v>
      </c>
      <c r="B218" s="23" t="s">
        <v>211</v>
      </c>
      <c r="C218" s="24">
        <f>SUMIF(Продажи!F:F,'Тех отчет'!B218,Продажи!M:M)</f>
        <v>0</v>
      </c>
      <c r="D218" s="24">
        <f>SUMIF(Продажи!F:F,'Тех отчет'!B218,Продажи!L:L)</f>
        <v>0</v>
      </c>
      <c r="E218" s="24">
        <f>SUMIFS('Детализация отчётов'!T:T,'Детализация отчётов'!F:F,'Тех отчет'!B218,'Детализация отчётов'!J:J,"Продажа",'Детализация отчётов'!K:K,"Продажа")-SUMIFS('Детализация отчётов'!T:T,'Детализация отчётов'!F:F,'Тех отчет'!B218,'Детализация отчётов'!J:J,"Возврат",'Детализация отчётов'!K:K,"Возврат")</f>
        <v>0</v>
      </c>
      <c r="F218" s="24">
        <f>SUMIFS('Детализация отчётов'!N:N,'Детализация отчётов'!F:F,'Тех отчет'!B218,'Детализация отчётов'!J:J,"Продажа",'Детализация отчётов'!K:K,"Продажа")-SUMIFS('Детализация отчётов'!N:N,'Детализация отчётов'!F:F,'Тех отчет'!B218,'Детализация отчётов'!J:J,"Возврат",'Детализация отчётов'!K:K,"Возврат")</f>
        <v>0</v>
      </c>
      <c r="G218" s="24">
        <f>IFERROR(AVERAGEIFS('Детализация отчётов'!P:P,'Детализация отчётов'!F:F,'Тех отчет'!B218,'Детализация отчётов'!J:J,"Продажа",'Детализация отчётов'!K:K,"Продажа"),0)</f>
        <v>0</v>
      </c>
      <c r="H218" s="25" t="e">
        <f>INDEX('% выкупа'!B:B,MATCH(B218,'% выкупа'!A:A,0))</f>
        <v>#N/A</v>
      </c>
      <c r="I218" s="24">
        <f>IFERROR(INDEX(реклама!B:B,MATCH('Тех отчет'!B218,реклама!A:A,0)),0)</f>
        <v>0</v>
      </c>
      <c r="J218" s="24">
        <f>IFERROR(INDEX('Сумма по хранению'!B:B,MATCH(B218,'Сумма по хранению'!A:A,0)),0)</f>
        <v>0</v>
      </c>
      <c r="K218" s="24">
        <f>SUMIF('Детализация отчётов'!F:F,'Тех отчет'!B218, 'Детализация отчётов'!AK:AK)</f>
        <v>0</v>
      </c>
      <c r="L218" s="24" t="e">
        <f t="shared" si="20"/>
        <v>#DIV/0!</v>
      </c>
      <c r="M218" s="24" t="e">
        <f>INDEX('Остатки по складам'!B:B,MATCH(B218,'Остатки по складам'!A:A,0))</f>
        <v>#N/A</v>
      </c>
      <c r="N218" s="24">
        <f t="shared" si="21"/>
        <v>0</v>
      </c>
      <c r="O218" s="35">
        <f>SUMIF('Индекс локалицации'!A:A,'Тех отчет'!B218,'Индекс локалицации'!B:B)</f>
        <v>0</v>
      </c>
      <c r="P218" s="25" t="e">
        <f>AVERAGEIFS('Детализация отчётов'!W:W,'Детализация отчётов'!F:F,'Тех отчет'!B218,'Детализация отчётов'!J:J,"Продажа",'Детализация отчётов'!K:K,"Продажа")</f>
        <v>#DIV/0!</v>
      </c>
      <c r="Q218" s="23" t="e">
        <f>INDEX('Рейтинг по отзывам'!F:F,MATCH('Тех отчет'!B218,'Рейтинг по отзывам'!B:B,0))</f>
        <v>#N/A</v>
      </c>
      <c r="R218" s="26" t="e">
        <f>INDEX('рейтинг WB'!B:B,MATCH('Тех отчет'!B218,'рейтинг WB'!A:A,0))</f>
        <v>#N/A</v>
      </c>
      <c r="S218" s="27">
        <f>SUMIFS('Детализация отчётов'!AH:AH,'Детализация отчётов'!F:F,'Тех отчет'!B218,'Детализация отчётов'!J:J,"Продажа",'Детализация отчётов'!K:K,"Продажа")-SUMIFS('Детализация отчётов'!AH:AH,'Детализация отчётов'!F:F,'Тех отчет'!B218,'Детализация отчётов'!J:J,"Возврат",'Детализация отчётов'!K:K,"Возврат")</f>
        <v>0</v>
      </c>
      <c r="T218" s="23">
        <f>IFERROR(INDEX(Себестоимость!B:B,MATCH('Тех отчет'!B218,Себестоимость!A:A,0)),0)</f>
        <v>0</v>
      </c>
      <c r="U218" s="34" t="e">
        <f t="shared" si="22"/>
        <v>#DIV/0!</v>
      </c>
      <c r="V218" s="24">
        <f t="shared" si="24"/>
        <v>0</v>
      </c>
      <c r="W218" s="24">
        <f t="shared" si="25"/>
        <v>0</v>
      </c>
      <c r="X218" s="24" t="e">
        <f t="shared" si="23"/>
        <v>#DIV/0!</v>
      </c>
      <c r="Y218" s="23" t="e">
        <f>AVERAGEIFS('Детализация отчётов'!T:T,'Детализация отчётов'!F:F,'Тех отчет'!B218,'Детализация отчётов'!J:J,"Продажа",'Детализация отчётов'!K:K,"Продажа")</f>
        <v>#DIV/0!</v>
      </c>
      <c r="Z218" s="23">
        <f>SUMIF('Детализация отчётов'!F:F,'Тех отчет'!B218, 'Детализация отчётов'!AC:AC)</f>
        <v>0</v>
      </c>
      <c r="AA218" s="28"/>
      <c r="AB218" s="28"/>
      <c r="AC218" s="28"/>
      <c r="AD218" s="28"/>
      <c r="AE218" s="28"/>
      <c r="AF218" s="28"/>
    </row>
    <row r="219" spans="1:32" ht="14.25" customHeight="1" thickBot="1">
      <c r="A219" s="23" t="s">
        <v>75</v>
      </c>
      <c r="B219" s="23" t="s">
        <v>184</v>
      </c>
      <c r="C219" s="24">
        <f>SUMIF(Продажи!F:F,'Тех отчет'!B219,Продажи!M:M)</f>
        <v>0</v>
      </c>
      <c r="D219" s="24">
        <f>SUMIF(Продажи!F:F,'Тех отчет'!B219,Продажи!L:L)</f>
        <v>0</v>
      </c>
      <c r="E219" s="24">
        <f>SUMIFS('Детализация отчётов'!T:T,'Детализация отчётов'!F:F,'Тех отчет'!B219,'Детализация отчётов'!J:J,"Продажа",'Детализация отчётов'!K:K,"Продажа")-SUMIFS('Детализация отчётов'!T:T,'Детализация отчётов'!F:F,'Тех отчет'!B219,'Детализация отчётов'!J:J,"Возврат",'Детализация отчётов'!K:K,"Возврат")</f>
        <v>0</v>
      </c>
      <c r="F219" s="24">
        <f>SUMIFS('Детализация отчётов'!N:N,'Детализация отчётов'!F:F,'Тех отчет'!B219,'Детализация отчётов'!J:J,"Продажа",'Детализация отчётов'!K:K,"Продажа")-SUMIFS('Детализация отчётов'!N:N,'Детализация отчётов'!F:F,'Тех отчет'!B219,'Детализация отчётов'!J:J,"Возврат",'Детализация отчётов'!K:K,"Возврат")</f>
        <v>0</v>
      </c>
      <c r="G219" s="24">
        <f>IFERROR(AVERAGEIFS('Детализация отчётов'!P:P,'Детализация отчётов'!F:F,'Тех отчет'!B219,'Детализация отчётов'!J:J,"Продажа",'Детализация отчётов'!K:K,"Продажа"),0)</f>
        <v>0</v>
      </c>
      <c r="H219" s="25" t="e">
        <f>INDEX('% выкупа'!B:B,MATCH(B219,'% выкупа'!A:A,0))</f>
        <v>#N/A</v>
      </c>
      <c r="I219" s="24">
        <f>IFERROR(INDEX(реклама!B:B,MATCH('Тех отчет'!B219,реклама!A:A,0)),0)</f>
        <v>0</v>
      </c>
      <c r="J219" s="24">
        <f>IFERROR(INDEX('Сумма по хранению'!B:B,MATCH(B219,'Сумма по хранению'!A:A,0)),0)</f>
        <v>0</v>
      </c>
      <c r="K219" s="24">
        <f>SUMIF('Детализация отчётов'!F:F,'Тех отчет'!B219, 'Детализация отчётов'!AK:AK)</f>
        <v>0</v>
      </c>
      <c r="L219" s="24" t="e">
        <f t="shared" si="20"/>
        <v>#DIV/0!</v>
      </c>
      <c r="M219" s="24" t="e">
        <f>INDEX('Остатки по складам'!B:B,MATCH(B219,'Остатки по складам'!A:A,0))</f>
        <v>#N/A</v>
      </c>
      <c r="N219" s="24">
        <f t="shared" si="21"/>
        <v>0</v>
      </c>
      <c r="O219" s="35">
        <f>SUMIF('Индекс локалицации'!A:A,'Тех отчет'!B219,'Индекс локалицации'!B:B)</f>
        <v>0</v>
      </c>
      <c r="P219" s="25" t="e">
        <f>AVERAGEIFS('Детализация отчётов'!W:W,'Детализация отчётов'!F:F,'Тех отчет'!B219,'Детализация отчётов'!J:J,"Продажа",'Детализация отчётов'!K:K,"Продажа")</f>
        <v>#DIV/0!</v>
      </c>
      <c r="Q219" s="23" t="e">
        <f>INDEX('Рейтинг по отзывам'!F:F,MATCH('Тех отчет'!B219,'Рейтинг по отзывам'!B:B,0))</f>
        <v>#N/A</v>
      </c>
      <c r="R219" s="26" t="e">
        <f>INDEX('рейтинг WB'!B:B,MATCH('Тех отчет'!B219,'рейтинг WB'!A:A,0))</f>
        <v>#N/A</v>
      </c>
      <c r="S219" s="27">
        <f>SUMIFS('Детализация отчётов'!AH:AH,'Детализация отчётов'!F:F,'Тех отчет'!B219,'Детализация отчётов'!J:J,"Продажа",'Детализация отчётов'!K:K,"Продажа")-SUMIFS('Детализация отчётов'!AH:AH,'Детализация отчётов'!F:F,'Тех отчет'!B219,'Детализация отчётов'!J:J,"Возврат",'Детализация отчётов'!K:K,"Возврат")</f>
        <v>0</v>
      </c>
      <c r="T219" s="23">
        <f>IFERROR(INDEX(Себестоимость!B:B,MATCH('Тех отчет'!B219,Себестоимость!A:A,0)),0)</f>
        <v>0</v>
      </c>
      <c r="U219" s="34" t="e">
        <f t="shared" si="22"/>
        <v>#DIV/0!</v>
      </c>
      <c r="V219" s="24">
        <f t="shared" si="24"/>
        <v>0</v>
      </c>
      <c r="W219" s="24">
        <f t="shared" si="25"/>
        <v>0</v>
      </c>
      <c r="X219" s="24" t="e">
        <f t="shared" si="23"/>
        <v>#DIV/0!</v>
      </c>
      <c r="Y219" s="23" t="e">
        <f>AVERAGEIFS('Детализация отчётов'!T:T,'Детализация отчётов'!F:F,'Тех отчет'!B219,'Детализация отчётов'!J:J,"Продажа",'Детализация отчётов'!K:K,"Продажа")</f>
        <v>#DIV/0!</v>
      </c>
      <c r="Z219" s="23">
        <f>SUMIF('Детализация отчётов'!F:F,'Тех отчет'!B219, 'Детализация отчётов'!AC:AC)</f>
        <v>0</v>
      </c>
      <c r="AA219" s="28"/>
      <c r="AB219" s="28"/>
      <c r="AC219" s="28"/>
      <c r="AD219" s="28"/>
      <c r="AE219" s="28"/>
      <c r="AF219" s="28"/>
    </row>
    <row r="220" spans="1:32" ht="14.25" customHeight="1" thickBot="1">
      <c r="A220" s="23" t="s">
        <v>75</v>
      </c>
      <c r="B220" s="23" t="s">
        <v>160</v>
      </c>
      <c r="C220" s="24">
        <f>SUMIF(Продажи!F:F,'Тех отчет'!B220,Продажи!M:M)</f>
        <v>0</v>
      </c>
      <c r="D220" s="24">
        <f>SUMIF(Продажи!F:F,'Тех отчет'!B220,Продажи!L:L)</f>
        <v>0</v>
      </c>
      <c r="E220" s="24">
        <f>SUMIFS('Детализация отчётов'!T:T,'Детализация отчётов'!F:F,'Тех отчет'!B220,'Детализация отчётов'!J:J,"Продажа",'Детализация отчётов'!K:K,"Продажа")-SUMIFS('Детализация отчётов'!T:T,'Детализация отчётов'!F:F,'Тех отчет'!B220,'Детализация отчётов'!J:J,"Возврат",'Детализация отчётов'!K:K,"Возврат")</f>
        <v>0</v>
      </c>
      <c r="F220" s="24">
        <f>SUMIFS('Детализация отчётов'!N:N,'Детализация отчётов'!F:F,'Тех отчет'!B220,'Детализация отчётов'!J:J,"Продажа",'Детализация отчётов'!K:K,"Продажа")-SUMIFS('Детализация отчётов'!N:N,'Детализация отчётов'!F:F,'Тех отчет'!B220,'Детализация отчётов'!J:J,"Возврат",'Детализация отчётов'!K:K,"Возврат")</f>
        <v>0</v>
      </c>
      <c r="G220" s="24">
        <f>IFERROR(AVERAGEIFS('Детализация отчётов'!P:P,'Детализация отчётов'!F:F,'Тех отчет'!B220,'Детализация отчётов'!J:J,"Продажа",'Детализация отчётов'!K:K,"Продажа"),0)</f>
        <v>0</v>
      </c>
      <c r="H220" s="25" t="e">
        <f>INDEX('% выкупа'!B:B,MATCH(B220,'% выкупа'!A:A,0))</f>
        <v>#N/A</v>
      </c>
      <c r="I220" s="24">
        <f>IFERROR(INDEX(реклама!B:B,MATCH('Тех отчет'!B220,реклама!A:A,0)),0)</f>
        <v>0</v>
      </c>
      <c r="J220" s="24">
        <f>IFERROR(INDEX('Сумма по хранению'!B:B,MATCH(B220,'Сумма по хранению'!A:A,0)),0)</f>
        <v>0</v>
      </c>
      <c r="K220" s="24">
        <f>SUMIF('Детализация отчётов'!F:F,'Тех отчет'!B220, 'Детализация отчётов'!AK:AK)</f>
        <v>0</v>
      </c>
      <c r="L220" s="24" t="e">
        <f t="shared" si="20"/>
        <v>#DIV/0!</v>
      </c>
      <c r="M220" s="24" t="e">
        <f>INDEX('Остатки по складам'!B:B,MATCH(B220,'Остатки по складам'!A:A,0))</f>
        <v>#N/A</v>
      </c>
      <c r="N220" s="24">
        <f t="shared" si="21"/>
        <v>0</v>
      </c>
      <c r="O220" s="35">
        <f>SUMIF('Индекс локалицации'!A:A,'Тех отчет'!B220,'Индекс локалицации'!B:B)</f>
        <v>0</v>
      </c>
      <c r="P220" s="25" t="e">
        <f>AVERAGEIFS('Детализация отчётов'!W:W,'Детализация отчётов'!F:F,'Тех отчет'!B220,'Детализация отчётов'!J:J,"Продажа",'Детализация отчётов'!K:K,"Продажа")</f>
        <v>#DIV/0!</v>
      </c>
      <c r="Q220" s="23" t="e">
        <f>INDEX('Рейтинг по отзывам'!F:F,MATCH('Тех отчет'!B220,'Рейтинг по отзывам'!B:B,0))</f>
        <v>#N/A</v>
      </c>
      <c r="R220" s="26" t="e">
        <f>INDEX('рейтинг WB'!B:B,MATCH('Тех отчет'!B220,'рейтинг WB'!A:A,0))</f>
        <v>#N/A</v>
      </c>
      <c r="S220" s="27">
        <f>SUMIFS('Детализация отчётов'!AH:AH,'Детализация отчётов'!F:F,'Тех отчет'!B220,'Детализация отчётов'!J:J,"Продажа",'Детализация отчётов'!K:K,"Продажа")-SUMIFS('Детализация отчётов'!AH:AH,'Детализация отчётов'!F:F,'Тех отчет'!B220,'Детализация отчётов'!J:J,"Возврат",'Детализация отчётов'!K:K,"Возврат")</f>
        <v>0</v>
      </c>
      <c r="T220" s="23">
        <f>IFERROR(INDEX(Себестоимость!B:B,MATCH('Тех отчет'!B220,Себестоимость!A:A,0)),0)</f>
        <v>0</v>
      </c>
      <c r="U220" s="34" t="e">
        <f t="shared" si="22"/>
        <v>#DIV/0!</v>
      </c>
      <c r="V220" s="24">
        <f t="shared" si="24"/>
        <v>0</v>
      </c>
      <c r="W220" s="24">
        <f t="shared" si="25"/>
        <v>0</v>
      </c>
      <c r="X220" s="24" t="e">
        <f t="shared" si="23"/>
        <v>#DIV/0!</v>
      </c>
      <c r="Y220" s="23" t="e">
        <f>AVERAGEIFS('Детализация отчётов'!T:T,'Детализация отчётов'!F:F,'Тех отчет'!B220,'Детализация отчётов'!J:J,"Продажа",'Детализация отчётов'!K:K,"Продажа")</f>
        <v>#DIV/0!</v>
      </c>
      <c r="Z220" s="23">
        <f>SUMIF('Детализация отчётов'!F:F,'Тех отчет'!B220, 'Детализация отчётов'!AC:AC)</f>
        <v>0</v>
      </c>
      <c r="AA220" s="28"/>
      <c r="AB220" s="28"/>
      <c r="AC220" s="28"/>
      <c r="AD220" s="28"/>
      <c r="AE220" s="28"/>
      <c r="AF220" s="28"/>
    </row>
    <row r="221" spans="1:32" ht="14.25" customHeight="1" thickBot="1">
      <c r="A221" s="23" t="s">
        <v>75</v>
      </c>
      <c r="B221" s="23" t="s">
        <v>156</v>
      </c>
      <c r="C221" s="24">
        <f>SUMIF(Продажи!F:F,'Тех отчет'!B221,Продажи!M:M)</f>
        <v>0</v>
      </c>
      <c r="D221" s="24">
        <f>SUMIF(Продажи!F:F,'Тех отчет'!B221,Продажи!L:L)</f>
        <v>0</v>
      </c>
      <c r="E221" s="24">
        <f>SUMIFS('Детализация отчётов'!T:T,'Детализация отчётов'!F:F,'Тех отчет'!B221,'Детализация отчётов'!J:J,"Продажа",'Детализация отчётов'!K:K,"Продажа")-SUMIFS('Детализация отчётов'!T:T,'Детализация отчётов'!F:F,'Тех отчет'!B221,'Детализация отчётов'!J:J,"Возврат",'Детализация отчётов'!K:K,"Возврат")</f>
        <v>0</v>
      </c>
      <c r="F221" s="24">
        <f>SUMIFS('Детализация отчётов'!N:N,'Детализация отчётов'!F:F,'Тех отчет'!B221,'Детализация отчётов'!J:J,"Продажа",'Детализация отчётов'!K:K,"Продажа")-SUMIFS('Детализация отчётов'!N:N,'Детализация отчётов'!F:F,'Тех отчет'!B221,'Детализация отчётов'!J:J,"Возврат",'Детализация отчётов'!K:K,"Возврат")</f>
        <v>0</v>
      </c>
      <c r="G221" s="24">
        <f>IFERROR(AVERAGEIFS('Детализация отчётов'!P:P,'Детализация отчётов'!F:F,'Тех отчет'!B221,'Детализация отчётов'!J:J,"Продажа",'Детализация отчётов'!K:K,"Продажа"),0)</f>
        <v>0</v>
      </c>
      <c r="H221" s="25" t="e">
        <f>INDEX('% выкупа'!B:B,MATCH(B221,'% выкупа'!A:A,0))</f>
        <v>#N/A</v>
      </c>
      <c r="I221" s="24">
        <f>IFERROR(INDEX(реклама!B:B,MATCH('Тех отчет'!B221,реклама!A:A,0)),0)</f>
        <v>0</v>
      </c>
      <c r="J221" s="24">
        <f>IFERROR(INDEX('Сумма по хранению'!B:B,MATCH(B221,'Сумма по хранению'!A:A,0)),0)</f>
        <v>0</v>
      </c>
      <c r="K221" s="24">
        <f>SUMIF('Детализация отчётов'!F:F,'Тех отчет'!B221, 'Детализация отчётов'!AK:AK)</f>
        <v>0</v>
      </c>
      <c r="L221" s="24" t="e">
        <f t="shared" si="20"/>
        <v>#DIV/0!</v>
      </c>
      <c r="M221" s="24" t="e">
        <f>INDEX('Остатки по складам'!B:B,MATCH(B221,'Остатки по складам'!A:A,0))</f>
        <v>#N/A</v>
      </c>
      <c r="N221" s="24">
        <f t="shared" si="21"/>
        <v>0</v>
      </c>
      <c r="O221" s="35">
        <f>SUMIF('Индекс локалицации'!A:A,'Тех отчет'!B221,'Индекс локалицации'!B:B)</f>
        <v>0</v>
      </c>
      <c r="P221" s="25" t="e">
        <f>AVERAGEIFS('Детализация отчётов'!W:W,'Детализация отчётов'!F:F,'Тех отчет'!B221,'Детализация отчётов'!J:J,"Продажа",'Детализация отчётов'!K:K,"Продажа")</f>
        <v>#DIV/0!</v>
      </c>
      <c r="Q221" s="23" t="e">
        <f>INDEX('Рейтинг по отзывам'!F:F,MATCH('Тех отчет'!B221,'Рейтинг по отзывам'!B:B,0))</f>
        <v>#N/A</v>
      </c>
      <c r="R221" s="26" t="e">
        <f>INDEX('рейтинг WB'!B:B,MATCH('Тех отчет'!B221,'рейтинг WB'!A:A,0))</f>
        <v>#N/A</v>
      </c>
      <c r="S221" s="27">
        <f>SUMIFS('Детализация отчётов'!AH:AH,'Детализация отчётов'!F:F,'Тех отчет'!B221,'Детализация отчётов'!J:J,"Продажа",'Детализация отчётов'!K:K,"Продажа")-SUMIFS('Детализация отчётов'!AH:AH,'Детализация отчётов'!F:F,'Тех отчет'!B221,'Детализация отчётов'!J:J,"Возврат",'Детализация отчётов'!K:K,"Возврат")</f>
        <v>0</v>
      </c>
      <c r="T221" s="23">
        <f>IFERROR(INDEX(Себестоимость!B:B,MATCH('Тех отчет'!B221,Себестоимость!A:A,0)),0)</f>
        <v>0</v>
      </c>
      <c r="U221" s="34" t="e">
        <f t="shared" si="22"/>
        <v>#DIV/0!</v>
      </c>
      <c r="V221" s="24">
        <f t="shared" si="24"/>
        <v>0</v>
      </c>
      <c r="W221" s="24">
        <f t="shared" si="25"/>
        <v>0</v>
      </c>
      <c r="X221" s="24" t="e">
        <f t="shared" si="23"/>
        <v>#DIV/0!</v>
      </c>
      <c r="Y221" s="23" t="e">
        <f>AVERAGEIFS('Детализация отчётов'!T:T,'Детализация отчётов'!F:F,'Тех отчет'!B221,'Детализация отчётов'!J:J,"Продажа",'Детализация отчётов'!K:K,"Продажа")</f>
        <v>#DIV/0!</v>
      </c>
      <c r="Z221" s="23">
        <f>SUMIF('Детализация отчётов'!F:F,'Тех отчет'!B221, 'Детализация отчётов'!AC:AC)</f>
        <v>0</v>
      </c>
      <c r="AA221" s="28"/>
      <c r="AB221" s="28"/>
      <c r="AC221" s="28"/>
      <c r="AD221" s="28"/>
      <c r="AE221" s="28"/>
      <c r="AF221" s="28"/>
    </row>
    <row r="222" spans="1:32" ht="14.25" customHeight="1" thickBot="1">
      <c r="A222" s="23" t="s">
        <v>75</v>
      </c>
      <c r="B222" s="23" t="s">
        <v>157</v>
      </c>
      <c r="C222" s="24">
        <f>SUMIF(Продажи!F:F,'Тех отчет'!B222,Продажи!M:M)</f>
        <v>0</v>
      </c>
      <c r="D222" s="24">
        <f>SUMIF(Продажи!F:F,'Тех отчет'!B222,Продажи!L:L)</f>
        <v>0</v>
      </c>
      <c r="E222" s="24">
        <f>SUMIFS('Детализация отчётов'!T:T,'Детализация отчётов'!F:F,'Тех отчет'!B222,'Детализация отчётов'!J:J,"Продажа",'Детализация отчётов'!K:K,"Продажа")-SUMIFS('Детализация отчётов'!T:T,'Детализация отчётов'!F:F,'Тех отчет'!B222,'Детализация отчётов'!J:J,"Возврат",'Детализация отчётов'!K:K,"Возврат")</f>
        <v>0</v>
      </c>
      <c r="F222" s="24">
        <f>SUMIFS('Детализация отчётов'!N:N,'Детализация отчётов'!F:F,'Тех отчет'!B222,'Детализация отчётов'!J:J,"Продажа",'Детализация отчётов'!K:K,"Продажа")-SUMIFS('Детализация отчётов'!N:N,'Детализация отчётов'!F:F,'Тех отчет'!B222,'Детализация отчётов'!J:J,"Возврат",'Детализация отчётов'!K:K,"Возврат")</f>
        <v>0</v>
      </c>
      <c r="G222" s="24">
        <f>IFERROR(AVERAGEIFS('Детализация отчётов'!P:P,'Детализация отчётов'!F:F,'Тех отчет'!B222,'Детализация отчётов'!J:J,"Продажа",'Детализация отчётов'!K:K,"Продажа"),0)</f>
        <v>0</v>
      </c>
      <c r="H222" s="25" t="e">
        <f>INDEX('% выкупа'!B:B,MATCH(B222,'% выкупа'!A:A,0))</f>
        <v>#N/A</v>
      </c>
      <c r="I222" s="24">
        <f>IFERROR(INDEX(реклама!B:B,MATCH('Тех отчет'!B222,реклама!A:A,0)),0)</f>
        <v>0</v>
      </c>
      <c r="J222" s="24">
        <f>IFERROR(INDEX('Сумма по хранению'!B:B,MATCH(B222,'Сумма по хранению'!A:A,0)),0)</f>
        <v>0</v>
      </c>
      <c r="K222" s="24">
        <f>SUMIF('Детализация отчётов'!F:F,'Тех отчет'!B222, 'Детализация отчётов'!AK:AK)</f>
        <v>0</v>
      </c>
      <c r="L222" s="24" t="e">
        <f t="shared" si="20"/>
        <v>#DIV/0!</v>
      </c>
      <c r="M222" s="24" t="e">
        <f>INDEX('Остатки по складам'!B:B,MATCH(B222,'Остатки по складам'!A:A,0))</f>
        <v>#N/A</v>
      </c>
      <c r="N222" s="24">
        <f t="shared" si="21"/>
        <v>0</v>
      </c>
      <c r="O222" s="35">
        <f>SUMIF('Индекс локалицации'!A:A,'Тех отчет'!B222,'Индекс локалицации'!B:B)</f>
        <v>0</v>
      </c>
      <c r="P222" s="25" t="e">
        <f>AVERAGEIFS('Детализация отчётов'!W:W,'Детализация отчётов'!F:F,'Тех отчет'!B222,'Детализация отчётов'!J:J,"Продажа",'Детализация отчётов'!K:K,"Продажа")</f>
        <v>#DIV/0!</v>
      </c>
      <c r="Q222" s="23" t="e">
        <f>INDEX('Рейтинг по отзывам'!F:F,MATCH('Тех отчет'!B222,'Рейтинг по отзывам'!B:B,0))</f>
        <v>#N/A</v>
      </c>
      <c r="R222" s="26" t="e">
        <f>INDEX('рейтинг WB'!B:B,MATCH('Тех отчет'!B222,'рейтинг WB'!A:A,0))</f>
        <v>#N/A</v>
      </c>
      <c r="S222" s="27">
        <f>SUMIFS('Детализация отчётов'!AH:AH,'Детализация отчётов'!F:F,'Тех отчет'!B222,'Детализация отчётов'!J:J,"Продажа",'Детализация отчётов'!K:K,"Продажа")-SUMIFS('Детализация отчётов'!AH:AH,'Детализация отчётов'!F:F,'Тех отчет'!B222,'Детализация отчётов'!J:J,"Возврат",'Детализация отчётов'!K:K,"Возврат")</f>
        <v>0</v>
      </c>
      <c r="T222" s="23">
        <f>IFERROR(INDEX(Себестоимость!B:B,MATCH('Тех отчет'!B222,Себестоимость!A:A,0)),0)</f>
        <v>0</v>
      </c>
      <c r="U222" s="34" t="e">
        <f t="shared" si="22"/>
        <v>#DIV/0!</v>
      </c>
      <c r="V222" s="24">
        <f t="shared" si="24"/>
        <v>0</v>
      </c>
      <c r="W222" s="24">
        <f t="shared" si="25"/>
        <v>0</v>
      </c>
      <c r="X222" s="24" t="e">
        <f t="shared" si="23"/>
        <v>#DIV/0!</v>
      </c>
      <c r="Y222" s="23" t="e">
        <f>AVERAGEIFS('Детализация отчётов'!T:T,'Детализация отчётов'!F:F,'Тех отчет'!B222,'Детализация отчётов'!J:J,"Продажа",'Детализация отчётов'!K:K,"Продажа")</f>
        <v>#DIV/0!</v>
      </c>
      <c r="Z222" s="23">
        <f>SUMIF('Детализация отчётов'!F:F,'Тех отчет'!B222, 'Детализация отчётов'!AC:AC)</f>
        <v>0</v>
      </c>
      <c r="AA222" s="28"/>
      <c r="AB222" s="28"/>
      <c r="AC222" s="28"/>
      <c r="AD222" s="28"/>
      <c r="AE222" s="28"/>
      <c r="AF222" s="28"/>
    </row>
    <row r="223" spans="1:32" ht="14.25" customHeight="1" thickBot="1">
      <c r="A223" s="23" t="s">
        <v>75</v>
      </c>
      <c r="B223" s="23" t="s">
        <v>188</v>
      </c>
      <c r="C223" s="24">
        <f>SUMIF(Продажи!F:F,'Тех отчет'!B223,Продажи!M:M)</f>
        <v>0</v>
      </c>
      <c r="D223" s="24">
        <f>SUMIF(Продажи!F:F,'Тех отчет'!B223,Продажи!L:L)</f>
        <v>0</v>
      </c>
      <c r="E223" s="24">
        <f>SUMIFS('Детализация отчётов'!T:T,'Детализация отчётов'!F:F,'Тех отчет'!B223,'Детализация отчётов'!J:J,"Продажа",'Детализация отчётов'!K:K,"Продажа")-SUMIFS('Детализация отчётов'!T:T,'Детализация отчётов'!F:F,'Тех отчет'!B223,'Детализация отчётов'!J:J,"Возврат",'Детализация отчётов'!K:K,"Возврат")</f>
        <v>0</v>
      </c>
      <c r="F223" s="24">
        <f>SUMIFS('Детализация отчётов'!N:N,'Детализация отчётов'!F:F,'Тех отчет'!B223,'Детализация отчётов'!J:J,"Продажа",'Детализация отчётов'!K:K,"Продажа")-SUMIFS('Детализация отчётов'!N:N,'Детализация отчётов'!F:F,'Тех отчет'!B223,'Детализация отчётов'!J:J,"Возврат",'Детализация отчётов'!K:K,"Возврат")</f>
        <v>0</v>
      </c>
      <c r="G223" s="24">
        <f>IFERROR(AVERAGEIFS('Детализация отчётов'!P:P,'Детализация отчётов'!F:F,'Тех отчет'!B223,'Детализация отчётов'!J:J,"Продажа",'Детализация отчётов'!K:K,"Продажа"),0)</f>
        <v>0</v>
      </c>
      <c r="H223" s="25" t="e">
        <f>INDEX('% выкупа'!B:B,MATCH(B223,'% выкупа'!A:A,0))</f>
        <v>#N/A</v>
      </c>
      <c r="I223" s="24">
        <f>IFERROR(INDEX(реклама!B:B,MATCH('Тех отчет'!B223,реклама!A:A,0)),0)</f>
        <v>0</v>
      </c>
      <c r="J223" s="24">
        <f>IFERROR(INDEX('Сумма по хранению'!B:B,MATCH(B223,'Сумма по хранению'!A:A,0)),0)</f>
        <v>0</v>
      </c>
      <c r="K223" s="24">
        <f>SUMIF('Детализация отчётов'!F:F,'Тех отчет'!B223, 'Детализация отчётов'!AK:AK)</f>
        <v>0</v>
      </c>
      <c r="L223" s="24" t="e">
        <f t="shared" si="20"/>
        <v>#DIV/0!</v>
      </c>
      <c r="M223" s="24" t="e">
        <f>INDEX('Остатки по складам'!B:B,MATCH(B223,'Остатки по складам'!A:A,0))</f>
        <v>#N/A</v>
      </c>
      <c r="N223" s="24">
        <f t="shared" si="21"/>
        <v>0</v>
      </c>
      <c r="O223" s="35">
        <f>SUMIF('Индекс локалицации'!A:A,'Тех отчет'!B223,'Индекс локалицации'!B:B)</f>
        <v>0</v>
      </c>
      <c r="P223" s="25" t="e">
        <f>AVERAGEIFS('Детализация отчётов'!W:W,'Детализация отчётов'!F:F,'Тех отчет'!B223,'Детализация отчётов'!J:J,"Продажа",'Детализация отчётов'!K:K,"Продажа")</f>
        <v>#DIV/0!</v>
      </c>
      <c r="Q223" s="23" t="e">
        <f>INDEX('Рейтинг по отзывам'!F:F,MATCH('Тех отчет'!B223,'Рейтинг по отзывам'!B:B,0))</f>
        <v>#N/A</v>
      </c>
      <c r="R223" s="26" t="e">
        <f>INDEX('рейтинг WB'!B:B,MATCH('Тех отчет'!B223,'рейтинг WB'!A:A,0))</f>
        <v>#N/A</v>
      </c>
      <c r="S223" s="27">
        <f>SUMIFS('Детализация отчётов'!AH:AH,'Детализация отчётов'!F:F,'Тех отчет'!B223,'Детализация отчётов'!J:J,"Продажа",'Детализация отчётов'!K:K,"Продажа")-SUMIFS('Детализация отчётов'!AH:AH,'Детализация отчётов'!F:F,'Тех отчет'!B223,'Детализация отчётов'!J:J,"Возврат",'Детализация отчётов'!K:K,"Возврат")</f>
        <v>0</v>
      </c>
      <c r="T223" s="23">
        <f>IFERROR(INDEX(Себестоимость!B:B,MATCH('Тех отчет'!B223,Себестоимость!A:A,0)),0)</f>
        <v>0</v>
      </c>
      <c r="U223" s="34" t="e">
        <f t="shared" si="22"/>
        <v>#DIV/0!</v>
      </c>
      <c r="V223" s="24">
        <f t="shared" si="24"/>
        <v>0</v>
      </c>
      <c r="W223" s="24">
        <f t="shared" si="25"/>
        <v>0</v>
      </c>
      <c r="X223" s="24" t="e">
        <f t="shared" si="23"/>
        <v>#DIV/0!</v>
      </c>
      <c r="Y223" s="23" t="e">
        <f>AVERAGEIFS('Детализация отчётов'!T:T,'Детализация отчётов'!F:F,'Тех отчет'!B223,'Детализация отчётов'!J:J,"Продажа",'Детализация отчётов'!K:K,"Продажа")</f>
        <v>#DIV/0!</v>
      </c>
      <c r="Z223" s="23">
        <f>SUMIF('Детализация отчётов'!F:F,'Тех отчет'!B223, 'Детализация отчётов'!AC:AC)</f>
        <v>0</v>
      </c>
      <c r="AA223" s="28"/>
      <c r="AB223" s="28"/>
      <c r="AC223" s="28"/>
      <c r="AD223" s="28"/>
      <c r="AE223" s="28"/>
      <c r="AF223" s="28"/>
    </row>
    <row r="224" spans="1:32" ht="14.25" customHeight="1" thickBot="1">
      <c r="A224" s="23" t="s">
        <v>75</v>
      </c>
      <c r="B224" s="23" t="s">
        <v>158</v>
      </c>
      <c r="C224" s="24">
        <f>SUMIF(Продажи!F:F,'Тех отчет'!B224,Продажи!M:M)</f>
        <v>0</v>
      </c>
      <c r="D224" s="24">
        <f>SUMIF(Продажи!F:F,'Тех отчет'!B224,Продажи!L:L)</f>
        <v>0</v>
      </c>
      <c r="E224" s="24">
        <f>SUMIFS('Детализация отчётов'!T:T,'Детализация отчётов'!F:F,'Тех отчет'!B224,'Детализация отчётов'!J:J,"Продажа",'Детализация отчётов'!K:K,"Продажа")-SUMIFS('Детализация отчётов'!T:T,'Детализация отчётов'!F:F,'Тех отчет'!B224,'Детализация отчётов'!J:J,"Возврат",'Детализация отчётов'!K:K,"Возврат")</f>
        <v>0</v>
      </c>
      <c r="F224" s="24">
        <f>SUMIFS('Детализация отчётов'!N:N,'Детализация отчётов'!F:F,'Тех отчет'!B224,'Детализация отчётов'!J:J,"Продажа",'Детализация отчётов'!K:K,"Продажа")-SUMIFS('Детализация отчётов'!N:N,'Детализация отчётов'!F:F,'Тех отчет'!B224,'Детализация отчётов'!J:J,"Возврат",'Детализация отчётов'!K:K,"Возврат")</f>
        <v>0</v>
      </c>
      <c r="G224" s="24">
        <f>IFERROR(AVERAGEIFS('Детализация отчётов'!P:P,'Детализация отчётов'!F:F,'Тех отчет'!B224,'Детализация отчётов'!J:J,"Продажа",'Детализация отчётов'!K:K,"Продажа"),0)</f>
        <v>0</v>
      </c>
      <c r="H224" s="25" t="e">
        <f>INDEX('% выкупа'!B:B,MATCH(B224,'% выкупа'!A:A,0))</f>
        <v>#N/A</v>
      </c>
      <c r="I224" s="24">
        <f>IFERROR(INDEX(реклама!B:B,MATCH('Тех отчет'!B224,реклама!A:A,0)),0)</f>
        <v>0</v>
      </c>
      <c r="J224" s="24">
        <f>IFERROR(INDEX('Сумма по хранению'!B:B,MATCH(B224,'Сумма по хранению'!A:A,0)),0)</f>
        <v>0</v>
      </c>
      <c r="K224" s="24">
        <f>SUMIF('Детализация отчётов'!F:F,'Тех отчет'!B224, 'Детализация отчётов'!AK:AK)</f>
        <v>0</v>
      </c>
      <c r="L224" s="24" t="e">
        <f t="shared" si="20"/>
        <v>#DIV/0!</v>
      </c>
      <c r="M224" s="24" t="e">
        <f>INDEX('Остатки по складам'!B:B,MATCH(B224,'Остатки по складам'!A:A,0))</f>
        <v>#N/A</v>
      </c>
      <c r="N224" s="24">
        <f t="shared" si="21"/>
        <v>0</v>
      </c>
      <c r="O224" s="35">
        <f>SUMIF('Индекс локалицации'!A:A,'Тех отчет'!B224,'Индекс локалицации'!B:B)</f>
        <v>0</v>
      </c>
      <c r="P224" s="25" t="e">
        <f>AVERAGEIFS('Детализация отчётов'!W:W,'Детализация отчётов'!F:F,'Тех отчет'!B224,'Детализация отчётов'!J:J,"Продажа",'Детализация отчётов'!K:K,"Продажа")</f>
        <v>#DIV/0!</v>
      </c>
      <c r="Q224" s="23" t="e">
        <f>INDEX('Рейтинг по отзывам'!F:F,MATCH('Тех отчет'!B224,'Рейтинг по отзывам'!B:B,0))</f>
        <v>#N/A</v>
      </c>
      <c r="R224" s="26" t="e">
        <f>INDEX('рейтинг WB'!B:B,MATCH('Тех отчет'!B224,'рейтинг WB'!A:A,0))</f>
        <v>#N/A</v>
      </c>
      <c r="S224" s="27">
        <f>SUMIFS('Детализация отчётов'!AH:AH,'Детализация отчётов'!F:F,'Тех отчет'!B224,'Детализация отчётов'!J:J,"Продажа",'Детализация отчётов'!K:K,"Продажа")-SUMIFS('Детализация отчётов'!AH:AH,'Детализация отчётов'!F:F,'Тех отчет'!B224,'Детализация отчётов'!J:J,"Возврат",'Детализация отчётов'!K:K,"Возврат")</f>
        <v>0</v>
      </c>
      <c r="T224" s="23">
        <f>IFERROR(INDEX(Себестоимость!B:B,MATCH('Тех отчет'!B224,Себестоимость!A:A,0)),0)</f>
        <v>0</v>
      </c>
      <c r="U224" s="34" t="e">
        <f t="shared" si="22"/>
        <v>#DIV/0!</v>
      </c>
      <c r="V224" s="24">
        <f t="shared" si="24"/>
        <v>0</v>
      </c>
      <c r="W224" s="24">
        <f t="shared" si="25"/>
        <v>0</v>
      </c>
      <c r="X224" s="24" t="e">
        <f t="shared" si="23"/>
        <v>#DIV/0!</v>
      </c>
      <c r="Y224" s="23" t="e">
        <f>AVERAGEIFS('Детализация отчётов'!T:T,'Детализация отчётов'!F:F,'Тех отчет'!B224,'Детализация отчётов'!J:J,"Продажа",'Детализация отчётов'!K:K,"Продажа")</f>
        <v>#DIV/0!</v>
      </c>
      <c r="Z224" s="23">
        <f>SUMIF('Детализация отчётов'!F:F,'Тех отчет'!B224, 'Детализация отчётов'!AC:AC)</f>
        <v>0</v>
      </c>
      <c r="AA224" s="28"/>
      <c r="AB224" s="28"/>
      <c r="AC224" s="28"/>
      <c r="AD224" s="28"/>
      <c r="AE224" s="28"/>
      <c r="AF224" s="28"/>
    </row>
    <row r="225" spans="1:32" ht="14.25" customHeight="1" thickBot="1">
      <c r="A225" s="23" t="s">
        <v>75</v>
      </c>
      <c r="B225" s="23" t="s">
        <v>169</v>
      </c>
      <c r="C225" s="24">
        <f>SUMIF(Продажи!F:F,'Тех отчет'!B225,Продажи!M:M)</f>
        <v>0</v>
      </c>
      <c r="D225" s="24">
        <f>SUMIF(Продажи!F:F,'Тех отчет'!B225,Продажи!L:L)</f>
        <v>0</v>
      </c>
      <c r="E225" s="24">
        <f>SUMIFS('Детализация отчётов'!T:T,'Детализация отчётов'!F:F,'Тех отчет'!B225,'Детализация отчётов'!J:J,"Продажа",'Детализация отчётов'!K:K,"Продажа")-SUMIFS('Детализация отчётов'!T:T,'Детализация отчётов'!F:F,'Тех отчет'!B225,'Детализация отчётов'!J:J,"Возврат",'Детализация отчётов'!K:K,"Возврат")</f>
        <v>0</v>
      </c>
      <c r="F225" s="24">
        <f>SUMIFS('Детализация отчётов'!N:N,'Детализация отчётов'!F:F,'Тех отчет'!B225,'Детализация отчётов'!J:J,"Продажа",'Детализация отчётов'!K:K,"Продажа")-SUMIFS('Детализация отчётов'!N:N,'Детализация отчётов'!F:F,'Тех отчет'!B225,'Детализация отчётов'!J:J,"Возврат",'Детализация отчётов'!K:K,"Возврат")</f>
        <v>0</v>
      </c>
      <c r="G225" s="24">
        <f>IFERROR(AVERAGEIFS('Детализация отчётов'!P:P,'Детализация отчётов'!F:F,'Тех отчет'!B225,'Детализация отчётов'!J:J,"Продажа",'Детализация отчётов'!K:K,"Продажа"),0)</f>
        <v>0</v>
      </c>
      <c r="H225" s="25" t="e">
        <f>INDEX('% выкупа'!B:B,MATCH(B225,'% выкупа'!A:A,0))</f>
        <v>#N/A</v>
      </c>
      <c r="I225" s="24">
        <f>IFERROR(INDEX(реклама!B:B,MATCH('Тех отчет'!B225,реклама!A:A,0)),0)</f>
        <v>0</v>
      </c>
      <c r="J225" s="24">
        <f>IFERROR(INDEX('Сумма по хранению'!B:B,MATCH(B225,'Сумма по хранению'!A:A,0)),0)</f>
        <v>0</v>
      </c>
      <c r="K225" s="24">
        <f>SUMIF('Детализация отчётов'!F:F,'Тех отчет'!B225, 'Детализация отчётов'!AK:AK)</f>
        <v>0</v>
      </c>
      <c r="L225" s="24" t="e">
        <f t="shared" si="20"/>
        <v>#DIV/0!</v>
      </c>
      <c r="M225" s="24" t="e">
        <f>INDEX('Остатки по складам'!B:B,MATCH(B225,'Остатки по складам'!A:A,0))</f>
        <v>#N/A</v>
      </c>
      <c r="N225" s="24">
        <f t="shared" si="21"/>
        <v>0</v>
      </c>
      <c r="O225" s="35">
        <f>SUMIF('Индекс локалицации'!A:A,'Тех отчет'!B225,'Индекс локалицации'!B:B)</f>
        <v>0</v>
      </c>
      <c r="P225" s="25" t="e">
        <f>AVERAGEIFS('Детализация отчётов'!W:W,'Детализация отчётов'!F:F,'Тех отчет'!B225,'Детализация отчётов'!J:J,"Продажа",'Детализация отчётов'!K:K,"Продажа")</f>
        <v>#DIV/0!</v>
      </c>
      <c r="Q225" s="23" t="e">
        <f>INDEX('Рейтинг по отзывам'!F:F,MATCH('Тех отчет'!B225,'Рейтинг по отзывам'!B:B,0))</f>
        <v>#N/A</v>
      </c>
      <c r="R225" s="26" t="e">
        <f>INDEX('рейтинг WB'!B:B,MATCH('Тех отчет'!B225,'рейтинг WB'!A:A,0))</f>
        <v>#N/A</v>
      </c>
      <c r="S225" s="27">
        <f>SUMIFS('Детализация отчётов'!AH:AH,'Детализация отчётов'!F:F,'Тех отчет'!B225,'Детализация отчётов'!J:J,"Продажа",'Детализация отчётов'!K:K,"Продажа")-SUMIFS('Детализация отчётов'!AH:AH,'Детализация отчётов'!F:F,'Тех отчет'!B225,'Детализация отчётов'!J:J,"Возврат",'Детализация отчётов'!K:K,"Возврат")</f>
        <v>0</v>
      </c>
      <c r="T225" s="23">
        <f>IFERROR(INDEX(Себестоимость!B:B,MATCH('Тех отчет'!B225,Себестоимость!A:A,0)),0)</f>
        <v>0</v>
      </c>
      <c r="U225" s="34" t="e">
        <f t="shared" si="22"/>
        <v>#DIV/0!</v>
      </c>
      <c r="V225" s="24">
        <f t="shared" si="24"/>
        <v>0</v>
      </c>
      <c r="W225" s="24">
        <f t="shared" si="25"/>
        <v>0</v>
      </c>
      <c r="X225" s="24" t="e">
        <f t="shared" si="23"/>
        <v>#DIV/0!</v>
      </c>
      <c r="Y225" s="23" t="e">
        <f>AVERAGEIFS('Детализация отчётов'!T:T,'Детализация отчётов'!F:F,'Тех отчет'!B225,'Детализация отчётов'!J:J,"Продажа",'Детализация отчётов'!K:K,"Продажа")</f>
        <v>#DIV/0!</v>
      </c>
      <c r="Z225" s="23">
        <f>SUMIF('Детализация отчётов'!F:F,'Тех отчет'!B225, 'Детализация отчётов'!AC:AC)</f>
        <v>0</v>
      </c>
      <c r="AA225" s="28"/>
      <c r="AB225" s="28"/>
      <c r="AC225" s="28"/>
      <c r="AD225" s="28"/>
      <c r="AE225" s="28"/>
      <c r="AF225" s="28"/>
    </row>
    <row r="226" spans="1:32" ht="14.25" customHeight="1" thickBot="1">
      <c r="A226" s="23" t="s">
        <v>75</v>
      </c>
      <c r="B226" s="23" t="s">
        <v>175</v>
      </c>
      <c r="C226" s="24">
        <f>SUMIF(Продажи!F:F,'Тех отчет'!B226,Продажи!M:M)</f>
        <v>0</v>
      </c>
      <c r="D226" s="24">
        <f>SUMIF(Продажи!F:F,'Тех отчет'!B226,Продажи!L:L)</f>
        <v>0</v>
      </c>
      <c r="E226" s="24">
        <f>SUMIFS('Детализация отчётов'!T:T,'Детализация отчётов'!F:F,'Тех отчет'!B226,'Детализация отчётов'!J:J,"Продажа",'Детализация отчётов'!K:K,"Продажа")-SUMIFS('Детализация отчётов'!T:T,'Детализация отчётов'!F:F,'Тех отчет'!B226,'Детализация отчётов'!J:J,"Возврат",'Детализация отчётов'!K:K,"Возврат")</f>
        <v>0</v>
      </c>
      <c r="F226" s="24">
        <f>SUMIFS('Детализация отчётов'!N:N,'Детализация отчётов'!F:F,'Тех отчет'!B226,'Детализация отчётов'!J:J,"Продажа",'Детализация отчётов'!K:K,"Продажа")-SUMIFS('Детализация отчётов'!N:N,'Детализация отчётов'!F:F,'Тех отчет'!B226,'Детализация отчётов'!J:J,"Возврат",'Детализация отчётов'!K:K,"Возврат")</f>
        <v>0</v>
      </c>
      <c r="G226" s="24">
        <f>IFERROR(AVERAGEIFS('Детализация отчётов'!P:P,'Детализация отчётов'!F:F,'Тех отчет'!B226,'Детализация отчётов'!J:J,"Продажа",'Детализация отчётов'!K:K,"Продажа"),0)</f>
        <v>0</v>
      </c>
      <c r="H226" s="25" t="e">
        <f>INDEX('% выкупа'!B:B,MATCH(B226,'% выкупа'!A:A,0))</f>
        <v>#N/A</v>
      </c>
      <c r="I226" s="24">
        <f>IFERROR(INDEX(реклама!B:B,MATCH('Тех отчет'!B226,реклама!A:A,0)),0)</f>
        <v>0</v>
      </c>
      <c r="J226" s="24">
        <f>IFERROR(INDEX('Сумма по хранению'!B:B,MATCH(B226,'Сумма по хранению'!A:A,0)),0)</f>
        <v>0</v>
      </c>
      <c r="K226" s="24">
        <f>SUMIF('Детализация отчётов'!F:F,'Тех отчет'!B226, 'Детализация отчётов'!AK:AK)</f>
        <v>0</v>
      </c>
      <c r="L226" s="24" t="e">
        <f t="shared" si="20"/>
        <v>#DIV/0!</v>
      </c>
      <c r="M226" s="24" t="e">
        <f>INDEX('Остатки по складам'!B:B,MATCH(B226,'Остатки по складам'!A:A,0))</f>
        <v>#N/A</v>
      </c>
      <c r="N226" s="24">
        <f t="shared" si="21"/>
        <v>0</v>
      </c>
      <c r="O226" s="35">
        <f>SUMIF('Индекс локалицации'!A:A,'Тех отчет'!B226,'Индекс локалицации'!B:B)</f>
        <v>0</v>
      </c>
      <c r="P226" s="25" t="e">
        <f>AVERAGEIFS('Детализация отчётов'!W:W,'Детализация отчётов'!F:F,'Тех отчет'!B226,'Детализация отчётов'!J:J,"Продажа",'Детализация отчётов'!K:K,"Продажа")</f>
        <v>#DIV/0!</v>
      </c>
      <c r="Q226" s="23" t="e">
        <f>INDEX('Рейтинг по отзывам'!F:F,MATCH('Тех отчет'!B226,'Рейтинг по отзывам'!B:B,0))</f>
        <v>#N/A</v>
      </c>
      <c r="R226" s="26" t="e">
        <f>INDEX('рейтинг WB'!B:B,MATCH('Тех отчет'!B226,'рейтинг WB'!A:A,0))</f>
        <v>#N/A</v>
      </c>
      <c r="S226" s="27">
        <f>SUMIFS('Детализация отчётов'!AH:AH,'Детализация отчётов'!F:F,'Тех отчет'!B226,'Детализация отчётов'!J:J,"Продажа",'Детализация отчётов'!K:K,"Продажа")-SUMIFS('Детализация отчётов'!AH:AH,'Детализация отчётов'!F:F,'Тех отчет'!B226,'Детализация отчётов'!J:J,"Возврат",'Детализация отчётов'!K:K,"Возврат")</f>
        <v>0</v>
      </c>
      <c r="T226" s="23">
        <f>IFERROR(INDEX(Себестоимость!B:B,MATCH('Тех отчет'!B226,Себестоимость!A:A,0)),0)</f>
        <v>0</v>
      </c>
      <c r="U226" s="34" t="e">
        <f t="shared" si="22"/>
        <v>#DIV/0!</v>
      </c>
      <c r="V226" s="24">
        <f t="shared" si="24"/>
        <v>0</v>
      </c>
      <c r="W226" s="24">
        <f t="shared" si="25"/>
        <v>0</v>
      </c>
      <c r="X226" s="24" t="e">
        <f t="shared" si="23"/>
        <v>#DIV/0!</v>
      </c>
      <c r="Y226" s="23" t="e">
        <f>AVERAGEIFS('Детализация отчётов'!T:T,'Детализация отчётов'!F:F,'Тех отчет'!B226,'Детализация отчётов'!J:J,"Продажа",'Детализация отчётов'!K:K,"Продажа")</f>
        <v>#DIV/0!</v>
      </c>
      <c r="Z226" s="23">
        <f>SUMIF('Детализация отчётов'!F:F,'Тех отчет'!B226, 'Детализация отчётов'!AC:AC)</f>
        <v>0</v>
      </c>
      <c r="AA226" s="28"/>
      <c r="AB226" s="28"/>
      <c r="AC226" s="28"/>
      <c r="AD226" s="28"/>
      <c r="AE226" s="28"/>
      <c r="AF226" s="28"/>
    </row>
    <row r="227" spans="1:32" ht="14.25" customHeight="1" thickBot="1">
      <c r="A227" s="23" t="s">
        <v>75</v>
      </c>
      <c r="B227" s="23" t="s">
        <v>161</v>
      </c>
      <c r="C227" s="24">
        <f>SUMIF(Продажи!F:F,'Тех отчет'!B227,Продажи!M:M)</f>
        <v>0</v>
      </c>
      <c r="D227" s="24">
        <f>SUMIF(Продажи!F:F,'Тех отчет'!B227,Продажи!L:L)</f>
        <v>0</v>
      </c>
      <c r="E227" s="24">
        <f>SUMIFS('Детализация отчётов'!T:T,'Детализация отчётов'!F:F,'Тех отчет'!B227,'Детализация отчётов'!J:J,"Продажа",'Детализация отчётов'!K:K,"Продажа")-SUMIFS('Детализация отчётов'!T:T,'Детализация отчётов'!F:F,'Тех отчет'!B227,'Детализация отчётов'!J:J,"Возврат",'Детализация отчётов'!K:K,"Возврат")</f>
        <v>0</v>
      </c>
      <c r="F227" s="24">
        <f>SUMIFS('Детализация отчётов'!N:N,'Детализация отчётов'!F:F,'Тех отчет'!B227,'Детализация отчётов'!J:J,"Продажа",'Детализация отчётов'!K:K,"Продажа")-SUMIFS('Детализация отчётов'!N:N,'Детализация отчётов'!F:F,'Тех отчет'!B227,'Детализация отчётов'!J:J,"Возврат",'Детализация отчётов'!K:K,"Возврат")</f>
        <v>0</v>
      </c>
      <c r="G227" s="24">
        <f>IFERROR(AVERAGEIFS('Детализация отчётов'!P:P,'Детализация отчётов'!F:F,'Тех отчет'!B227,'Детализация отчётов'!J:J,"Продажа",'Детализация отчётов'!K:K,"Продажа"),0)</f>
        <v>0</v>
      </c>
      <c r="H227" s="25" t="e">
        <f>INDEX('% выкупа'!B:B,MATCH(B227,'% выкупа'!A:A,0))</f>
        <v>#N/A</v>
      </c>
      <c r="I227" s="24">
        <f>IFERROR(INDEX(реклама!B:B,MATCH('Тех отчет'!B227,реклама!A:A,0)),0)</f>
        <v>0</v>
      </c>
      <c r="J227" s="24">
        <f>IFERROR(INDEX('Сумма по хранению'!B:B,MATCH(B227,'Сумма по хранению'!A:A,0)),0)</f>
        <v>0</v>
      </c>
      <c r="K227" s="24">
        <f>SUMIF('Детализация отчётов'!F:F,'Тех отчет'!B227, 'Детализация отчётов'!AK:AK)</f>
        <v>0</v>
      </c>
      <c r="L227" s="24" t="e">
        <f t="shared" si="20"/>
        <v>#DIV/0!</v>
      </c>
      <c r="M227" s="24" t="e">
        <f>INDEX('Остатки по складам'!B:B,MATCH(B227,'Остатки по складам'!A:A,0))</f>
        <v>#N/A</v>
      </c>
      <c r="N227" s="24">
        <f t="shared" si="21"/>
        <v>0</v>
      </c>
      <c r="O227" s="35">
        <f>SUMIF('Индекс локалицации'!A:A,'Тех отчет'!B227,'Индекс локалицации'!B:B)</f>
        <v>0</v>
      </c>
      <c r="P227" s="25" t="e">
        <f>AVERAGEIFS('Детализация отчётов'!W:W,'Детализация отчётов'!F:F,'Тех отчет'!B227,'Детализация отчётов'!J:J,"Продажа",'Детализация отчётов'!K:K,"Продажа")</f>
        <v>#DIV/0!</v>
      </c>
      <c r="Q227" s="23" t="e">
        <f>INDEX('Рейтинг по отзывам'!F:F,MATCH('Тех отчет'!B227,'Рейтинг по отзывам'!B:B,0))</f>
        <v>#N/A</v>
      </c>
      <c r="R227" s="26" t="e">
        <f>INDEX('рейтинг WB'!B:B,MATCH('Тех отчет'!B227,'рейтинг WB'!A:A,0))</f>
        <v>#N/A</v>
      </c>
      <c r="S227" s="27">
        <f>SUMIFS('Детализация отчётов'!AH:AH,'Детализация отчётов'!F:F,'Тех отчет'!B227,'Детализация отчётов'!J:J,"Продажа",'Детализация отчётов'!K:K,"Продажа")-SUMIFS('Детализация отчётов'!AH:AH,'Детализация отчётов'!F:F,'Тех отчет'!B227,'Детализация отчётов'!J:J,"Возврат",'Детализация отчётов'!K:K,"Возврат")</f>
        <v>0</v>
      </c>
      <c r="T227" s="23">
        <f>IFERROR(INDEX(Себестоимость!B:B,MATCH('Тех отчет'!B227,Себестоимость!A:A,0)),0)</f>
        <v>0</v>
      </c>
      <c r="U227" s="34" t="e">
        <f t="shared" si="22"/>
        <v>#DIV/0!</v>
      </c>
      <c r="V227" s="24">
        <f t="shared" si="24"/>
        <v>0</v>
      </c>
      <c r="W227" s="24">
        <f t="shared" si="25"/>
        <v>0</v>
      </c>
      <c r="X227" s="24" t="e">
        <f t="shared" si="23"/>
        <v>#DIV/0!</v>
      </c>
      <c r="Y227" s="23" t="e">
        <f>AVERAGEIFS('Детализация отчётов'!T:T,'Детализация отчётов'!F:F,'Тех отчет'!B227,'Детализация отчётов'!J:J,"Продажа",'Детализация отчётов'!K:K,"Продажа")</f>
        <v>#DIV/0!</v>
      </c>
      <c r="Z227" s="23">
        <f>SUMIF('Детализация отчётов'!F:F,'Тех отчет'!B227, 'Детализация отчётов'!AC:AC)</f>
        <v>0</v>
      </c>
      <c r="AA227" s="28"/>
      <c r="AB227" s="28"/>
      <c r="AC227" s="28"/>
      <c r="AD227" s="28"/>
      <c r="AE227" s="28"/>
      <c r="AF227" s="28"/>
    </row>
    <row r="228" spans="1:32" ht="14.25" customHeight="1" thickBot="1">
      <c r="A228" s="23" t="s">
        <v>75</v>
      </c>
      <c r="B228" s="23" t="s">
        <v>162</v>
      </c>
      <c r="C228" s="24">
        <f>SUMIF(Продажи!F:F,'Тех отчет'!B228,Продажи!M:M)</f>
        <v>0</v>
      </c>
      <c r="D228" s="24">
        <f>SUMIF(Продажи!F:F,'Тех отчет'!B228,Продажи!L:L)</f>
        <v>0</v>
      </c>
      <c r="E228" s="24">
        <f>SUMIFS('Детализация отчётов'!T:T,'Детализация отчётов'!F:F,'Тех отчет'!B228,'Детализация отчётов'!J:J,"Продажа",'Детализация отчётов'!K:K,"Продажа")-SUMIFS('Детализация отчётов'!T:T,'Детализация отчётов'!F:F,'Тех отчет'!B228,'Детализация отчётов'!J:J,"Возврат",'Детализация отчётов'!K:K,"Возврат")</f>
        <v>0</v>
      </c>
      <c r="F228" s="24">
        <f>SUMIFS('Детализация отчётов'!N:N,'Детализация отчётов'!F:F,'Тех отчет'!B228,'Детализация отчётов'!J:J,"Продажа",'Детализация отчётов'!K:K,"Продажа")-SUMIFS('Детализация отчётов'!N:N,'Детализация отчётов'!F:F,'Тех отчет'!B228,'Детализация отчётов'!J:J,"Возврат",'Детализация отчётов'!K:K,"Возврат")</f>
        <v>0</v>
      </c>
      <c r="G228" s="24">
        <f>IFERROR(AVERAGEIFS('Детализация отчётов'!P:P,'Детализация отчётов'!F:F,'Тех отчет'!B228,'Детализация отчётов'!J:J,"Продажа",'Детализация отчётов'!K:K,"Продажа"),0)</f>
        <v>0</v>
      </c>
      <c r="H228" s="25" t="e">
        <f>INDEX('% выкупа'!B:B,MATCH(B228,'% выкупа'!A:A,0))</f>
        <v>#N/A</v>
      </c>
      <c r="I228" s="24">
        <f>IFERROR(INDEX(реклама!B:B,MATCH('Тех отчет'!B228,реклама!A:A,0)),0)</f>
        <v>0</v>
      </c>
      <c r="J228" s="24">
        <f>IFERROR(INDEX('Сумма по хранению'!B:B,MATCH(B228,'Сумма по хранению'!A:A,0)),0)</f>
        <v>0</v>
      </c>
      <c r="K228" s="24">
        <f>SUMIF('Детализация отчётов'!F:F,'Тех отчет'!B228, 'Детализация отчётов'!AK:AK)</f>
        <v>0</v>
      </c>
      <c r="L228" s="24" t="e">
        <f t="shared" si="20"/>
        <v>#DIV/0!</v>
      </c>
      <c r="M228" s="24" t="e">
        <f>INDEX('Остатки по складам'!B:B,MATCH(B228,'Остатки по складам'!A:A,0))</f>
        <v>#N/A</v>
      </c>
      <c r="N228" s="24">
        <f t="shared" si="21"/>
        <v>0</v>
      </c>
      <c r="O228" s="35">
        <f>SUMIF('Индекс локалицации'!A:A,'Тех отчет'!B228,'Индекс локалицации'!B:B)</f>
        <v>0</v>
      </c>
      <c r="P228" s="25" t="e">
        <f>AVERAGEIFS('Детализация отчётов'!W:W,'Детализация отчётов'!F:F,'Тех отчет'!B228,'Детализация отчётов'!J:J,"Продажа",'Детализация отчётов'!K:K,"Продажа")</f>
        <v>#DIV/0!</v>
      </c>
      <c r="Q228" s="23" t="e">
        <f>INDEX('Рейтинг по отзывам'!F:F,MATCH('Тех отчет'!B228,'Рейтинг по отзывам'!B:B,0))</f>
        <v>#N/A</v>
      </c>
      <c r="R228" s="26" t="e">
        <f>INDEX('рейтинг WB'!B:B,MATCH('Тех отчет'!B228,'рейтинг WB'!A:A,0))</f>
        <v>#N/A</v>
      </c>
      <c r="S228" s="27">
        <f>SUMIFS('Детализация отчётов'!AH:AH,'Детализация отчётов'!F:F,'Тех отчет'!B228,'Детализация отчётов'!J:J,"Продажа",'Детализация отчётов'!K:K,"Продажа")-SUMIFS('Детализация отчётов'!AH:AH,'Детализация отчётов'!F:F,'Тех отчет'!B228,'Детализация отчётов'!J:J,"Возврат",'Детализация отчётов'!K:K,"Возврат")</f>
        <v>0</v>
      </c>
      <c r="T228" s="23">
        <f>IFERROR(INDEX(Себестоимость!B:B,MATCH('Тех отчет'!B228,Себестоимость!A:A,0)),0)</f>
        <v>0</v>
      </c>
      <c r="U228" s="34" t="e">
        <f t="shared" si="22"/>
        <v>#DIV/0!</v>
      </c>
      <c r="V228" s="24">
        <f t="shared" si="24"/>
        <v>0</v>
      </c>
      <c r="W228" s="24">
        <f t="shared" si="25"/>
        <v>0</v>
      </c>
      <c r="X228" s="24" t="e">
        <f t="shared" si="23"/>
        <v>#DIV/0!</v>
      </c>
      <c r="Y228" s="23" t="e">
        <f>AVERAGEIFS('Детализация отчётов'!T:T,'Детализация отчётов'!F:F,'Тех отчет'!B228,'Детализация отчётов'!J:J,"Продажа",'Детализация отчётов'!K:K,"Продажа")</f>
        <v>#DIV/0!</v>
      </c>
      <c r="Z228" s="23">
        <f>SUMIF('Детализация отчётов'!F:F,'Тех отчет'!B228, 'Детализация отчётов'!AC:AC)</f>
        <v>0</v>
      </c>
      <c r="AA228" s="28"/>
      <c r="AB228" s="28"/>
      <c r="AC228" s="28"/>
      <c r="AD228" s="28"/>
      <c r="AE228" s="28"/>
      <c r="AF228" s="28"/>
    </row>
    <row r="229" spans="1:32" ht="14.25" customHeight="1" thickBot="1">
      <c r="A229" s="23" t="s">
        <v>75</v>
      </c>
      <c r="B229" s="23" t="s">
        <v>208</v>
      </c>
      <c r="C229" s="24">
        <f>SUMIF(Продажи!F:F,'Тех отчет'!B229,Продажи!M:M)</f>
        <v>0</v>
      </c>
      <c r="D229" s="24">
        <f>SUMIF(Продажи!F:F,'Тех отчет'!B229,Продажи!L:L)</f>
        <v>0</v>
      </c>
      <c r="E229" s="24">
        <f>SUMIFS('Детализация отчётов'!T:T,'Детализация отчётов'!F:F,'Тех отчет'!B229,'Детализация отчётов'!J:J,"Продажа",'Детализация отчётов'!K:K,"Продажа")-SUMIFS('Детализация отчётов'!T:T,'Детализация отчётов'!F:F,'Тех отчет'!B229,'Детализация отчётов'!J:J,"Возврат",'Детализация отчётов'!K:K,"Возврат")</f>
        <v>0</v>
      </c>
      <c r="F229" s="24">
        <f>SUMIFS('Детализация отчётов'!N:N,'Детализация отчётов'!F:F,'Тех отчет'!B229,'Детализация отчётов'!J:J,"Продажа",'Детализация отчётов'!K:K,"Продажа")-SUMIFS('Детализация отчётов'!N:N,'Детализация отчётов'!F:F,'Тех отчет'!B229,'Детализация отчётов'!J:J,"Возврат",'Детализация отчётов'!K:K,"Возврат")</f>
        <v>0</v>
      </c>
      <c r="G229" s="24">
        <f>IFERROR(AVERAGEIFS('Детализация отчётов'!P:P,'Детализация отчётов'!F:F,'Тех отчет'!B229,'Детализация отчётов'!J:J,"Продажа",'Детализация отчётов'!K:K,"Продажа"),0)</f>
        <v>0</v>
      </c>
      <c r="H229" s="25" t="e">
        <f>INDEX('% выкупа'!B:B,MATCH(B229,'% выкупа'!A:A,0))</f>
        <v>#N/A</v>
      </c>
      <c r="I229" s="24">
        <f>IFERROR(INDEX(реклама!B:B,MATCH('Тех отчет'!B229,реклама!A:A,0)),0)</f>
        <v>0</v>
      </c>
      <c r="J229" s="24">
        <f>IFERROR(INDEX('Сумма по хранению'!B:B,MATCH(B229,'Сумма по хранению'!A:A,0)),0)</f>
        <v>0</v>
      </c>
      <c r="K229" s="24">
        <f>SUMIF('Детализация отчётов'!F:F,'Тех отчет'!B229, 'Детализация отчётов'!AK:AK)</f>
        <v>0</v>
      </c>
      <c r="L229" s="24" t="e">
        <f t="shared" si="20"/>
        <v>#DIV/0!</v>
      </c>
      <c r="M229" s="24" t="e">
        <f>INDEX('Остатки по складам'!B:B,MATCH(B229,'Остатки по складам'!A:A,0))</f>
        <v>#N/A</v>
      </c>
      <c r="N229" s="24">
        <f t="shared" si="21"/>
        <v>0</v>
      </c>
      <c r="O229" s="35">
        <f>SUMIF('Индекс локалицации'!A:A,'Тех отчет'!B229,'Индекс локалицации'!B:B)</f>
        <v>0</v>
      </c>
      <c r="P229" s="25" t="e">
        <f>AVERAGEIFS('Детализация отчётов'!W:W,'Детализация отчётов'!F:F,'Тех отчет'!B229,'Детализация отчётов'!J:J,"Продажа",'Детализация отчётов'!K:K,"Продажа")</f>
        <v>#DIV/0!</v>
      </c>
      <c r="Q229" s="23" t="e">
        <f>INDEX('Рейтинг по отзывам'!F:F,MATCH('Тех отчет'!B229,'Рейтинг по отзывам'!B:B,0))</f>
        <v>#N/A</v>
      </c>
      <c r="R229" s="26" t="e">
        <f>INDEX('рейтинг WB'!B:B,MATCH('Тех отчет'!B229,'рейтинг WB'!A:A,0))</f>
        <v>#N/A</v>
      </c>
      <c r="S229" s="27">
        <f>SUMIFS('Детализация отчётов'!AH:AH,'Детализация отчётов'!F:F,'Тех отчет'!B229,'Детализация отчётов'!J:J,"Продажа",'Детализация отчётов'!K:K,"Продажа")-SUMIFS('Детализация отчётов'!AH:AH,'Детализация отчётов'!F:F,'Тех отчет'!B229,'Детализация отчётов'!J:J,"Возврат",'Детализация отчётов'!K:K,"Возврат")</f>
        <v>0</v>
      </c>
      <c r="T229" s="23">
        <f>IFERROR(INDEX(Себестоимость!B:B,MATCH('Тех отчет'!B229,Себестоимость!A:A,0)),0)</f>
        <v>0</v>
      </c>
      <c r="U229" s="34" t="e">
        <f t="shared" si="22"/>
        <v>#DIV/0!</v>
      </c>
      <c r="V229" s="24">
        <f t="shared" si="24"/>
        <v>0</v>
      </c>
      <c r="W229" s="24">
        <f t="shared" si="25"/>
        <v>0</v>
      </c>
      <c r="X229" s="24" t="e">
        <f t="shared" si="23"/>
        <v>#DIV/0!</v>
      </c>
      <c r="Y229" s="23" t="e">
        <f>AVERAGEIFS('Детализация отчётов'!T:T,'Детализация отчётов'!F:F,'Тех отчет'!B229,'Детализация отчётов'!J:J,"Продажа",'Детализация отчётов'!K:K,"Продажа")</f>
        <v>#DIV/0!</v>
      </c>
      <c r="Z229" s="23">
        <f>SUMIF('Детализация отчётов'!F:F,'Тех отчет'!B229, 'Детализация отчётов'!AC:AC)</f>
        <v>0</v>
      </c>
      <c r="AA229" s="28"/>
      <c r="AB229" s="28"/>
      <c r="AC229" s="28"/>
      <c r="AD229" s="28"/>
      <c r="AE229" s="28"/>
      <c r="AF229" s="28"/>
    </row>
    <row r="230" spans="1:32" ht="14.25" customHeight="1" thickBot="1">
      <c r="A230" s="23" t="s">
        <v>75</v>
      </c>
      <c r="B230" s="23" t="s">
        <v>170</v>
      </c>
      <c r="C230" s="24">
        <f>SUMIF(Продажи!F:F,'Тех отчет'!B230,Продажи!M:M)</f>
        <v>0</v>
      </c>
      <c r="D230" s="24">
        <f>SUMIF(Продажи!F:F,'Тех отчет'!B230,Продажи!L:L)</f>
        <v>0</v>
      </c>
      <c r="E230" s="24">
        <f>SUMIFS('Детализация отчётов'!T:T,'Детализация отчётов'!F:F,'Тех отчет'!B230,'Детализация отчётов'!J:J,"Продажа",'Детализация отчётов'!K:K,"Продажа")-SUMIFS('Детализация отчётов'!T:T,'Детализация отчётов'!F:F,'Тех отчет'!B230,'Детализация отчётов'!J:J,"Возврат",'Детализация отчётов'!K:K,"Возврат")</f>
        <v>0</v>
      </c>
      <c r="F230" s="24">
        <f>SUMIFS('Детализация отчётов'!N:N,'Детализация отчётов'!F:F,'Тех отчет'!B230,'Детализация отчётов'!J:J,"Продажа",'Детализация отчётов'!K:K,"Продажа")-SUMIFS('Детализация отчётов'!N:N,'Детализация отчётов'!F:F,'Тех отчет'!B230,'Детализация отчётов'!J:J,"Возврат",'Детализация отчётов'!K:K,"Возврат")</f>
        <v>0</v>
      </c>
      <c r="G230" s="24">
        <f>IFERROR(AVERAGEIFS('Детализация отчётов'!P:P,'Детализация отчётов'!F:F,'Тех отчет'!B230,'Детализация отчётов'!J:J,"Продажа",'Детализация отчётов'!K:K,"Продажа"),0)</f>
        <v>0</v>
      </c>
      <c r="H230" s="25" t="e">
        <f>INDEX('% выкупа'!B:B,MATCH(B230,'% выкупа'!A:A,0))</f>
        <v>#N/A</v>
      </c>
      <c r="I230" s="24">
        <f>IFERROR(INDEX(реклама!B:B,MATCH('Тех отчет'!B230,реклама!A:A,0)),0)</f>
        <v>0</v>
      </c>
      <c r="J230" s="24">
        <f>IFERROR(INDEX('Сумма по хранению'!B:B,MATCH(B230,'Сумма по хранению'!A:A,0)),0)</f>
        <v>0</v>
      </c>
      <c r="K230" s="24">
        <f>SUMIF('Детализация отчётов'!F:F,'Тех отчет'!B230, 'Детализация отчётов'!AK:AK)</f>
        <v>0</v>
      </c>
      <c r="L230" s="24" t="e">
        <f t="shared" si="20"/>
        <v>#DIV/0!</v>
      </c>
      <c r="M230" s="24" t="e">
        <f>INDEX('Остатки по складам'!B:B,MATCH(B230,'Остатки по складам'!A:A,0))</f>
        <v>#N/A</v>
      </c>
      <c r="N230" s="24">
        <f t="shared" si="21"/>
        <v>0</v>
      </c>
      <c r="O230" s="35">
        <f>SUMIF('Индекс локалицации'!A:A,'Тех отчет'!B230,'Индекс локалицации'!B:B)</f>
        <v>0</v>
      </c>
      <c r="P230" s="25" t="e">
        <f>AVERAGEIFS('Детализация отчётов'!W:W,'Детализация отчётов'!F:F,'Тех отчет'!B230,'Детализация отчётов'!J:J,"Продажа",'Детализация отчётов'!K:K,"Продажа")</f>
        <v>#DIV/0!</v>
      </c>
      <c r="Q230" s="23" t="e">
        <f>INDEX('Рейтинг по отзывам'!F:F,MATCH('Тех отчет'!B230,'Рейтинг по отзывам'!B:B,0))</f>
        <v>#N/A</v>
      </c>
      <c r="R230" s="26" t="e">
        <f>INDEX('рейтинг WB'!B:B,MATCH('Тех отчет'!B230,'рейтинг WB'!A:A,0))</f>
        <v>#N/A</v>
      </c>
      <c r="S230" s="27">
        <f>SUMIFS('Детализация отчётов'!AH:AH,'Детализация отчётов'!F:F,'Тех отчет'!B230,'Детализация отчётов'!J:J,"Продажа",'Детализация отчётов'!K:K,"Продажа")-SUMIFS('Детализация отчётов'!AH:AH,'Детализация отчётов'!F:F,'Тех отчет'!B230,'Детализация отчётов'!J:J,"Возврат",'Детализация отчётов'!K:K,"Возврат")</f>
        <v>0</v>
      </c>
      <c r="T230" s="23">
        <f>IFERROR(INDEX(Себестоимость!B:B,MATCH('Тех отчет'!B230,Себестоимость!A:A,0)),0)</f>
        <v>0</v>
      </c>
      <c r="U230" s="34" t="e">
        <f t="shared" si="22"/>
        <v>#DIV/0!</v>
      </c>
      <c r="V230" s="24">
        <f t="shared" si="24"/>
        <v>0</v>
      </c>
      <c r="W230" s="24">
        <f t="shared" si="25"/>
        <v>0</v>
      </c>
      <c r="X230" s="24" t="e">
        <f t="shared" si="23"/>
        <v>#DIV/0!</v>
      </c>
      <c r="Y230" s="23" t="e">
        <f>AVERAGEIFS('Детализация отчётов'!T:T,'Детализация отчётов'!F:F,'Тех отчет'!B230,'Детализация отчётов'!J:J,"Продажа",'Детализация отчётов'!K:K,"Продажа")</f>
        <v>#DIV/0!</v>
      </c>
      <c r="Z230" s="23">
        <f>SUMIF('Детализация отчётов'!F:F,'Тех отчет'!B230, 'Детализация отчётов'!AC:AC)</f>
        <v>0</v>
      </c>
      <c r="AA230" s="28"/>
      <c r="AB230" s="28"/>
      <c r="AC230" s="28"/>
      <c r="AD230" s="28"/>
      <c r="AE230" s="28"/>
      <c r="AF230" s="28"/>
    </row>
    <row r="231" spans="1:32" ht="14.25" customHeight="1" thickBot="1">
      <c r="A231" s="23" t="s">
        <v>75</v>
      </c>
      <c r="B231" s="23" t="s">
        <v>272</v>
      </c>
      <c r="C231" s="24">
        <f>SUMIF(Продажи!F:F,'Тех отчет'!B231,Продажи!M:M)</f>
        <v>0</v>
      </c>
      <c r="D231" s="24">
        <f>SUMIF(Продажи!F:F,'Тех отчет'!B231,Продажи!L:L)</f>
        <v>0</v>
      </c>
      <c r="E231" s="24">
        <f>SUMIFS('Детализация отчётов'!T:T,'Детализация отчётов'!F:F,'Тех отчет'!B231,'Детализация отчётов'!J:J,"Продажа",'Детализация отчётов'!K:K,"Продажа")-SUMIFS('Детализация отчётов'!T:T,'Детализация отчётов'!F:F,'Тех отчет'!B231,'Детализация отчётов'!J:J,"Возврат",'Детализация отчётов'!K:K,"Возврат")</f>
        <v>0</v>
      </c>
      <c r="F231" s="24">
        <f>SUMIFS('Детализация отчётов'!N:N,'Детализация отчётов'!F:F,'Тех отчет'!B231,'Детализация отчётов'!J:J,"Продажа",'Детализация отчётов'!K:K,"Продажа")-SUMIFS('Детализация отчётов'!N:N,'Детализация отчётов'!F:F,'Тех отчет'!B231,'Детализация отчётов'!J:J,"Возврат",'Детализация отчётов'!K:K,"Возврат")</f>
        <v>0</v>
      </c>
      <c r="G231" s="24">
        <f>IFERROR(AVERAGEIFS('Детализация отчётов'!P:P,'Детализация отчётов'!F:F,'Тех отчет'!B231,'Детализация отчётов'!J:J,"Продажа",'Детализация отчётов'!K:K,"Продажа"),0)</f>
        <v>0</v>
      </c>
      <c r="H231" s="25" t="e">
        <f>INDEX('% выкупа'!B:B,MATCH(B231,'% выкупа'!A:A,0))</f>
        <v>#N/A</v>
      </c>
      <c r="I231" s="24">
        <f>IFERROR(INDEX(реклама!B:B,MATCH('Тех отчет'!B231,реклама!A:A,0)),0)</f>
        <v>0</v>
      </c>
      <c r="J231" s="24">
        <f>IFERROR(INDEX('Сумма по хранению'!B:B,MATCH(B231,'Сумма по хранению'!A:A,0)),0)</f>
        <v>0</v>
      </c>
      <c r="K231" s="24">
        <f>SUMIF('Детализация отчётов'!F:F,'Тех отчет'!B231, 'Детализация отчётов'!AK:AK)</f>
        <v>0</v>
      </c>
      <c r="L231" s="24" t="e">
        <f t="shared" si="20"/>
        <v>#DIV/0!</v>
      </c>
      <c r="M231" s="24" t="e">
        <f>INDEX('Остатки по складам'!B:B,MATCH(B231,'Остатки по складам'!A:A,0))</f>
        <v>#N/A</v>
      </c>
      <c r="N231" s="24">
        <f t="shared" si="21"/>
        <v>0</v>
      </c>
      <c r="O231" s="35">
        <f>SUMIF('Индекс локалицации'!A:A,'Тех отчет'!B231,'Индекс локалицации'!B:B)</f>
        <v>0</v>
      </c>
      <c r="P231" s="25" t="e">
        <f>AVERAGEIFS('Детализация отчётов'!W:W,'Детализация отчётов'!F:F,'Тех отчет'!B231,'Детализация отчётов'!J:J,"Продажа",'Детализация отчётов'!K:K,"Продажа")</f>
        <v>#DIV/0!</v>
      </c>
      <c r="Q231" s="23" t="e">
        <f>INDEX('Рейтинг по отзывам'!F:F,MATCH('Тех отчет'!B231,'Рейтинг по отзывам'!B:B,0))</f>
        <v>#N/A</v>
      </c>
      <c r="R231" s="26" t="e">
        <f>INDEX('рейтинг WB'!B:B,MATCH('Тех отчет'!B231,'рейтинг WB'!A:A,0))</f>
        <v>#N/A</v>
      </c>
      <c r="S231" s="27">
        <f>SUMIFS('Детализация отчётов'!AH:AH,'Детализация отчётов'!F:F,'Тех отчет'!B231,'Детализация отчётов'!J:J,"Продажа",'Детализация отчётов'!K:K,"Продажа")-SUMIFS('Детализация отчётов'!AH:AH,'Детализация отчётов'!F:F,'Тех отчет'!B231,'Детализация отчётов'!J:J,"Возврат",'Детализация отчётов'!K:K,"Возврат")</f>
        <v>0</v>
      </c>
      <c r="T231" s="23">
        <f>IFERROR(INDEX(Себестоимость!B:B,MATCH('Тех отчет'!B231,Себестоимость!A:A,0)),0)</f>
        <v>0</v>
      </c>
      <c r="U231" s="34" t="e">
        <f t="shared" si="22"/>
        <v>#DIV/0!</v>
      </c>
      <c r="V231" s="24">
        <f t="shared" si="24"/>
        <v>0</v>
      </c>
      <c r="W231" s="24">
        <f t="shared" si="25"/>
        <v>0</v>
      </c>
      <c r="X231" s="24" t="e">
        <f t="shared" si="23"/>
        <v>#DIV/0!</v>
      </c>
      <c r="Y231" s="23" t="e">
        <f>AVERAGEIFS('Детализация отчётов'!T:T,'Детализация отчётов'!F:F,'Тех отчет'!B231,'Детализация отчётов'!J:J,"Продажа",'Детализация отчётов'!K:K,"Продажа")</f>
        <v>#DIV/0!</v>
      </c>
      <c r="Z231" s="23">
        <f>SUMIF('Детализация отчётов'!F:F,'Тех отчет'!B231, 'Детализация отчётов'!AC:AC)</f>
        <v>0</v>
      </c>
      <c r="AA231" s="28"/>
      <c r="AB231" s="28"/>
      <c r="AC231" s="28"/>
      <c r="AD231" s="28"/>
      <c r="AE231" s="28"/>
      <c r="AF231" s="28"/>
    </row>
    <row r="232" spans="1:32" ht="14.25" customHeight="1" thickBot="1">
      <c r="A232" s="23" t="s">
        <v>75</v>
      </c>
      <c r="B232" s="23" t="s">
        <v>296</v>
      </c>
      <c r="C232" s="24">
        <f>SUMIF(Продажи!F:F,'Тех отчет'!B232,Продажи!M:M)</f>
        <v>0</v>
      </c>
      <c r="D232" s="24">
        <f>SUMIF(Продажи!F:F,'Тех отчет'!B232,Продажи!L:L)</f>
        <v>0</v>
      </c>
      <c r="E232" s="24">
        <f>SUMIFS('Детализация отчётов'!T:T,'Детализация отчётов'!F:F,'Тех отчет'!B232,'Детализация отчётов'!J:J,"Продажа",'Детализация отчётов'!K:K,"Продажа")-SUMIFS('Детализация отчётов'!T:T,'Детализация отчётов'!F:F,'Тех отчет'!B232,'Детализация отчётов'!J:J,"Возврат",'Детализация отчётов'!K:K,"Возврат")</f>
        <v>0</v>
      </c>
      <c r="F232" s="24">
        <f>SUMIFS('Детализация отчётов'!N:N,'Детализация отчётов'!F:F,'Тех отчет'!B232,'Детализация отчётов'!J:J,"Продажа",'Детализация отчётов'!K:K,"Продажа")-SUMIFS('Детализация отчётов'!N:N,'Детализация отчётов'!F:F,'Тех отчет'!B232,'Детализация отчётов'!J:J,"Возврат",'Детализация отчётов'!K:K,"Возврат")</f>
        <v>0</v>
      </c>
      <c r="G232" s="24">
        <f>IFERROR(AVERAGEIFS('Детализация отчётов'!P:P,'Детализация отчётов'!F:F,'Тех отчет'!B232,'Детализация отчётов'!J:J,"Продажа",'Детализация отчётов'!K:K,"Продажа"),0)</f>
        <v>0</v>
      </c>
      <c r="H232" s="25" t="e">
        <f>INDEX('% выкупа'!B:B,MATCH(B232,'% выкупа'!A:A,0))</f>
        <v>#N/A</v>
      </c>
      <c r="I232" s="24">
        <f>IFERROR(INDEX(реклама!B:B,MATCH('Тех отчет'!B232,реклама!A:A,0)),0)</f>
        <v>0</v>
      </c>
      <c r="J232" s="24">
        <f>IFERROR(INDEX('Сумма по хранению'!B:B,MATCH(B232,'Сумма по хранению'!A:A,0)),0)</f>
        <v>0</v>
      </c>
      <c r="K232" s="24">
        <f>SUMIF('Детализация отчётов'!F:F,'Тех отчет'!B232, 'Детализация отчётов'!AK:AK)</f>
        <v>0</v>
      </c>
      <c r="L232" s="24" t="e">
        <f t="shared" si="20"/>
        <v>#DIV/0!</v>
      </c>
      <c r="M232" s="24" t="e">
        <f>INDEX('Остатки по складам'!B:B,MATCH(B232,'Остатки по складам'!A:A,0))</f>
        <v>#N/A</v>
      </c>
      <c r="N232" s="24">
        <f t="shared" si="21"/>
        <v>0</v>
      </c>
      <c r="O232" s="35">
        <f>SUMIF('Индекс локалицации'!A:A,'Тех отчет'!B232,'Индекс локалицации'!B:B)</f>
        <v>0</v>
      </c>
      <c r="P232" s="25" t="e">
        <f>AVERAGEIFS('Детализация отчётов'!W:W,'Детализация отчётов'!F:F,'Тех отчет'!B232,'Детализация отчётов'!J:J,"Продажа",'Детализация отчётов'!K:K,"Продажа")</f>
        <v>#DIV/0!</v>
      </c>
      <c r="Q232" s="23" t="e">
        <f>INDEX('Рейтинг по отзывам'!F:F,MATCH('Тех отчет'!B232,'Рейтинг по отзывам'!B:B,0))</f>
        <v>#N/A</v>
      </c>
      <c r="R232" s="26" t="e">
        <f>INDEX('рейтинг WB'!B:B,MATCH('Тех отчет'!B232,'рейтинг WB'!A:A,0))</f>
        <v>#N/A</v>
      </c>
      <c r="S232" s="27">
        <f>SUMIFS('Детализация отчётов'!AH:AH,'Детализация отчётов'!F:F,'Тех отчет'!B232,'Детализация отчётов'!J:J,"Продажа",'Детализация отчётов'!K:K,"Продажа")-SUMIFS('Детализация отчётов'!AH:AH,'Детализация отчётов'!F:F,'Тех отчет'!B232,'Детализация отчётов'!J:J,"Возврат",'Детализация отчётов'!K:K,"Возврат")</f>
        <v>0</v>
      </c>
      <c r="T232" s="23">
        <f>IFERROR(INDEX(Себестоимость!B:B,MATCH('Тех отчет'!B232,Себестоимость!A:A,0)),0)</f>
        <v>0</v>
      </c>
      <c r="U232" s="34" t="e">
        <f t="shared" si="22"/>
        <v>#DIV/0!</v>
      </c>
      <c r="V232" s="24">
        <f t="shared" si="24"/>
        <v>0</v>
      </c>
      <c r="W232" s="24">
        <f t="shared" si="25"/>
        <v>0</v>
      </c>
      <c r="X232" s="24" t="e">
        <f t="shared" si="23"/>
        <v>#DIV/0!</v>
      </c>
      <c r="Y232" s="23" t="e">
        <f>AVERAGEIFS('Детализация отчётов'!T:T,'Детализация отчётов'!F:F,'Тех отчет'!B232,'Детализация отчётов'!J:J,"Продажа",'Детализация отчётов'!K:K,"Продажа")</f>
        <v>#DIV/0!</v>
      </c>
      <c r="Z232" s="23">
        <f>SUMIF('Детализация отчётов'!F:F,'Тех отчет'!B232, 'Детализация отчётов'!AC:AC)</f>
        <v>0</v>
      </c>
      <c r="AA232" s="28"/>
      <c r="AB232" s="28"/>
      <c r="AC232" s="28"/>
      <c r="AD232" s="28"/>
      <c r="AE232" s="28"/>
      <c r="AF232" s="28"/>
    </row>
    <row r="233" spans="1:32" ht="14.25" customHeight="1" thickBot="1">
      <c r="A233" s="23" t="s">
        <v>75</v>
      </c>
      <c r="B233" s="23" t="s">
        <v>273</v>
      </c>
      <c r="C233" s="24">
        <f>SUMIF(Продажи!F:F,'Тех отчет'!B233,Продажи!M:M)</f>
        <v>0</v>
      </c>
      <c r="D233" s="24">
        <f>SUMIF(Продажи!F:F,'Тех отчет'!B233,Продажи!L:L)</f>
        <v>0</v>
      </c>
      <c r="E233" s="24">
        <f>SUMIFS('Детализация отчётов'!T:T,'Детализация отчётов'!F:F,'Тех отчет'!B233,'Детализация отчётов'!J:J,"Продажа",'Детализация отчётов'!K:K,"Продажа")-SUMIFS('Детализация отчётов'!T:T,'Детализация отчётов'!F:F,'Тех отчет'!B233,'Детализация отчётов'!J:J,"Возврат",'Детализация отчётов'!K:K,"Возврат")</f>
        <v>0</v>
      </c>
      <c r="F233" s="24">
        <f>SUMIFS('Детализация отчётов'!N:N,'Детализация отчётов'!F:F,'Тех отчет'!B233,'Детализация отчётов'!J:J,"Продажа",'Детализация отчётов'!K:K,"Продажа")-SUMIFS('Детализация отчётов'!N:N,'Детализация отчётов'!F:F,'Тех отчет'!B233,'Детализация отчётов'!J:J,"Возврат",'Детализация отчётов'!K:K,"Возврат")</f>
        <v>0</v>
      </c>
      <c r="G233" s="24">
        <f>IFERROR(AVERAGEIFS('Детализация отчётов'!P:P,'Детализация отчётов'!F:F,'Тех отчет'!B233,'Детализация отчётов'!J:J,"Продажа",'Детализация отчётов'!K:K,"Продажа"),0)</f>
        <v>0</v>
      </c>
      <c r="H233" s="25" t="e">
        <f>INDEX('% выкупа'!B:B,MATCH(B233,'% выкупа'!A:A,0))</f>
        <v>#N/A</v>
      </c>
      <c r="I233" s="24">
        <f>IFERROR(INDEX(реклама!B:B,MATCH('Тех отчет'!B233,реклама!A:A,0)),0)</f>
        <v>0</v>
      </c>
      <c r="J233" s="24">
        <f>IFERROR(INDEX('Сумма по хранению'!B:B,MATCH(B233,'Сумма по хранению'!A:A,0)),0)</f>
        <v>0</v>
      </c>
      <c r="K233" s="24">
        <f>SUMIF('Детализация отчётов'!F:F,'Тех отчет'!B233, 'Детализация отчётов'!AK:AK)</f>
        <v>0</v>
      </c>
      <c r="L233" s="24" t="e">
        <f t="shared" si="20"/>
        <v>#DIV/0!</v>
      </c>
      <c r="M233" s="24" t="e">
        <f>INDEX('Остатки по складам'!B:B,MATCH(B233,'Остатки по складам'!A:A,0))</f>
        <v>#N/A</v>
      </c>
      <c r="N233" s="24">
        <f t="shared" si="21"/>
        <v>0</v>
      </c>
      <c r="O233" s="35">
        <f>SUMIF('Индекс локалицации'!A:A,'Тех отчет'!B233,'Индекс локалицации'!B:B)</f>
        <v>0</v>
      </c>
      <c r="P233" s="25" t="e">
        <f>AVERAGEIFS('Детализация отчётов'!W:W,'Детализация отчётов'!F:F,'Тех отчет'!B233,'Детализация отчётов'!J:J,"Продажа",'Детализация отчётов'!K:K,"Продажа")</f>
        <v>#DIV/0!</v>
      </c>
      <c r="Q233" s="23" t="e">
        <f>INDEX('Рейтинг по отзывам'!F:F,MATCH('Тех отчет'!B233,'Рейтинг по отзывам'!B:B,0))</f>
        <v>#N/A</v>
      </c>
      <c r="R233" s="26" t="e">
        <f>INDEX('рейтинг WB'!B:B,MATCH('Тех отчет'!B233,'рейтинг WB'!A:A,0))</f>
        <v>#N/A</v>
      </c>
      <c r="S233" s="27">
        <f>SUMIFS('Детализация отчётов'!AH:AH,'Детализация отчётов'!F:F,'Тех отчет'!B233,'Детализация отчётов'!J:J,"Продажа",'Детализация отчётов'!K:K,"Продажа")-SUMIFS('Детализация отчётов'!AH:AH,'Детализация отчётов'!F:F,'Тех отчет'!B233,'Детализация отчётов'!J:J,"Возврат",'Детализация отчётов'!K:K,"Возврат")</f>
        <v>0</v>
      </c>
      <c r="T233" s="23">
        <f>IFERROR(INDEX(Себестоимость!B:B,MATCH('Тех отчет'!B233,Себестоимость!A:A,0)),0)</f>
        <v>0</v>
      </c>
      <c r="U233" s="34" t="e">
        <f t="shared" si="22"/>
        <v>#DIV/0!</v>
      </c>
      <c r="V233" s="24">
        <f t="shared" si="24"/>
        <v>0</v>
      </c>
      <c r="W233" s="24">
        <f t="shared" si="25"/>
        <v>0</v>
      </c>
      <c r="X233" s="24" t="e">
        <f t="shared" si="23"/>
        <v>#DIV/0!</v>
      </c>
      <c r="Y233" s="23" t="e">
        <f>AVERAGEIFS('Детализация отчётов'!T:T,'Детализация отчётов'!F:F,'Тех отчет'!B233,'Детализация отчётов'!J:J,"Продажа",'Детализация отчётов'!K:K,"Продажа")</f>
        <v>#DIV/0!</v>
      </c>
      <c r="Z233" s="23">
        <f>SUMIF('Детализация отчётов'!F:F,'Тех отчет'!B233, 'Детализация отчётов'!AC:AC)</f>
        <v>0</v>
      </c>
      <c r="AA233" s="28"/>
      <c r="AB233" s="28"/>
      <c r="AC233" s="28"/>
      <c r="AD233" s="28"/>
      <c r="AE233" s="28"/>
      <c r="AF233" s="28"/>
    </row>
    <row r="234" spans="1:32" ht="14.25" customHeight="1" thickBot="1">
      <c r="A234" s="23"/>
      <c r="B234" s="23" t="s">
        <v>202</v>
      </c>
      <c r="C234" s="24">
        <f>SUMIF(Продажи!F:F,'Тех отчет'!B234,Продажи!M:M)</f>
        <v>0</v>
      </c>
      <c r="D234" s="24">
        <f>SUMIF(Продажи!F:F,'Тех отчет'!B234,Продажи!L:L)</f>
        <v>0</v>
      </c>
      <c r="E234" s="24">
        <f>SUMIFS('Детализация отчётов'!T:T,'Детализация отчётов'!F:F,'Тех отчет'!B234,'Детализация отчётов'!J:J,"Продажа",'Детализация отчётов'!K:K,"Продажа")-SUMIFS('Детализация отчётов'!T:T,'Детализация отчётов'!F:F,'Тех отчет'!B234,'Детализация отчётов'!J:J,"Возврат",'Детализация отчётов'!K:K,"Возврат")</f>
        <v>0</v>
      </c>
      <c r="F234" s="24">
        <f>SUMIFS('Детализация отчётов'!N:N,'Детализация отчётов'!F:F,'Тех отчет'!B234,'Детализация отчётов'!J:J,"Продажа",'Детализация отчётов'!K:K,"Продажа")-SUMIFS('Детализация отчётов'!N:N,'Детализация отчётов'!F:F,'Тех отчет'!B234,'Детализация отчётов'!J:J,"Возврат",'Детализация отчётов'!K:K,"Возврат")</f>
        <v>0</v>
      </c>
      <c r="G234" s="24">
        <f>IFERROR(AVERAGEIFS('Детализация отчётов'!P:P,'Детализация отчётов'!F:F,'Тех отчет'!B234,'Детализация отчётов'!J:J,"Продажа",'Детализация отчётов'!K:K,"Продажа"),0)</f>
        <v>0</v>
      </c>
      <c r="H234" s="25" t="e">
        <f>INDEX('% выкупа'!B:B,MATCH(B234,'% выкупа'!A:A,0))</f>
        <v>#N/A</v>
      </c>
      <c r="I234" s="24">
        <f>IFERROR(INDEX(реклама!B:B,MATCH('Тех отчет'!B234,реклама!A:A,0)),0)</f>
        <v>0</v>
      </c>
      <c r="J234" s="24">
        <f>IFERROR(INDEX('Сумма по хранению'!B:B,MATCH(B234,'Сумма по хранению'!A:A,0)),0)</f>
        <v>0</v>
      </c>
      <c r="K234" s="24">
        <f>SUMIF('Детализация отчётов'!F:F,'Тех отчет'!B234, 'Детализация отчётов'!AK:AK)</f>
        <v>0</v>
      </c>
      <c r="L234" s="24" t="e">
        <f t="shared" si="20"/>
        <v>#DIV/0!</v>
      </c>
      <c r="M234" s="24" t="e">
        <f>INDEX('Остатки по складам'!B:B,MATCH(B234,'Остатки по складам'!A:A,0))</f>
        <v>#N/A</v>
      </c>
      <c r="N234" s="24">
        <f t="shared" si="21"/>
        <v>0</v>
      </c>
      <c r="O234" s="35">
        <f>SUMIF('Индекс локалицации'!A:A,'Тех отчет'!B234,'Индекс локалицации'!B:B)</f>
        <v>0</v>
      </c>
      <c r="P234" s="25" t="e">
        <f>AVERAGEIFS('Детализация отчётов'!W:W,'Детализация отчётов'!F:F,'Тех отчет'!B234,'Детализация отчётов'!J:J,"Продажа",'Детализация отчётов'!K:K,"Продажа")</f>
        <v>#DIV/0!</v>
      </c>
      <c r="Q234" s="23" t="e">
        <f>INDEX('Рейтинг по отзывам'!F:F,MATCH('Тех отчет'!B234,'Рейтинг по отзывам'!B:B,0))</f>
        <v>#N/A</v>
      </c>
      <c r="R234" s="26" t="e">
        <f>INDEX('рейтинг WB'!B:B,MATCH('Тех отчет'!B234,'рейтинг WB'!A:A,0))</f>
        <v>#N/A</v>
      </c>
      <c r="S234" s="27">
        <f>SUMIFS('Детализация отчётов'!AH:AH,'Детализация отчётов'!F:F,'Тех отчет'!B234,'Детализация отчётов'!J:J,"Продажа",'Детализация отчётов'!K:K,"Продажа")-SUMIFS('Детализация отчётов'!AH:AH,'Детализация отчётов'!F:F,'Тех отчет'!B234,'Детализация отчётов'!J:J,"Возврат",'Детализация отчётов'!K:K,"Возврат")</f>
        <v>0</v>
      </c>
      <c r="T234" s="23">
        <f>IFERROR(INDEX(Себестоимость!B:B,MATCH('Тех отчет'!B234,Себестоимость!A:A,0)),0)</f>
        <v>0</v>
      </c>
      <c r="U234" s="34" t="e">
        <f t="shared" si="22"/>
        <v>#DIV/0!</v>
      </c>
      <c r="V234" s="24">
        <f t="shared" si="24"/>
        <v>0</v>
      </c>
      <c r="W234" s="24">
        <f t="shared" si="25"/>
        <v>0</v>
      </c>
      <c r="X234" s="24" t="e">
        <f t="shared" si="23"/>
        <v>#DIV/0!</v>
      </c>
      <c r="Y234" s="23" t="e">
        <f>AVERAGEIFS('Детализация отчётов'!T:T,'Детализация отчётов'!F:F,'Тех отчет'!B234,'Детализация отчётов'!J:J,"Продажа",'Детализация отчётов'!K:K,"Продажа")</f>
        <v>#DIV/0!</v>
      </c>
      <c r="Z234" s="23">
        <f>SUMIF('Детализация отчётов'!F:F,'Тех отчет'!B234, 'Детализация отчётов'!AC:AC)</f>
        <v>0</v>
      </c>
      <c r="AA234" s="28"/>
      <c r="AB234" s="28"/>
      <c r="AC234" s="28"/>
      <c r="AD234" s="28"/>
      <c r="AE234" s="28"/>
      <c r="AF234" s="28"/>
    </row>
    <row r="235" spans="1:32" ht="14.25" customHeight="1" thickBot="1">
      <c r="A235" s="23"/>
      <c r="B235" s="23" t="s">
        <v>203</v>
      </c>
      <c r="C235" s="24">
        <f>SUMIF(Продажи!F:F,'Тех отчет'!B235,Продажи!M:M)</f>
        <v>0</v>
      </c>
      <c r="D235" s="24">
        <f>SUMIF(Продажи!F:F,'Тех отчет'!B235,Продажи!L:L)</f>
        <v>0</v>
      </c>
      <c r="E235" s="24">
        <f>SUMIFS('Детализация отчётов'!T:T,'Детализация отчётов'!F:F,'Тех отчет'!B235,'Детализация отчётов'!J:J,"Продажа",'Детализация отчётов'!K:K,"Продажа")-SUMIFS('Детализация отчётов'!T:T,'Детализация отчётов'!F:F,'Тех отчет'!B235,'Детализация отчётов'!J:J,"Возврат",'Детализация отчётов'!K:K,"Возврат")</f>
        <v>0</v>
      </c>
      <c r="F235" s="24">
        <f>SUMIFS('Детализация отчётов'!N:N,'Детализация отчётов'!F:F,'Тех отчет'!B235,'Детализация отчётов'!J:J,"Продажа",'Детализация отчётов'!K:K,"Продажа")-SUMIFS('Детализация отчётов'!N:N,'Детализация отчётов'!F:F,'Тех отчет'!B235,'Детализация отчётов'!J:J,"Возврат",'Детализация отчётов'!K:K,"Возврат")</f>
        <v>0</v>
      </c>
      <c r="G235" s="24">
        <f>IFERROR(AVERAGEIFS('Детализация отчётов'!P:P,'Детализация отчётов'!F:F,'Тех отчет'!B235,'Детализация отчётов'!J:J,"Продажа",'Детализация отчётов'!K:K,"Продажа"),0)</f>
        <v>0</v>
      </c>
      <c r="H235" s="25" t="e">
        <f>INDEX('% выкупа'!B:B,MATCH(B235,'% выкупа'!A:A,0))</f>
        <v>#N/A</v>
      </c>
      <c r="I235" s="24">
        <f>IFERROR(INDEX(реклама!B:B,MATCH('Тех отчет'!B235,реклама!A:A,0)),0)</f>
        <v>0</v>
      </c>
      <c r="J235" s="24">
        <f>IFERROR(INDEX('Сумма по хранению'!B:B,MATCH(B235,'Сумма по хранению'!A:A,0)),0)</f>
        <v>0</v>
      </c>
      <c r="K235" s="24">
        <f>SUMIF('Детализация отчётов'!F:F,'Тех отчет'!B235, 'Детализация отчётов'!AK:AK)</f>
        <v>0</v>
      </c>
      <c r="L235" s="24" t="e">
        <f t="shared" si="20"/>
        <v>#DIV/0!</v>
      </c>
      <c r="M235" s="24" t="e">
        <f>INDEX('Остатки по складам'!B:B,MATCH(B235,'Остатки по складам'!A:A,0))</f>
        <v>#N/A</v>
      </c>
      <c r="N235" s="24">
        <f t="shared" si="21"/>
        <v>0</v>
      </c>
      <c r="O235" s="35">
        <f>SUMIF('Индекс локалицации'!A:A,'Тех отчет'!B235,'Индекс локалицации'!B:B)</f>
        <v>0</v>
      </c>
      <c r="P235" s="25" t="e">
        <f>AVERAGEIFS('Детализация отчётов'!W:W,'Детализация отчётов'!F:F,'Тех отчет'!B235,'Детализация отчётов'!J:J,"Продажа",'Детализация отчётов'!K:K,"Продажа")</f>
        <v>#DIV/0!</v>
      </c>
      <c r="Q235" s="23" t="e">
        <f>INDEX('Рейтинг по отзывам'!F:F,MATCH('Тех отчет'!B235,'Рейтинг по отзывам'!B:B,0))</f>
        <v>#N/A</v>
      </c>
      <c r="R235" s="26" t="e">
        <f>INDEX('рейтинг WB'!B:B,MATCH('Тех отчет'!B235,'рейтинг WB'!A:A,0))</f>
        <v>#N/A</v>
      </c>
      <c r="S235" s="27">
        <f>SUMIFS('Детализация отчётов'!AH:AH,'Детализация отчётов'!F:F,'Тех отчет'!B235,'Детализация отчётов'!J:J,"Продажа",'Детализация отчётов'!K:K,"Продажа")-SUMIFS('Детализация отчётов'!AH:AH,'Детализация отчётов'!F:F,'Тех отчет'!B235,'Детализация отчётов'!J:J,"Возврат",'Детализация отчётов'!K:K,"Возврат")</f>
        <v>0</v>
      </c>
      <c r="T235" s="23">
        <f>IFERROR(INDEX(Себестоимость!B:B,MATCH('Тех отчет'!B235,Себестоимость!A:A,0)),0)</f>
        <v>0</v>
      </c>
      <c r="U235" s="34" t="e">
        <f t="shared" si="22"/>
        <v>#DIV/0!</v>
      </c>
      <c r="V235" s="24">
        <f t="shared" si="24"/>
        <v>0</v>
      </c>
      <c r="W235" s="24">
        <f t="shared" si="25"/>
        <v>0</v>
      </c>
      <c r="X235" s="24" t="e">
        <f t="shared" si="23"/>
        <v>#DIV/0!</v>
      </c>
      <c r="Y235" s="23" t="e">
        <f>AVERAGEIFS('Детализация отчётов'!T:T,'Детализация отчётов'!F:F,'Тех отчет'!B235,'Детализация отчётов'!J:J,"Продажа",'Детализация отчётов'!K:K,"Продажа")</f>
        <v>#DIV/0!</v>
      </c>
      <c r="Z235" s="23">
        <f>SUMIF('Детализация отчётов'!F:F,'Тех отчет'!B235, 'Детализация отчётов'!AC:AC)</f>
        <v>0</v>
      </c>
      <c r="AA235" s="28"/>
      <c r="AB235" s="28"/>
      <c r="AC235" s="28"/>
      <c r="AD235" s="28"/>
      <c r="AE235" s="28"/>
      <c r="AF235" s="28"/>
    </row>
    <row r="236" spans="1:32" ht="15" thickBot="1">
      <c r="A236" s="23"/>
      <c r="B236" s="23" t="s">
        <v>79</v>
      </c>
      <c r="C236" s="24">
        <f>SUMIF(Продажи!F:F,'Тех отчет'!B236,Продажи!M:M)</f>
        <v>0</v>
      </c>
      <c r="D236" s="24">
        <f>SUMIF(Продажи!F:F,'Тех отчет'!B236,Продажи!L:L)</f>
        <v>0</v>
      </c>
      <c r="E236" s="24">
        <f>SUMIFS('Детализация отчётов'!T:T,'Детализация отчётов'!F:F,'Тех отчет'!B236,'Детализация отчётов'!J:J,"Продажа",'Детализация отчётов'!K:K,"Продажа")-SUMIFS('Детализация отчётов'!T:T,'Детализация отчётов'!F:F,'Тех отчет'!B236,'Детализация отчётов'!J:J,"Возврат",'Детализация отчётов'!K:K,"Возврат")</f>
        <v>0</v>
      </c>
      <c r="F236" s="24">
        <f>SUMIFS('Детализация отчётов'!N:N,'Детализация отчётов'!F:F,'Тех отчет'!B236,'Детализация отчётов'!J:J,"Продажа",'Детализация отчётов'!K:K,"Продажа")-SUMIFS('Детализация отчётов'!N:N,'Детализация отчётов'!F:F,'Тех отчет'!B236,'Детализация отчётов'!J:J,"Возврат",'Детализация отчётов'!K:K,"Возврат")</f>
        <v>0</v>
      </c>
      <c r="G236" s="24">
        <f>IFERROR(AVERAGEIFS('Детализация отчётов'!P:P,'Детализация отчётов'!F:F,'Тех отчет'!B236,'Детализация отчётов'!J:J,"Продажа",'Детализация отчётов'!K:K,"Продажа"),0)</f>
        <v>0</v>
      </c>
      <c r="H236" s="25" t="e">
        <f>INDEX('% выкупа'!B:B,MATCH(B236,'% выкупа'!A:A,0))</f>
        <v>#N/A</v>
      </c>
      <c r="I236" s="24">
        <f>IFERROR(INDEX(реклама!B:B,MATCH('Тех отчет'!B236,реклама!A:A,0)),0)</f>
        <v>0</v>
      </c>
      <c r="J236" s="24">
        <f>IFERROR(INDEX('Сумма по хранению'!B:B,MATCH(B236,'Сумма по хранению'!A:A,0)),0)</f>
        <v>0</v>
      </c>
      <c r="K236" s="24">
        <f>SUMIF('Детализация отчётов'!F:F,'Тех отчет'!B236, 'Детализация отчётов'!AK:AK)</f>
        <v>0</v>
      </c>
      <c r="L236" s="24" t="e">
        <f t="shared" si="20"/>
        <v>#DIV/0!</v>
      </c>
      <c r="M236" s="24" t="e">
        <f>INDEX('Остатки по складам'!B:B,MATCH(B236,'Остатки по складам'!A:A,0))</f>
        <v>#N/A</v>
      </c>
      <c r="N236" s="24">
        <f t="shared" si="21"/>
        <v>0</v>
      </c>
      <c r="O236" s="35">
        <f>SUMIF('Индекс локалицации'!A:A,'Тех отчет'!B236,'Индекс локалицации'!B:B)</f>
        <v>0</v>
      </c>
      <c r="P236" s="25" t="e">
        <f>AVERAGEIFS('Детализация отчётов'!W:W,'Детализация отчётов'!F:F,'Тех отчет'!B236,'Детализация отчётов'!J:J,"Продажа",'Детализация отчётов'!K:K,"Продажа")</f>
        <v>#DIV/0!</v>
      </c>
      <c r="Q236" s="23" t="e">
        <f>INDEX('Рейтинг по отзывам'!F:F,MATCH('Тех отчет'!B236,'Рейтинг по отзывам'!B:B,0))</f>
        <v>#N/A</v>
      </c>
      <c r="R236" s="26" t="e">
        <f>INDEX('рейтинг WB'!B:B,MATCH('Тех отчет'!B236,'рейтинг WB'!A:A,0))</f>
        <v>#N/A</v>
      </c>
      <c r="S236" s="27">
        <f>SUMIFS('Детализация отчётов'!AH:AH,'Детализация отчётов'!F:F,'Тех отчет'!B236,'Детализация отчётов'!J:J,"Продажа",'Детализация отчётов'!K:K,"Продажа")-SUMIFS('Детализация отчётов'!AH:AH,'Детализация отчётов'!F:F,'Тех отчет'!B236,'Детализация отчётов'!J:J,"Возврат",'Детализация отчётов'!K:K,"Возврат")</f>
        <v>0</v>
      </c>
      <c r="T236" s="23">
        <f>IFERROR(INDEX(Себестоимость!B:B,MATCH('Тех отчет'!B236,Себестоимость!A:A,0)),0)</f>
        <v>0</v>
      </c>
      <c r="U236" s="34" t="e">
        <f t="shared" si="22"/>
        <v>#DIV/0!</v>
      </c>
      <c r="V236" s="24">
        <f t="shared" si="24"/>
        <v>0</v>
      </c>
      <c r="W236" s="24">
        <f t="shared" si="25"/>
        <v>0</v>
      </c>
      <c r="X236" s="24" t="e">
        <f t="shared" si="23"/>
        <v>#DIV/0!</v>
      </c>
      <c r="Y236" s="23" t="e">
        <f>AVERAGEIFS('Детализация отчётов'!T:T,'Детализация отчётов'!F:F,'Тех отчет'!B236,'Детализация отчётов'!J:J,"Продажа",'Детализация отчётов'!K:K,"Продажа")</f>
        <v>#DIV/0!</v>
      </c>
      <c r="Z236" s="23">
        <f>SUMIF('Детализация отчётов'!F:F,'Тех отчет'!B236, 'Детализация отчётов'!AC:AC)</f>
        <v>0</v>
      </c>
      <c r="AA236" s="28"/>
      <c r="AB236" s="28"/>
      <c r="AC236" s="28"/>
      <c r="AD236" s="28"/>
      <c r="AE236" s="28"/>
      <c r="AF236" s="28"/>
    </row>
    <row r="237" spans="1:32" ht="15" thickBot="1">
      <c r="A237" s="23"/>
      <c r="B237" s="23" t="s">
        <v>92</v>
      </c>
      <c r="C237" s="24">
        <f>SUMIF(Продажи!F:F,'Тех отчет'!B237,Продажи!M:M)</f>
        <v>0</v>
      </c>
      <c r="D237" s="24">
        <f>SUMIF(Продажи!F:F,'Тех отчет'!B237,Продажи!L:L)</f>
        <v>0</v>
      </c>
      <c r="E237" s="24">
        <f>SUMIFS('Детализация отчётов'!T:T,'Детализация отчётов'!F:F,'Тех отчет'!B237,'Детализация отчётов'!J:J,"Продажа",'Детализация отчётов'!K:K,"Продажа")-SUMIFS('Детализация отчётов'!T:T,'Детализация отчётов'!F:F,'Тех отчет'!B237,'Детализация отчётов'!J:J,"Возврат",'Детализация отчётов'!K:K,"Возврат")</f>
        <v>0</v>
      </c>
      <c r="F237" s="24">
        <f>SUMIFS('Детализация отчётов'!N:N,'Детализация отчётов'!F:F,'Тех отчет'!B237,'Детализация отчётов'!J:J,"Продажа",'Детализация отчётов'!K:K,"Продажа")-SUMIFS('Детализация отчётов'!N:N,'Детализация отчётов'!F:F,'Тех отчет'!B237,'Детализация отчётов'!J:J,"Возврат",'Детализация отчётов'!K:K,"Возврат")</f>
        <v>0</v>
      </c>
      <c r="G237" s="24">
        <f>IFERROR(AVERAGEIFS('Детализация отчётов'!P:P,'Детализация отчётов'!F:F,'Тех отчет'!B237,'Детализация отчётов'!J:J,"Продажа",'Детализация отчётов'!K:K,"Продажа"),0)</f>
        <v>0</v>
      </c>
      <c r="H237" s="25" t="e">
        <f>INDEX('% выкупа'!B:B,MATCH(B237,'% выкупа'!A:A,0))</f>
        <v>#N/A</v>
      </c>
      <c r="I237" s="24">
        <f>IFERROR(INDEX(реклама!B:B,MATCH('Тех отчет'!B237,реклама!A:A,0)),0)</f>
        <v>0</v>
      </c>
      <c r="J237" s="24">
        <f>IFERROR(INDEX('Сумма по хранению'!B:B,MATCH(B237,'Сумма по хранению'!A:A,0)),0)</f>
        <v>0</v>
      </c>
      <c r="K237" s="24">
        <f>SUMIF('Детализация отчётов'!F:F,'Тех отчет'!B237, 'Детализация отчётов'!AK:AK)</f>
        <v>0</v>
      </c>
      <c r="L237" s="24" t="e">
        <f t="shared" si="20"/>
        <v>#DIV/0!</v>
      </c>
      <c r="M237" s="24" t="e">
        <f>INDEX('Остатки по складам'!B:B,MATCH(B237,'Остатки по складам'!A:A,0))</f>
        <v>#N/A</v>
      </c>
      <c r="N237" s="24">
        <f t="shared" si="21"/>
        <v>0</v>
      </c>
      <c r="O237" s="35">
        <f>SUMIF('Индекс локалицации'!A:A,'Тех отчет'!B237,'Индекс локалицации'!B:B)</f>
        <v>0</v>
      </c>
      <c r="P237" s="25" t="e">
        <f>AVERAGEIFS('Детализация отчётов'!W:W,'Детализация отчётов'!F:F,'Тех отчет'!B237,'Детализация отчётов'!J:J,"Продажа",'Детализация отчётов'!K:K,"Продажа")</f>
        <v>#DIV/0!</v>
      </c>
      <c r="Q237" s="23" t="e">
        <f>INDEX('Рейтинг по отзывам'!F:F,MATCH('Тех отчет'!B237,'Рейтинг по отзывам'!B:B,0))</f>
        <v>#N/A</v>
      </c>
      <c r="R237" s="26" t="e">
        <f>INDEX('рейтинг WB'!B:B,MATCH('Тех отчет'!B237,'рейтинг WB'!A:A,0))</f>
        <v>#N/A</v>
      </c>
      <c r="S237" s="27">
        <f>SUMIFS('Детализация отчётов'!AH:AH,'Детализация отчётов'!F:F,'Тех отчет'!B237,'Детализация отчётов'!J:J,"Продажа",'Детализация отчётов'!K:K,"Продажа")-SUMIFS('Детализация отчётов'!AH:AH,'Детализация отчётов'!F:F,'Тех отчет'!B237,'Детализация отчётов'!J:J,"Возврат",'Детализация отчётов'!K:K,"Возврат")</f>
        <v>0</v>
      </c>
      <c r="T237" s="23">
        <f>IFERROR(INDEX(Себестоимость!B:B,MATCH('Тех отчет'!B237,Себестоимость!A:A,0)),0)</f>
        <v>0</v>
      </c>
      <c r="U237" s="34" t="e">
        <f t="shared" si="22"/>
        <v>#DIV/0!</v>
      </c>
      <c r="V237" s="24">
        <f t="shared" si="24"/>
        <v>0</v>
      </c>
      <c r="W237" s="24">
        <f t="shared" si="25"/>
        <v>0</v>
      </c>
      <c r="X237" s="24" t="e">
        <f t="shared" si="23"/>
        <v>#DIV/0!</v>
      </c>
      <c r="Y237" s="23" t="e">
        <f>AVERAGEIFS('Детализация отчётов'!T:T,'Детализация отчётов'!F:F,'Тех отчет'!B237,'Детализация отчётов'!J:J,"Продажа",'Детализация отчётов'!K:K,"Продажа")</f>
        <v>#DIV/0!</v>
      </c>
      <c r="Z237" s="23">
        <f>SUMIF('Детализация отчётов'!F:F,'Тех отчет'!B237, 'Детализация отчётов'!AC:AC)</f>
        <v>0</v>
      </c>
      <c r="AA237" s="28"/>
      <c r="AB237" s="28"/>
      <c r="AC237" s="28"/>
      <c r="AD237" s="28"/>
      <c r="AE237" s="28"/>
      <c r="AF237" s="28"/>
    </row>
    <row r="238" spans="1:32" ht="15" thickBot="1">
      <c r="A238" s="23" t="s">
        <v>734</v>
      </c>
      <c r="B238" s="23" t="s">
        <v>93</v>
      </c>
      <c r="C238" s="24">
        <f>SUMIF(Продажи!F:F,'Тех отчет'!B238,Продажи!M:M)</f>
        <v>0</v>
      </c>
      <c r="D238" s="24">
        <f>SUMIF(Продажи!F:F,'Тех отчет'!B238,Продажи!L:L)</f>
        <v>0</v>
      </c>
      <c r="E238" s="24">
        <f>SUMIFS('Детализация отчётов'!T:T,'Детализация отчётов'!F:F,'Тех отчет'!B238,'Детализация отчётов'!J:J,"Продажа",'Детализация отчётов'!K:K,"Продажа")-SUMIFS('Детализация отчётов'!T:T,'Детализация отчётов'!F:F,'Тех отчет'!B238,'Детализация отчётов'!J:J,"Возврат",'Детализация отчётов'!K:K,"Возврат")</f>
        <v>0</v>
      </c>
      <c r="F238" s="24">
        <f>SUMIFS('Детализация отчётов'!N:N,'Детализация отчётов'!F:F,'Тех отчет'!B238,'Детализация отчётов'!J:J,"Продажа",'Детализация отчётов'!K:K,"Продажа")-SUMIFS('Детализация отчётов'!N:N,'Детализация отчётов'!F:F,'Тех отчет'!B238,'Детализация отчётов'!J:J,"Возврат",'Детализация отчётов'!K:K,"Возврат")</f>
        <v>0</v>
      </c>
      <c r="G238" s="24">
        <f>IFERROR(AVERAGEIFS('Детализация отчётов'!P:P,'Детализация отчётов'!F:F,'Тех отчет'!B238,'Детализация отчётов'!J:J,"Продажа",'Детализация отчётов'!K:K,"Продажа"),0)</f>
        <v>0</v>
      </c>
      <c r="H238" s="25" t="e">
        <f>INDEX('% выкупа'!B:B,MATCH(B238,'% выкупа'!A:A,0))</f>
        <v>#N/A</v>
      </c>
      <c r="I238" s="24">
        <f>IFERROR(INDEX(реклама!B:B,MATCH('Тех отчет'!B238,реклама!A:A,0)),0)</f>
        <v>0</v>
      </c>
      <c r="J238" s="24">
        <f>IFERROR(INDEX('Сумма по хранению'!B:B,MATCH(B238,'Сумма по хранению'!A:A,0)),0)</f>
        <v>0</v>
      </c>
      <c r="K238" s="24">
        <f>SUMIF('Детализация отчётов'!F:F,'Тех отчет'!B238, 'Детализация отчётов'!AK:AK)</f>
        <v>0</v>
      </c>
      <c r="L238" s="24" t="e">
        <f t="shared" si="20"/>
        <v>#DIV/0!</v>
      </c>
      <c r="M238" s="24" t="e">
        <f>INDEX('Остатки по складам'!B:B,MATCH(B238,'Остатки по складам'!A:A,0))</f>
        <v>#N/A</v>
      </c>
      <c r="N238" s="24">
        <f t="shared" si="21"/>
        <v>0</v>
      </c>
      <c r="O238" s="35">
        <f>SUMIF('Индекс локалицации'!A:A,'Тех отчет'!B238,'Индекс локалицации'!B:B)</f>
        <v>0</v>
      </c>
      <c r="P238" s="25" t="e">
        <f>AVERAGEIFS('Детализация отчётов'!W:W,'Детализация отчётов'!F:F,'Тех отчет'!B238,'Детализация отчётов'!J:J,"Продажа",'Детализация отчётов'!K:K,"Продажа")</f>
        <v>#DIV/0!</v>
      </c>
      <c r="Q238" s="23" t="e">
        <f>INDEX('Рейтинг по отзывам'!F:F,MATCH('Тех отчет'!B238,'Рейтинг по отзывам'!B:B,0))</f>
        <v>#N/A</v>
      </c>
      <c r="R238" s="26" t="e">
        <f>INDEX('рейтинг WB'!B:B,MATCH('Тех отчет'!B238,'рейтинг WB'!A:A,0))</f>
        <v>#N/A</v>
      </c>
      <c r="S238" s="27">
        <f>SUMIFS('Детализация отчётов'!AH:AH,'Детализация отчётов'!F:F,'Тех отчет'!B238,'Детализация отчётов'!J:J,"Продажа",'Детализация отчётов'!K:K,"Продажа")-SUMIFS('Детализация отчётов'!AH:AH,'Детализация отчётов'!F:F,'Тех отчет'!B238,'Детализация отчётов'!J:J,"Возврат",'Детализация отчётов'!K:K,"Возврат")</f>
        <v>0</v>
      </c>
      <c r="T238" s="23">
        <f>IFERROR(INDEX(Себестоимость!B:B,MATCH('Тех отчет'!B238,Себестоимость!A:A,0)),0)</f>
        <v>0</v>
      </c>
      <c r="U238" s="34" t="e">
        <f t="shared" si="22"/>
        <v>#DIV/0!</v>
      </c>
      <c r="V238" s="24">
        <f t="shared" si="24"/>
        <v>0</v>
      </c>
      <c r="W238" s="24">
        <f t="shared" si="25"/>
        <v>0</v>
      </c>
      <c r="X238" s="24" t="e">
        <f t="shared" si="23"/>
        <v>#DIV/0!</v>
      </c>
      <c r="Y238" s="23" t="e">
        <f>AVERAGEIFS('Детализация отчётов'!T:T,'Детализация отчётов'!F:F,'Тех отчет'!B238,'Детализация отчётов'!J:J,"Продажа",'Детализация отчётов'!K:K,"Продажа")</f>
        <v>#DIV/0!</v>
      </c>
      <c r="Z238" s="23">
        <f>SUMIF('Детализация отчётов'!F:F,'Тех отчет'!B238, 'Детализация отчётов'!AC:AC)</f>
        <v>0</v>
      </c>
      <c r="AA238" s="28"/>
      <c r="AB238" s="28"/>
      <c r="AC238" s="28"/>
      <c r="AD238" s="28"/>
      <c r="AE238" s="28"/>
      <c r="AF238" s="28"/>
    </row>
    <row r="239" spans="1:32" ht="15" thickBot="1">
      <c r="A239" s="23"/>
      <c r="B239" s="23" t="s">
        <v>91</v>
      </c>
      <c r="C239" s="24">
        <f>SUMIF(Продажи!F:F,'Тех отчет'!B239,Продажи!M:M)</f>
        <v>0</v>
      </c>
      <c r="D239" s="24">
        <f>SUMIF(Продажи!F:F,'Тех отчет'!B239,Продажи!L:L)</f>
        <v>0</v>
      </c>
      <c r="E239" s="24">
        <f>SUMIFS('Детализация отчётов'!T:T,'Детализация отчётов'!F:F,'Тех отчет'!B239,'Детализация отчётов'!J:J,"Продажа",'Детализация отчётов'!K:K,"Продажа")-SUMIFS('Детализация отчётов'!T:T,'Детализация отчётов'!F:F,'Тех отчет'!B239,'Детализация отчётов'!J:J,"Возврат",'Детализация отчётов'!K:K,"Возврат")</f>
        <v>0</v>
      </c>
      <c r="F239" s="24">
        <f>SUMIFS('Детализация отчётов'!N:N,'Детализация отчётов'!F:F,'Тех отчет'!B239,'Детализация отчётов'!J:J,"Продажа",'Детализация отчётов'!K:K,"Продажа")-SUMIFS('Детализация отчётов'!N:N,'Детализация отчётов'!F:F,'Тех отчет'!B239,'Детализация отчётов'!J:J,"Возврат",'Детализация отчётов'!K:K,"Возврат")</f>
        <v>0</v>
      </c>
      <c r="G239" s="24">
        <f>IFERROR(AVERAGEIFS('Детализация отчётов'!P:P,'Детализация отчётов'!F:F,'Тех отчет'!B239,'Детализация отчётов'!J:J,"Продажа",'Детализация отчётов'!K:K,"Продажа"),0)</f>
        <v>0</v>
      </c>
      <c r="H239" s="25" t="e">
        <f>INDEX('% выкупа'!B:B,MATCH(B239,'% выкупа'!A:A,0))</f>
        <v>#N/A</v>
      </c>
      <c r="I239" s="24">
        <f>IFERROR(INDEX(реклама!B:B,MATCH('Тех отчет'!B239,реклама!A:A,0)),0)</f>
        <v>0</v>
      </c>
      <c r="J239" s="24">
        <f>IFERROR(INDEX('Сумма по хранению'!B:B,MATCH(B239,'Сумма по хранению'!A:A,0)),0)</f>
        <v>0</v>
      </c>
      <c r="K239" s="24">
        <f>SUMIF('Детализация отчётов'!F:F,'Тех отчет'!B239, 'Детализация отчётов'!AK:AK)</f>
        <v>0</v>
      </c>
      <c r="L239" s="24" t="e">
        <f t="shared" si="20"/>
        <v>#DIV/0!</v>
      </c>
      <c r="M239" s="24" t="e">
        <f>INDEX('Остатки по складам'!B:B,MATCH(B239,'Остатки по складам'!A:A,0))</f>
        <v>#N/A</v>
      </c>
      <c r="N239" s="24">
        <f t="shared" si="21"/>
        <v>0</v>
      </c>
      <c r="O239" s="35">
        <f>SUMIF('Индекс локалицации'!A:A,'Тех отчет'!B239,'Индекс локалицации'!B:B)</f>
        <v>0</v>
      </c>
      <c r="P239" s="25" t="e">
        <f>AVERAGEIFS('Детализация отчётов'!W:W,'Детализация отчётов'!F:F,'Тех отчет'!B239,'Детализация отчётов'!J:J,"Продажа",'Детализация отчётов'!K:K,"Продажа")</f>
        <v>#DIV/0!</v>
      </c>
      <c r="Q239" s="23" t="e">
        <f>INDEX('Рейтинг по отзывам'!F:F,MATCH('Тех отчет'!B239,'Рейтинг по отзывам'!B:B,0))</f>
        <v>#N/A</v>
      </c>
      <c r="R239" s="26" t="e">
        <f>INDEX('рейтинг WB'!B:B,MATCH('Тех отчет'!B239,'рейтинг WB'!A:A,0))</f>
        <v>#N/A</v>
      </c>
      <c r="S239" s="27">
        <f>SUMIFS('Детализация отчётов'!AH:AH,'Детализация отчётов'!F:F,'Тех отчет'!B239,'Детализация отчётов'!J:J,"Продажа",'Детализация отчётов'!K:K,"Продажа")-SUMIFS('Детализация отчётов'!AH:AH,'Детализация отчётов'!F:F,'Тех отчет'!B239,'Детализация отчётов'!J:J,"Возврат",'Детализация отчётов'!K:K,"Возврат")</f>
        <v>0</v>
      </c>
      <c r="T239" s="23">
        <f>IFERROR(INDEX(Себестоимость!B:B,MATCH('Тех отчет'!B239,Себестоимость!A:A,0)),0)</f>
        <v>0</v>
      </c>
      <c r="U239" s="34" t="e">
        <f t="shared" si="22"/>
        <v>#DIV/0!</v>
      </c>
      <c r="V239" s="24">
        <f t="shared" si="24"/>
        <v>0</v>
      </c>
      <c r="W239" s="24">
        <f t="shared" si="25"/>
        <v>0</v>
      </c>
      <c r="X239" s="24" t="e">
        <f t="shared" si="23"/>
        <v>#DIV/0!</v>
      </c>
      <c r="Y239" s="23" t="e">
        <f>AVERAGEIFS('Детализация отчётов'!T:T,'Детализация отчётов'!F:F,'Тех отчет'!B239,'Детализация отчётов'!J:J,"Продажа",'Детализация отчётов'!K:K,"Продажа")</f>
        <v>#DIV/0!</v>
      </c>
      <c r="Z239" s="23">
        <f>SUMIF('Детализация отчётов'!F:F,'Тех отчет'!B239, 'Детализация отчётов'!AC:AC)</f>
        <v>0</v>
      </c>
      <c r="AA239" s="28"/>
      <c r="AB239" s="28"/>
      <c r="AC239" s="28"/>
      <c r="AD239" s="28"/>
      <c r="AE239" s="28"/>
      <c r="AF239" s="28"/>
    </row>
    <row r="240" spans="1:32" ht="15" thickBot="1">
      <c r="A240" s="23"/>
      <c r="B240" s="23" t="s">
        <v>125</v>
      </c>
      <c r="C240" s="24">
        <f>SUMIF(Продажи!F:F,'Тех отчет'!B240,Продажи!M:M)</f>
        <v>0</v>
      </c>
      <c r="D240" s="24">
        <f>SUMIF(Продажи!F:F,'Тех отчет'!B240,Продажи!L:L)</f>
        <v>0</v>
      </c>
      <c r="E240" s="24">
        <f>SUMIFS('Детализация отчётов'!T:T,'Детализация отчётов'!F:F,'Тех отчет'!B240,'Детализация отчётов'!J:J,"Продажа",'Детализация отчётов'!K:K,"Продажа")-SUMIFS('Детализация отчётов'!T:T,'Детализация отчётов'!F:F,'Тех отчет'!B240,'Детализация отчётов'!J:J,"Возврат",'Детализация отчётов'!K:K,"Возврат")</f>
        <v>0</v>
      </c>
      <c r="F240" s="24">
        <f>SUMIFS('Детализация отчётов'!N:N,'Детализация отчётов'!F:F,'Тех отчет'!B240,'Детализация отчётов'!J:J,"Продажа",'Детализация отчётов'!K:K,"Продажа")-SUMIFS('Детализация отчётов'!N:N,'Детализация отчётов'!F:F,'Тех отчет'!B240,'Детализация отчётов'!J:J,"Возврат",'Детализация отчётов'!K:K,"Возврат")</f>
        <v>0</v>
      </c>
      <c r="G240" s="24">
        <f>IFERROR(AVERAGEIFS('Детализация отчётов'!P:P,'Детализация отчётов'!F:F,'Тех отчет'!B240,'Детализация отчётов'!J:J,"Продажа",'Детализация отчётов'!K:K,"Продажа"),0)</f>
        <v>0</v>
      </c>
      <c r="H240" s="25" t="e">
        <f>INDEX('% выкупа'!B:B,MATCH(B240,'% выкупа'!A:A,0))</f>
        <v>#N/A</v>
      </c>
      <c r="I240" s="24">
        <f>IFERROR(INDEX(реклама!B:B,MATCH('Тех отчет'!B240,реклама!A:A,0)),0)</f>
        <v>0</v>
      </c>
      <c r="J240" s="24">
        <f>IFERROR(INDEX('Сумма по хранению'!B:B,MATCH(B240,'Сумма по хранению'!A:A,0)),0)</f>
        <v>0</v>
      </c>
      <c r="K240" s="24">
        <f>SUMIF('Детализация отчётов'!F:F,'Тех отчет'!B240, 'Детализация отчётов'!AK:AK)</f>
        <v>0</v>
      </c>
      <c r="L240" s="24" t="e">
        <f t="shared" si="20"/>
        <v>#DIV/0!</v>
      </c>
      <c r="M240" s="24" t="e">
        <f>INDEX('Остатки по складам'!B:B,MATCH(B240,'Остатки по складам'!A:A,0))</f>
        <v>#N/A</v>
      </c>
      <c r="N240" s="24">
        <f t="shared" si="21"/>
        <v>0</v>
      </c>
      <c r="O240" s="35">
        <f>SUMIF('Индекс локалицации'!A:A,'Тех отчет'!B240,'Индекс локалицации'!B:B)</f>
        <v>0</v>
      </c>
      <c r="P240" s="25" t="e">
        <f>AVERAGEIFS('Детализация отчётов'!W:W,'Детализация отчётов'!F:F,'Тех отчет'!B240,'Детализация отчётов'!J:J,"Продажа",'Детализация отчётов'!K:K,"Продажа")</f>
        <v>#DIV/0!</v>
      </c>
      <c r="Q240" s="23" t="e">
        <f>INDEX('Рейтинг по отзывам'!F:F,MATCH('Тех отчет'!B240,'Рейтинг по отзывам'!B:B,0))</f>
        <v>#N/A</v>
      </c>
      <c r="R240" s="26" t="e">
        <f>INDEX('рейтинг WB'!B:B,MATCH('Тех отчет'!B240,'рейтинг WB'!A:A,0))</f>
        <v>#N/A</v>
      </c>
      <c r="S240" s="27">
        <f>SUMIFS('Детализация отчётов'!AH:AH,'Детализация отчётов'!F:F,'Тех отчет'!B240,'Детализация отчётов'!J:J,"Продажа",'Детализация отчётов'!K:K,"Продажа")-SUMIFS('Детализация отчётов'!AH:AH,'Детализация отчётов'!F:F,'Тех отчет'!B240,'Детализация отчётов'!J:J,"Возврат",'Детализация отчётов'!K:K,"Возврат")</f>
        <v>0</v>
      </c>
      <c r="T240" s="23">
        <f>IFERROR(INDEX(Себестоимость!B:B,MATCH('Тех отчет'!B240,Себестоимость!A:A,0)),0)</f>
        <v>0</v>
      </c>
      <c r="U240" s="34" t="e">
        <f t="shared" si="22"/>
        <v>#DIV/0!</v>
      </c>
      <c r="V240" s="24">
        <f t="shared" si="24"/>
        <v>0</v>
      </c>
      <c r="W240" s="24">
        <f t="shared" si="25"/>
        <v>0</v>
      </c>
      <c r="X240" s="24" t="e">
        <f t="shared" si="23"/>
        <v>#DIV/0!</v>
      </c>
      <c r="Y240" s="23" t="e">
        <f>AVERAGEIFS('Детализация отчётов'!T:T,'Детализация отчётов'!F:F,'Тех отчет'!B240,'Детализация отчётов'!J:J,"Продажа",'Детализация отчётов'!K:K,"Продажа")</f>
        <v>#DIV/0!</v>
      </c>
      <c r="Z240" s="23">
        <f>SUMIF('Детализация отчётов'!F:F,'Тех отчет'!B240, 'Детализация отчётов'!AC:AC)</f>
        <v>0</v>
      </c>
      <c r="AA240" s="28"/>
      <c r="AB240" s="28"/>
      <c r="AC240" s="28"/>
      <c r="AD240" s="28"/>
      <c r="AE240" s="28"/>
      <c r="AF240" s="28"/>
    </row>
    <row r="241" spans="1:32" ht="15" thickBot="1">
      <c r="A241" s="23"/>
      <c r="B241" s="23" t="s">
        <v>163</v>
      </c>
      <c r="C241" s="24">
        <f>SUMIF(Продажи!F:F,'Тех отчет'!B241,Продажи!M:M)</f>
        <v>0</v>
      </c>
      <c r="D241" s="24">
        <f>SUMIF(Продажи!F:F,'Тех отчет'!B241,Продажи!L:L)</f>
        <v>0</v>
      </c>
      <c r="E241" s="24">
        <f>SUMIFS('Детализация отчётов'!T:T,'Детализация отчётов'!F:F,'Тех отчет'!B241,'Детализация отчётов'!J:J,"Продажа",'Детализация отчётов'!K:K,"Продажа")-SUMIFS('Детализация отчётов'!T:T,'Детализация отчётов'!F:F,'Тех отчет'!B241,'Детализация отчётов'!J:J,"Возврат",'Детализация отчётов'!K:K,"Возврат")</f>
        <v>0</v>
      </c>
      <c r="F241" s="24">
        <f>SUMIFS('Детализация отчётов'!N:N,'Детализация отчётов'!F:F,'Тех отчет'!B241,'Детализация отчётов'!J:J,"Продажа",'Детализация отчётов'!K:K,"Продажа")-SUMIFS('Детализация отчётов'!N:N,'Детализация отчётов'!F:F,'Тех отчет'!B241,'Детализация отчётов'!J:J,"Возврат",'Детализация отчётов'!K:K,"Возврат")</f>
        <v>0</v>
      </c>
      <c r="G241" s="24">
        <f>IFERROR(AVERAGEIFS('Детализация отчётов'!P:P,'Детализация отчётов'!F:F,'Тех отчет'!B241,'Детализация отчётов'!J:J,"Продажа",'Детализация отчётов'!K:K,"Продажа"),0)</f>
        <v>0</v>
      </c>
      <c r="H241" s="25" t="e">
        <f>INDEX('% выкупа'!B:B,MATCH(B241,'% выкупа'!A:A,0))</f>
        <v>#N/A</v>
      </c>
      <c r="I241" s="24">
        <f>IFERROR(INDEX(реклама!B:B,MATCH('Тех отчет'!B241,реклама!A:A,0)),0)</f>
        <v>0</v>
      </c>
      <c r="J241" s="24">
        <f>IFERROR(INDEX('Сумма по хранению'!B:B,MATCH(B241,'Сумма по хранению'!A:A,0)),0)</f>
        <v>0</v>
      </c>
      <c r="K241" s="24">
        <f>SUMIF('Детализация отчётов'!F:F,'Тех отчет'!B241, 'Детализация отчётов'!AK:AK)</f>
        <v>0</v>
      </c>
      <c r="L241" s="24" t="e">
        <f t="shared" si="20"/>
        <v>#DIV/0!</v>
      </c>
      <c r="M241" s="24" t="e">
        <f>INDEX('Остатки по складам'!B:B,MATCH(B241,'Остатки по складам'!A:A,0))</f>
        <v>#N/A</v>
      </c>
      <c r="N241" s="24">
        <f t="shared" si="21"/>
        <v>0</v>
      </c>
      <c r="O241" s="35">
        <f>SUMIF('Индекс локалицации'!A:A,'Тех отчет'!B241,'Индекс локалицации'!B:B)</f>
        <v>0</v>
      </c>
      <c r="P241" s="25" t="e">
        <f>AVERAGEIFS('Детализация отчётов'!W:W,'Детализация отчётов'!F:F,'Тех отчет'!B241,'Детализация отчётов'!J:J,"Продажа",'Детализация отчётов'!K:K,"Продажа")</f>
        <v>#DIV/0!</v>
      </c>
      <c r="Q241" s="23" t="e">
        <f>INDEX('Рейтинг по отзывам'!F:F,MATCH('Тех отчет'!B241,'Рейтинг по отзывам'!B:B,0))</f>
        <v>#N/A</v>
      </c>
      <c r="R241" s="26" t="e">
        <f>INDEX('рейтинг WB'!B:B,MATCH('Тех отчет'!B241,'рейтинг WB'!A:A,0))</f>
        <v>#N/A</v>
      </c>
      <c r="S241" s="27">
        <f>SUMIFS('Детализация отчётов'!AH:AH,'Детализация отчётов'!F:F,'Тех отчет'!B241,'Детализация отчётов'!J:J,"Продажа",'Детализация отчётов'!K:K,"Продажа")-SUMIFS('Детализация отчётов'!AH:AH,'Детализация отчётов'!F:F,'Тех отчет'!B241,'Детализация отчётов'!J:J,"Возврат",'Детализация отчётов'!K:K,"Возврат")</f>
        <v>0</v>
      </c>
      <c r="T241" s="23">
        <f>IFERROR(INDEX(Себестоимость!B:B,MATCH('Тех отчет'!B241,Себестоимость!A:A,0)),0)</f>
        <v>0</v>
      </c>
      <c r="U241" s="34" t="e">
        <f t="shared" si="22"/>
        <v>#DIV/0!</v>
      </c>
      <c r="V241" s="24">
        <f t="shared" si="24"/>
        <v>0</v>
      </c>
      <c r="W241" s="24">
        <f t="shared" si="25"/>
        <v>0</v>
      </c>
      <c r="X241" s="24" t="e">
        <f t="shared" si="23"/>
        <v>#DIV/0!</v>
      </c>
      <c r="Y241" s="23" t="e">
        <f>AVERAGEIFS('Детализация отчётов'!T:T,'Детализация отчётов'!F:F,'Тех отчет'!B241,'Детализация отчётов'!J:J,"Продажа",'Детализация отчётов'!K:K,"Продажа")</f>
        <v>#DIV/0!</v>
      </c>
      <c r="Z241" s="23">
        <f>SUMIF('Детализация отчётов'!F:F,'Тех отчет'!B241, 'Детализация отчётов'!AC:AC)</f>
        <v>0</v>
      </c>
      <c r="AA241" s="28"/>
      <c r="AB241" s="28"/>
      <c r="AC241" s="28"/>
      <c r="AD241" s="28"/>
      <c r="AE241" s="28"/>
      <c r="AF241" s="28"/>
    </row>
    <row r="242" spans="1:32" ht="15" thickBot="1">
      <c r="A242" s="23" t="s">
        <v>733</v>
      </c>
      <c r="B242" s="23" t="s">
        <v>168</v>
      </c>
      <c r="C242" s="24">
        <f>SUMIF(Продажи!F:F,'Тех отчет'!B242,Продажи!M:M)</f>
        <v>0</v>
      </c>
      <c r="D242" s="24">
        <f>SUMIF(Продажи!F:F,'Тех отчет'!B242,Продажи!L:L)</f>
        <v>0</v>
      </c>
      <c r="E242" s="24">
        <f>SUMIFS('Детализация отчётов'!T:T,'Детализация отчётов'!F:F,'Тех отчет'!B242,'Детализация отчётов'!J:J,"Продажа",'Детализация отчётов'!K:K,"Продажа")-SUMIFS('Детализация отчётов'!T:T,'Детализация отчётов'!F:F,'Тех отчет'!B242,'Детализация отчётов'!J:J,"Возврат",'Детализация отчётов'!K:K,"Возврат")</f>
        <v>0</v>
      </c>
      <c r="F242" s="24">
        <f>SUMIFS('Детализация отчётов'!N:N,'Детализация отчётов'!F:F,'Тех отчет'!B242,'Детализация отчётов'!J:J,"Продажа",'Детализация отчётов'!K:K,"Продажа")-SUMIFS('Детализация отчётов'!N:N,'Детализация отчётов'!F:F,'Тех отчет'!B242,'Детализация отчётов'!J:J,"Возврат",'Детализация отчётов'!K:K,"Возврат")</f>
        <v>0</v>
      </c>
      <c r="G242" s="24">
        <f>IFERROR(AVERAGEIFS('Детализация отчётов'!P:P,'Детализация отчётов'!F:F,'Тех отчет'!B242,'Детализация отчётов'!J:J,"Продажа",'Детализация отчётов'!K:K,"Продажа"),0)</f>
        <v>0</v>
      </c>
      <c r="H242" s="25" t="e">
        <f>INDEX('% выкупа'!B:B,MATCH(B242,'% выкупа'!A:A,0))</f>
        <v>#N/A</v>
      </c>
      <c r="I242" s="24">
        <f>IFERROR(INDEX(реклама!B:B,MATCH('Тех отчет'!B242,реклама!A:A,0)),0)</f>
        <v>0</v>
      </c>
      <c r="J242" s="24">
        <f>IFERROR(INDEX('Сумма по хранению'!B:B,MATCH(B242,'Сумма по хранению'!A:A,0)),0)</f>
        <v>0</v>
      </c>
      <c r="K242" s="24">
        <f>SUMIF('Детализация отчётов'!F:F,'Тех отчет'!B242, 'Детализация отчётов'!AK:AK)</f>
        <v>0</v>
      </c>
      <c r="L242" s="24" t="e">
        <f t="shared" si="20"/>
        <v>#DIV/0!</v>
      </c>
      <c r="M242" s="24" t="e">
        <f>INDEX('Остатки по складам'!B:B,MATCH(B242,'Остатки по складам'!A:A,0))</f>
        <v>#N/A</v>
      </c>
      <c r="N242" s="24">
        <f t="shared" si="21"/>
        <v>0</v>
      </c>
      <c r="O242" s="35">
        <f>SUMIF('Индекс локалицации'!A:A,'Тех отчет'!B242,'Индекс локалицации'!B:B)</f>
        <v>0</v>
      </c>
      <c r="P242" s="25" t="e">
        <f>AVERAGEIFS('Детализация отчётов'!W:W,'Детализация отчётов'!F:F,'Тех отчет'!B242,'Детализация отчётов'!J:J,"Продажа",'Детализация отчётов'!K:K,"Продажа")</f>
        <v>#DIV/0!</v>
      </c>
      <c r="Q242" s="23" t="e">
        <f>INDEX('Рейтинг по отзывам'!F:F,MATCH('Тех отчет'!B242,'Рейтинг по отзывам'!B:B,0))</f>
        <v>#N/A</v>
      </c>
      <c r="R242" s="26" t="e">
        <f>INDEX('рейтинг WB'!B:B,MATCH('Тех отчет'!B242,'рейтинг WB'!A:A,0))</f>
        <v>#N/A</v>
      </c>
      <c r="S242" s="27">
        <f>SUMIFS('Детализация отчётов'!AH:AH,'Детализация отчётов'!F:F,'Тех отчет'!B242,'Детализация отчётов'!J:J,"Продажа",'Детализация отчётов'!K:K,"Продажа")-SUMIFS('Детализация отчётов'!AH:AH,'Детализация отчётов'!F:F,'Тех отчет'!B242,'Детализация отчётов'!J:J,"Возврат",'Детализация отчётов'!K:K,"Возврат")</f>
        <v>0</v>
      </c>
      <c r="T242" s="23">
        <f>IFERROR(INDEX(Себестоимость!B:B,MATCH('Тех отчет'!B242,Себестоимость!A:A,0)),0)</f>
        <v>0</v>
      </c>
      <c r="U242" s="34" t="e">
        <f t="shared" si="22"/>
        <v>#DIV/0!</v>
      </c>
      <c r="V242" s="24">
        <f t="shared" si="24"/>
        <v>0</v>
      </c>
      <c r="W242" s="24">
        <f t="shared" si="25"/>
        <v>0</v>
      </c>
      <c r="X242" s="24" t="e">
        <f t="shared" si="23"/>
        <v>#DIV/0!</v>
      </c>
      <c r="Y242" s="23" t="e">
        <f>AVERAGEIFS('Детализация отчётов'!T:T,'Детализация отчётов'!F:F,'Тех отчет'!B242,'Детализация отчётов'!J:J,"Продажа",'Детализация отчётов'!K:K,"Продажа")</f>
        <v>#DIV/0!</v>
      </c>
      <c r="Z242" s="23">
        <f>SUMIF('Детализация отчётов'!F:F,'Тех отчет'!B242, 'Детализация отчётов'!AC:AC)</f>
        <v>0</v>
      </c>
      <c r="AA242" s="28"/>
      <c r="AB242" s="28"/>
      <c r="AC242" s="28"/>
      <c r="AD242" s="28"/>
      <c r="AE242" s="28"/>
      <c r="AF242" s="28"/>
    </row>
    <row r="243" spans="1:32" ht="15" thickBot="1">
      <c r="A243" s="23"/>
      <c r="B243" s="23" t="s">
        <v>164</v>
      </c>
      <c r="C243" s="24">
        <f>SUMIF(Продажи!F:F,'Тех отчет'!B243,Продажи!M:M)</f>
        <v>0</v>
      </c>
      <c r="D243" s="24">
        <f>SUMIF(Продажи!F:F,'Тех отчет'!B243,Продажи!L:L)</f>
        <v>0</v>
      </c>
      <c r="E243" s="24">
        <f>SUMIFS('Детализация отчётов'!T:T,'Детализация отчётов'!F:F,'Тех отчет'!B243,'Детализация отчётов'!J:J,"Продажа",'Детализация отчётов'!K:K,"Продажа")-SUMIFS('Детализация отчётов'!T:T,'Детализация отчётов'!F:F,'Тех отчет'!B243,'Детализация отчётов'!J:J,"Возврат",'Детализация отчётов'!K:K,"Возврат")</f>
        <v>0</v>
      </c>
      <c r="F243" s="24">
        <f>SUMIFS('Детализация отчётов'!N:N,'Детализация отчётов'!F:F,'Тех отчет'!B243,'Детализация отчётов'!J:J,"Продажа",'Детализация отчётов'!K:K,"Продажа")-SUMIFS('Детализация отчётов'!N:N,'Детализация отчётов'!F:F,'Тех отчет'!B243,'Детализация отчётов'!J:J,"Возврат",'Детализация отчётов'!K:K,"Возврат")</f>
        <v>0</v>
      </c>
      <c r="G243" s="24">
        <f>IFERROR(AVERAGEIFS('Детализация отчётов'!P:P,'Детализация отчётов'!F:F,'Тех отчет'!B243,'Детализация отчётов'!J:J,"Продажа",'Детализация отчётов'!K:K,"Продажа"),0)</f>
        <v>0</v>
      </c>
      <c r="H243" s="25" t="e">
        <f>INDEX('% выкупа'!B:B,MATCH(B243,'% выкупа'!A:A,0))</f>
        <v>#N/A</v>
      </c>
      <c r="I243" s="24">
        <f>IFERROR(INDEX(реклама!B:B,MATCH('Тех отчет'!B243,реклама!A:A,0)),0)</f>
        <v>0</v>
      </c>
      <c r="J243" s="24">
        <f>IFERROR(INDEX('Сумма по хранению'!B:B,MATCH(B243,'Сумма по хранению'!A:A,0)),0)</f>
        <v>0</v>
      </c>
      <c r="K243" s="24">
        <f>SUMIF('Детализация отчётов'!F:F,'Тех отчет'!B243, 'Детализация отчётов'!AK:AK)</f>
        <v>0</v>
      </c>
      <c r="L243" s="24" t="e">
        <f t="shared" si="20"/>
        <v>#DIV/0!</v>
      </c>
      <c r="M243" s="24" t="e">
        <f>INDEX('Остатки по складам'!B:B,MATCH(B243,'Остатки по складам'!A:A,0))</f>
        <v>#N/A</v>
      </c>
      <c r="N243" s="24">
        <f t="shared" si="21"/>
        <v>0</v>
      </c>
      <c r="O243" s="35">
        <f>SUMIF('Индекс локалицации'!A:A,'Тех отчет'!B243,'Индекс локалицации'!B:B)</f>
        <v>0</v>
      </c>
      <c r="P243" s="25" t="e">
        <f>AVERAGEIFS('Детализация отчётов'!W:W,'Детализация отчётов'!F:F,'Тех отчет'!B243,'Детализация отчётов'!J:J,"Продажа",'Детализация отчётов'!K:K,"Продажа")</f>
        <v>#DIV/0!</v>
      </c>
      <c r="Q243" s="23" t="e">
        <f>INDEX('Рейтинг по отзывам'!F:F,MATCH('Тех отчет'!B243,'Рейтинг по отзывам'!B:B,0))</f>
        <v>#N/A</v>
      </c>
      <c r="R243" s="26" t="e">
        <f>INDEX('рейтинг WB'!B:B,MATCH('Тех отчет'!B243,'рейтинг WB'!A:A,0))</f>
        <v>#N/A</v>
      </c>
      <c r="S243" s="27">
        <f>SUMIFS('Детализация отчётов'!AH:AH,'Детализация отчётов'!F:F,'Тех отчет'!B243,'Детализация отчётов'!J:J,"Продажа",'Детализация отчётов'!K:K,"Продажа")-SUMIFS('Детализация отчётов'!AH:AH,'Детализация отчётов'!F:F,'Тех отчет'!B243,'Детализация отчётов'!J:J,"Возврат",'Детализация отчётов'!K:K,"Возврат")</f>
        <v>0</v>
      </c>
      <c r="T243" s="23">
        <f>IFERROR(INDEX(Себестоимость!B:B,MATCH('Тех отчет'!B243,Себестоимость!A:A,0)),0)</f>
        <v>0</v>
      </c>
      <c r="U243" s="34" t="e">
        <f t="shared" si="22"/>
        <v>#DIV/0!</v>
      </c>
      <c r="V243" s="24">
        <f t="shared" si="24"/>
        <v>0</v>
      </c>
      <c r="W243" s="24">
        <f t="shared" si="25"/>
        <v>0</v>
      </c>
      <c r="X243" s="24" t="e">
        <f t="shared" si="23"/>
        <v>#DIV/0!</v>
      </c>
      <c r="Y243" s="23" t="e">
        <f>AVERAGEIFS('Детализация отчётов'!T:T,'Детализация отчётов'!F:F,'Тех отчет'!B243,'Детализация отчётов'!J:J,"Продажа",'Детализация отчётов'!K:K,"Продажа")</f>
        <v>#DIV/0!</v>
      </c>
      <c r="Z243" s="23">
        <f>SUMIF('Детализация отчётов'!F:F,'Тех отчет'!B243, 'Детализация отчётов'!AC:AC)</f>
        <v>0</v>
      </c>
      <c r="AA243" s="28"/>
      <c r="AB243" s="28"/>
      <c r="AC243" s="28"/>
      <c r="AD243" s="28"/>
      <c r="AE243" s="28"/>
      <c r="AF243" s="28"/>
    </row>
    <row r="244" spans="1:32" ht="15" thickBot="1">
      <c r="A244" s="23"/>
      <c r="B244" s="23" t="s">
        <v>165</v>
      </c>
      <c r="C244" s="24">
        <f>SUMIF(Продажи!F:F,'Тех отчет'!B244,Продажи!M:M)</f>
        <v>0</v>
      </c>
      <c r="D244" s="24">
        <f>SUMIF(Продажи!F:F,'Тех отчет'!B244,Продажи!L:L)</f>
        <v>0</v>
      </c>
      <c r="E244" s="24">
        <f>SUMIFS('Детализация отчётов'!T:T,'Детализация отчётов'!F:F,'Тех отчет'!B244,'Детализация отчётов'!J:J,"Продажа",'Детализация отчётов'!K:K,"Продажа")-SUMIFS('Детализация отчётов'!T:T,'Детализация отчётов'!F:F,'Тех отчет'!B244,'Детализация отчётов'!J:J,"Возврат",'Детализация отчётов'!K:K,"Возврат")</f>
        <v>0</v>
      </c>
      <c r="F244" s="24">
        <f>SUMIFS('Детализация отчётов'!N:N,'Детализация отчётов'!F:F,'Тех отчет'!B244,'Детализация отчётов'!J:J,"Продажа",'Детализация отчётов'!K:K,"Продажа")-SUMIFS('Детализация отчётов'!N:N,'Детализация отчётов'!F:F,'Тех отчет'!B244,'Детализация отчётов'!J:J,"Возврат",'Детализация отчётов'!K:K,"Возврат")</f>
        <v>0</v>
      </c>
      <c r="G244" s="24">
        <f>IFERROR(AVERAGEIFS('Детализация отчётов'!P:P,'Детализация отчётов'!F:F,'Тех отчет'!B244,'Детализация отчётов'!J:J,"Продажа",'Детализация отчётов'!K:K,"Продажа"),0)</f>
        <v>0</v>
      </c>
      <c r="H244" s="25" t="e">
        <f>INDEX('% выкупа'!B:B,MATCH(B244,'% выкупа'!A:A,0))</f>
        <v>#N/A</v>
      </c>
      <c r="I244" s="24">
        <f>IFERROR(INDEX(реклама!B:B,MATCH('Тех отчет'!B244,реклама!A:A,0)),0)</f>
        <v>0</v>
      </c>
      <c r="J244" s="24">
        <f>IFERROR(INDEX('Сумма по хранению'!B:B,MATCH(B244,'Сумма по хранению'!A:A,0)),0)</f>
        <v>0</v>
      </c>
      <c r="K244" s="24">
        <f>SUMIF('Детализация отчётов'!F:F,'Тех отчет'!B244, 'Детализация отчётов'!AK:AK)</f>
        <v>0</v>
      </c>
      <c r="L244" s="24" t="e">
        <f t="shared" si="20"/>
        <v>#DIV/0!</v>
      </c>
      <c r="M244" s="24" t="e">
        <f>INDEX('Остатки по складам'!B:B,MATCH(B244,'Остатки по складам'!A:A,0))</f>
        <v>#N/A</v>
      </c>
      <c r="N244" s="24">
        <f t="shared" si="21"/>
        <v>0</v>
      </c>
      <c r="O244" s="35">
        <f>SUMIF('Индекс локалицации'!A:A,'Тех отчет'!B244,'Индекс локалицации'!B:B)</f>
        <v>0</v>
      </c>
      <c r="P244" s="25" t="e">
        <f>AVERAGEIFS('Детализация отчётов'!W:W,'Детализация отчётов'!F:F,'Тех отчет'!B244,'Детализация отчётов'!J:J,"Продажа",'Детализация отчётов'!K:K,"Продажа")</f>
        <v>#DIV/0!</v>
      </c>
      <c r="Q244" s="23" t="e">
        <f>INDEX('Рейтинг по отзывам'!F:F,MATCH('Тех отчет'!B244,'Рейтинг по отзывам'!B:B,0))</f>
        <v>#N/A</v>
      </c>
      <c r="R244" s="26" t="e">
        <f>INDEX('рейтинг WB'!B:B,MATCH('Тех отчет'!B244,'рейтинг WB'!A:A,0))</f>
        <v>#N/A</v>
      </c>
      <c r="S244" s="27">
        <f>SUMIFS('Детализация отчётов'!AH:AH,'Детализация отчётов'!F:F,'Тех отчет'!B244,'Детализация отчётов'!J:J,"Продажа",'Детализация отчётов'!K:K,"Продажа")-SUMIFS('Детализация отчётов'!AH:AH,'Детализация отчётов'!F:F,'Тех отчет'!B244,'Детализация отчётов'!J:J,"Возврат",'Детализация отчётов'!K:K,"Возврат")</f>
        <v>0</v>
      </c>
      <c r="T244" s="23">
        <f>IFERROR(INDEX(Себестоимость!B:B,MATCH('Тех отчет'!B244,Себестоимость!A:A,0)),0)</f>
        <v>0</v>
      </c>
      <c r="U244" s="34" t="e">
        <f t="shared" si="22"/>
        <v>#DIV/0!</v>
      </c>
      <c r="V244" s="24">
        <f t="shared" si="24"/>
        <v>0</v>
      </c>
      <c r="W244" s="24">
        <f t="shared" si="25"/>
        <v>0</v>
      </c>
      <c r="X244" s="24" t="e">
        <f t="shared" si="23"/>
        <v>#DIV/0!</v>
      </c>
      <c r="Y244" s="23" t="e">
        <f>AVERAGEIFS('Детализация отчётов'!T:T,'Детализация отчётов'!F:F,'Тех отчет'!B244,'Детализация отчётов'!J:J,"Продажа",'Детализация отчётов'!K:K,"Продажа")</f>
        <v>#DIV/0!</v>
      </c>
      <c r="Z244" s="23">
        <f>SUMIF('Детализация отчётов'!F:F,'Тех отчет'!B244, 'Детализация отчётов'!AC:AC)</f>
        <v>0</v>
      </c>
      <c r="AA244" s="28"/>
      <c r="AB244" s="28"/>
      <c r="AC244" s="28"/>
      <c r="AD244" s="28"/>
      <c r="AE244" s="28"/>
      <c r="AF244" s="28"/>
    </row>
    <row r="245" spans="1:32" ht="15" thickBot="1">
      <c r="A245" s="23"/>
      <c r="B245" s="23" t="s">
        <v>166</v>
      </c>
      <c r="C245" s="24">
        <f>SUMIF(Продажи!F:F,'Тех отчет'!B245,Продажи!M:M)</f>
        <v>0</v>
      </c>
      <c r="D245" s="24">
        <f>SUMIF(Продажи!F:F,'Тех отчет'!B245,Продажи!L:L)</f>
        <v>0</v>
      </c>
      <c r="E245" s="24">
        <f>SUMIFS('Детализация отчётов'!T:T,'Детализация отчётов'!F:F,'Тех отчет'!B245,'Детализация отчётов'!J:J,"Продажа",'Детализация отчётов'!K:K,"Продажа")-SUMIFS('Детализация отчётов'!T:T,'Детализация отчётов'!F:F,'Тех отчет'!B245,'Детализация отчётов'!J:J,"Возврат",'Детализация отчётов'!K:K,"Возврат")</f>
        <v>0</v>
      </c>
      <c r="F245" s="24">
        <f>SUMIFS('Детализация отчётов'!N:N,'Детализация отчётов'!F:F,'Тех отчет'!B245,'Детализация отчётов'!J:J,"Продажа",'Детализация отчётов'!K:K,"Продажа")-SUMIFS('Детализация отчётов'!N:N,'Детализация отчётов'!F:F,'Тех отчет'!B245,'Детализация отчётов'!J:J,"Возврат",'Детализация отчётов'!K:K,"Возврат")</f>
        <v>0</v>
      </c>
      <c r="G245" s="24">
        <f>IFERROR(AVERAGEIFS('Детализация отчётов'!P:P,'Детализация отчётов'!F:F,'Тех отчет'!B245,'Детализация отчётов'!J:J,"Продажа",'Детализация отчётов'!K:K,"Продажа"),0)</f>
        <v>0</v>
      </c>
      <c r="H245" s="25" t="e">
        <f>INDEX('% выкупа'!B:B,MATCH(B245,'% выкупа'!A:A,0))</f>
        <v>#N/A</v>
      </c>
      <c r="I245" s="24">
        <f>IFERROR(INDEX(реклама!B:B,MATCH('Тех отчет'!B245,реклама!A:A,0)),0)</f>
        <v>0</v>
      </c>
      <c r="J245" s="24">
        <f>IFERROR(INDEX('Сумма по хранению'!B:B,MATCH(B245,'Сумма по хранению'!A:A,0)),0)</f>
        <v>0</v>
      </c>
      <c r="K245" s="24">
        <f>SUMIF('Детализация отчётов'!F:F,'Тех отчет'!B245, 'Детализация отчётов'!AK:AK)</f>
        <v>0</v>
      </c>
      <c r="L245" s="24" t="e">
        <f t="shared" si="20"/>
        <v>#DIV/0!</v>
      </c>
      <c r="M245" s="24" t="e">
        <f>INDEX('Остатки по складам'!B:B,MATCH(B245,'Остатки по складам'!A:A,0))</f>
        <v>#N/A</v>
      </c>
      <c r="N245" s="24">
        <f t="shared" si="21"/>
        <v>0</v>
      </c>
      <c r="O245" s="35">
        <f>SUMIF('Индекс локалицации'!A:A,'Тех отчет'!B245,'Индекс локалицации'!B:B)</f>
        <v>0</v>
      </c>
      <c r="P245" s="25" t="e">
        <f>AVERAGEIFS('Детализация отчётов'!W:W,'Детализация отчётов'!F:F,'Тех отчет'!B245,'Детализация отчётов'!J:J,"Продажа",'Детализация отчётов'!K:K,"Продажа")</f>
        <v>#DIV/0!</v>
      </c>
      <c r="Q245" s="23" t="e">
        <f>INDEX('Рейтинг по отзывам'!F:F,MATCH('Тех отчет'!B245,'Рейтинг по отзывам'!B:B,0))</f>
        <v>#N/A</v>
      </c>
      <c r="R245" s="26" t="e">
        <f>INDEX('рейтинг WB'!B:B,MATCH('Тех отчет'!B245,'рейтинг WB'!A:A,0))</f>
        <v>#N/A</v>
      </c>
      <c r="S245" s="27">
        <f>SUMIFS('Детализация отчётов'!AH:AH,'Детализация отчётов'!F:F,'Тех отчет'!B245,'Детализация отчётов'!J:J,"Продажа",'Детализация отчётов'!K:K,"Продажа")-SUMIFS('Детализация отчётов'!AH:AH,'Детализация отчётов'!F:F,'Тех отчет'!B245,'Детализация отчётов'!J:J,"Возврат",'Детализация отчётов'!K:K,"Возврат")</f>
        <v>0</v>
      </c>
      <c r="T245" s="23">
        <f>IFERROR(INDEX(Себестоимость!B:B,MATCH('Тех отчет'!B245,Себестоимость!A:A,0)),0)</f>
        <v>0</v>
      </c>
      <c r="U245" s="34" t="e">
        <f t="shared" si="22"/>
        <v>#DIV/0!</v>
      </c>
      <c r="V245" s="24">
        <f t="shared" si="24"/>
        <v>0</v>
      </c>
      <c r="W245" s="24">
        <f t="shared" si="25"/>
        <v>0</v>
      </c>
      <c r="X245" s="24" t="e">
        <f t="shared" si="23"/>
        <v>#DIV/0!</v>
      </c>
      <c r="Y245" s="23" t="e">
        <f>AVERAGEIFS('Детализация отчётов'!T:T,'Детализация отчётов'!F:F,'Тех отчет'!B245,'Детализация отчётов'!J:J,"Продажа",'Детализация отчётов'!K:K,"Продажа")</f>
        <v>#DIV/0!</v>
      </c>
      <c r="Z245" s="23">
        <f>SUMIF('Детализация отчётов'!F:F,'Тех отчет'!B245, 'Детализация отчётов'!AC:AC)</f>
        <v>0</v>
      </c>
      <c r="AA245" s="28"/>
      <c r="AB245" s="28"/>
      <c r="AC245" s="28"/>
      <c r="AD245" s="28"/>
      <c r="AE245" s="28"/>
      <c r="AF245" s="28"/>
    </row>
    <row r="246" spans="1:32" ht="15" thickBot="1">
      <c r="A246" s="23"/>
      <c r="B246" s="23" t="s">
        <v>167</v>
      </c>
      <c r="C246" s="24">
        <f>SUMIF(Продажи!F:F,'Тех отчет'!B246,Продажи!M:M)</f>
        <v>0</v>
      </c>
      <c r="D246" s="24">
        <f>SUMIF(Продажи!F:F,'Тех отчет'!B246,Продажи!L:L)</f>
        <v>0</v>
      </c>
      <c r="E246" s="24">
        <f>SUMIFS('Детализация отчётов'!T:T,'Детализация отчётов'!F:F,'Тех отчет'!B246,'Детализация отчётов'!J:J,"Продажа",'Детализация отчётов'!K:K,"Продажа")-SUMIFS('Детализация отчётов'!T:T,'Детализация отчётов'!F:F,'Тех отчет'!B246,'Детализация отчётов'!J:J,"Возврат",'Детализация отчётов'!K:K,"Возврат")</f>
        <v>0</v>
      </c>
      <c r="F246" s="24">
        <f>SUMIFS('Детализация отчётов'!N:N,'Детализация отчётов'!F:F,'Тех отчет'!B246,'Детализация отчётов'!J:J,"Продажа",'Детализация отчётов'!K:K,"Продажа")-SUMIFS('Детализация отчётов'!N:N,'Детализация отчётов'!F:F,'Тех отчет'!B246,'Детализация отчётов'!J:J,"Возврат",'Детализация отчётов'!K:K,"Возврат")</f>
        <v>0</v>
      </c>
      <c r="G246" s="24">
        <f>IFERROR(AVERAGEIFS('Детализация отчётов'!P:P,'Детализация отчётов'!F:F,'Тех отчет'!B246,'Детализация отчётов'!J:J,"Продажа",'Детализация отчётов'!K:K,"Продажа"),0)</f>
        <v>0</v>
      </c>
      <c r="H246" s="25" t="e">
        <f>INDEX('% выкупа'!B:B,MATCH(B246,'% выкупа'!A:A,0))</f>
        <v>#N/A</v>
      </c>
      <c r="I246" s="24">
        <f>IFERROR(INDEX(реклама!B:B,MATCH('Тех отчет'!B246,реклама!A:A,0)),0)</f>
        <v>0</v>
      </c>
      <c r="J246" s="24">
        <f>IFERROR(INDEX('Сумма по хранению'!B:B,MATCH(B246,'Сумма по хранению'!A:A,0)),0)</f>
        <v>0</v>
      </c>
      <c r="K246" s="24">
        <f>SUMIF('Детализация отчётов'!F:F,'Тех отчет'!B246, 'Детализация отчётов'!AK:AK)</f>
        <v>0</v>
      </c>
      <c r="L246" s="24" t="e">
        <f t="shared" si="20"/>
        <v>#DIV/0!</v>
      </c>
      <c r="M246" s="24" t="e">
        <f>INDEX('Остатки по складам'!B:B,MATCH(B246,'Остатки по складам'!A:A,0))</f>
        <v>#N/A</v>
      </c>
      <c r="N246" s="24">
        <f t="shared" si="21"/>
        <v>0</v>
      </c>
      <c r="O246" s="35">
        <f>SUMIF('Индекс локалицации'!A:A,'Тех отчет'!B246,'Индекс локалицации'!B:B)</f>
        <v>0</v>
      </c>
      <c r="P246" s="25" t="e">
        <f>AVERAGEIFS('Детализация отчётов'!W:W,'Детализация отчётов'!F:F,'Тех отчет'!B246,'Детализация отчётов'!J:J,"Продажа",'Детализация отчётов'!K:K,"Продажа")</f>
        <v>#DIV/0!</v>
      </c>
      <c r="Q246" s="23" t="e">
        <f>INDEX('Рейтинг по отзывам'!F:F,MATCH('Тех отчет'!B246,'Рейтинг по отзывам'!B:B,0))</f>
        <v>#N/A</v>
      </c>
      <c r="R246" s="26" t="e">
        <f>INDEX('рейтинг WB'!B:B,MATCH('Тех отчет'!B246,'рейтинг WB'!A:A,0))</f>
        <v>#N/A</v>
      </c>
      <c r="S246" s="27">
        <f>SUMIFS('Детализация отчётов'!AH:AH,'Детализация отчётов'!F:F,'Тех отчет'!B246,'Детализация отчётов'!J:J,"Продажа",'Детализация отчётов'!K:K,"Продажа")-SUMIFS('Детализация отчётов'!AH:AH,'Детализация отчётов'!F:F,'Тех отчет'!B246,'Детализация отчётов'!J:J,"Возврат",'Детализация отчётов'!K:K,"Возврат")</f>
        <v>0</v>
      </c>
      <c r="T246" s="23">
        <f>IFERROR(INDEX(Себестоимость!B:B,MATCH('Тех отчет'!B246,Себестоимость!A:A,0)),0)</f>
        <v>0</v>
      </c>
      <c r="U246" s="34" t="e">
        <f t="shared" si="22"/>
        <v>#DIV/0!</v>
      </c>
      <c r="V246" s="24">
        <f t="shared" si="24"/>
        <v>0</v>
      </c>
      <c r="W246" s="24">
        <f t="shared" si="25"/>
        <v>0</v>
      </c>
      <c r="X246" s="24" t="e">
        <f t="shared" si="23"/>
        <v>#DIV/0!</v>
      </c>
      <c r="Y246" s="23" t="e">
        <f>AVERAGEIFS('Детализация отчётов'!T:T,'Детализация отчётов'!F:F,'Тех отчет'!B246,'Детализация отчётов'!J:J,"Продажа",'Детализация отчётов'!K:K,"Продажа")</f>
        <v>#DIV/0!</v>
      </c>
      <c r="Z246" s="23">
        <f>SUMIF('Детализация отчётов'!F:F,'Тех отчет'!B246, 'Детализация отчётов'!AC:AC)</f>
        <v>0</v>
      </c>
      <c r="AA246" s="28"/>
      <c r="AB246" s="28"/>
      <c r="AC246" s="28"/>
      <c r="AD246" s="28"/>
      <c r="AE246" s="28"/>
      <c r="AF246" s="28"/>
    </row>
    <row r="247" spans="1:32" ht="15" thickBot="1">
      <c r="A247" s="23"/>
      <c r="B247" s="23" t="s">
        <v>253</v>
      </c>
      <c r="C247" s="24">
        <f>SUMIF(Продажи!F:F,'Тех отчет'!B247,Продажи!M:M)</f>
        <v>0</v>
      </c>
      <c r="D247" s="24">
        <f>SUMIF(Продажи!F:F,'Тех отчет'!B247,Продажи!L:L)</f>
        <v>0</v>
      </c>
      <c r="E247" s="24">
        <f>SUMIFS('Детализация отчётов'!T:T,'Детализация отчётов'!F:F,'Тех отчет'!B247,'Детализация отчётов'!J:J,"Продажа",'Детализация отчётов'!K:K,"Продажа")-SUMIFS('Детализация отчётов'!T:T,'Детализация отчётов'!F:F,'Тех отчет'!B247,'Детализация отчётов'!J:J,"Возврат",'Детализация отчётов'!K:K,"Возврат")</f>
        <v>0</v>
      </c>
      <c r="F247" s="24">
        <f>SUMIFS('Детализация отчётов'!N:N,'Детализация отчётов'!F:F,'Тех отчет'!B247,'Детализация отчётов'!J:J,"Продажа",'Детализация отчётов'!K:K,"Продажа")-SUMIFS('Детализация отчётов'!N:N,'Детализация отчётов'!F:F,'Тех отчет'!B247,'Детализация отчётов'!J:J,"Возврат",'Детализация отчётов'!K:K,"Возврат")</f>
        <v>0</v>
      </c>
      <c r="G247" s="24">
        <f>IFERROR(AVERAGEIFS('Детализация отчётов'!P:P,'Детализация отчётов'!F:F,'Тех отчет'!B247,'Детализация отчётов'!J:J,"Продажа",'Детализация отчётов'!K:K,"Продажа"),0)</f>
        <v>0</v>
      </c>
      <c r="H247" s="25" t="e">
        <f>INDEX('% выкупа'!B:B,MATCH(B247,'% выкупа'!A:A,0))</f>
        <v>#N/A</v>
      </c>
      <c r="I247" s="24">
        <f>IFERROR(INDEX(реклама!B:B,MATCH('Тех отчет'!B247,реклама!A:A,0)),0)</f>
        <v>0</v>
      </c>
      <c r="J247" s="24">
        <f>IFERROR(INDEX('Сумма по хранению'!B:B,MATCH(B247,'Сумма по хранению'!A:A,0)),0)</f>
        <v>0</v>
      </c>
      <c r="K247" s="24">
        <f>SUMIF('Детализация отчётов'!F:F,'Тех отчет'!B247, 'Детализация отчётов'!AK:AK)</f>
        <v>0</v>
      </c>
      <c r="L247" s="24" t="e">
        <f t="shared" si="20"/>
        <v>#DIV/0!</v>
      </c>
      <c r="M247" s="24" t="e">
        <f>INDEX('Остатки по складам'!B:B,MATCH(B247,'Остатки по складам'!A:A,0))</f>
        <v>#N/A</v>
      </c>
      <c r="N247" s="24">
        <f t="shared" si="21"/>
        <v>0</v>
      </c>
      <c r="O247" s="35">
        <f>SUMIF('Индекс локалицации'!A:A,'Тех отчет'!B247,'Индекс локалицации'!B:B)</f>
        <v>0</v>
      </c>
      <c r="P247" s="25" t="e">
        <f>AVERAGEIFS('Детализация отчётов'!W:W,'Детализация отчётов'!F:F,'Тех отчет'!B247,'Детализация отчётов'!J:J,"Продажа",'Детализация отчётов'!K:K,"Продажа")</f>
        <v>#DIV/0!</v>
      </c>
      <c r="Q247" s="23" t="e">
        <f>INDEX('Рейтинг по отзывам'!F:F,MATCH('Тех отчет'!B247,'Рейтинг по отзывам'!B:B,0))</f>
        <v>#N/A</v>
      </c>
      <c r="R247" s="26" t="e">
        <f>INDEX('рейтинг WB'!B:B,MATCH('Тех отчет'!B247,'рейтинг WB'!A:A,0))</f>
        <v>#N/A</v>
      </c>
      <c r="S247" s="27">
        <f>SUMIFS('Детализация отчётов'!AH:AH,'Детализация отчётов'!F:F,'Тех отчет'!B247,'Детализация отчётов'!J:J,"Продажа",'Детализация отчётов'!K:K,"Продажа")-SUMIFS('Детализация отчётов'!AH:AH,'Детализация отчётов'!F:F,'Тех отчет'!B247,'Детализация отчётов'!J:J,"Возврат",'Детализация отчётов'!K:K,"Возврат")</f>
        <v>0</v>
      </c>
      <c r="T247" s="23">
        <f>IFERROR(INDEX(Себестоимость!B:B,MATCH('Тех отчет'!B247,Себестоимость!A:A,0)),0)</f>
        <v>0</v>
      </c>
      <c r="U247" s="34" t="e">
        <f t="shared" si="22"/>
        <v>#DIV/0!</v>
      </c>
      <c r="V247" s="24">
        <f t="shared" si="24"/>
        <v>0</v>
      </c>
      <c r="W247" s="24">
        <f t="shared" si="25"/>
        <v>0</v>
      </c>
      <c r="X247" s="24" t="e">
        <f t="shared" si="23"/>
        <v>#DIV/0!</v>
      </c>
      <c r="Y247" s="23" t="e">
        <f>AVERAGEIFS('Детализация отчётов'!T:T,'Детализация отчётов'!F:F,'Тех отчет'!B247,'Детализация отчётов'!J:J,"Продажа",'Детализация отчётов'!K:K,"Продажа")</f>
        <v>#DIV/0!</v>
      </c>
      <c r="Z247" s="23">
        <f>SUMIF('Детализация отчётов'!F:F,'Тех отчет'!B247, 'Детализация отчётов'!AC:AC)</f>
        <v>0</v>
      </c>
      <c r="AA247" s="28"/>
      <c r="AB247" s="28"/>
      <c r="AC247" s="28"/>
      <c r="AD247" s="28"/>
      <c r="AE247" s="28"/>
      <c r="AF247" s="28"/>
    </row>
    <row r="248" spans="1:32" ht="15" thickBot="1">
      <c r="A248" s="23"/>
      <c r="B248" s="23" t="s">
        <v>254</v>
      </c>
      <c r="C248" s="24">
        <f>SUMIF(Продажи!F:F,'Тех отчет'!B248,Продажи!M:M)</f>
        <v>0</v>
      </c>
      <c r="D248" s="24">
        <f>SUMIF(Продажи!F:F,'Тех отчет'!B248,Продажи!L:L)</f>
        <v>0</v>
      </c>
      <c r="E248" s="24">
        <f>SUMIFS('Детализация отчётов'!T:T,'Детализация отчётов'!F:F,'Тех отчет'!B248,'Детализация отчётов'!J:J,"Продажа",'Детализация отчётов'!K:K,"Продажа")-SUMIFS('Детализация отчётов'!T:T,'Детализация отчётов'!F:F,'Тех отчет'!B248,'Детализация отчётов'!J:J,"Возврат",'Детализация отчётов'!K:K,"Возврат")</f>
        <v>0</v>
      </c>
      <c r="F248" s="24">
        <f>SUMIFS('Детализация отчётов'!N:N,'Детализация отчётов'!F:F,'Тех отчет'!B248,'Детализация отчётов'!J:J,"Продажа",'Детализация отчётов'!K:K,"Продажа")-SUMIFS('Детализация отчётов'!N:N,'Детализация отчётов'!F:F,'Тех отчет'!B248,'Детализация отчётов'!J:J,"Возврат",'Детализация отчётов'!K:K,"Возврат")</f>
        <v>0</v>
      </c>
      <c r="G248" s="24">
        <f>IFERROR(AVERAGEIFS('Детализация отчётов'!P:P,'Детализация отчётов'!F:F,'Тех отчет'!B248,'Детализация отчётов'!J:J,"Продажа",'Детализация отчётов'!K:K,"Продажа"),0)</f>
        <v>0</v>
      </c>
      <c r="H248" s="25" t="e">
        <f>INDEX('% выкупа'!B:B,MATCH(B248,'% выкупа'!A:A,0))</f>
        <v>#N/A</v>
      </c>
      <c r="I248" s="24">
        <f>IFERROR(INDEX(реклама!B:B,MATCH('Тех отчет'!B248,реклама!A:A,0)),0)</f>
        <v>0</v>
      </c>
      <c r="J248" s="24">
        <f>IFERROR(INDEX('Сумма по хранению'!B:B,MATCH(B248,'Сумма по хранению'!A:A,0)),0)</f>
        <v>0</v>
      </c>
      <c r="K248" s="24">
        <f>SUMIF('Детализация отчётов'!F:F,'Тех отчет'!B248, 'Детализация отчётов'!AK:AK)</f>
        <v>0</v>
      </c>
      <c r="L248" s="24" t="e">
        <f t="shared" si="20"/>
        <v>#DIV/0!</v>
      </c>
      <c r="M248" s="24" t="e">
        <f>INDEX('Остатки по складам'!B:B,MATCH(B248,'Остатки по складам'!A:A,0))</f>
        <v>#N/A</v>
      </c>
      <c r="N248" s="24">
        <f t="shared" si="21"/>
        <v>0</v>
      </c>
      <c r="O248" s="35">
        <f>SUMIF('Индекс локалицации'!A:A,'Тех отчет'!B248,'Индекс локалицации'!B:B)</f>
        <v>0</v>
      </c>
      <c r="P248" s="25" t="e">
        <f>AVERAGEIFS('Детализация отчётов'!W:W,'Детализация отчётов'!F:F,'Тех отчет'!B248,'Детализация отчётов'!J:J,"Продажа",'Детализация отчётов'!K:K,"Продажа")</f>
        <v>#DIV/0!</v>
      </c>
      <c r="Q248" s="23" t="e">
        <f>INDEX('Рейтинг по отзывам'!F:F,MATCH('Тех отчет'!B248,'Рейтинг по отзывам'!B:B,0))</f>
        <v>#N/A</v>
      </c>
      <c r="R248" s="26" t="e">
        <f>INDEX('рейтинг WB'!B:B,MATCH('Тех отчет'!B248,'рейтинг WB'!A:A,0))</f>
        <v>#N/A</v>
      </c>
      <c r="S248" s="27">
        <f>SUMIFS('Детализация отчётов'!AH:AH,'Детализация отчётов'!F:F,'Тех отчет'!B248,'Детализация отчётов'!J:J,"Продажа",'Детализация отчётов'!K:K,"Продажа")-SUMIFS('Детализация отчётов'!AH:AH,'Детализация отчётов'!F:F,'Тех отчет'!B248,'Детализация отчётов'!J:J,"Возврат",'Детализация отчётов'!K:K,"Возврат")</f>
        <v>0</v>
      </c>
      <c r="T248" s="23">
        <f>IFERROR(INDEX(Себестоимость!B:B,MATCH('Тех отчет'!B248,Себестоимость!A:A,0)),0)</f>
        <v>0</v>
      </c>
      <c r="U248" s="34" t="e">
        <f t="shared" si="22"/>
        <v>#DIV/0!</v>
      </c>
      <c r="V248" s="24">
        <f t="shared" si="24"/>
        <v>0</v>
      </c>
      <c r="W248" s="24">
        <f t="shared" si="25"/>
        <v>0</v>
      </c>
      <c r="X248" s="24" t="e">
        <f t="shared" si="23"/>
        <v>#DIV/0!</v>
      </c>
      <c r="Y248" s="23" t="e">
        <f>AVERAGEIFS('Детализация отчётов'!T:T,'Детализация отчётов'!F:F,'Тех отчет'!B248,'Детализация отчётов'!J:J,"Продажа",'Детализация отчётов'!K:K,"Продажа")</f>
        <v>#DIV/0!</v>
      </c>
      <c r="Z248" s="23">
        <f>SUMIF('Детализация отчётов'!F:F,'Тех отчет'!B248, 'Детализация отчётов'!AC:AC)</f>
        <v>0</v>
      </c>
      <c r="AA248" s="28"/>
      <c r="AB248" s="28"/>
      <c r="AC248" s="28"/>
      <c r="AD248" s="28"/>
      <c r="AE248" s="28"/>
      <c r="AF248" s="28"/>
    </row>
    <row r="249" spans="1:32" ht="15" thickBot="1">
      <c r="A249" s="23"/>
      <c r="B249" s="23" t="s">
        <v>246</v>
      </c>
      <c r="C249" s="24">
        <f>SUMIF(Продажи!F:F,'Тех отчет'!B249,Продажи!M:M)</f>
        <v>0</v>
      </c>
      <c r="D249" s="24">
        <f>SUMIF(Продажи!F:F,'Тех отчет'!B249,Продажи!L:L)</f>
        <v>0</v>
      </c>
      <c r="E249" s="24">
        <f>SUMIFS('Детализация отчётов'!T:T,'Детализация отчётов'!F:F,'Тех отчет'!B249,'Детализация отчётов'!J:J,"Продажа",'Детализация отчётов'!K:K,"Продажа")-SUMIFS('Детализация отчётов'!T:T,'Детализация отчётов'!F:F,'Тех отчет'!B249,'Детализация отчётов'!J:J,"Возврат",'Детализация отчётов'!K:K,"Возврат")</f>
        <v>0</v>
      </c>
      <c r="F249" s="24">
        <f>SUMIFS('Детализация отчётов'!N:N,'Детализация отчётов'!F:F,'Тех отчет'!B249,'Детализация отчётов'!J:J,"Продажа",'Детализация отчётов'!K:K,"Продажа")-SUMIFS('Детализация отчётов'!N:N,'Детализация отчётов'!F:F,'Тех отчет'!B249,'Детализация отчётов'!J:J,"Возврат",'Детализация отчётов'!K:K,"Возврат")</f>
        <v>0</v>
      </c>
      <c r="G249" s="24">
        <f>IFERROR(AVERAGEIFS('Детализация отчётов'!P:P,'Детализация отчётов'!F:F,'Тех отчет'!B249,'Детализация отчётов'!J:J,"Продажа",'Детализация отчётов'!K:K,"Продажа"),0)</f>
        <v>0</v>
      </c>
      <c r="H249" s="25" t="e">
        <f>INDEX('% выкупа'!B:B,MATCH(B249,'% выкупа'!A:A,0))</f>
        <v>#N/A</v>
      </c>
      <c r="I249" s="24">
        <f>IFERROR(INDEX(реклама!B:B,MATCH('Тех отчет'!B249,реклама!A:A,0)),0)</f>
        <v>0</v>
      </c>
      <c r="J249" s="24">
        <f>IFERROR(INDEX('Сумма по хранению'!B:B,MATCH(B249,'Сумма по хранению'!A:A,0)),0)</f>
        <v>0</v>
      </c>
      <c r="K249" s="24">
        <f>SUMIF('Детализация отчётов'!F:F,'Тех отчет'!B249, 'Детализация отчётов'!AK:AK)</f>
        <v>0</v>
      </c>
      <c r="L249" s="24" t="e">
        <f t="shared" si="20"/>
        <v>#DIV/0!</v>
      </c>
      <c r="M249" s="24" t="e">
        <f>INDEX('Остатки по складам'!B:B,MATCH(B249,'Остатки по складам'!A:A,0))</f>
        <v>#N/A</v>
      </c>
      <c r="N249" s="24">
        <f t="shared" si="21"/>
        <v>0</v>
      </c>
      <c r="O249" s="35">
        <f>SUMIF('Индекс локалицации'!A:A,'Тех отчет'!B249,'Индекс локалицации'!B:B)</f>
        <v>0</v>
      </c>
      <c r="P249" s="25" t="e">
        <f>AVERAGEIFS('Детализация отчётов'!W:W,'Детализация отчётов'!F:F,'Тех отчет'!B249,'Детализация отчётов'!J:J,"Продажа",'Детализация отчётов'!K:K,"Продажа")</f>
        <v>#DIV/0!</v>
      </c>
      <c r="Q249" s="23" t="e">
        <f>INDEX('Рейтинг по отзывам'!F:F,MATCH('Тех отчет'!B249,'Рейтинг по отзывам'!B:B,0))</f>
        <v>#N/A</v>
      </c>
      <c r="R249" s="26" t="e">
        <f>INDEX('рейтинг WB'!B:B,MATCH('Тех отчет'!B249,'рейтинг WB'!A:A,0))</f>
        <v>#N/A</v>
      </c>
      <c r="S249" s="27">
        <f>SUMIFS('Детализация отчётов'!AH:AH,'Детализация отчётов'!F:F,'Тех отчет'!B249,'Детализация отчётов'!J:J,"Продажа",'Детализация отчётов'!K:K,"Продажа")-SUMIFS('Детализация отчётов'!AH:AH,'Детализация отчётов'!F:F,'Тех отчет'!B249,'Детализация отчётов'!J:J,"Возврат",'Детализация отчётов'!K:K,"Возврат")</f>
        <v>0</v>
      </c>
      <c r="T249" s="23">
        <f>IFERROR(INDEX(Себестоимость!B:B,MATCH('Тех отчет'!B249,Себестоимость!A:A,0)),0)</f>
        <v>0</v>
      </c>
      <c r="U249" s="34" t="e">
        <f t="shared" si="22"/>
        <v>#DIV/0!</v>
      </c>
      <c r="V249" s="24">
        <f t="shared" si="24"/>
        <v>0</v>
      </c>
      <c r="W249" s="24">
        <f t="shared" si="25"/>
        <v>0</v>
      </c>
      <c r="X249" s="24" t="e">
        <f t="shared" si="23"/>
        <v>#DIV/0!</v>
      </c>
      <c r="Y249" s="23" t="e">
        <f>AVERAGEIFS('Детализация отчётов'!T:T,'Детализация отчётов'!F:F,'Тех отчет'!B249,'Детализация отчётов'!J:J,"Продажа",'Детализация отчётов'!K:K,"Продажа")</f>
        <v>#DIV/0!</v>
      </c>
      <c r="Z249" s="23">
        <f>SUMIF('Детализация отчётов'!F:F,'Тех отчет'!B249, 'Детализация отчётов'!AC:AC)</f>
        <v>0</v>
      </c>
      <c r="AA249" s="28"/>
      <c r="AB249" s="28"/>
      <c r="AC249" s="28"/>
      <c r="AD249" s="28"/>
      <c r="AE249" s="28"/>
      <c r="AF249" s="28"/>
    </row>
    <row r="250" spans="1:32" ht="15" thickBot="1">
      <c r="A250" s="23" t="s">
        <v>624</v>
      </c>
      <c r="B250" s="23" t="s">
        <v>177</v>
      </c>
      <c r="C250" s="24">
        <f>SUMIF(Продажи!F:F,'Тех отчет'!B250,Продажи!M:M)</f>
        <v>0</v>
      </c>
      <c r="D250" s="24">
        <f>SUMIF(Продажи!F:F,'Тех отчет'!B250,Продажи!L:L)</f>
        <v>0</v>
      </c>
      <c r="E250" s="24">
        <f>SUMIFS('Детализация отчётов'!T:T,'Детализация отчётов'!F:F,'Тех отчет'!B250,'Детализация отчётов'!J:J,"Продажа",'Детализация отчётов'!K:K,"Продажа")-SUMIFS('Детализация отчётов'!T:T,'Детализация отчётов'!F:F,'Тех отчет'!B250,'Детализация отчётов'!J:J,"Возврат",'Детализация отчётов'!K:K,"Возврат")</f>
        <v>0</v>
      </c>
      <c r="F250" s="24">
        <f>SUMIFS('Детализация отчётов'!N:N,'Детализация отчётов'!F:F,'Тех отчет'!B250,'Детализация отчётов'!J:J,"Продажа",'Детализация отчётов'!K:K,"Продажа")-SUMIFS('Детализация отчётов'!N:N,'Детализация отчётов'!F:F,'Тех отчет'!B250,'Детализация отчётов'!J:J,"Возврат",'Детализация отчётов'!K:K,"Возврат")</f>
        <v>0</v>
      </c>
      <c r="G250" s="24">
        <f>IFERROR(AVERAGEIFS('Детализация отчётов'!P:P,'Детализация отчётов'!F:F,'Тех отчет'!B250,'Детализация отчётов'!J:J,"Продажа",'Детализация отчётов'!K:K,"Продажа"),0)</f>
        <v>0</v>
      </c>
      <c r="H250" s="25" t="e">
        <f>INDEX('% выкупа'!B:B,MATCH(B250,'% выкупа'!A:A,0))</f>
        <v>#N/A</v>
      </c>
      <c r="I250" s="24">
        <f>IFERROR(INDEX(реклама!B:B,MATCH('Тех отчет'!B250,реклама!A:A,0)),0)</f>
        <v>0</v>
      </c>
      <c r="J250" s="24">
        <f>IFERROR(INDEX('Сумма по хранению'!B:B,MATCH(B250,'Сумма по хранению'!A:A,0)),0)</f>
        <v>0</v>
      </c>
      <c r="K250" s="24">
        <f>SUMIF('Детализация отчётов'!F:F,'Тех отчет'!B250, 'Детализация отчётов'!AK:AK)</f>
        <v>0</v>
      </c>
      <c r="L250" s="24" t="e">
        <f t="shared" si="20"/>
        <v>#DIV/0!</v>
      </c>
      <c r="M250" s="24" t="e">
        <f>INDEX('Остатки по складам'!B:B,MATCH(B250,'Остатки по складам'!A:A,0))</f>
        <v>#N/A</v>
      </c>
      <c r="N250" s="24">
        <f t="shared" si="21"/>
        <v>0</v>
      </c>
      <c r="O250" s="35">
        <f>SUMIF('Индекс локалицации'!A:A,'Тех отчет'!B250,'Индекс локалицации'!B:B)</f>
        <v>0</v>
      </c>
      <c r="P250" s="25" t="e">
        <f>AVERAGEIFS('Детализация отчётов'!W:W,'Детализация отчётов'!F:F,'Тех отчет'!B250,'Детализация отчётов'!J:J,"Продажа",'Детализация отчётов'!K:K,"Продажа")</f>
        <v>#DIV/0!</v>
      </c>
      <c r="Q250" s="23" t="e">
        <f>INDEX('Рейтинг по отзывам'!F:F,MATCH('Тех отчет'!B250,'Рейтинг по отзывам'!B:B,0))</f>
        <v>#N/A</v>
      </c>
      <c r="R250" s="26" t="e">
        <f>INDEX('рейтинг WB'!B:B,MATCH('Тех отчет'!B250,'рейтинг WB'!A:A,0))</f>
        <v>#N/A</v>
      </c>
      <c r="S250" s="27">
        <f>SUMIFS('Детализация отчётов'!AH:AH,'Детализация отчётов'!F:F,'Тех отчет'!B250,'Детализация отчётов'!J:J,"Продажа",'Детализация отчётов'!K:K,"Продажа")-SUMIFS('Детализация отчётов'!AH:AH,'Детализация отчётов'!F:F,'Тех отчет'!B250,'Детализация отчётов'!J:J,"Возврат",'Детализация отчётов'!K:K,"Возврат")</f>
        <v>0</v>
      </c>
      <c r="T250" s="23">
        <f>IFERROR(INDEX(Себестоимость!B:B,MATCH('Тех отчет'!B250,Себестоимость!A:A,0)),0)</f>
        <v>0</v>
      </c>
      <c r="U250" s="34" t="e">
        <f t="shared" si="22"/>
        <v>#DIV/0!</v>
      </c>
      <c r="V250" s="24">
        <f t="shared" si="24"/>
        <v>0</v>
      </c>
      <c r="W250" s="24">
        <f t="shared" si="25"/>
        <v>0</v>
      </c>
      <c r="X250" s="24" t="e">
        <f t="shared" si="23"/>
        <v>#DIV/0!</v>
      </c>
      <c r="Y250" s="23" t="e">
        <f>AVERAGEIFS('Детализация отчётов'!T:T,'Детализация отчётов'!F:F,'Тех отчет'!B250,'Детализация отчётов'!J:J,"Продажа",'Детализация отчётов'!K:K,"Продажа")</f>
        <v>#DIV/0!</v>
      </c>
      <c r="Z250" s="23">
        <f>SUMIF('Детализация отчётов'!F:F,'Тех отчет'!B250, 'Детализация отчётов'!AC:AC)</f>
        <v>0</v>
      </c>
      <c r="AA250" s="28"/>
      <c r="AB250" s="28"/>
      <c r="AC250" s="28"/>
      <c r="AD250" s="28"/>
      <c r="AE250" s="28"/>
      <c r="AF250" s="28"/>
    </row>
    <row r="251" spans="1:32" ht="15" thickBot="1">
      <c r="A251" s="23" t="s">
        <v>624</v>
      </c>
      <c r="B251" s="23" t="s">
        <v>204</v>
      </c>
      <c r="C251" s="24">
        <f>SUMIF(Продажи!F:F,'Тех отчет'!B251,Продажи!M:M)</f>
        <v>0</v>
      </c>
      <c r="D251" s="24">
        <f>SUMIF(Продажи!F:F,'Тех отчет'!B251,Продажи!L:L)</f>
        <v>0</v>
      </c>
      <c r="E251" s="24">
        <f>SUMIFS('Детализация отчётов'!T:T,'Детализация отчётов'!F:F,'Тех отчет'!B251,'Детализация отчётов'!J:J,"Продажа",'Детализация отчётов'!K:K,"Продажа")-SUMIFS('Детализация отчётов'!T:T,'Детализация отчётов'!F:F,'Тех отчет'!B251,'Детализация отчётов'!J:J,"Возврат",'Детализация отчётов'!K:K,"Возврат")</f>
        <v>0</v>
      </c>
      <c r="F251" s="24">
        <f>SUMIFS('Детализация отчётов'!N:N,'Детализация отчётов'!F:F,'Тех отчет'!B251,'Детализация отчётов'!J:J,"Продажа",'Детализация отчётов'!K:K,"Продажа")-SUMIFS('Детализация отчётов'!N:N,'Детализация отчётов'!F:F,'Тех отчет'!B251,'Детализация отчётов'!J:J,"Возврат",'Детализация отчётов'!K:K,"Возврат")</f>
        <v>0</v>
      </c>
      <c r="G251" s="24">
        <f>IFERROR(AVERAGEIFS('Детализация отчётов'!P:P,'Детализация отчётов'!F:F,'Тех отчет'!B251,'Детализация отчётов'!J:J,"Продажа",'Детализация отчётов'!K:K,"Продажа"),0)</f>
        <v>0</v>
      </c>
      <c r="H251" s="25" t="e">
        <f>INDEX('% выкупа'!B:B,MATCH(B251,'% выкупа'!A:A,0))</f>
        <v>#N/A</v>
      </c>
      <c r="I251" s="24">
        <f>IFERROR(INDEX(реклама!B:B,MATCH('Тех отчет'!B251,реклама!A:A,0)),0)</f>
        <v>0</v>
      </c>
      <c r="J251" s="24">
        <f>IFERROR(INDEX('Сумма по хранению'!B:B,MATCH(B251,'Сумма по хранению'!A:A,0)),0)</f>
        <v>0</v>
      </c>
      <c r="K251" s="24">
        <f>SUMIF('Детализация отчётов'!F:F,'Тех отчет'!B251, 'Детализация отчётов'!AK:AK)</f>
        <v>0</v>
      </c>
      <c r="L251" s="24" t="e">
        <f t="shared" si="20"/>
        <v>#DIV/0!</v>
      </c>
      <c r="M251" s="24" t="e">
        <f>INDEX('Остатки по складам'!B:B,MATCH(B251,'Остатки по складам'!A:A,0))</f>
        <v>#N/A</v>
      </c>
      <c r="N251" s="24">
        <f t="shared" si="21"/>
        <v>0</v>
      </c>
      <c r="O251" s="35">
        <f>SUMIF('Индекс локалицации'!A:A,'Тех отчет'!B251,'Индекс локалицации'!B:B)</f>
        <v>0</v>
      </c>
      <c r="P251" s="25" t="e">
        <f>AVERAGEIFS('Детализация отчётов'!W:W,'Детализация отчётов'!F:F,'Тех отчет'!B251,'Детализация отчётов'!J:J,"Продажа",'Детализация отчётов'!K:K,"Продажа")</f>
        <v>#DIV/0!</v>
      </c>
      <c r="Q251" s="23" t="e">
        <f>INDEX('Рейтинг по отзывам'!F:F,MATCH('Тех отчет'!B251,'Рейтинг по отзывам'!B:B,0))</f>
        <v>#N/A</v>
      </c>
      <c r="R251" s="26" t="e">
        <f>INDEX('рейтинг WB'!B:B,MATCH('Тех отчет'!B251,'рейтинг WB'!A:A,0))</f>
        <v>#N/A</v>
      </c>
      <c r="S251" s="27">
        <f>SUMIFS('Детализация отчётов'!AH:AH,'Детализация отчётов'!F:F,'Тех отчет'!B251,'Детализация отчётов'!J:J,"Продажа",'Детализация отчётов'!K:K,"Продажа")-SUMIFS('Детализация отчётов'!AH:AH,'Детализация отчётов'!F:F,'Тех отчет'!B251,'Детализация отчётов'!J:J,"Возврат",'Детализация отчётов'!K:K,"Возврат")</f>
        <v>0</v>
      </c>
      <c r="T251" s="23">
        <f>IFERROR(INDEX(Себестоимость!B:B,MATCH('Тех отчет'!B251,Себестоимость!A:A,0)),0)</f>
        <v>0</v>
      </c>
      <c r="U251" s="34" t="e">
        <f t="shared" si="22"/>
        <v>#DIV/0!</v>
      </c>
      <c r="V251" s="24">
        <f t="shared" si="24"/>
        <v>0</v>
      </c>
      <c r="W251" s="24">
        <f t="shared" si="25"/>
        <v>0</v>
      </c>
      <c r="X251" s="24" t="e">
        <f t="shared" si="23"/>
        <v>#DIV/0!</v>
      </c>
      <c r="Y251" s="23" t="e">
        <f>AVERAGEIFS('Детализация отчётов'!T:T,'Детализация отчётов'!F:F,'Тех отчет'!B251,'Детализация отчётов'!J:J,"Продажа",'Детализация отчётов'!K:K,"Продажа")</f>
        <v>#DIV/0!</v>
      </c>
      <c r="Z251" s="23">
        <f>SUMIF('Детализация отчётов'!F:F,'Тех отчет'!B251, 'Детализация отчётов'!AC:AC)</f>
        <v>0</v>
      </c>
      <c r="AA251" s="28"/>
      <c r="AB251" s="28"/>
      <c r="AC251" s="28"/>
      <c r="AD251" s="28"/>
      <c r="AE251" s="28"/>
      <c r="AF251" s="28"/>
    </row>
    <row r="252" spans="1:32" ht="15" thickBot="1">
      <c r="A252" s="23" t="s">
        <v>624</v>
      </c>
      <c r="B252" s="23" t="s">
        <v>237</v>
      </c>
      <c r="C252" s="24">
        <f>SUMIF(Продажи!F:F,'Тех отчет'!B252,Продажи!M:M)</f>
        <v>0</v>
      </c>
      <c r="D252" s="24">
        <f>SUMIF(Продажи!F:F,'Тех отчет'!B252,Продажи!L:L)</f>
        <v>0</v>
      </c>
      <c r="E252" s="24">
        <f>SUMIFS('Детализация отчётов'!T:T,'Детализация отчётов'!F:F,'Тех отчет'!B252,'Детализация отчётов'!J:J,"Продажа",'Детализация отчётов'!K:K,"Продажа")-SUMIFS('Детализация отчётов'!T:T,'Детализация отчётов'!F:F,'Тех отчет'!B252,'Детализация отчётов'!J:J,"Возврат",'Детализация отчётов'!K:K,"Возврат")</f>
        <v>0</v>
      </c>
      <c r="F252" s="24">
        <f>SUMIFS('Детализация отчётов'!N:N,'Детализация отчётов'!F:F,'Тех отчет'!B252,'Детализация отчётов'!J:J,"Продажа",'Детализация отчётов'!K:K,"Продажа")-SUMIFS('Детализация отчётов'!N:N,'Детализация отчётов'!F:F,'Тех отчет'!B252,'Детализация отчётов'!J:J,"Возврат",'Детализация отчётов'!K:K,"Возврат")</f>
        <v>0</v>
      </c>
      <c r="G252" s="24">
        <f>IFERROR(AVERAGEIFS('Детализация отчётов'!P:P,'Детализация отчётов'!F:F,'Тех отчет'!B252,'Детализация отчётов'!J:J,"Продажа",'Детализация отчётов'!K:K,"Продажа"),0)</f>
        <v>0</v>
      </c>
      <c r="H252" s="25" t="e">
        <f>INDEX('% выкупа'!B:B,MATCH(B252,'% выкупа'!A:A,0))</f>
        <v>#N/A</v>
      </c>
      <c r="I252" s="24">
        <f>IFERROR(INDEX(реклама!B:B,MATCH('Тех отчет'!B252,реклама!A:A,0)),0)</f>
        <v>0</v>
      </c>
      <c r="J252" s="24">
        <f>IFERROR(INDEX('Сумма по хранению'!B:B,MATCH(B252,'Сумма по хранению'!A:A,0)),0)</f>
        <v>0</v>
      </c>
      <c r="K252" s="24">
        <f>SUMIF('Детализация отчётов'!F:F,'Тех отчет'!B252, 'Детализация отчётов'!AK:AK)</f>
        <v>0</v>
      </c>
      <c r="L252" s="24" t="e">
        <f t="shared" si="20"/>
        <v>#DIV/0!</v>
      </c>
      <c r="M252" s="24" t="e">
        <f>INDEX('Остатки по складам'!B:B,MATCH(B252,'Остатки по складам'!A:A,0))</f>
        <v>#N/A</v>
      </c>
      <c r="N252" s="24">
        <f t="shared" si="21"/>
        <v>0</v>
      </c>
      <c r="O252" s="35">
        <f>SUMIF('Индекс локалицации'!A:A,'Тех отчет'!B252,'Индекс локалицации'!B:B)</f>
        <v>0</v>
      </c>
      <c r="P252" s="25" t="e">
        <f>AVERAGEIFS('Детализация отчётов'!W:W,'Детализация отчётов'!F:F,'Тех отчет'!B252,'Детализация отчётов'!J:J,"Продажа",'Детализация отчётов'!K:K,"Продажа")</f>
        <v>#DIV/0!</v>
      </c>
      <c r="Q252" s="23" t="e">
        <f>INDEX('Рейтинг по отзывам'!F:F,MATCH('Тех отчет'!B252,'Рейтинг по отзывам'!B:B,0))</f>
        <v>#N/A</v>
      </c>
      <c r="R252" s="26" t="e">
        <f>INDEX('рейтинг WB'!B:B,MATCH('Тех отчет'!B252,'рейтинг WB'!A:A,0))</f>
        <v>#N/A</v>
      </c>
      <c r="S252" s="27">
        <f>SUMIFS('Детализация отчётов'!AH:AH,'Детализация отчётов'!F:F,'Тех отчет'!B252,'Детализация отчётов'!J:J,"Продажа",'Детализация отчётов'!K:K,"Продажа")-SUMIFS('Детализация отчётов'!AH:AH,'Детализация отчётов'!F:F,'Тех отчет'!B252,'Детализация отчётов'!J:J,"Возврат",'Детализация отчётов'!K:K,"Возврат")</f>
        <v>0</v>
      </c>
      <c r="T252" s="23">
        <f>IFERROR(INDEX(Себестоимость!B:B,MATCH('Тех отчет'!B252,Себестоимость!A:A,0)),0)</f>
        <v>0</v>
      </c>
      <c r="U252" s="34" t="e">
        <f t="shared" si="22"/>
        <v>#DIV/0!</v>
      </c>
      <c r="V252" s="24">
        <f t="shared" si="24"/>
        <v>0</v>
      </c>
      <c r="W252" s="24">
        <f t="shared" si="25"/>
        <v>0</v>
      </c>
      <c r="X252" s="24" t="e">
        <f t="shared" si="23"/>
        <v>#DIV/0!</v>
      </c>
      <c r="Y252" s="23" t="e">
        <f>AVERAGEIFS('Детализация отчётов'!T:T,'Детализация отчётов'!F:F,'Тех отчет'!B252,'Детализация отчётов'!J:J,"Продажа",'Детализация отчётов'!K:K,"Продажа")</f>
        <v>#DIV/0!</v>
      </c>
      <c r="Z252" s="23">
        <f>SUMIF('Детализация отчётов'!F:F,'Тех отчет'!B252, 'Детализация отчётов'!AC:AC)</f>
        <v>0</v>
      </c>
      <c r="AA252" s="28"/>
      <c r="AB252" s="28"/>
      <c r="AC252" s="28"/>
      <c r="AD252" s="28"/>
      <c r="AE252" s="28"/>
      <c r="AF252" s="28"/>
    </row>
    <row r="253" spans="1:32" ht="15" thickBot="1">
      <c r="A253" s="23" t="s">
        <v>624</v>
      </c>
      <c r="B253" s="23" t="s">
        <v>178</v>
      </c>
      <c r="C253" s="24">
        <f>SUMIF(Продажи!F:F,'Тех отчет'!B253,Продажи!M:M)</f>
        <v>0</v>
      </c>
      <c r="D253" s="24">
        <f>SUMIF(Продажи!F:F,'Тех отчет'!B253,Продажи!L:L)</f>
        <v>0</v>
      </c>
      <c r="E253" s="24">
        <f>SUMIFS('Детализация отчётов'!T:T,'Детализация отчётов'!F:F,'Тех отчет'!B253,'Детализация отчётов'!J:J,"Продажа",'Детализация отчётов'!K:K,"Продажа")-SUMIFS('Детализация отчётов'!T:T,'Детализация отчётов'!F:F,'Тех отчет'!B253,'Детализация отчётов'!J:J,"Возврат",'Детализация отчётов'!K:K,"Возврат")</f>
        <v>0</v>
      </c>
      <c r="F253" s="24">
        <f>SUMIFS('Детализация отчётов'!N:N,'Детализация отчётов'!F:F,'Тех отчет'!B253,'Детализация отчётов'!J:J,"Продажа",'Детализация отчётов'!K:K,"Продажа")-SUMIFS('Детализация отчётов'!N:N,'Детализация отчётов'!F:F,'Тех отчет'!B253,'Детализация отчётов'!J:J,"Возврат",'Детализация отчётов'!K:K,"Возврат")</f>
        <v>0</v>
      </c>
      <c r="G253" s="24">
        <f>IFERROR(AVERAGEIFS('Детализация отчётов'!P:P,'Детализация отчётов'!F:F,'Тех отчет'!B253,'Детализация отчётов'!J:J,"Продажа",'Детализация отчётов'!K:K,"Продажа"),0)</f>
        <v>0</v>
      </c>
      <c r="H253" s="25" t="e">
        <f>INDEX('% выкупа'!B:B,MATCH(B253,'% выкупа'!A:A,0))</f>
        <v>#N/A</v>
      </c>
      <c r="I253" s="24">
        <f>IFERROR(INDEX(реклама!B:B,MATCH('Тех отчет'!B253,реклама!A:A,0)),0)</f>
        <v>0</v>
      </c>
      <c r="J253" s="24">
        <f>IFERROR(INDEX('Сумма по хранению'!B:B,MATCH(B253,'Сумма по хранению'!A:A,0)),0)</f>
        <v>0</v>
      </c>
      <c r="K253" s="24">
        <f>SUMIF('Детализация отчётов'!F:F,'Тех отчет'!B253, 'Детализация отчётов'!AK:AK)</f>
        <v>0</v>
      </c>
      <c r="L253" s="24" t="e">
        <f t="shared" si="20"/>
        <v>#DIV/0!</v>
      </c>
      <c r="M253" s="24" t="e">
        <f>INDEX('Остатки по складам'!B:B,MATCH(B253,'Остатки по складам'!A:A,0))</f>
        <v>#N/A</v>
      </c>
      <c r="N253" s="24">
        <f t="shared" si="21"/>
        <v>0</v>
      </c>
      <c r="O253" s="35">
        <f>SUMIF('Индекс локалицации'!A:A,'Тех отчет'!B253,'Индекс локалицации'!B:B)</f>
        <v>0</v>
      </c>
      <c r="P253" s="25" t="e">
        <f>AVERAGEIFS('Детализация отчётов'!W:W,'Детализация отчётов'!F:F,'Тех отчет'!B253,'Детализация отчётов'!J:J,"Продажа",'Детализация отчётов'!K:K,"Продажа")</f>
        <v>#DIV/0!</v>
      </c>
      <c r="Q253" s="23" t="e">
        <f>INDEX('Рейтинг по отзывам'!F:F,MATCH('Тех отчет'!B253,'Рейтинг по отзывам'!B:B,0))</f>
        <v>#N/A</v>
      </c>
      <c r="R253" s="26" t="e">
        <f>INDEX('рейтинг WB'!B:B,MATCH('Тех отчет'!B253,'рейтинг WB'!A:A,0))</f>
        <v>#N/A</v>
      </c>
      <c r="S253" s="27">
        <f>SUMIFS('Детализация отчётов'!AH:AH,'Детализация отчётов'!F:F,'Тех отчет'!B253,'Детализация отчётов'!J:J,"Продажа",'Детализация отчётов'!K:K,"Продажа")-SUMIFS('Детализация отчётов'!AH:AH,'Детализация отчётов'!F:F,'Тех отчет'!B253,'Детализация отчётов'!J:J,"Возврат",'Детализация отчётов'!K:K,"Возврат")</f>
        <v>0</v>
      </c>
      <c r="T253" s="23">
        <f>IFERROR(INDEX(Себестоимость!B:B,MATCH('Тех отчет'!B253,Себестоимость!A:A,0)),0)</f>
        <v>0</v>
      </c>
      <c r="U253" s="34" t="e">
        <f t="shared" si="22"/>
        <v>#DIV/0!</v>
      </c>
      <c r="V253" s="24">
        <f t="shared" si="24"/>
        <v>0</v>
      </c>
      <c r="W253" s="24">
        <f t="shared" si="25"/>
        <v>0</v>
      </c>
      <c r="X253" s="24" t="e">
        <f t="shared" si="23"/>
        <v>#DIV/0!</v>
      </c>
      <c r="Y253" s="23" t="e">
        <f>AVERAGEIFS('Детализация отчётов'!T:T,'Детализация отчётов'!F:F,'Тех отчет'!B253,'Детализация отчётов'!J:J,"Продажа",'Детализация отчётов'!K:K,"Продажа")</f>
        <v>#DIV/0!</v>
      </c>
      <c r="Z253" s="23">
        <f>SUMIF('Детализация отчётов'!F:F,'Тех отчет'!B253, 'Детализация отчётов'!AC:AC)</f>
        <v>0</v>
      </c>
      <c r="AA253" s="28"/>
      <c r="AB253" s="28"/>
      <c r="AC253" s="28"/>
      <c r="AD253" s="28"/>
      <c r="AE253" s="28"/>
      <c r="AF253" s="28"/>
    </row>
    <row r="254" spans="1:32" ht="15" thickBot="1">
      <c r="A254" s="23" t="s">
        <v>624</v>
      </c>
      <c r="B254" s="23" t="s">
        <v>190</v>
      </c>
      <c r="C254" s="24">
        <f>SUMIF(Продажи!F:F,'Тех отчет'!B254,Продажи!M:M)</f>
        <v>0</v>
      </c>
      <c r="D254" s="24">
        <f>SUMIF(Продажи!F:F,'Тех отчет'!B254,Продажи!L:L)</f>
        <v>0</v>
      </c>
      <c r="E254" s="24">
        <f>SUMIFS('Детализация отчётов'!T:T,'Детализация отчётов'!F:F,'Тех отчет'!B254,'Детализация отчётов'!J:J,"Продажа",'Детализация отчётов'!K:K,"Продажа")-SUMIFS('Детализация отчётов'!T:T,'Детализация отчётов'!F:F,'Тех отчет'!B254,'Детализация отчётов'!J:J,"Возврат",'Детализация отчётов'!K:K,"Возврат")</f>
        <v>0</v>
      </c>
      <c r="F254" s="24">
        <f>SUMIFS('Детализация отчётов'!N:N,'Детализация отчётов'!F:F,'Тех отчет'!B254,'Детализация отчётов'!J:J,"Продажа",'Детализация отчётов'!K:K,"Продажа")-SUMIFS('Детализация отчётов'!N:N,'Детализация отчётов'!F:F,'Тех отчет'!B254,'Детализация отчётов'!J:J,"Возврат",'Детализация отчётов'!K:K,"Возврат")</f>
        <v>0</v>
      </c>
      <c r="G254" s="24">
        <f>IFERROR(AVERAGEIFS('Детализация отчётов'!P:P,'Детализация отчётов'!F:F,'Тех отчет'!B254,'Детализация отчётов'!J:J,"Продажа",'Детализация отчётов'!K:K,"Продажа"),0)</f>
        <v>0</v>
      </c>
      <c r="H254" s="25" t="e">
        <f>INDEX('% выкупа'!B:B,MATCH(B254,'% выкупа'!A:A,0))</f>
        <v>#N/A</v>
      </c>
      <c r="I254" s="24">
        <f>IFERROR(INDEX(реклама!B:B,MATCH('Тех отчет'!B254,реклама!A:A,0)),0)</f>
        <v>0</v>
      </c>
      <c r="J254" s="24">
        <f>IFERROR(INDEX('Сумма по хранению'!B:B,MATCH(B254,'Сумма по хранению'!A:A,0)),0)</f>
        <v>0</v>
      </c>
      <c r="K254" s="24">
        <f>SUMIF('Детализация отчётов'!F:F,'Тех отчет'!B254, 'Детализация отчётов'!AK:AK)</f>
        <v>0</v>
      </c>
      <c r="L254" s="24" t="e">
        <f t="shared" si="20"/>
        <v>#DIV/0!</v>
      </c>
      <c r="M254" s="24" t="e">
        <f>INDEX('Остатки по складам'!B:B,MATCH(B254,'Остатки по складам'!A:A,0))</f>
        <v>#N/A</v>
      </c>
      <c r="N254" s="24">
        <f t="shared" si="21"/>
        <v>0</v>
      </c>
      <c r="O254" s="35">
        <f>SUMIF('Индекс локалицации'!A:A,'Тех отчет'!B254,'Индекс локалицации'!B:B)</f>
        <v>0</v>
      </c>
      <c r="P254" s="25" t="e">
        <f>AVERAGEIFS('Детализация отчётов'!W:W,'Детализация отчётов'!F:F,'Тех отчет'!B254,'Детализация отчётов'!J:J,"Продажа",'Детализация отчётов'!K:K,"Продажа")</f>
        <v>#DIV/0!</v>
      </c>
      <c r="Q254" s="23" t="e">
        <f>INDEX('Рейтинг по отзывам'!F:F,MATCH('Тех отчет'!B254,'Рейтинг по отзывам'!B:B,0))</f>
        <v>#N/A</v>
      </c>
      <c r="R254" s="26" t="e">
        <f>INDEX('рейтинг WB'!B:B,MATCH('Тех отчет'!B254,'рейтинг WB'!A:A,0))</f>
        <v>#N/A</v>
      </c>
      <c r="S254" s="27">
        <f>SUMIFS('Детализация отчётов'!AH:AH,'Детализация отчётов'!F:F,'Тех отчет'!B254,'Детализация отчётов'!J:J,"Продажа",'Детализация отчётов'!K:K,"Продажа")-SUMIFS('Детализация отчётов'!AH:AH,'Детализация отчётов'!F:F,'Тех отчет'!B254,'Детализация отчётов'!J:J,"Возврат",'Детализация отчётов'!K:K,"Возврат")</f>
        <v>0</v>
      </c>
      <c r="T254" s="23">
        <f>IFERROR(INDEX(Себестоимость!B:B,MATCH('Тех отчет'!B254,Себестоимость!A:A,0)),0)</f>
        <v>0</v>
      </c>
      <c r="U254" s="34" t="e">
        <f t="shared" si="22"/>
        <v>#DIV/0!</v>
      </c>
      <c r="V254" s="24">
        <f t="shared" si="24"/>
        <v>0</v>
      </c>
      <c r="W254" s="24">
        <f t="shared" si="25"/>
        <v>0</v>
      </c>
      <c r="X254" s="24" t="e">
        <f t="shared" si="23"/>
        <v>#DIV/0!</v>
      </c>
      <c r="Y254" s="23" t="e">
        <f>AVERAGEIFS('Детализация отчётов'!T:T,'Детализация отчётов'!F:F,'Тех отчет'!B254,'Детализация отчётов'!J:J,"Продажа",'Детализация отчётов'!K:K,"Продажа")</f>
        <v>#DIV/0!</v>
      </c>
      <c r="Z254" s="23">
        <f>SUMIF('Детализация отчётов'!F:F,'Тех отчет'!B254, 'Детализация отчётов'!AC:AC)</f>
        <v>0</v>
      </c>
      <c r="AA254" s="28"/>
      <c r="AB254" s="28"/>
      <c r="AC254" s="28"/>
      <c r="AD254" s="28"/>
      <c r="AE254" s="28"/>
      <c r="AF254" s="28"/>
    </row>
    <row r="255" spans="1:32" ht="15" thickBot="1">
      <c r="A255" s="23" t="s">
        <v>624</v>
      </c>
      <c r="B255" s="23" t="s">
        <v>215</v>
      </c>
      <c r="C255" s="24">
        <f>SUMIF(Продажи!F:F,'Тех отчет'!B255,Продажи!M:M)</f>
        <v>0</v>
      </c>
      <c r="D255" s="24">
        <f>SUMIF(Продажи!F:F,'Тех отчет'!B255,Продажи!L:L)</f>
        <v>0</v>
      </c>
      <c r="E255" s="24">
        <f>SUMIFS('Детализация отчётов'!T:T,'Детализация отчётов'!F:F,'Тех отчет'!B255,'Детализация отчётов'!J:J,"Продажа",'Детализация отчётов'!K:K,"Продажа")-SUMIFS('Детализация отчётов'!T:T,'Детализация отчётов'!F:F,'Тех отчет'!B255,'Детализация отчётов'!J:J,"Возврат",'Детализация отчётов'!K:K,"Возврат")</f>
        <v>0</v>
      </c>
      <c r="F255" s="24">
        <f>SUMIFS('Детализация отчётов'!N:N,'Детализация отчётов'!F:F,'Тех отчет'!B255,'Детализация отчётов'!J:J,"Продажа",'Детализация отчётов'!K:K,"Продажа")-SUMIFS('Детализация отчётов'!N:N,'Детализация отчётов'!F:F,'Тех отчет'!B255,'Детализация отчётов'!J:J,"Возврат",'Детализация отчётов'!K:K,"Возврат")</f>
        <v>0</v>
      </c>
      <c r="G255" s="24">
        <f>IFERROR(AVERAGEIFS('Детализация отчётов'!P:P,'Детализация отчётов'!F:F,'Тех отчет'!B255,'Детализация отчётов'!J:J,"Продажа",'Детализация отчётов'!K:K,"Продажа"),0)</f>
        <v>0</v>
      </c>
      <c r="H255" s="25" t="e">
        <f>INDEX('% выкупа'!B:B,MATCH(B255,'% выкупа'!A:A,0))</f>
        <v>#N/A</v>
      </c>
      <c r="I255" s="24">
        <f>IFERROR(INDEX(реклама!B:B,MATCH('Тех отчет'!B255,реклама!A:A,0)),0)</f>
        <v>0</v>
      </c>
      <c r="J255" s="24">
        <f>IFERROR(INDEX('Сумма по хранению'!B:B,MATCH(B255,'Сумма по хранению'!A:A,0)),0)</f>
        <v>0</v>
      </c>
      <c r="K255" s="24">
        <f>SUMIF('Детализация отчётов'!F:F,'Тех отчет'!B255, 'Детализация отчётов'!AK:AK)</f>
        <v>0</v>
      </c>
      <c r="L255" s="24" t="e">
        <f t="shared" si="20"/>
        <v>#DIV/0!</v>
      </c>
      <c r="M255" s="24" t="e">
        <f>INDEX('Остатки по складам'!B:B,MATCH(B255,'Остатки по складам'!A:A,0))</f>
        <v>#N/A</v>
      </c>
      <c r="N255" s="24">
        <f t="shared" si="21"/>
        <v>0</v>
      </c>
      <c r="O255" s="35">
        <f>SUMIF('Индекс локалицации'!A:A,'Тех отчет'!B255,'Индекс локалицации'!B:B)</f>
        <v>0</v>
      </c>
      <c r="P255" s="25" t="e">
        <f>AVERAGEIFS('Детализация отчётов'!W:W,'Детализация отчётов'!F:F,'Тех отчет'!B255,'Детализация отчётов'!J:J,"Продажа",'Детализация отчётов'!K:K,"Продажа")</f>
        <v>#DIV/0!</v>
      </c>
      <c r="Q255" s="23" t="e">
        <f>INDEX('Рейтинг по отзывам'!F:F,MATCH('Тех отчет'!B255,'Рейтинг по отзывам'!B:B,0))</f>
        <v>#N/A</v>
      </c>
      <c r="R255" s="26" t="e">
        <f>INDEX('рейтинг WB'!B:B,MATCH('Тех отчет'!B255,'рейтинг WB'!A:A,0))</f>
        <v>#N/A</v>
      </c>
      <c r="S255" s="27">
        <f>SUMIFS('Детализация отчётов'!AH:AH,'Детализация отчётов'!F:F,'Тех отчет'!B255,'Детализация отчётов'!J:J,"Продажа",'Детализация отчётов'!K:K,"Продажа")-SUMIFS('Детализация отчётов'!AH:AH,'Детализация отчётов'!F:F,'Тех отчет'!B255,'Детализация отчётов'!J:J,"Возврат",'Детализация отчётов'!K:K,"Возврат")</f>
        <v>0</v>
      </c>
      <c r="T255" s="23">
        <f>IFERROR(INDEX(Себестоимость!B:B,MATCH('Тех отчет'!B255,Себестоимость!A:A,0)),0)</f>
        <v>0</v>
      </c>
      <c r="U255" s="34" t="e">
        <f t="shared" si="22"/>
        <v>#DIV/0!</v>
      </c>
      <c r="V255" s="24">
        <f t="shared" si="24"/>
        <v>0</v>
      </c>
      <c r="W255" s="24">
        <f t="shared" si="25"/>
        <v>0</v>
      </c>
      <c r="X255" s="24" t="e">
        <f t="shared" si="23"/>
        <v>#DIV/0!</v>
      </c>
      <c r="Y255" s="23" t="e">
        <f>AVERAGEIFS('Детализация отчётов'!T:T,'Детализация отчётов'!F:F,'Тех отчет'!B255,'Детализация отчётов'!J:J,"Продажа",'Детализация отчётов'!K:K,"Продажа")</f>
        <v>#DIV/0!</v>
      </c>
      <c r="Z255" s="23">
        <f>SUMIF('Детализация отчётов'!F:F,'Тех отчет'!B255, 'Детализация отчётов'!AC:AC)</f>
        <v>0</v>
      </c>
      <c r="AA255" s="28"/>
      <c r="AB255" s="28"/>
      <c r="AC255" s="28"/>
      <c r="AD255" s="28"/>
      <c r="AE255" s="28"/>
      <c r="AF255" s="28"/>
    </row>
    <row r="256" spans="1:32" ht="15" thickBot="1">
      <c r="A256" s="23"/>
      <c r="B256" s="23" t="s">
        <v>280</v>
      </c>
      <c r="C256" s="24">
        <f>SUMIF(Продажи!F:F,'Тех отчет'!B256,Продажи!M:M)</f>
        <v>0</v>
      </c>
      <c r="D256" s="24">
        <f>SUMIF(Продажи!F:F,'Тех отчет'!B256,Продажи!L:L)</f>
        <v>0</v>
      </c>
      <c r="E256" s="24">
        <f>SUMIFS('Детализация отчётов'!T:T,'Детализация отчётов'!F:F,'Тех отчет'!B256,'Детализация отчётов'!J:J,"Продажа",'Детализация отчётов'!K:K,"Продажа")-SUMIFS('Детализация отчётов'!T:T,'Детализация отчётов'!F:F,'Тех отчет'!B256,'Детализация отчётов'!J:J,"Возврат",'Детализация отчётов'!K:K,"Возврат")</f>
        <v>0</v>
      </c>
      <c r="F256" s="24">
        <f>SUMIFS('Детализация отчётов'!N:N,'Детализация отчётов'!F:F,'Тех отчет'!B256,'Детализация отчётов'!J:J,"Продажа",'Детализация отчётов'!K:K,"Продажа")-SUMIFS('Детализация отчётов'!N:N,'Детализация отчётов'!F:F,'Тех отчет'!B256,'Детализация отчётов'!J:J,"Возврат",'Детализация отчётов'!K:K,"Возврат")</f>
        <v>0</v>
      </c>
      <c r="G256" s="24">
        <f>IFERROR(AVERAGEIFS('Детализация отчётов'!P:P,'Детализация отчётов'!F:F,'Тех отчет'!B256,'Детализация отчётов'!J:J,"Продажа",'Детализация отчётов'!K:K,"Продажа"),0)</f>
        <v>0</v>
      </c>
      <c r="H256" s="25" t="e">
        <f>INDEX('% выкупа'!B:B,MATCH(B256,'% выкупа'!A:A,0))</f>
        <v>#N/A</v>
      </c>
      <c r="I256" s="24">
        <f>IFERROR(INDEX(реклама!B:B,MATCH('Тех отчет'!B256,реклама!A:A,0)),0)</f>
        <v>0</v>
      </c>
      <c r="J256" s="24">
        <f>IFERROR(INDEX('Сумма по хранению'!B:B,MATCH(B256,'Сумма по хранению'!A:A,0)),0)</f>
        <v>0</v>
      </c>
      <c r="K256" s="24">
        <f>SUMIF('Детализация отчётов'!F:F,'Тех отчет'!B256, 'Детализация отчётов'!AK:AK)</f>
        <v>0</v>
      </c>
      <c r="L256" s="24" t="e">
        <f t="shared" si="20"/>
        <v>#DIV/0!</v>
      </c>
      <c r="M256" s="24" t="e">
        <f>INDEX('Остатки по складам'!B:B,MATCH(B256,'Остатки по складам'!A:A,0))</f>
        <v>#N/A</v>
      </c>
      <c r="N256" s="24">
        <f t="shared" si="21"/>
        <v>0</v>
      </c>
      <c r="O256" s="35">
        <f>SUMIF('Индекс локалицации'!A:A,'Тех отчет'!B256,'Индекс локалицации'!B:B)</f>
        <v>0</v>
      </c>
      <c r="P256" s="25" t="e">
        <f>AVERAGEIFS('Детализация отчётов'!W:W,'Детализация отчётов'!F:F,'Тех отчет'!B256,'Детализация отчётов'!J:J,"Продажа",'Детализация отчётов'!K:K,"Продажа")</f>
        <v>#DIV/0!</v>
      </c>
      <c r="Q256" s="23" t="e">
        <f>INDEX('Рейтинг по отзывам'!F:F,MATCH('Тех отчет'!B256,'Рейтинг по отзывам'!B:B,0))</f>
        <v>#N/A</v>
      </c>
      <c r="R256" s="26" t="e">
        <f>INDEX('рейтинг WB'!B:B,MATCH('Тех отчет'!B256,'рейтинг WB'!A:A,0))</f>
        <v>#N/A</v>
      </c>
      <c r="S256" s="27">
        <f>SUMIFS('Детализация отчётов'!AH:AH,'Детализация отчётов'!F:F,'Тех отчет'!B256,'Детализация отчётов'!J:J,"Продажа",'Детализация отчётов'!K:K,"Продажа")-SUMIFS('Детализация отчётов'!AH:AH,'Детализация отчётов'!F:F,'Тех отчет'!B256,'Детализация отчётов'!J:J,"Возврат",'Детализация отчётов'!K:K,"Возврат")</f>
        <v>0</v>
      </c>
      <c r="T256" s="23">
        <f>IFERROR(INDEX(Себестоимость!B:B,MATCH('Тех отчет'!B256,Себестоимость!A:A,0)),0)</f>
        <v>0</v>
      </c>
      <c r="U256" s="34" t="e">
        <f t="shared" si="22"/>
        <v>#DIV/0!</v>
      </c>
      <c r="V256" s="24">
        <f t="shared" si="24"/>
        <v>0</v>
      </c>
      <c r="W256" s="24">
        <f t="shared" si="25"/>
        <v>0</v>
      </c>
      <c r="X256" s="24" t="e">
        <f t="shared" si="23"/>
        <v>#DIV/0!</v>
      </c>
      <c r="Y256" s="23" t="e">
        <f>AVERAGEIFS('Детализация отчётов'!T:T,'Детализация отчётов'!F:F,'Тех отчет'!B256,'Детализация отчётов'!J:J,"Продажа",'Детализация отчётов'!K:K,"Продажа")</f>
        <v>#DIV/0!</v>
      </c>
      <c r="Z256" s="23">
        <f>SUMIF('Детализация отчётов'!F:F,'Тех отчет'!B256, 'Детализация отчётов'!AC:AC)</f>
        <v>0</v>
      </c>
      <c r="AA256" s="28"/>
      <c r="AB256" s="28"/>
      <c r="AC256" s="28"/>
      <c r="AD256" s="28"/>
      <c r="AE256" s="28"/>
      <c r="AF256" s="28"/>
    </row>
    <row r="257" spans="1:32" ht="15" thickBot="1">
      <c r="A257" s="23"/>
      <c r="B257" s="23" t="s">
        <v>137</v>
      </c>
      <c r="C257" s="24">
        <f>SUMIF(Продажи!F:F,'Тех отчет'!B257,Продажи!M:M)</f>
        <v>0</v>
      </c>
      <c r="D257" s="24">
        <f>SUMIF(Продажи!F:F,'Тех отчет'!B257,Продажи!L:L)</f>
        <v>0</v>
      </c>
      <c r="E257" s="24">
        <f>SUMIFS('Детализация отчётов'!T:T,'Детализация отчётов'!F:F,'Тех отчет'!B257,'Детализация отчётов'!J:J,"Продажа",'Детализация отчётов'!K:K,"Продажа")-SUMIFS('Детализация отчётов'!T:T,'Детализация отчётов'!F:F,'Тех отчет'!B257,'Детализация отчётов'!J:J,"Возврат",'Детализация отчётов'!K:K,"Возврат")</f>
        <v>0</v>
      </c>
      <c r="F257" s="24">
        <f>SUMIFS('Детализация отчётов'!N:N,'Детализация отчётов'!F:F,'Тех отчет'!B257,'Детализация отчётов'!J:J,"Продажа",'Детализация отчётов'!K:K,"Продажа")-SUMIFS('Детализация отчётов'!N:N,'Детализация отчётов'!F:F,'Тех отчет'!B257,'Детализация отчётов'!J:J,"Возврат",'Детализация отчётов'!K:K,"Возврат")</f>
        <v>0</v>
      </c>
      <c r="G257" s="24">
        <f>IFERROR(AVERAGEIFS('Детализация отчётов'!P:P,'Детализация отчётов'!F:F,'Тех отчет'!B257,'Детализация отчётов'!J:J,"Продажа",'Детализация отчётов'!K:K,"Продажа"),0)</f>
        <v>0</v>
      </c>
      <c r="H257" s="25" t="e">
        <f>INDEX('% выкупа'!B:B,MATCH(B257,'% выкупа'!A:A,0))</f>
        <v>#N/A</v>
      </c>
      <c r="I257" s="24">
        <f>IFERROR(INDEX(реклама!B:B,MATCH('Тех отчет'!B257,реклама!A:A,0)),0)</f>
        <v>0</v>
      </c>
      <c r="J257" s="24">
        <f>IFERROR(INDEX('Сумма по хранению'!B:B,MATCH(B257,'Сумма по хранению'!A:A,0)),0)</f>
        <v>0</v>
      </c>
      <c r="K257" s="24">
        <f>SUMIF('Детализация отчётов'!F:F,'Тех отчет'!B257, 'Детализация отчётов'!AK:AK)</f>
        <v>0</v>
      </c>
      <c r="L257" s="24" t="e">
        <f t="shared" si="20"/>
        <v>#DIV/0!</v>
      </c>
      <c r="M257" s="24" t="e">
        <f>INDEX('Остатки по складам'!B:B,MATCH(B257,'Остатки по складам'!A:A,0))</f>
        <v>#N/A</v>
      </c>
      <c r="N257" s="24">
        <f t="shared" si="21"/>
        <v>0</v>
      </c>
      <c r="O257" s="35">
        <f>SUMIF('Индекс локалицации'!A:A,'Тех отчет'!B257,'Индекс локалицации'!B:B)</f>
        <v>0</v>
      </c>
      <c r="P257" s="25" t="e">
        <f>AVERAGEIFS('Детализация отчётов'!W:W,'Детализация отчётов'!F:F,'Тех отчет'!B257,'Детализация отчётов'!J:J,"Продажа",'Детализация отчётов'!K:K,"Продажа")</f>
        <v>#DIV/0!</v>
      </c>
      <c r="Q257" s="23" t="e">
        <f>INDEX('Рейтинг по отзывам'!F:F,MATCH('Тех отчет'!B257,'Рейтинг по отзывам'!B:B,0))</f>
        <v>#N/A</v>
      </c>
      <c r="R257" s="26" t="e">
        <f>INDEX('рейтинг WB'!B:B,MATCH('Тех отчет'!B257,'рейтинг WB'!A:A,0))</f>
        <v>#N/A</v>
      </c>
      <c r="S257" s="27">
        <f>SUMIFS('Детализация отчётов'!AH:AH,'Детализация отчётов'!F:F,'Тех отчет'!B257,'Детализация отчётов'!J:J,"Продажа",'Детализация отчётов'!K:K,"Продажа")-SUMIFS('Детализация отчётов'!AH:AH,'Детализация отчётов'!F:F,'Тех отчет'!B257,'Детализация отчётов'!J:J,"Возврат",'Детализация отчётов'!K:K,"Возврат")</f>
        <v>0</v>
      </c>
      <c r="T257" s="23">
        <f>IFERROR(INDEX(Себестоимость!B:B,MATCH('Тех отчет'!B257,Себестоимость!A:A,0)),0)</f>
        <v>0</v>
      </c>
      <c r="U257" s="34" t="e">
        <f t="shared" si="22"/>
        <v>#DIV/0!</v>
      </c>
      <c r="V257" s="24">
        <f t="shared" si="24"/>
        <v>0</v>
      </c>
      <c r="W257" s="24">
        <f t="shared" si="25"/>
        <v>0</v>
      </c>
      <c r="X257" s="24" t="e">
        <f t="shared" si="23"/>
        <v>#DIV/0!</v>
      </c>
      <c r="Y257" s="23" t="e">
        <f>AVERAGEIFS('Детализация отчётов'!T:T,'Детализация отчётов'!F:F,'Тех отчет'!B257,'Детализация отчётов'!J:J,"Продажа",'Детализация отчётов'!K:K,"Продажа")</f>
        <v>#DIV/0!</v>
      </c>
      <c r="Z257" s="23">
        <f>SUMIF('Детализация отчётов'!F:F,'Тех отчет'!B257, 'Детализация отчётов'!AC:AC)</f>
        <v>0</v>
      </c>
      <c r="AA257" s="28"/>
      <c r="AB257" s="28"/>
      <c r="AC257" s="28"/>
      <c r="AD257" s="28"/>
      <c r="AE257" s="28"/>
      <c r="AF257" s="28"/>
    </row>
    <row r="258" spans="1:32" ht="15" thickBot="1">
      <c r="A258" s="23"/>
      <c r="B258" s="23" t="s">
        <v>132</v>
      </c>
      <c r="C258" s="24">
        <f>SUMIF(Продажи!F:F,'Тех отчет'!B258,Продажи!M:M)</f>
        <v>0</v>
      </c>
      <c r="D258" s="24">
        <f>SUMIF(Продажи!F:F,'Тех отчет'!B258,Продажи!L:L)</f>
        <v>0</v>
      </c>
      <c r="E258" s="24">
        <f>SUMIFS('Детализация отчётов'!T:T,'Детализация отчётов'!F:F,'Тех отчет'!B258,'Детализация отчётов'!J:J,"Продажа",'Детализация отчётов'!K:K,"Продажа")-SUMIFS('Детализация отчётов'!T:T,'Детализация отчётов'!F:F,'Тех отчет'!B258,'Детализация отчётов'!J:J,"Возврат",'Детализация отчётов'!K:K,"Возврат")</f>
        <v>0</v>
      </c>
      <c r="F258" s="24">
        <f>SUMIFS('Детализация отчётов'!N:N,'Детализация отчётов'!F:F,'Тех отчет'!B258,'Детализация отчётов'!J:J,"Продажа",'Детализация отчётов'!K:K,"Продажа")-SUMIFS('Детализация отчётов'!N:N,'Детализация отчётов'!F:F,'Тех отчет'!B258,'Детализация отчётов'!J:J,"Возврат",'Детализация отчётов'!K:K,"Возврат")</f>
        <v>0</v>
      </c>
      <c r="G258" s="24">
        <f>IFERROR(AVERAGEIFS('Детализация отчётов'!P:P,'Детализация отчётов'!F:F,'Тех отчет'!B258,'Детализация отчётов'!J:J,"Продажа",'Детализация отчётов'!K:K,"Продажа"),0)</f>
        <v>0</v>
      </c>
      <c r="H258" s="25" t="e">
        <f>INDEX('% выкупа'!B:B,MATCH(B258,'% выкупа'!A:A,0))</f>
        <v>#N/A</v>
      </c>
      <c r="I258" s="24">
        <f>IFERROR(INDEX(реклама!B:B,MATCH('Тех отчет'!B258,реклама!A:A,0)),0)</f>
        <v>0</v>
      </c>
      <c r="J258" s="24">
        <f>IFERROR(INDEX('Сумма по хранению'!B:B,MATCH(B258,'Сумма по хранению'!A:A,0)),0)</f>
        <v>0</v>
      </c>
      <c r="K258" s="24">
        <f>SUMIF('Детализация отчётов'!F:F,'Тех отчет'!B258, 'Детализация отчётов'!AK:AK)</f>
        <v>0</v>
      </c>
      <c r="L258" s="24" t="e">
        <f t="shared" si="20"/>
        <v>#DIV/0!</v>
      </c>
      <c r="M258" s="24" t="e">
        <f>INDEX('Остатки по складам'!B:B,MATCH(B258,'Остатки по складам'!A:A,0))</f>
        <v>#N/A</v>
      </c>
      <c r="N258" s="24">
        <f t="shared" si="21"/>
        <v>0</v>
      </c>
      <c r="O258" s="35">
        <f>SUMIF('Индекс локалицации'!A:A,'Тех отчет'!B258,'Индекс локалицации'!B:B)</f>
        <v>0</v>
      </c>
      <c r="P258" s="25" t="e">
        <f>AVERAGEIFS('Детализация отчётов'!W:W,'Детализация отчётов'!F:F,'Тех отчет'!B258,'Детализация отчётов'!J:J,"Продажа",'Детализация отчётов'!K:K,"Продажа")</f>
        <v>#DIV/0!</v>
      </c>
      <c r="Q258" s="23" t="e">
        <f>INDEX('Рейтинг по отзывам'!F:F,MATCH('Тех отчет'!B258,'Рейтинг по отзывам'!B:B,0))</f>
        <v>#N/A</v>
      </c>
      <c r="R258" s="26" t="e">
        <f>INDEX('рейтинг WB'!B:B,MATCH('Тех отчет'!B258,'рейтинг WB'!A:A,0))</f>
        <v>#N/A</v>
      </c>
      <c r="S258" s="27">
        <f>SUMIFS('Детализация отчётов'!AH:AH,'Детализация отчётов'!F:F,'Тех отчет'!B258,'Детализация отчётов'!J:J,"Продажа",'Детализация отчётов'!K:K,"Продажа")-SUMIFS('Детализация отчётов'!AH:AH,'Детализация отчётов'!F:F,'Тех отчет'!B258,'Детализация отчётов'!J:J,"Возврат",'Детализация отчётов'!K:K,"Возврат")</f>
        <v>0</v>
      </c>
      <c r="T258" s="23">
        <f>IFERROR(INDEX(Себестоимость!B:B,MATCH('Тех отчет'!B258,Себестоимость!A:A,0)),0)</f>
        <v>0</v>
      </c>
      <c r="U258" s="34" t="e">
        <f t="shared" si="22"/>
        <v>#DIV/0!</v>
      </c>
      <c r="V258" s="24">
        <f t="shared" si="24"/>
        <v>0</v>
      </c>
      <c r="W258" s="24">
        <f t="shared" si="25"/>
        <v>0</v>
      </c>
      <c r="X258" s="24" t="e">
        <f t="shared" si="23"/>
        <v>#DIV/0!</v>
      </c>
      <c r="Y258" s="23" t="e">
        <f>AVERAGEIFS('Детализация отчётов'!T:T,'Детализация отчётов'!F:F,'Тех отчет'!B258,'Детализация отчётов'!J:J,"Продажа",'Детализация отчётов'!K:K,"Продажа")</f>
        <v>#DIV/0!</v>
      </c>
      <c r="Z258" s="23">
        <f>SUMIF('Детализация отчётов'!F:F,'Тех отчет'!B258, 'Детализация отчётов'!AC:AC)</f>
        <v>0</v>
      </c>
      <c r="AA258" s="28"/>
      <c r="AB258" s="28"/>
      <c r="AC258" s="28"/>
      <c r="AD258" s="28"/>
      <c r="AE258" s="28"/>
      <c r="AF258" s="28"/>
    </row>
    <row r="259" spans="1:32" ht="15" thickBot="1">
      <c r="A259" s="23"/>
      <c r="B259" s="23" t="s">
        <v>133</v>
      </c>
      <c r="C259" s="24">
        <f>SUMIF(Продажи!F:F,'Тех отчет'!B259,Продажи!M:M)</f>
        <v>0</v>
      </c>
      <c r="D259" s="24">
        <f>SUMIF(Продажи!F:F,'Тех отчет'!B259,Продажи!L:L)</f>
        <v>0</v>
      </c>
      <c r="E259" s="24">
        <f>SUMIFS('Детализация отчётов'!T:T,'Детализация отчётов'!F:F,'Тех отчет'!B259,'Детализация отчётов'!J:J,"Продажа",'Детализация отчётов'!K:K,"Продажа")-SUMIFS('Детализация отчётов'!T:T,'Детализация отчётов'!F:F,'Тех отчет'!B259,'Детализация отчётов'!J:J,"Возврат",'Детализация отчётов'!K:K,"Возврат")</f>
        <v>0</v>
      </c>
      <c r="F259" s="24">
        <f>SUMIFS('Детализация отчётов'!N:N,'Детализация отчётов'!F:F,'Тех отчет'!B259,'Детализация отчётов'!J:J,"Продажа",'Детализация отчётов'!K:K,"Продажа")-SUMIFS('Детализация отчётов'!N:N,'Детализация отчётов'!F:F,'Тех отчет'!B259,'Детализация отчётов'!J:J,"Возврат",'Детализация отчётов'!K:K,"Возврат")</f>
        <v>0</v>
      </c>
      <c r="G259" s="24">
        <f>IFERROR(AVERAGEIFS('Детализация отчётов'!P:P,'Детализация отчётов'!F:F,'Тех отчет'!B259,'Детализация отчётов'!J:J,"Продажа",'Детализация отчётов'!K:K,"Продажа"),0)</f>
        <v>0</v>
      </c>
      <c r="H259" s="25" t="e">
        <f>INDEX('% выкупа'!B:B,MATCH(B259,'% выкупа'!A:A,0))</f>
        <v>#N/A</v>
      </c>
      <c r="I259" s="24">
        <f>IFERROR(INDEX(реклама!B:B,MATCH('Тех отчет'!B259,реклама!A:A,0)),0)</f>
        <v>0</v>
      </c>
      <c r="J259" s="24">
        <f>IFERROR(INDEX('Сумма по хранению'!B:B,MATCH(B259,'Сумма по хранению'!A:A,0)),0)</f>
        <v>0</v>
      </c>
      <c r="K259" s="24">
        <f>SUMIF('Детализация отчётов'!F:F,'Тех отчет'!B259, 'Детализация отчётов'!AK:AK)</f>
        <v>0</v>
      </c>
      <c r="L259" s="24" t="e">
        <f t="shared" si="20"/>
        <v>#DIV/0!</v>
      </c>
      <c r="M259" s="24" t="e">
        <f>INDEX('Остатки по складам'!B:B,MATCH(B259,'Остатки по складам'!A:A,0))</f>
        <v>#N/A</v>
      </c>
      <c r="N259" s="24">
        <f t="shared" si="21"/>
        <v>0</v>
      </c>
      <c r="O259" s="35">
        <f>SUMIF('Индекс локалицации'!A:A,'Тех отчет'!B259,'Индекс локалицации'!B:B)</f>
        <v>0</v>
      </c>
      <c r="P259" s="25" t="e">
        <f>AVERAGEIFS('Детализация отчётов'!W:W,'Детализация отчётов'!F:F,'Тех отчет'!B259,'Детализация отчётов'!J:J,"Продажа",'Детализация отчётов'!K:K,"Продажа")</f>
        <v>#DIV/0!</v>
      </c>
      <c r="Q259" s="23" t="e">
        <f>INDEX('Рейтинг по отзывам'!F:F,MATCH('Тех отчет'!B259,'Рейтинг по отзывам'!B:B,0))</f>
        <v>#N/A</v>
      </c>
      <c r="R259" s="26" t="e">
        <f>INDEX('рейтинг WB'!B:B,MATCH('Тех отчет'!B259,'рейтинг WB'!A:A,0))</f>
        <v>#N/A</v>
      </c>
      <c r="S259" s="27">
        <f>SUMIFS('Детализация отчётов'!AH:AH,'Детализация отчётов'!F:F,'Тех отчет'!B259,'Детализация отчётов'!J:J,"Продажа",'Детализация отчётов'!K:K,"Продажа")-SUMIFS('Детализация отчётов'!AH:AH,'Детализация отчётов'!F:F,'Тех отчет'!B259,'Детализация отчётов'!J:J,"Возврат",'Детализация отчётов'!K:K,"Возврат")</f>
        <v>0</v>
      </c>
      <c r="T259" s="23">
        <f>IFERROR(INDEX(Себестоимость!B:B,MATCH('Тех отчет'!B259,Себестоимость!A:A,0)),0)</f>
        <v>0</v>
      </c>
      <c r="U259" s="34" t="e">
        <f t="shared" si="22"/>
        <v>#DIV/0!</v>
      </c>
      <c r="V259" s="24">
        <f t="shared" si="24"/>
        <v>0</v>
      </c>
      <c r="W259" s="24">
        <f t="shared" si="25"/>
        <v>0</v>
      </c>
      <c r="X259" s="24" t="e">
        <f t="shared" si="23"/>
        <v>#DIV/0!</v>
      </c>
      <c r="Y259" s="23" t="e">
        <f>AVERAGEIFS('Детализация отчётов'!T:T,'Детализация отчётов'!F:F,'Тех отчет'!B259,'Детализация отчётов'!J:J,"Продажа",'Детализация отчётов'!K:K,"Продажа")</f>
        <v>#DIV/0!</v>
      </c>
      <c r="Z259" s="23">
        <f>SUMIF('Детализация отчётов'!F:F,'Тех отчет'!B259, 'Детализация отчётов'!AC:AC)</f>
        <v>0</v>
      </c>
      <c r="AA259" s="28"/>
      <c r="AB259" s="28"/>
      <c r="AC259" s="28"/>
      <c r="AD259" s="28"/>
      <c r="AE259" s="28"/>
      <c r="AF259" s="28"/>
    </row>
    <row r="260" spans="1:32" ht="15" thickBot="1">
      <c r="A260" s="23"/>
      <c r="B260" s="23" t="s">
        <v>136</v>
      </c>
      <c r="C260" s="24">
        <f>SUMIF(Продажи!F:F,'Тех отчет'!B260,Продажи!M:M)</f>
        <v>0</v>
      </c>
      <c r="D260" s="24">
        <f>SUMIF(Продажи!F:F,'Тех отчет'!B260,Продажи!L:L)</f>
        <v>0</v>
      </c>
      <c r="E260" s="24">
        <f>SUMIFS('Детализация отчётов'!T:T,'Детализация отчётов'!F:F,'Тех отчет'!B260,'Детализация отчётов'!J:J,"Продажа",'Детализация отчётов'!K:K,"Продажа")-SUMIFS('Детализация отчётов'!T:T,'Детализация отчётов'!F:F,'Тех отчет'!B260,'Детализация отчётов'!J:J,"Возврат",'Детализация отчётов'!K:K,"Возврат")</f>
        <v>0</v>
      </c>
      <c r="F260" s="24">
        <f>SUMIFS('Детализация отчётов'!N:N,'Детализация отчётов'!F:F,'Тех отчет'!B260,'Детализация отчётов'!J:J,"Продажа",'Детализация отчётов'!K:K,"Продажа")-SUMIFS('Детализация отчётов'!N:N,'Детализация отчётов'!F:F,'Тех отчет'!B260,'Детализация отчётов'!J:J,"Возврат",'Детализация отчётов'!K:K,"Возврат")</f>
        <v>0</v>
      </c>
      <c r="G260" s="24">
        <f>IFERROR(AVERAGEIFS('Детализация отчётов'!P:P,'Детализация отчётов'!F:F,'Тех отчет'!B260,'Детализация отчётов'!J:J,"Продажа",'Детализация отчётов'!K:K,"Продажа"),0)</f>
        <v>0</v>
      </c>
      <c r="H260" s="25" t="e">
        <f>INDEX('% выкупа'!B:B,MATCH(B260,'% выкупа'!A:A,0))</f>
        <v>#N/A</v>
      </c>
      <c r="I260" s="24">
        <f>IFERROR(INDEX(реклама!B:B,MATCH('Тех отчет'!B260,реклама!A:A,0)),0)</f>
        <v>0</v>
      </c>
      <c r="J260" s="24">
        <f>IFERROR(INDEX('Сумма по хранению'!B:B,MATCH(B260,'Сумма по хранению'!A:A,0)),0)</f>
        <v>0</v>
      </c>
      <c r="K260" s="24">
        <f>SUMIF('Детализация отчётов'!F:F,'Тех отчет'!B260, 'Детализация отчётов'!AK:AK)</f>
        <v>0</v>
      </c>
      <c r="L260" s="24" t="e">
        <f t="shared" ref="L260:L262" si="26">K260/F260</f>
        <v>#DIV/0!</v>
      </c>
      <c r="M260" s="24" t="e">
        <f>INDEX('Остатки по складам'!B:B,MATCH(B260,'Остатки по складам'!A:A,0))</f>
        <v>#N/A</v>
      </c>
      <c r="N260" s="24">
        <f t="shared" ref="N260:N262" si="27">IFERROR(M260/F260*7,0)</f>
        <v>0</v>
      </c>
      <c r="O260" s="35">
        <f>SUMIF('Индекс локалицации'!A:A,'Тех отчет'!B260,'Индекс локалицации'!B:B)</f>
        <v>0</v>
      </c>
      <c r="P260" s="25" t="e">
        <f>AVERAGEIFS('Детализация отчётов'!W:W,'Детализация отчётов'!F:F,'Тех отчет'!B260,'Детализация отчётов'!J:J,"Продажа",'Детализация отчётов'!K:K,"Продажа")</f>
        <v>#DIV/0!</v>
      </c>
      <c r="Q260" s="23" t="e">
        <f>INDEX('Рейтинг по отзывам'!F:F,MATCH('Тех отчет'!B260,'Рейтинг по отзывам'!B:B,0))</f>
        <v>#N/A</v>
      </c>
      <c r="R260" s="26" t="e">
        <f>INDEX('рейтинг WB'!B:B,MATCH('Тех отчет'!B260,'рейтинг WB'!A:A,0))</f>
        <v>#N/A</v>
      </c>
      <c r="S260" s="27">
        <f>SUMIFS('Детализация отчётов'!AH:AH,'Детализация отчётов'!F:F,'Тех отчет'!B260,'Детализация отчётов'!J:J,"Продажа",'Детализация отчётов'!K:K,"Продажа")-SUMIFS('Детализация отчётов'!AH:AH,'Детализация отчётов'!F:F,'Тех отчет'!B260,'Детализация отчётов'!J:J,"Возврат",'Детализация отчётов'!K:K,"Возврат")</f>
        <v>0</v>
      </c>
      <c r="T260" s="23">
        <f>IFERROR(INDEX(Себестоимость!B:B,MATCH('Тех отчет'!B260,Себестоимость!A:A,0)),0)</f>
        <v>0</v>
      </c>
      <c r="U260" s="34" t="e">
        <f t="shared" ref="U260:U262" si="28">V260/E260</f>
        <v>#DIV/0!</v>
      </c>
      <c r="V260" s="24">
        <f t="shared" si="24"/>
        <v>0</v>
      </c>
      <c r="W260" s="24">
        <f t="shared" si="25"/>
        <v>0</v>
      </c>
      <c r="X260" s="24" t="e">
        <f t="shared" ref="X260:X262" si="29">V260/F260</f>
        <v>#DIV/0!</v>
      </c>
      <c r="Y260" s="23" t="e">
        <f>AVERAGEIFS('Детализация отчётов'!T:T,'Детализация отчётов'!F:F,'Тех отчет'!B260,'Детализация отчётов'!J:J,"Продажа",'Детализация отчётов'!K:K,"Продажа")</f>
        <v>#DIV/0!</v>
      </c>
      <c r="Z260" s="23">
        <f>SUMIF('Детализация отчётов'!F:F,'Тех отчет'!B260, 'Детализация отчётов'!AC:AC)</f>
        <v>0</v>
      </c>
      <c r="AA260" s="28"/>
      <c r="AB260" s="28"/>
      <c r="AC260" s="28"/>
      <c r="AD260" s="28"/>
      <c r="AE260" s="28"/>
      <c r="AF260" s="28"/>
    </row>
    <row r="261" spans="1:32" ht="15" thickBot="1">
      <c r="A261" s="23"/>
      <c r="B261" s="23" t="s">
        <v>134</v>
      </c>
      <c r="C261" s="24">
        <f>SUMIF(Продажи!F:F,'Тех отчет'!B261,Продажи!M:M)</f>
        <v>0</v>
      </c>
      <c r="D261" s="24">
        <f>SUMIF(Продажи!F:F,'Тех отчет'!B261,Продажи!L:L)</f>
        <v>0</v>
      </c>
      <c r="E261" s="24">
        <f>SUMIFS('Детализация отчётов'!T:T,'Детализация отчётов'!F:F,'Тех отчет'!B261,'Детализация отчётов'!J:J,"Продажа",'Детализация отчётов'!K:K,"Продажа")-SUMIFS('Детализация отчётов'!T:T,'Детализация отчётов'!F:F,'Тех отчет'!B261,'Детализация отчётов'!J:J,"Возврат",'Детализация отчётов'!K:K,"Возврат")</f>
        <v>0</v>
      </c>
      <c r="F261" s="24">
        <f>SUMIFS('Детализация отчётов'!N:N,'Детализация отчётов'!F:F,'Тех отчет'!B261,'Детализация отчётов'!J:J,"Продажа",'Детализация отчётов'!K:K,"Продажа")-SUMIFS('Детализация отчётов'!N:N,'Детализация отчётов'!F:F,'Тех отчет'!B261,'Детализация отчётов'!J:J,"Возврат",'Детализация отчётов'!K:K,"Возврат")</f>
        <v>0</v>
      </c>
      <c r="G261" s="24">
        <f>IFERROR(AVERAGEIFS('Детализация отчётов'!P:P,'Детализация отчётов'!F:F,'Тех отчет'!B261,'Детализация отчётов'!J:J,"Продажа",'Детализация отчётов'!K:K,"Продажа"),0)</f>
        <v>0</v>
      </c>
      <c r="H261" s="25" t="e">
        <f>INDEX('% выкупа'!B:B,MATCH(B261,'% выкупа'!A:A,0))</f>
        <v>#N/A</v>
      </c>
      <c r="I261" s="24">
        <f>IFERROR(INDEX(реклама!B:B,MATCH('Тех отчет'!B261,реклама!A:A,0)),0)</f>
        <v>0</v>
      </c>
      <c r="J261" s="24">
        <f>IFERROR(INDEX('Сумма по хранению'!B:B,MATCH(B261,'Сумма по хранению'!A:A,0)),0)</f>
        <v>0</v>
      </c>
      <c r="K261" s="24">
        <f>SUMIF('Детализация отчётов'!F:F,'Тех отчет'!B261, 'Детализация отчётов'!AK:AK)</f>
        <v>0</v>
      </c>
      <c r="L261" s="24" t="e">
        <f t="shared" si="26"/>
        <v>#DIV/0!</v>
      </c>
      <c r="M261" s="24" t="e">
        <f>INDEX('Остатки по складам'!B:B,MATCH(B261,'Остатки по складам'!A:A,0))</f>
        <v>#N/A</v>
      </c>
      <c r="N261" s="24">
        <f t="shared" si="27"/>
        <v>0</v>
      </c>
      <c r="O261" s="35">
        <f>SUMIF('Индекс локалицации'!A:A,'Тех отчет'!B261,'Индекс локалицации'!B:B)</f>
        <v>0</v>
      </c>
      <c r="P261" s="25" t="e">
        <f>AVERAGEIFS('Детализация отчётов'!W:W,'Детализация отчётов'!F:F,'Тех отчет'!B261,'Детализация отчётов'!J:J,"Продажа",'Детализация отчётов'!K:K,"Продажа")</f>
        <v>#DIV/0!</v>
      </c>
      <c r="Q261" s="23" t="e">
        <f>INDEX('Рейтинг по отзывам'!F:F,MATCH('Тех отчет'!B261,'Рейтинг по отзывам'!B:B,0))</f>
        <v>#N/A</v>
      </c>
      <c r="R261" s="26" t="e">
        <f>INDEX('рейтинг WB'!B:B,MATCH('Тех отчет'!B261,'рейтинг WB'!A:A,0))</f>
        <v>#N/A</v>
      </c>
      <c r="S261" s="27">
        <f>SUMIFS('Детализация отчётов'!AH:AH,'Детализация отчётов'!F:F,'Тех отчет'!B261,'Детализация отчётов'!J:J,"Продажа",'Детализация отчётов'!K:K,"Продажа")-SUMIFS('Детализация отчётов'!AH:AH,'Детализация отчётов'!F:F,'Тех отчет'!B261,'Детализация отчётов'!J:J,"Возврат",'Детализация отчётов'!K:K,"Возврат")</f>
        <v>0</v>
      </c>
      <c r="T261" s="23">
        <f>IFERROR(INDEX(Себестоимость!B:B,MATCH('Тех отчет'!B261,Себестоимость!A:A,0)),0)</f>
        <v>0</v>
      </c>
      <c r="U261" s="34" t="e">
        <f t="shared" si="28"/>
        <v>#DIV/0!</v>
      </c>
      <c r="V261" s="24">
        <f t="shared" ref="V261:V324" si="30">IFERROR(S261-I261-J261-K261-T261*F261-W261-Z261,0)</f>
        <v>0</v>
      </c>
      <c r="W261" s="24">
        <f t="shared" ref="W261:W324" si="31">(G261*F261)*$W$2</f>
        <v>0</v>
      </c>
      <c r="X261" s="24" t="e">
        <f t="shared" si="29"/>
        <v>#DIV/0!</v>
      </c>
      <c r="Y261" s="23" t="e">
        <f>AVERAGEIFS('Детализация отчётов'!T:T,'Детализация отчётов'!F:F,'Тех отчет'!B261,'Детализация отчётов'!J:J,"Продажа",'Детализация отчётов'!K:K,"Продажа")</f>
        <v>#DIV/0!</v>
      </c>
      <c r="Z261" s="23">
        <f>SUMIF('Детализация отчётов'!F:F,'Тех отчет'!B261, 'Детализация отчётов'!AC:AC)</f>
        <v>0</v>
      </c>
      <c r="AA261" s="28"/>
      <c r="AB261" s="28"/>
      <c r="AC261" s="28"/>
      <c r="AD261" s="28"/>
      <c r="AE261" s="28"/>
      <c r="AF261" s="28"/>
    </row>
    <row r="262" spans="1:32" ht="15" thickBot="1">
      <c r="A262" s="23" t="s">
        <v>68</v>
      </c>
      <c r="B262" s="23" t="s">
        <v>129</v>
      </c>
      <c r="C262" s="24">
        <f>SUMIF(Продажи!F:F,'Тех отчет'!B262,Продажи!M:M)</f>
        <v>0</v>
      </c>
      <c r="D262" s="24">
        <f>SUMIF(Продажи!F:F,'Тех отчет'!B262,Продажи!L:L)</f>
        <v>0</v>
      </c>
      <c r="E262" s="24">
        <f>SUMIFS('Детализация отчётов'!T:T,'Детализация отчётов'!F:F,'Тех отчет'!B262,'Детализация отчётов'!J:J,"Продажа",'Детализация отчётов'!K:K,"Продажа")-SUMIFS('Детализация отчётов'!T:T,'Детализация отчётов'!F:F,'Тех отчет'!B262,'Детализация отчётов'!J:J,"Возврат",'Детализация отчётов'!K:K,"Возврат")</f>
        <v>0</v>
      </c>
      <c r="F262" s="24">
        <f>SUMIFS('Детализация отчётов'!N:N,'Детализация отчётов'!F:F,'Тех отчет'!B262,'Детализация отчётов'!J:J,"Продажа",'Детализация отчётов'!K:K,"Продажа")-SUMIFS('Детализация отчётов'!N:N,'Детализация отчётов'!F:F,'Тех отчет'!B262,'Детализация отчётов'!J:J,"Возврат",'Детализация отчётов'!K:K,"Возврат")</f>
        <v>0</v>
      </c>
      <c r="G262" s="24">
        <f>IFERROR(AVERAGEIFS('Детализация отчётов'!P:P,'Детализация отчётов'!F:F,'Тех отчет'!B262,'Детализация отчётов'!J:J,"Продажа",'Детализация отчётов'!K:K,"Продажа"),0)</f>
        <v>0</v>
      </c>
      <c r="H262" s="25" t="e">
        <f>INDEX('% выкупа'!B:B,MATCH(B262,'% выкупа'!A:A,0))</f>
        <v>#N/A</v>
      </c>
      <c r="I262" s="24">
        <f>IFERROR(INDEX(реклама!B:B,MATCH('Тех отчет'!B262,реклама!A:A,0)),0)</f>
        <v>0</v>
      </c>
      <c r="J262" s="24">
        <f>IFERROR(INDEX('Сумма по хранению'!B:B,MATCH(B262,'Сумма по хранению'!A:A,0)),0)</f>
        <v>0</v>
      </c>
      <c r="K262" s="24">
        <f>SUMIF('Детализация отчётов'!F:F,'Тех отчет'!B262, 'Детализация отчётов'!AK:AK)</f>
        <v>0</v>
      </c>
      <c r="L262" s="24" t="e">
        <f t="shared" si="26"/>
        <v>#DIV/0!</v>
      </c>
      <c r="M262" s="24" t="e">
        <f>INDEX('Остатки по складам'!B:B,MATCH(B262,'Остатки по складам'!A:A,0))</f>
        <v>#N/A</v>
      </c>
      <c r="N262" s="24">
        <f t="shared" si="27"/>
        <v>0</v>
      </c>
      <c r="O262" s="35">
        <f>SUMIF('Индекс локалицации'!A:A,'Тех отчет'!B262,'Индекс локалицации'!B:B)</f>
        <v>0</v>
      </c>
      <c r="P262" s="25" t="e">
        <f>AVERAGEIFS('Детализация отчётов'!W:W,'Детализация отчётов'!F:F,'Тех отчет'!B262,'Детализация отчётов'!J:J,"Продажа",'Детализация отчётов'!K:K,"Продажа")</f>
        <v>#DIV/0!</v>
      </c>
      <c r="Q262" s="23" t="e">
        <f>INDEX('Рейтинг по отзывам'!F:F,MATCH('Тех отчет'!B262,'Рейтинг по отзывам'!B:B,0))</f>
        <v>#N/A</v>
      </c>
      <c r="R262" s="26" t="e">
        <f>INDEX('рейтинг WB'!B:B,MATCH('Тех отчет'!B262,'рейтинг WB'!A:A,0))</f>
        <v>#N/A</v>
      </c>
      <c r="S262" s="27">
        <f>SUMIFS('Детализация отчётов'!AH:AH,'Детализация отчётов'!F:F,'Тех отчет'!B262,'Детализация отчётов'!J:J,"Продажа",'Детализация отчётов'!K:K,"Продажа")-SUMIFS('Детализация отчётов'!AH:AH,'Детализация отчётов'!F:F,'Тех отчет'!B262,'Детализация отчётов'!J:J,"Возврат",'Детализация отчётов'!K:K,"Возврат")</f>
        <v>0</v>
      </c>
      <c r="T262" s="23">
        <f>IFERROR(INDEX(Себестоимость!B:B,MATCH('Тех отчет'!B262,Себестоимость!A:A,0)),0)</f>
        <v>0</v>
      </c>
      <c r="U262" s="34" t="e">
        <f t="shared" si="28"/>
        <v>#DIV/0!</v>
      </c>
      <c r="V262" s="24">
        <f t="shared" si="30"/>
        <v>0</v>
      </c>
      <c r="W262" s="24">
        <f t="shared" si="31"/>
        <v>0</v>
      </c>
      <c r="X262" s="24" t="e">
        <f t="shared" si="29"/>
        <v>#DIV/0!</v>
      </c>
      <c r="Y262" s="23" t="e">
        <f>AVERAGEIFS('Детализация отчётов'!T:T,'Детализация отчётов'!F:F,'Тех отчет'!B262,'Детализация отчётов'!J:J,"Продажа",'Детализация отчётов'!K:K,"Продажа")</f>
        <v>#DIV/0!</v>
      </c>
      <c r="Z262" s="23">
        <f>SUMIF('Детализация отчётов'!F:F,'Тех отчет'!B262, 'Детализация отчётов'!AC:AC)</f>
        <v>0</v>
      </c>
      <c r="AA262" s="28"/>
      <c r="AB262" s="28"/>
      <c r="AC262" s="28"/>
      <c r="AD262" s="28"/>
      <c r="AE262" s="28"/>
      <c r="AF262" s="28"/>
    </row>
    <row r="263" spans="1:32" ht="15" thickBot="1">
      <c r="A263" s="23" t="s">
        <v>39</v>
      </c>
      <c r="B263" s="32" t="s">
        <v>338</v>
      </c>
      <c r="C263" s="24">
        <f>SUMIF(Продажи!F:F,'Тех отчет'!B263,Продажи!M:M)</f>
        <v>0</v>
      </c>
      <c r="D263" s="24">
        <f>SUMIF(Продажи!F:F,'Тех отчет'!B263,Продажи!L:L)</f>
        <v>0</v>
      </c>
      <c r="E263" s="24">
        <f>SUMIFS('Детализация отчётов'!T:T,'Детализация отчётов'!F:F,'Тех отчет'!B263,'Детализация отчётов'!J:J,"Продажа",'Детализация отчётов'!K:K,"Продажа")-SUMIFS('Детализация отчётов'!T:T,'Детализация отчётов'!F:F,'Тех отчет'!B263,'Детализация отчётов'!J:J,"Возврат",'Детализация отчётов'!K:K,"Возврат")</f>
        <v>0</v>
      </c>
      <c r="F263" s="24">
        <f>SUMIFS('Детализация отчётов'!N:N,'Детализация отчётов'!F:F,'Тех отчет'!B263,'Детализация отчётов'!J:J,"Продажа",'Детализация отчётов'!K:K,"Продажа")-SUMIFS('Детализация отчётов'!N:N,'Детализация отчётов'!F:F,'Тех отчет'!B263,'Детализация отчётов'!J:J,"Возврат",'Детализация отчётов'!K:K,"Возврат")</f>
        <v>0</v>
      </c>
      <c r="G263" s="24">
        <f>IFERROR(AVERAGEIFS('Детализация отчётов'!P:P,'Детализация отчётов'!F:F,'Тех отчет'!B263,'Детализация отчётов'!J:J,"Продажа",'Детализация отчётов'!K:K,"Продажа"),0)</f>
        <v>0</v>
      </c>
      <c r="H263" s="25" t="e">
        <f>INDEX('% выкупа'!B:B,MATCH(B263,'% выкупа'!A:A,0))</f>
        <v>#N/A</v>
      </c>
      <c r="I263" s="24">
        <f>IFERROR(INDEX(реклама!B:B,MATCH('Тех отчет'!B263,реклама!A:A,0)),0)</f>
        <v>0</v>
      </c>
      <c r="J263" s="24">
        <f>IFERROR(INDEX('Сумма по хранению'!B:B,MATCH(B263,'Сумма по хранению'!A:A,0)),0)</f>
        <v>0</v>
      </c>
      <c r="K263" s="24">
        <f>SUMIF('Детализация отчётов'!F:F,'Тех отчет'!B263, 'Детализация отчётов'!AK:AK)</f>
        <v>0</v>
      </c>
      <c r="L263" s="24" t="e">
        <f t="shared" ref="L263:L307" si="32">K263/F263</f>
        <v>#DIV/0!</v>
      </c>
      <c r="M263" s="24" t="e">
        <f>INDEX('Остатки по складам'!B:B,MATCH(B263,'Остатки по складам'!A:A,0))</f>
        <v>#N/A</v>
      </c>
      <c r="N263" s="24">
        <f t="shared" ref="N263:N307" si="33">IFERROR(M263/F263*7,0)</f>
        <v>0</v>
      </c>
      <c r="O263" s="35">
        <f>SUMIF('Индекс локалицации'!A:A,'Тех отчет'!B263,'Индекс локалицации'!B:B)</f>
        <v>0</v>
      </c>
      <c r="P263" s="25" t="e">
        <f>AVERAGEIFS('Детализация отчётов'!W:W,'Детализация отчётов'!F:F,'Тех отчет'!B263,'Детализация отчётов'!J:J,"Продажа",'Детализация отчётов'!K:K,"Продажа")</f>
        <v>#DIV/0!</v>
      </c>
      <c r="Q263" s="23" t="e">
        <f>INDEX('Рейтинг по отзывам'!F:F,MATCH('Тех отчет'!B263,'Рейтинг по отзывам'!B:B,0))</f>
        <v>#N/A</v>
      </c>
      <c r="R263" s="26" t="e">
        <f>INDEX('рейтинг WB'!B:B,MATCH('Тех отчет'!B263,'рейтинг WB'!A:A,0))</f>
        <v>#N/A</v>
      </c>
      <c r="S263" s="27">
        <f>SUMIFS('Детализация отчётов'!AH:AH,'Детализация отчётов'!F:F,'Тех отчет'!B263,'Детализация отчётов'!J:J,"Продажа",'Детализация отчётов'!K:K,"Продажа")-SUMIFS('Детализация отчётов'!AH:AH,'Детализация отчётов'!F:F,'Тех отчет'!B263,'Детализация отчётов'!J:J,"Возврат",'Детализация отчётов'!K:K,"Возврат")</f>
        <v>0</v>
      </c>
      <c r="T263" s="23">
        <f>IFERROR(INDEX(Себестоимость!B:B,MATCH('Тех отчет'!B263,Себестоимость!A:A,0)),0)</f>
        <v>0</v>
      </c>
      <c r="U263" s="34" t="e">
        <f t="shared" ref="U263:U307" si="34">V263/E263</f>
        <v>#DIV/0!</v>
      </c>
      <c r="V263" s="24">
        <f t="shared" si="30"/>
        <v>0</v>
      </c>
      <c r="W263" s="24">
        <f t="shared" si="31"/>
        <v>0</v>
      </c>
      <c r="X263" s="24" t="e">
        <f t="shared" ref="X263:X307" si="35">V263/F263</f>
        <v>#DIV/0!</v>
      </c>
      <c r="Y263" s="23" t="e">
        <f>AVERAGEIFS('Детализация отчётов'!T:T,'Детализация отчётов'!F:F,'Тех отчет'!B263,'Детализация отчётов'!J:J,"Продажа",'Детализация отчётов'!K:K,"Продажа")</f>
        <v>#DIV/0!</v>
      </c>
      <c r="Z263" s="23">
        <f>SUMIF('Детализация отчётов'!F:F,'Тех отчет'!B263, 'Детализация отчётов'!AC:AC)</f>
        <v>0</v>
      </c>
      <c r="AA263" s="28"/>
      <c r="AB263" s="28"/>
      <c r="AC263" s="28"/>
      <c r="AD263" s="28"/>
      <c r="AE263" s="28"/>
      <c r="AF263" s="28"/>
    </row>
    <row r="264" spans="1:32" ht="15" thickBot="1">
      <c r="A264" s="23" t="s">
        <v>39</v>
      </c>
      <c r="B264" s="32" t="s">
        <v>429</v>
      </c>
      <c r="C264" s="24">
        <f>SUMIF(Продажи!F:F,'Тех отчет'!B264,Продажи!M:M)</f>
        <v>0</v>
      </c>
      <c r="D264" s="24">
        <f>SUMIF(Продажи!F:F,'Тех отчет'!B264,Продажи!L:L)</f>
        <v>0</v>
      </c>
      <c r="E264" s="24">
        <f>SUMIFS('Детализация отчётов'!T:T,'Детализация отчётов'!F:F,'Тех отчет'!B264,'Детализация отчётов'!J:J,"Продажа",'Детализация отчётов'!K:K,"Продажа")-SUMIFS('Детализация отчётов'!T:T,'Детализация отчётов'!F:F,'Тех отчет'!B264,'Детализация отчётов'!J:J,"Возврат",'Детализация отчётов'!K:K,"Возврат")</f>
        <v>0</v>
      </c>
      <c r="F264" s="24">
        <f>SUMIFS('Детализация отчётов'!N:N,'Детализация отчётов'!F:F,'Тех отчет'!B264,'Детализация отчётов'!J:J,"Продажа",'Детализация отчётов'!K:K,"Продажа")-SUMIFS('Детализация отчётов'!N:N,'Детализация отчётов'!F:F,'Тех отчет'!B264,'Детализация отчётов'!J:J,"Возврат",'Детализация отчётов'!K:K,"Возврат")</f>
        <v>0</v>
      </c>
      <c r="G264" s="24">
        <f>IFERROR(AVERAGEIFS('Детализация отчётов'!P:P,'Детализация отчётов'!F:F,'Тех отчет'!B264,'Детализация отчётов'!J:J,"Продажа",'Детализация отчётов'!K:K,"Продажа"),0)</f>
        <v>0</v>
      </c>
      <c r="H264" s="25" t="e">
        <f>INDEX('% выкупа'!B:B,MATCH(B264,'% выкупа'!A:A,0))</f>
        <v>#N/A</v>
      </c>
      <c r="I264" s="24">
        <f>IFERROR(INDEX(реклама!B:B,MATCH('Тех отчет'!B264,реклама!A:A,0)),0)</f>
        <v>0</v>
      </c>
      <c r="J264" s="24">
        <f>IFERROR(INDEX('Сумма по хранению'!B:B,MATCH(B264,'Сумма по хранению'!A:A,0)),0)</f>
        <v>0</v>
      </c>
      <c r="K264" s="24">
        <f>SUMIF('Детализация отчётов'!F:F,'Тех отчет'!B264, 'Детализация отчётов'!AK:AK)</f>
        <v>0</v>
      </c>
      <c r="L264" s="24" t="e">
        <f t="shared" si="32"/>
        <v>#DIV/0!</v>
      </c>
      <c r="M264" s="24" t="e">
        <f>INDEX('Остатки по складам'!B:B,MATCH(B264,'Остатки по складам'!A:A,0))</f>
        <v>#N/A</v>
      </c>
      <c r="N264" s="24">
        <f t="shared" si="33"/>
        <v>0</v>
      </c>
      <c r="O264" s="35">
        <f>SUMIF('Индекс локалицации'!A:A,'Тех отчет'!B264,'Индекс локалицации'!B:B)</f>
        <v>0</v>
      </c>
      <c r="P264" s="25" t="e">
        <f>AVERAGEIFS('Детализация отчётов'!W:W,'Детализация отчётов'!F:F,'Тех отчет'!B264,'Детализация отчётов'!J:J,"Продажа",'Детализация отчётов'!K:K,"Продажа")</f>
        <v>#DIV/0!</v>
      </c>
      <c r="Q264" s="23" t="e">
        <f>INDEX('Рейтинг по отзывам'!F:F,MATCH('Тех отчет'!B264,'Рейтинг по отзывам'!B:B,0))</f>
        <v>#N/A</v>
      </c>
      <c r="R264" s="26" t="e">
        <f>INDEX('рейтинг WB'!B:B,MATCH('Тех отчет'!B264,'рейтинг WB'!A:A,0))</f>
        <v>#N/A</v>
      </c>
      <c r="S264" s="27">
        <f>SUMIFS('Детализация отчётов'!AH:AH,'Детализация отчётов'!F:F,'Тех отчет'!B264,'Детализация отчётов'!J:J,"Продажа",'Детализация отчётов'!K:K,"Продажа")-SUMIFS('Детализация отчётов'!AH:AH,'Детализация отчётов'!F:F,'Тех отчет'!B264,'Детализация отчётов'!J:J,"Возврат",'Детализация отчётов'!K:K,"Возврат")</f>
        <v>0</v>
      </c>
      <c r="T264" s="23">
        <f>IFERROR(INDEX(Себестоимость!B:B,MATCH('Тех отчет'!B264,Себестоимость!A:A,0)),0)</f>
        <v>0</v>
      </c>
      <c r="U264" s="34" t="e">
        <f t="shared" si="34"/>
        <v>#DIV/0!</v>
      </c>
      <c r="V264" s="24">
        <f t="shared" si="30"/>
        <v>0</v>
      </c>
      <c r="W264" s="24">
        <f t="shared" si="31"/>
        <v>0</v>
      </c>
      <c r="X264" s="24" t="e">
        <f t="shared" si="35"/>
        <v>#DIV/0!</v>
      </c>
      <c r="Y264" s="23" t="e">
        <f>AVERAGEIFS('Детализация отчётов'!T:T,'Детализация отчётов'!F:F,'Тех отчет'!B264,'Детализация отчётов'!J:J,"Продажа",'Детализация отчётов'!K:K,"Продажа")</f>
        <v>#DIV/0!</v>
      </c>
      <c r="Z264" s="23">
        <f>SUMIF('Детализация отчётов'!F:F,'Тех отчет'!B264, 'Детализация отчётов'!AC:AC)</f>
        <v>0</v>
      </c>
      <c r="AA264" s="28"/>
      <c r="AB264" s="28"/>
      <c r="AC264" s="28"/>
      <c r="AD264" s="28"/>
      <c r="AE264" s="28"/>
      <c r="AF264" s="28"/>
    </row>
    <row r="265" spans="1:32" ht="15" thickBot="1">
      <c r="A265" s="23" t="s">
        <v>120</v>
      </c>
      <c r="B265" s="31" t="s">
        <v>399</v>
      </c>
      <c r="C265" s="24">
        <f>SUMIF(Продажи!F:F,'Тех отчет'!B265,Продажи!M:M)</f>
        <v>0</v>
      </c>
      <c r="D265" s="24">
        <f>SUMIF(Продажи!F:F,'Тех отчет'!B265,Продажи!L:L)</f>
        <v>0</v>
      </c>
      <c r="E265" s="24">
        <f>SUMIFS('Детализация отчётов'!T:T,'Детализация отчётов'!F:F,'Тех отчет'!B265,'Детализация отчётов'!J:J,"Продажа",'Детализация отчётов'!K:K,"Продажа")-SUMIFS('Детализация отчётов'!T:T,'Детализация отчётов'!F:F,'Тех отчет'!B265,'Детализация отчётов'!J:J,"Возврат",'Детализация отчётов'!K:K,"Возврат")</f>
        <v>0</v>
      </c>
      <c r="F265" s="24">
        <f>SUMIFS('Детализация отчётов'!N:N,'Детализация отчётов'!F:F,'Тех отчет'!B265,'Детализация отчётов'!J:J,"Продажа",'Детализация отчётов'!K:K,"Продажа")-SUMIFS('Детализация отчётов'!N:N,'Детализация отчётов'!F:F,'Тех отчет'!B265,'Детализация отчётов'!J:J,"Возврат",'Детализация отчётов'!K:K,"Возврат")</f>
        <v>0</v>
      </c>
      <c r="G265" s="24">
        <f>IFERROR(AVERAGEIFS('Детализация отчётов'!P:P,'Детализация отчётов'!F:F,'Тех отчет'!B265,'Детализация отчётов'!J:J,"Продажа",'Детализация отчётов'!K:K,"Продажа"),0)</f>
        <v>0</v>
      </c>
      <c r="H265" s="25" t="e">
        <f>INDEX('% выкупа'!B:B,MATCH(B265,'% выкупа'!A:A,0))</f>
        <v>#N/A</v>
      </c>
      <c r="I265" s="24">
        <f>IFERROR(INDEX(реклама!B:B,MATCH('Тех отчет'!B265,реклама!A:A,0)),0)</f>
        <v>0</v>
      </c>
      <c r="J265" s="24">
        <f>IFERROR(INDEX('Сумма по хранению'!B:B,MATCH(B265,'Сумма по хранению'!A:A,0)),0)</f>
        <v>0</v>
      </c>
      <c r="K265" s="24">
        <f>SUMIF('Детализация отчётов'!F:F,'Тех отчет'!B265, 'Детализация отчётов'!AK:AK)</f>
        <v>0</v>
      </c>
      <c r="L265" s="24" t="e">
        <f t="shared" si="32"/>
        <v>#DIV/0!</v>
      </c>
      <c r="M265" s="24" t="e">
        <f>INDEX('Остатки по складам'!B:B,MATCH(B265,'Остатки по складам'!A:A,0))</f>
        <v>#N/A</v>
      </c>
      <c r="N265" s="24">
        <f t="shared" si="33"/>
        <v>0</v>
      </c>
      <c r="O265" s="35">
        <f>SUMIF('Индекс локалицации'!A:A,'Тех отчет'!B265,'Индекс локалицации'!B:B)</f>
        <v>0</v>
      </c>
      <c r="P265" s="25" t="e">
        <f>AVERAGEIFS('Детализация отчётов'!W:W,'Детализация отчётов'!F:F,'Тех отчет'!B265,'Детализация отчётов'!J:J,"Продажа",'Детализация отчётов'!K:K,"Продажа")</f>
        <v>#DIV/0!</v>
      </c>
      <c r="Q265" s="23" t="e">
        <f>INDEX('Рейтинг по отзывам'!F:F,MATCH('Тех отчет'!B265,'Рейтинг по отзывам'!B:B,0))</f>
        <v>#N/A</v>
      </c>
      <c r="R265" s="26" t="e">
        <f>INDEX('рейтинг WB'!B:B,MATCH('Тех отчет'!B265,'рейтинг WB'!A:A,0))</f>
        <v>#N/A</v>
      </c>
      <c r="S265" s="27">
        <f>SUMIFS('Детализация отчётов'!AH:AH,'Детализация отчётов'!F:F,'Тех отчет'!B265,'Детализация отчётов'!J:J,"Продажа",'Детализация отчётов'!K:K,"Продажа")-SUMIFS('Детализация отчётов'!AH:AH,'Детализация отчётов'!F:F,'Тех отчет'!B265,'Детализация отчётов'!J:J,"Возврат",'Детализация отчётов'!K:K,"Возврат")</f>
        <v>0</v>
      </c>
      <c r="T265" s="23">
        <f>IFERROR(INDEX(Себестоимость!B:B,MATCH('Тех отчет'!B265,Себестоимость!A:A,0)),0)</f>
        <v>0</v>
      </c>
      <c r="U265" s="34" t="e">
        <f t="shared" si="34"/>
        <v>#DIV/0!</v>
      </c>
      <c r="V265" s="24">
        <f t="shared" si="30"/>
        <v>0</v>
      </c>
      <c r="W265" s="24">
        <f t="shared" si="31"/>
        <v>0</v>
      </c>
      <c r="X265" s="24" t="e">
        <f t="shared" si="35"/>
        <v>#DIV/0!</v>
      </c>
      <c r="Y265" s="23" t="e">
        <f>AVERAGEIFS('Детализация отчётов'!T:T,'Детализация отчётов'!F:F,'Тех отчет'!B265,'Детализация отчётов'!J:J,"Продажа",'Детализация отчётов'!K:K,"Продажа")</f>
        <v>#DIV/0!</v>
      </c>
      <c r="Z265" s="23">
        <f>SUMIF('Детализация отчётов'!F:F,'Тех отчет'!B265, 'Детализация отчётов'!AC:AC)</f>
        <v>0</v>
      </c>
      <c r="AA265" s="28"/>
      <c r="AB265" s="28"/>
      <c r="AC265" s="28"/>
      <c r="AD265" s="28"/>
      <c r="AE265" s="28"/>
      <c r="AF265" s="28"/>
    </row>
    <row r="266" spans="1:32" ht="15" thickBot="1">
      <c r="A266" s="23" t="s">
        <v>334</v>
      </c>
      <c r="B266" s="31" t="s">
        <v>339</v>
      </c>
      <c r="C266" s="24">
        <f>SUMIF(Продажи!F:F,'Тех отчет'!B266,Продажи!M:M)</f>
        <v>0</v>
      </c>
      <c r="D266" s="24">
        <f>SUMIF(Продажи!F:F,'Тех отчет'!B266,Продажи!L:L)</f>
        <v>0</v>
      </c>
      <c r="E266" s="24">
        <f>SUMIFS('Детализация отчётов'!T:T,'Детализация отчётов'!F:F,'Тех отчет'!B266,'Детализация отчётов'!J:J,"Продажа",'Детализация отчётов'!K:K,"Продажа")-SUMIFS('Детализация отчётов'!T:T,'Детализация отчётов'!F:F,'Тех отчет'!B266,'Детализация отчётов'!J:J,"Возврат",'Детализация отчётов'!K:K,"Возврат")</f>
        <v>0</v>
      </c>
      <c r="F266" s="24">
        <f>SUMIFS('Детализация отчётов'!N:N,'Детализация отчётов'!F:F,'Тех отчет'!B266,'Детализация отчётов'!J:J,"Продажа",'Детализация отчётов'!K:K,"Продажа")-SUMIFS('Детализация отчётов'!N:N,'Детализация отчётов'!F:F,'Тех отчет'!B266,'Детализация отчётов'!J:J,"Возврат",'Детализация отчётов'!K:K,"Возврат")</f>
        <v>0</v>
      </c>
      <c r="G266" s="24">
        <f>IFERROR(AVERAGEIFS('Детализация отчётов'!P:P,'Детализация отчётов'!F:F,'Тех отчет'!B266,'Детализация отчётов'!J:J,"Продажа",'Детализация отчётов'!K:K,"Продажа"),0)</f>
        <v>0</v>
      </c>
      <c r="H266" s="25" t="e">
        <f>INDEX('% выкупа'!B:B,MATCH(B266,'% выкупа'!A:A,0))</f>
        <v>#N/A</v>
      </c>
      <c r="I266" s="24">
        <f>IFERROR(INDEX(реклама!B:B,MATCH('Тех отчет'!B266,реклама!A:A,0)),0)</f>
        <v>0</v>
      </c>
      <c r="J266" s="24">
        <f>IFERROR(INDEX('Сумма по хранению'!B:B,MATCH(B266,'Сумма по хранению'!A:A,0)),0)</f>
        <v>0</v>
      </c>
      <c r="K266" s="24">
        <f>SUMIF('Детализация отчётов'!F:F,'Тех отчет'!B266, 'Детализация отчётов'!AK:AK)</f>
        <v>0</v>
      </c>
      <c r="L266" s="24" t="e">
        <f t="shared" si="32"/>
        <v>#DIV/0!</v>
      </c>
      <c r="M266" s="24" t="e">
        <f>INDEX('Остатки по складам'!B:B,MATCH(B266,'Остатки по складам'!A:A,0))</f>
        <v>#N/A</v>
      </c>
      <c r="N266" s="24">
        <f t="shared" si="33"/>
        <v>0</v>
      </c>
      <c r="O266" s="35">
        <f>SUMIF('Индекс локалицации'!A:A,'Тех отчет'!B266,'Индекс локалицации'!B:B)</f>
        <v>0</v>
      </c>
      <c r="P266" s="25" t="e">
        <f>AVERAGEIFS('Детализация отчётов'!W:W,'Детализация отчётов'!F:F,'Тех отчет'!B266,'Детализация отчётов'!J:J,"Продажа",'Детализация отчётов'!K:K,"Продажа")</f>
        <v>#DIV/0!</v>
      </c>
      <c r="Q266" s="23" t="e">
        <f>INDEX('Рейтинг по отзывам'!F:F,MATCH('Тех отчет'!B266,'Рейтинг по отзывам'!B:B,0))</f>
        <v>#N/A</v>
      </c>
      <c r="R266" s="26" t="e">
        <f>INDEX('рейтинг WB'!B:B,MATCH('Тех отчет'!B266,'рейтинг WB'!A:A,0))</f>
        <v>#N/A</v>
      </c>
      <c r="S266" s="27">
        <f>SUMIFS('Детализация отчётов'!AH:AH,'Детализация отчётов'!F:F,'Тех отчет'!B266,'Детализация отчётов'!J:J,"Продажа",'Детализация отчётов'!K:K,"Продажа")-SUMIFS('Детализация отчётов'!AH:AH,'Детализация отчётов'!F:F,'Тех отчет'!B266,'Детализация отчётов'!J:J,"Возврат",'Детализация отчётов'!K:K,"Возврат")</f>
        <v>0</v>
      </c>
      <c r="T266" s="23">
        <f>IFERROR(INDEX(Себестоимость!B:B,MATCH('Тех отчет'!B266,Себестоимость!A:A,0)),0)</f>
        <v>0</v>
      </c>
      <c r="U266" s="34" t="e">
        <f t="shared" si="34"/>
        <v>#DIV/0!</v>
      </c>
      <c r="V266" s="24">
        <f t="shared" si="30"/>
        <v>0</v>
      </c>
      <c r="W266" s="24">
        <f t="shared" si="31"/>
        <v>0</v>
      </c>
      <c r="X266" s="24" t="e">
        <f t="shared" si="35"/>
        <v>#DIV/0!</v>
      </c>
      <c r="Y266" s="23" t="e">
        <f>AVERAGEIFS('Детализация отчётов'!T:T,'Детализация отчётов'!F:F,'Тех отчет'!B266,'Детализация отчётов'!J:J,"Продажа",'Детализация отчётов'!K:K,"Продажа")</f>
        <v>#DIV/0!</v>
      </c>
      <c r="Z266" s="23">
        <f>SUMIF('Детализация отчётов'!F:F,'Тех отчет'!B266, 'Детализация отчётов'!AC:AC)</f>
        <v>0</v>
      </c>
      <c r="AA266" s="28"/>
      <c r="AB266" s="28"/>
      <c r="AC266" s="28"/>
      <c r="AD266" s="28"/>
      <c r="AE266" s="28"/>
      <c r="AF266" s="28"/>
    </row>
    <row r="267" spans="1:32" ht="15" thickBot="1">
      <c r="A267" s="23" t="s">
        <v>334</v>
      </c>
      <c r="B267" s="31" t="s">
        <v>368</v>
      </c>
      <c r="C267" s="24">
        <f>SUMIF(Продажи!F:F,'Тех отчет'!B267,Продажи!M:M)</f>
        <v>0</v>
      </c>
      <c r="D267" s="24">
        <f>SUMIF(Продажи!F:F,'Тех отчет'!B267,Продажи!L:L)</f>
        <v>0</v>
      </c>
      <c r="E267" s="24">
        <f>SUMIFS('Детализация отчётов'!T:T,'Детализация отчётов'!F:F,'Тех отчет'!B267,'Детализация отчётов'!J:J,"Продажа",'Детализация отчётов'!K:K,"Продажа")-SUMIFS('Детализация отчётов'!T:T,'Детализация отчётов'!F:F,'Тех отчет'!B267,'Детализация отчётов'!J:J,"Возврат",'Детализация отчётов'!K:K,"Возврат")</f>
        <v>0</v>
      </c>
      <c r="F267" s="24">
        <f>SUMIFS('Детализация отчётов'!N:N,'Детализация отчётов'!F:F,'Тех отчет'!B267,'Детализация отчётов'!J:J,"Продажа",'Детализация отчётов'!K:K,"Продажа")-SUMIFS('Детализация отчётов'!N:N,'Детализация отчётов'!F:F,'Тех отчет'!B267,'Детализация отчётов'!J:J,"Возврат",'Детализация отчётов'!K:K,"Возврат")</f>
        <v>0</v>
      </c>
      <c r="G267" s="24">
        <f>IFERROR(AVERAGEIFS('Детализация отчётов'!P:P,'Детализация отчётов'!F:F,'Тех отчет'!B267,'Детализация отчётов'!J:J,"Продажа",'Детализация отчётов'!K:K,"Продажа"),0)</f>
        <v>0</v>
      </c>
      <c r="H267" s="25" t="e">
        <f>INDEX('% выкупа'!B:B,MATCH(B267,'% выкупа'!A:A,0))</f>
        <v>#N/A</v>
      </c>
      <c r="I267" s="24">
        <f>IFERROR(INDEX(реклама!B:B,MATCH('Тех отчет'!B267,реклама!A:A,0)),0)</f>
        <v>0</v>
      </c>
      <c r="J267" s="24">
        <f>IFERROR(INDEX('Сумма по хранению'!B:B,MATCH(B267,'Сумма по хранению'!A:A,0)),0)</f>
        <v>0</v>
      </c>
      <c r="K267" s="24">
        <f>SUMIF('Детализация отчётов'!F:F,'Тех отчет'!B267, 'Детализация отчётов'!AK:AK)</f>
        <v>0</v>
      </c>
      <c r="L267" s="24" t="e">
        <f t="shared" si="32"/>
        <v>#DIV/0!</v>
      </c>
      <c r="M267" s="24" t="e">
        <f>INDEX('Остатки по складам'!B:B,MATCH(B267,'Остатки по складам'!A:A,0))</f>
        <v>#N/A</v>
      </c>
      <c r="N267" s="24">
        <f t="shared" si="33"/>
        <v>0</v>
      </c>
      <c r="O267" s="35">
        <f>SUMIF('Индекс локалицации'!A:A,'Тех отчет'!B267,'Индекс локалицации'!B:B)</f>
        <v>0</v>
      </c>
      <c r="P267" s="25" t="e">
        <f>AVERAGEIFS('Детализация отчётов'!W:W,'Детализация отчётов'!F:F,'Тех отчет'!B267,'Детализация отчётов'!J:J,"Продажа",'Детализация отчётов'!K:K,"Продажа")</f>
        <v>#DIV/0!</v>
      </c>
      <c r="Q267" s="23" t="e">
        <f>INDEX('Рейтинг по отзывам'!F:F,MATCH('Тех отчет'!B267,'Рейтинг по отзывам'!B:B,0))</f>
        <v>#N/A</v>
      </c>
      <c r="R267" s="26" t="e">
        <f>INDEX('рейтинг WB'!B:B,MATCH('Тех отчет'!B267,'рейтинг WB'!A:A,0))</f>
        <v>#N/A</v>
      </c>
      <c r="S267" s="27">
        <f>SUMIFS('Детализация отчётов'!AH:AH,'Детализация отчётов'!F:F,'Тех отчет'!B267,'Детализация отчётов'!J:J,"Продажа",'Детализация отчётов'!K:K,"Продажа")-SUMIFS('Детализация отчётов'!AH:AH,'Детализация отчётов'!F:F,'Тех отчет'!B267,'Детализация отчётов'!J:J,"Возврат",'Детализация отчётов'!K:K,"Возврат")</f>
        <v>0</v>
      </c>
      <c r="T267" s="23">
        <f>IFERROR(INDEX(Себестоимость!B:B,MATCH('Тех отчет'!B267,Себестоимость!A:A,0)),0)</f>
        <v>0</v>
      </c>
      <c r="U267" s="34" t="e">
        <f t="shared" si="34"/>
        <v>#DIV/0!</v>
      </c>
      <c r="V267" s="24">
        <f t="shared" si="30"/>
        <v>0</v>
      </c>
      <c r="W267" s="24">
        <f t="shared" si="31"/>
        <v>0</v>
      </c>
      <c r="X267" s="24" t="e">
        <f t="shared" si="35"/>
        <v>#DIV/0!</v>
      </c>
      <c r="Y267" s="23" t="e">
        <f>AVERAGEIFS('Детализация отчётов'!T:T,'Детализация отчётов'!F:F,'Тех отчет'!B267,'Детализация отчётов'!J:J,"Продажа",'Детализация отчётов'!K:K,"Продажа")</f>
        <v>#DIV/0!</v>
      </c>
      <c r="Z267" s="23">
        <f>SUMIF('Детализация отчётов'!F:F,'Тех отчет'!B267, 'Детализация отчётов'!AC:AC)</f>
        <v>0</v>
      </c>
      <c r="AA267" s="28"/>
      <c r="AB267" s="28"/>
      <c r="AC267" s="28"/>
      <c r="AD267" s="28"/>
      <c r="AE267" s="28"/>
      <c r="AF267" s="28"/>
    </row>
    <row r="268" spans="1:32" ht="15" thickBot="1">
      <c r="A268" s="23" t="s">
        <v>334</v>
      </c>
      <c r="B268" s="31" t="s">
        <v>361</v>
      </c>
      <c r="C268" s="24">
        <f>SUMIF(Продажи!F:F,'Тех отчет'!B268,Продажи!M:M)</f>
        <v>0</v>
      </c>
      <c r="D268" s="24">
        <f>SUMIF(Продажи!F:F,'Тех отчет'!B268,Продажи!L:L)</f>
        <v>0</v>
      </c>
      <c r="E268" s="24">
        <f>SUMIFS('Детализация отчётов'!T:T,'Детализация отчётов'!F:F,'Тех отчет'!B268,'Детализация отчётов'!J:J,"Продажа",'Детализация отчётов'!K:K,"Продажа")-SUMIFS('Детализация отчётов'!T:T,'Детализация отчётов'!F:F,'Тех отчет'!B268,'Детализация отчётов'!J:J,"Возврат",'Детализация отчётов'!K:K,"Возврат")</f>
        <v>0</v>
      </c>
      <c r="F268" s="24">
        <f>SUMIFS('Детализация отчётов'!N:N,'Детализация отчётов'!F:F,'Тех отчет'!B268,'Детализация отчётов'!J:J,"Продажа",'Детализация отчётов'!K:K,"Продажа")-SUMIFS('Детализация отчётов'!N:N,'Детализация отчётов'!F:F,'Тех отчет'!B268,'Детализация отчётов'!J:J,"Возврат",'Детализация отчётов'!K:K,"Возврат")</f>
        <v>0</v>
      </c>
      <c r="G268" s="24">
        <f>IFERROR(AVERAGEIFS('Детализация отчётов'!P:P,'Детализация отчётов'!F:F,'Тех отчет'!B268,'Детализация отчётов'!J:J,"Продажа",'Детализация отчётов'!K:K,"Продажа"),0)</f>
        <v>0</v>
      </c>
      <c r="H268" s="25" t="e">
        <f>INDEX('% выкупа'!B:B,MATCH(B268,'% выкупа'!A:A,0))</f>
        <v>#N/A</v>
      </c>
      <c r="I268" s="24">
        <f>IFERROR(INDEX(реклама!B:B,MATCH('Тех отчет'!B268,реклама!A:A,0)),0)</f>
        <v>0</v>
      </c>
      <c r="J268" s="24">
        <f>IFERROR(INDEX('Сумма по хранению'!B:B,MATCH(B268,'Сумма по хранению'!A:A,0)),0)</f>
        <v>0</v>
      </c>
      <c r="K268" s="24">
        <f>SUMIF('Детализация отчётов'!F:F,'Тех отчет'!B268, 'Детализация отчётов'!AK:AK)</f>
        <v>0</v>
      </c>
      <c r="L268" s="24" t="e">
        <f t="shared" si="32"/>
        <v>#DIV/0!</v>
      </c>
      <c r="M268" s="24" t="e">
        <f>INDEX('Остатки по складам'!B:B,MATCH(B268,'Остатки по складам'!A:A,0))</f>
        <v>#N/A</v>
      </c>
      <c r="N268" s="24">
        <f t="shared" si="33"/>
        <v>0</v>
      </c>
      <c r="O268" s="35">
        <f>SUMIF('Индекс локалицации'!A:A,'Тех отчет'!B268,'Индекс локалицации'!B:B)</f>
        <v>0</v>
      </c>
      <c r="P268" s="25" t="e">
        <f>AVERAGEIFS('Детализация отчётов'!W:W,'Детализация отчётов'!F:F,'Тех отчет'!B268,'Детализация отчётов'!J:J,"Продажа",'Детализация отчётов'!K:K,"Продажа")</f>
        <v>#DIV/0!</v>
      </c>
      <c r="Q268" s="23" t="e">
        <f>INDEX('Рейтинг по отзывам'!F:F,MATCH('Тех отчет'!B268,'Рейтинг по отзывам'!B:B,0))</f>
        <v>#N/A</v>
      </c>
      <c r="R268" s="26" t="e">
        <f>INDEX('рейтинг WB'!B:B,MATCH('Тех отчет'!B268,'рейтинг WB'!A:A,0))</f>
        <v>#N/A</v>
      </c>
      <c r="S268" s="27">
        <f>SUMIFS('Детализация отчётов'!AH:AH,'Детализация отчётов'!F:F,'Тех отчет'!B268,'Детализация отчётов'!J:J,"Продажа",'Детализация отчётов'!K:K,"Продажа")-SUMIFS('Детализация отчётов'!AH:AH,'Детализация отчётов'!F:F,'Тех отчет'!B268,'Детализация отчётов'!J:J,"Возврат",'Детализация отчётов'!K:K,"Возврат")</f>
        <v>0</v>
      </c>
      <c r="T268" s="23">
        <f>IFERROR(INDEX(Себестоимость!B:B,MATCH('Тех отчет'!B268,Себестоимость!A:A,0)),0)</f>
        <v>0</v>
      </c>
      <c r="U268" s="34" t="e">
        <f t="shared" si="34"/>
        <v>#DIV/0!</v>
      </c>
      <c r="V268" s="24">
        <f t="shared" si="30"/>
        <v>0</v>
      </c>
      <c r="W268" s="24">
        <f t="shared" si="31"/>
        <v>0</v>
      </c>
      <c r="X268" s="24" t="e">
        <f t="shared" si="35"/>
        <v>#DIV/0!</v>
      </c>
      <c r="Y268" s="23" t="e">
        <f>AVERAGEIFS('Детализация отчётов'!T:T,'Детализация отчётов'!F:F,'Тех отчет'!B268,'Детализация отчётов'!J:J,"Продажа",'Детализация отчётов'!K:K,"Продажа")</f>
        <v>#DIV/0!</v>
      </c>
      <c r="Z268" s="23">
        <f>SUMIF('Детализация отчётов'!F:F,'Тех отчет'!B268, 'Детализация отчётов'!AC:AC)</f>
        <v>0</v>
      </c>
      <c r="AA268" s="28"/>
      <c r="AB268" s="28"/>
      <c r="AC268" s="28"/>
      <c r="AD268" s="28"/>
      <c r="AE268" s="28"/>
      <c r="AF268" s="28"/>
    </row>
    <row r="269" spans="1:32" ht="15" thickBot="1">
      <c r="A269" s="23" t="s">
        <v>334</v>
      </c>
      <c r="B269" s="31" t="s">
        <v>341</v>
      </c>
      <c r="C269" s="24">
        <f>SUMIF(Продажи!F:F,'Тех отчет'!B269,Продажи!M:M)</f>
        <v>0</v>
      </c>
      <c r="D269" s="24">
        <f>SUMIF(Продажи!F:F,'Тех отчет'!B269,Продажи!L:L)</f>
        <v>0</v>
      </c>
      <c r="E269" s="24">
        <f>SUMIFS('Детализация отчётов'!T:T,'Детализация отчётов'!F:F,'Тех отчет'!B269,'Детализация отчётов'!J:J,"Продажа",'Детализация отчётов'!K:K,"Продажа")-SUMIFS('Детализация отчётов'!T:T,'Детализация отчётов'!F:F,'Тех отчет'!B269,'Детализация отчётов'!J:J,"Возврат",'Детализация отчётов'!K:K,"Возврат")</f>
        <v>0</v>
      </c>
      <c r="F269" s="24">
        <f>SUMIFS('Детализация отчётов'!N:N,'Детализация отчётов'!F:F,'Тех отчет'!B269,'Детализация отчётов'!J:J,"Продажа",'Детализация отчётов'!K:K,"Продажа")-SUMIFS('Детализация отчётов'!N:N,'Детализация отчётов'!F:F,'Тех отчет'!B269,'Детализация отчётов'!J:J,"Возврат",'Детализация отчётов'!K:K,"Возврат")</f>
        <v>0</v>
      </c>
      <c r="G269" s="24">
        <f>IFERROR(AVERAGEIFS('Детализация отчётов'!P:P,'Детализация отчётов'!F:F,'Тех отчет'!B269,'Детализация отчётов'!J:J,"Продажа",'Детализация отчётов'!K:K,"Продажа"),0)</f>
        <v>0</v>
      </c>
      <c r="H269" s="25" t="e">
        <f>INDEX('% выкупа'!B:B,MATCH(B269,'% выкупа'!A:A,0))</f>
        <v>#N/A</v>
      </c>
      <c r="I269" s="24">
        <f>IFERROR(INDEX(реклама!B:B,MATCH('Тех отчет'!B269,реклама!A:A,0)),0)</f>
        <v>0</v>
      </c>
      <c r="J269" s="24">
        <f>IFERROR(INDEX('Сумма по хранению'!B:B,MATCH(B269,'Сумма по хранению'!A:A,0)),0)</f>
        <v>0</v>
      </c>
      <c r="K269" s="24">
        <f>SUMIF('Детализация отчётов'!F:F,'Тех отчет'!B269, 'Детализация отчётов'!AK:AK)</f>
        <v>0</v>
      </c>
      <c r="L269" s="24" t="e">
        <f t="shared" si="32"/>
        <v>#DIV/0!</v>
      </c>
      <c r="M269" s="24" t="e">
        <f>INDEX('Остатки по складам'!B:B,MATCH(B269,'Остатки по складам'!A:A,0))</f>
        <v>#N/A</v>
      </c>
      <c r="N269" s="24">
        <f t="shared" si="33"/>
        <v>0</v>
      </c>
      <c r="O269" s="35">
        <f>SUMIF('Индекс локалицации'!A:A,'Тех отчет'!B269,'Индекс локалицации'!B:B)</f>
        <v>0</v>
      </c>
      <c r="P269" s="25" t="e">
        <f>AVERAGEIFS('Детализация отчётов'!W:W,'Детализация отчётов'!F:F,'Тех отчет'!B269,'Детализация отчётов'!J:J,"Продажа",'Детализация отчётов'!K:K,"Продажа")</f>
        <v>#DIV/0!</v>
      </c>
      <c r="Q269" s="23" t="e">
        <f>INDEX('Рейтинг по отзывам'!F:F,MATCH('Тех отчет'!B269,'Рейтинг по отзывам'!B:B,0))</f>
        <v>#N/A</v>
      </c>
      <c r="R269" s="26" t="e">
        <f>INDEX('рейтинг WB'!B:B,MATCH('Тех отчет'!B269,'рейтинг WB'!A:A,0))</f>
        <v>#N/A</v>
      </c>
      <c r="S269" s="27">
        <f>SUMIFS('Детализация отчётов'!AH:AH,'Детализация отчётов'!F:F,'Тех отчет'!B269,'Детализация отчётов'!J:J,"Продажа",'Детализация отчётов'!K:K,"Продажа")-SUMIFS('Детализация отчётов'!AH:AH,'Детализация отчётов'!F:F,'Тех отчет'!B269,'Детализация отчётов'!J:J,"Возврат",'Детализация отчётов'!K:K,"Возврат")</f>
        <v>0</v>
      </c>
      <c r="T269" s="23">
        <f>IFERROR(INDEX(Себестоимость!B:B,MATCH('Тех отчет'!B269,Себестоимость!A:A,0)),0)</f>
        <v>0</v>
      </c>
      <c r="U269" s="34" t="e">
        <f t="shared" si="34"/>
        <v>#DIV/0!</v>
      </c>
      <c r="V269" s="24">
        <f t="shared" si="30"/>
        <v>0</v>
      </c>
      <c r="W269" s="24">
        <f t="shared" si="31"/>
        <v>0</v>
      </c>
      <c r="X269" s="24" t="e">
        <f t="shared" si="35"/>
        <v>#DIV/0!</v>
      </c>
      <c r="Y269" s="23" t="e">
        <f>AVERAGEIFS('Детализация отчётов'!T:T,'Детализация отчётов'!F:F,'Тех отчет'!B269,'Детализация отчётов'!J:J,"Продажа",'Детализация отчётов'!K:K,"Продажа")</f>
        <v>#DIV/0!</v>
      </c>
      <c r="Z269" s="23">
        <f>SUMIF('Детализация отчётов'!F:F,'Тех отчет'!B269, 'Детализация отчётов'!AC:AC)</f>
        <v>0</v>
      </c>
      <c r="AA269" s="28"/>
      <c r="AB269" s="28"/>
      <c r="AC269" s="28"/>
      <c r="AD269" s="28"/>
      <c r="AE269" s="28"/>
      <c r="AF269" s="28"/>
    </row>
    <row r="270" spans="1:32" ht="15" thickBot="1">
      <c r="A270" s="23" t="s">
        <v>334</v>
      </c>
      <c r="B270" s="31" t="s">
        <v>362</v>
      </c>
      <c r="C270" s="24">
        <f>SUMIF(Продажи!F:F,'Тех отчет'!B270,Продажи!M:M)</f>
        <v>0</v>
      </c>
      <c r="D270" s="24">
        <f>SUMIF(Продажи!F:F,'Тех отчет'!B270,Продажи!L:L)</f>
        <v>0</v>
      </c>
      <c r="E270" s="24">
        <f>SUMIFS('Детализация отчётов'!T:T,'Детализация отчётов'!F:F,'Тех отчет'!B270,'Детализация отчётов'!J:J,"Продажа",'Детализация отчётов'!K:K,"Продажа")-SUMIFS('Детализация отчётов'!T:T,'Детализация отчётов'!F:F,'Тех отчет'!B270,'Детализация отчётов'!J:J,"Возврат",'Детализация отчётов'!K:K,"Возврат")</f>
        <v>0</v>
      </c>
      <c r="F270" s="24">
        <f>SUMIFS('Детализация отчётов'!N:N,'Детализация отчётов'!F:F,'Тех отчет'!B270,'Детализация отчётов'!J:J,"Продажа",'Детализация отчётов'!K:K,"Продажа")-SUMIFS('Детализация отчётов'!N:N,'Детализация отчётов'!F:F,'Тех отчет'!B270,'Детализация отчётов'!J:J,"Возврат",'Детализация отчётов'!K:K,"Возврат")</f>
        <v>0</v>
      </c>
      <c r="G270" s="24">
        <f>IFERROR(AVERAGEIFS('Детализация отчётов'!P:P,'Детализация отчётов'!F:F,'Тех отчет'!B270,'Детализация отчётов'!J:J,"Продажа",'Детализация отчётов'!K:K,"Продажа"),0)</f>
        <v>0</v>
      </c>
      <c r="H270" s="25" t="e">
        <f>INDEX('% выкупа'!B:B,MATCH(B270,'% выкупа'!A:A,0))</f>
        <v>#N/A</v>
      </c>
      <c r="I270" s="24">
        <f>IFERROR(INDEX(реклама!B:B,MATCH('Тех отчет'!B270,реклама!A:A,0)),0)</f>
        <v>0</v>
      </c>
      <c r="J270" s="24">
        <f>IFERROR(INDEX('Сумма по хранению'!B:B,MATCH(B270,'Сумма по хранению'!A:A,0)),0)</f>
        <v>0</v>
      </c>
      <c r="K270" s="24">
        <f>SUMIF('Детализация отчётов'!F:F,'Тех отчет'!B270, 'Детализация отчётов'!AK:AK)</f>
        <v>0</v>
      </c>
      <c r="L270" s="24" t="e">
        <f t="shared" si="32"/>
        <v>#DIV/0!</v>
      </c>
      <c r="M270" s="24" t="e">
        <f>INDEX('Остатки по складам'!B:B,MATCH(B270,'Остатки по складам'!A:A,0))</f>
        <v>#N/A</v>
      </c>
      <c r="N270" s="24">
        <f t="shared" si="33"/>
        <v>0</v>
      </c>
      <c r="O270" s="35">
        <f>SUMIF('Индекс локалицации'!A:A,'Тех отчет'!B270,'Индекс локалицации'!B:B)</f>
        <v>0</v>
      </c>
      <c r="P270" s="25" t="e">
        <f>AVERAGEIFS('Детализация отчётов'!W:W,'Детализация отчётов'!F:F,'Тех отчет'!B270,'Детализация отчётов'!J:J,"Продажа",'Детализация отчётов'!K:K,"Продажа")</f>
        <v>#DIV/0!</v>
      </c>
      <c r="Q270" s="23" t="e">
        <f>INDEX('Рейтинг по отзывам'!F:F,MATCH('Тех отчет'!B270,'Рейтинг по отзывам'!B:B,0))</f>
        <v>#N/A</v>
      </c>
      <c r="R270" s="26" t="e">
        <f>INDEX('рейтинг WB'!B:B,MATCH('Тех отчет'!B270,'рейтинг WB'!A:A,0))</f>
        <v>#N/A</v>
      </c>
      <c r="S270" s="27">
        <f>SUMIFS('Детализация отчётов'!AH:AH,'Детализация отчётов'!F:F,'Тех отчет'!B270,'Детализация отчётов'!J:J,"Продажа",'Детализация отчётов'!K:K,"Продажа")-SUMIFS('Детализация отчётов'!AH:AH,'Детализация отчётов'!F:F,'Тех отчет'!B270,'Детализация отчётов'!J:J,"Возврат",'Детализация отчётов'!K:K,"Возврат")</f>
        <v>0</v>
      </c>
      <c r="T270" s="23">
        <f>IFERROR(INDEX(Себестоимость!B:B,MATCH('Тех отчет'!B270,Себестоимость!A:A,0)),0)</f>
        <v>0</v>
      </c>
      <c r="U270" s="34" t="e">
        <f t="shared" si="34"/>
        <v>#DIV/0!</v>
      </c>
      <c r="V270" s="24">
        <f t="shared" si="30"/>
        <v>0</v>
      </c>
      <c r="W270" s="24">
        <f t="shared" si="31"/>
        <v>0</v>
      </c>
      <c r="X270" s="24" t="e">
        <f t="shared" si="35"/>
        <v>#DIV/0!</v>
      </c>
      <c r="Y270" s="23" t="e">
        <f>AVERAGEIFS('Детализация отчётов'!T:T,'Детализация отчётов'!F:F,'Тех отчет'!B270,'Детализация отчётов'!J:J,"Продажа",'Детализация отчётов'!K:K,"Продажа")</f>
        <v>#DIV/0!</v>
      </c>
      <c r="Z270" s="23">
        <f>SUMIF('Детализация отчётов'!F:F,'Тех отчет'!B270, 'Детализация отчётов'!AC:AC)</f>
        <v>0</v>
      </c>
      <c r="AA270" s="28"/>
      <c r="AB270" s="28"/>
      <c r="AC270" s="28"/>
      <c r="AD270" s="28"/>
      <c r="AE270" s="28"/>
      <c r="AF270" s="28"/>
    </row>
    <row r="271" spans="1:32" ht="15" thickBot="1">
      <c r="A271" s="23"/>
      <c r="B271" s="31" t="s">
        <v>386</v>
      </c>
      <c r="C271" s="24">
        <f>SUMIF(Продажи!F:F,'Тех отчет'!B271,Продажи!M:M)</f>
        <v>0</v>
      </c>
      <c r="D271" s="24">
        <f>SUMIF(Продажи!F:F,'Тех отчет'!B271,Продажи!L:L)</f>
        <v>0</v>
      </c>
      <c r="E271" s="24">
        <f>SUMIFS('Детализация отчётов'!T:T,'Детализация отчётов'!F:F,'Тех отчет'!B271,'Детализация отчётов'!J:J,"Продажа",'Детализация отчётов'!K:K,"Продажа")-SUMIFS('Детализация отчётов'!T:T,'Детализация отчётов'!F:F,'Тех отчет'!B271,'Детализация отчётов'!J:J,"Возврат",'Детализация отчётов'!K:K,"Возврат")</f>
        <v>0</v>
      </c>
      <c r="F271" s="24">
        <f>SUMIFS('Детализация отчётов'!N:N,'Детализация отчётов'!F:F,'Тех отчет'!B271,'Детализация отчётов'!J:J,"Продажа",'Детализация отчётов'!K:K,"Продажа")-SUMIFS('Детализация отчётов'!N:N,'Детализация отчётов'!F:F,'Тех отчет'!B271,'Детализация отчётов'!J:J,"Возврат",'Детализация отчётов'!K:K,"Возврат")</f>
        <v>0</v>
      </c>
      <c r="G271" s="24">
        <f>IFERROR(AVERAGEIFS('Детализация отчётов'!P:P,'Детализация отчётов'!F:F,'Тех отчет'!B271,'Детализация отчётов'!J:J,"Продажа",'Детализация отчётов'!K:K,"Продажа"),0)</f>
        <v>0</v>
      </c>
      <c r="H271" s="25" t="e">
        <f>INDEX('% выкупа'!B:B,MATCH(B271,'% выкупа'!A:A,0))</f>
        <v>#N/A</v>
      </c>
      <c r="I271" s="24">
        <f>IFERROR(INDEX(реклама!B:B,MATCH('Тех отчет'!B271,реклама!A:A,0)),0)</f>
        <v>0</v>
      </c>
      <c r="J271" s="24">
        <f>IFERROR(INDEX('Сумма по хранению'!B:B,MATCH(B271,'Сумма по хранению'!A:A,0)),0)</f>
        <v>0</v>
      </c>
      <c r="K271" s="24">
        <f>SUMIF('Детализация отчётов'!F:F,'Тех отчет'!B271, 'Детализация отчётов'!AK:AK)</f>
        <v>0</v>
      </c>
      <c r="L271" s="24" t="e">
        <f t="shared" si="32"/>
        <v>#DIV/0!</v>
      </c>
      <c r="M271" s="24" t="e">
        <f>INDEX('Остатки по складам'!B:B,MATCH(B271,'Остатки по складам'!A:A,0))</f>
        <v>#N/A</v>
      </c>
      <c r="N271" s="24">
        <f t="shared" si="33"/>
        <v>0</v>
      </c>
      <c r="O271" s="35">
        <f>SUMIF('Индекс локалицации'!A:A,'Тех отчет'!B271,'Индекс локалицации'!B:B)</f>
        <v>0</v>
      </c>
      <c r="P271" s="25" t="e">
        <f>AVERAGEIFS('Детализация отчётов'!W:W,'Детализация отчётов'!F:F,'Тех отчет'!B271,'Детализация отчётов'!J:J,"Продажа",'Детализация отчётов'!K:K,"Продажа")</f>
        <v>#DIV/0!</v>
      </c>
      <c r="Q271" s="23" t="e">
        <f>INDEX('Рейтинг по отзывам'!F:F,MATCH('Тех отчет'!B271,'Рейтинг по отзывам'!B:B,0))</f>
        <v>#N/A</v>
      </c>
      <c r="R271" s="26" t="e">
        <f>INDEX('рейтинг WB'!B:B,MATCH('Тех отчет'!B271,'рейтинг WB'!A:A,0))</f>
        <v>#N/A</v>
      </c>
      <c r="S271" s="27">
        <f>SUMIFS('Детализация отчётов'!AH:AH,'Детализация отчётов'!F:F,'Тех отчет'!B271,'Детализация отчётов'!J:J,"Продажа",'Детализация отчётов'!K:K,"Продажа")-SUMIFS('Детализация отчётов'!AH:AH,'Детализация отчётов'!F:F,'Тех отчет'!B271,'Детализация отчётов'!J:J,"Возврат",'Детализация отчётов'!K:K,"Возврат")</f>
        <v>0</v>
      </c>
      <c r="T271" s="23">
        <f>IFERROR(INDEX(Себестоимость!B:B,MATCH('Тех отчет'!B271,Себестоимость!A:A,0)),0)</f>
        <v>0</v>
      </c>
      <c r="U271" s="34" t="e">
        <f t="shared" si="34"/>
        <v>#DIV/0!</v>
      </c>
      <c r="V271" s="24">
        <f t="shared" si="30"/>
        <v>0</v>
      </c>
      <c r="W271" s="24">
        <f t="shared" si="31"/>
        <v>0</v>
      </c>
      <c r="X271" s="24" t="e">
        <f t="shared" si="35"/>
        <v>#DIV/0!</v>
      </c>
      <c r="Y271" s="23" t="e">
        <f>AVERAGEIFS('Детализация отчётов'!T:T,'Детализация отчётов'!F:F,'Тех отчет'!B271,'Детализация отчётов'!J:J,"Продажа",'Детализация отчётов'!K:K,"Продажа")</f>
        <v>#DIV/0!</v>
      </c>
      <c r="Z271" s="23">
        <f>SUMIF('Детализация отчётов'!F:F,'Тех отчет'!B271, 'Детализация отчётов'!AC:AC)</f>
        <v>0</v>
      </c>
      <c r="AA271" s="28"/>
      <c r="AB271" s="28"/>
      <c r="AC271" s="28"/>
      <c r="AD271" s="28"/>
      <c r="AE271" s="28"/>
      <c r="AF271" s="28"/>
    </row>
    <row r="272" spans="1:32" ht="15" thickBot="1">
      <c r="A272" s="23" t="s">
        <v>420</v>
      </c>
      <c r="B272" s="31" t="s">
        <v>422</v>
      </c>
      <c r="C272" s="24">
        <f>SUMIF(Продажи!F:F,'Тех отчет'!B272,Продажи!M:M)</f>
        <v>0</v>
      </c>
      <c r="D272" s="24">
        <f>SUMIF(Продажи!F:F,'Тех отчет'!B272,Продажи!L:L)</f>
        <v>0</v>
      </c>
      <c r="E272" s="24">
        <f>SUMIFS('Детализация отчётов'!T:T,'Детализация отчётов'!F:F,'Тех отчет'!B272,'Детализация отчётов'!J:J,"Продажа",'Детализация отчётов'!K:K,"Продажа")-SUMIFS('Детализация отчётов'!T:T,'Детализация отчётов'!F:F,'Тех отчет'!B272,'Детализация отчётов'!J:J,"Возврат",'Детализация отчётов'!K:K,"Возврат")</f>
        <v>0</v>
      </c>
      <c r="F272" s="24">
        <f>SUMIFS('Детализация отчётов'!N:N,'Детализация отчётов'!F:F,'Тех отчет'!B272,'Детализация отчётов'!J:J,"Продажа",'Детализация отчётов'!K:K,"Продажа")-SUMIFS('Детализация отчётов'!N:N,'Детализация отчётов'!F:F,'Тех отчет'!B272,'Детализация отчётов'!J:J,"Возврат",'Детализация отчётов'!K:K,"Возврат")</f>
        <v>0</v>
      </c>
      <c r="G272" s="24">
        <f>IFERROR(AVERAGEIFS('Детализация отчётов'!P:P,'Детализация отчётов'!F:F,'Тех отчет'!B272,'Детализация отчётов'!J:J,"Продажа",'Детализация отчётов'!K:K,"Продажа"),0)</f>
        <v>0</v>
      </c>
      <c r="H272" s="25" t="e">
        <f>INDEX('% выкупа'!B:B,MATCH(B272,'% выкупа'!A:A,0))</f>
        <v>#N/A</v>
      </c>
      <c r="I272" s="24">
        <f>IFERROR(INDEX(реклама!B:B,MATCH('Тех отчет'!B272,реклама!A:A,0)),0)</f>
        <v>0</v>
      </c>
      <c r="J272" s="24">
        <f>IFERROR(INDEX('Сумма по хранению'!B:B,MATCH(B272,'Сумма по хранению'!A:A,0)),0)</f>
        <v>0</v>
      </c>
      <c r="K272" s="24">
        <f>SUMIF('Детализация отчётов'!F:F,'Тех отчет'!B272, 'Детализация отчётов'!AK:AK)</f>
        <v>0</v>
      </c>
      <c r="L272" s="24" t="e">
        <f t="shared" si="32"/>
        <v>#DIV/0!</v>
      </c>
      <c r="M272" s="24" t="e">
        <f>INDEX('Остатки по складам'!B:B,MATCH(B272,'Остатки по складам'!A:A,0))</f>
        <v>#N/A</v>
      </c>
      <c r="N272" s="24">
        <f t="shared" si="33"/>
        <v>0</v>
      </c>
      <c r="O272" s="35">
        <f>SUMIF('Индекс локалицации'!A:A,'Тех отчет'!B272,'Индекс локалицации'!B:B)</f>
        <v>0</v>
      </c>
      <c r="P272" s="25" t="e">
        <f>AVERAGEIFS('Детализация отчётов'!W:W,'Детализация отчётов'!F:F,'Тех отчет'!B272,'Детализация отчётов'!J:J,"Продажа",'Детализация отчётов'!K:K,"Продажа")</f>
        <v>#DIV/0!</v>
      </c>
      <c r="Q272" s="23" t="e">
        <f>INDEX('Рейтинг по отзывам'!F:F,MATCH('Тех отчет'!B272,'Рейтинг по отзывам'!B:B,0))</f>
        <v>#N/A</v>
      </c>
      <c r="R272" s="26" t="e">
        <f>INDEX('рейтинг WB'!B:B,MATCH('Тех отчет'!B272,'рейтинг WB'!A:A,0))</f>
        <v>#N/A</v>
      </c>
      <c r="S272" s="27">
        <f>SUMIFS('Детализация отчётов'!AH:AH,'Детализация отчётов'!F:F,'Тех отчет'!B272,'Детализация отчётов'!J:J,"Продажа",'Детализация отчётов'!K:K,"Продажа")-SUMIFS('Детализация отчётов'!AH:AH,'Детализация отчётов'!F:F,'Тех отчет'!B272,'Детализация отчётов'!J:J,"Возврат",'Детализация отчётов'!K:K,"Возврат")</f>
        <v>0</v>
      </c>
      <c r="T272" s="23">
        <f>IFERROR(INDEX(Себестоимость!B:B,MATCH('Тех отчет'!B272,Себестоимость!A:A,0)),0)</f>
        <v>0</v>
      </c>
      <c r="U272" s="34" t="e">
        <f t="shared" si="34"/>
        <v>#DIV/0!</v>
      </c>
      <c r="V272" s="24">
        <f t="shared" si="30"/>
        <v>0</v>
      </c>
      <c r="W272" s="24">
        <f t="shared" si="31"/>
        <v>0</v>
      </c>
      <c r="X272" s="24" t="e">
        <f t="shared" si="35"/>
        <v>#DIV/0!</v>
      </c>
      <c r="Y272" s="23" t="e">
        <f>AVERAGEIFS('Детализация отчётов'!T:T,'Детализация отчётов'!F:F,'Тех отчет'!B272,'Детализация отчётов'!J:J,"Продажа",'Детализация отчётов'!K:K,"Продажа")</f>
        <v>#DIV/0!</v>
      </c>
      <c r="Z272" s="23">
        <f>SUMIF('Детализация отчётов'!F:F,'Тех отчет'!B272, 'Детализация отчётов'!AC:AC)</f>
        <v>0</v>
      </c>
      <c r="AA272" s="28"/>
      <c r="AB272" s="28"/>
      <c r="AC272" s="28"/>
      <c r="AD272" s="28"/>
      <c r="AE272" s="28"/>
      <c r="AF272" s="28"/>
    </row>
    <row r="273" spans="1:32" ht="15" thickBot="1">
      <c r="A273" s="23" t="s">
        <v>420</v>
      </c>
      <c r="B273" s="31" t="s">
        <v>424</v>
      </c>
      <c r="C273" s="24">
        <f>SUMIF(Продажи!F:F,'Тех отчет'!B273,Продажи!M:M)</f>
        <v>0</v>
      </c>
      <c r="D273" s="24">
        <f>SUMIF(Продажи!F:F,'Тех отчет'!B273,Продажи!L:L)</f>
        <v>0</v>
      </c>
      <c r="E273" s="24">
        <f>SUMIFS('Детализация отчётов'!T:T,'Детализация отчётов'!F:F,'Тех отчет'!B273,'Детализация отчётов'!J:J,"Продажа",'Детализация отчётов'!K:K,"Продажа")-SUMIFS('Детализация отчётов'!T:T,'Детализация отчётов'!F:F,'Тех отчет'!B273,'Детализация отчётов'!J:J,"Возврат",'Детализация отчётов'!K:K,"Возврат")</f>
        <v>0</v>
      </c>
      <c r="F273" s="24">
        <f>SUMIFS('Детализация отчётов'!N:N,'Детализация отчётов'!F:F,'Тех отчет'!B273,'Детализация отчётов'!J:J,"Продажа",'Детализация отчётов'!K:K,"Продажа")-SUMIFS('Детализация отчётов'!N:N,'Детализация отчётов'!F:F,'Тех отчет'!B273,'Детализация отчётов'!J:J,"Возврат",'Детализация отчётов'!K:K,"Возврат")</f>
        <v>0</v>
      </c>
      <c r="G273" s="24">
        <f>IFERROR(AVERAGEIFS('Детализация отчётов'!P:P,'Детализация отчётов'!F:F,'Тех отчет'!B273,'Детализация отчётов'!J:J,"Продажа",'Детализация отчётов'!K:K,"Продажа"),0)</f>
        <v>0</v>
      </c>
      <c r="H273" s="25" t="e">
        <f>INDEX('% выкупа'!B:B,MATCH(B273,'% выкупа'!A:A,0))</f>
        <v>#N/A</v>
      </c>
      <c r="I273" s="24">
        <f>IFERROR(INDEX(реклама!B:B,MATCH('Тех отчет'!B273,реклама!A:A,0)),0)</f>
        <v>0</v>
      </c>
      <c r="J273" s="24">
        <f>IFERROR(INDEX('Сумма по хранению'!B:B,MATCH(B273,'Сумма по хранению'!A:A,0)),0)</f>
        <v>0</v>
      </c>
      <c r="K273" s="24">
        <f>SUMIF('Детализация отчётов'!F:F,'Тех отчет'!B273, 'Детализация отчётов'!AK:AK)</f>
        <v>0</v>
      </c>
      <c r="L273" s="24" t="e">
        <f t="shared" si="32"/>
        <v>#DIV/0!</v>
      </c>
      <c r="M273" s="24" t="e">
        <f>INDEX('Остатки по складам'!B:B,MATCH(B273,'Остатки по складам'!A:A,0))</f>
        <v>#N/A</v>
      </c>
      <c r="N273" s="24">
        <f t="shared" si="33"/>
        <v>0</v>
      </c>
      <c r="O273" s="35">
        <f>SUMIF('Индекс локалицации'!A:A,'Тех отчет'!B273,'Индекс локалицации'!B:B)</f>
        <v>0</v>
      </c>
      <c r="P273" s="25" t="e">
        <f>AVERAGEIFS('Детализация отчётов'!W:W,'Детализация отчётов'!F:F,'Тех отчет'!B273,'Детализация отчётов'!J:J,"Продажа",'Детализация отчётов'!K:K,"Продажа")</f>
        <v>#DIV/0!</v>
      </c>
      <c r="Q273" s="23" t="e">
        <f>INDEX('Рейтинг по отзывам'!F:F,MATCH('Тех отчет'!B273,'Рейтинг по отзывам'!B:B,0))</f>
        <v>#N/A</v>
      </c>
      <c r="R273" s="26" t="e">
        <f>INDEX('рейтинг WB'!B:B,MATCH('Тех отчет'!B273,'рейтинг WB'!A:A,0))</f>
        <v>#N/A</v>
      </c>
      <c r="S273" s="27">
        <f>SUMIFS('Детализация отчётов'!AH:AH,'Детализация отчётов'!F:F,'Тех отчет'!B273,'Детализация отчётов'!J:J,"Продажа",'Детализация отчётов'!K:K,"Продажа")-SUMIFS('Детализация отчётов'!AH:AH,'Детализация отчётов'!F:F,'Тех отчет'!B273,'Детализация отчётов'!J:J,"Возврат",'Детализация отчётов'!K:K,"Возврат")</f>
        <v>0</v>
      </c>
      <c r="T273" s="23">
        <f>IFERROR(INDEX(Себестоимость!B:B,MATCH('Тех отчет'!B273,Себестоимость!A:A,0)),0)</f>
        <v>0</v>
      </c>
      <c r="U273" s="34" t="e">
        <f t="shared" si="34"/>
        <v>#DIV/0!</v>
      </c>
      <c r="V273" s="24">
        <f t="shared" si="30"/>
        <v>0</v>
      </c>
      <c r="W273" s="24">
        <f t="shared" si="31"/>
        <v>0</v>
      </c>
      <c r="X273" s="24" t="e">
        <f t="shared" si="35"/>
        <v>#DIV/0!</v>
      </c>
      <c r="Y273" s="23" t="e">
        <f>AVERAGEIFS('Детализация отчётов'!T:T,'Детализация отчётов'!F:F,'Тех отчет'!B273,'Детализация отчётов'!J:J,"Продажа",'Детализация отчётов'!K:K,"Продажа")</f>
        <v>#DIV/0!</v>
      </c>
      <c r="Z273" s="23">
        <f>SUMIF('Детализация отчётов'!F:F,'Тех отчет'!B273, 'Детализация отчётов'!AC:AC)</f>
        <v>0</v>
      </c>
      <c r="AA273" s="28"/>
      <c r="AB273" s="28"/>
      <c r="AC273" s="28"/>
      <c r="AD273" s="28"/>
      <c r="AE273" s="28"/>
      <c r="AF273" s="28"/>
    </row>
    <row r="274" spans="1:32" ht="15" thickBot="1">
      <c r="A274" s="23" t="s">
        <v>420</v>
      </c>
      <c r="B274" s="31" t="s">
        <v>421</v>
      </c>
      <c r="C274" s="24">
        <f>SUMIF(Продажи!F:F,'Тех отчет'!B274,Продажи!M:M)</f>
        <v>0</v>
      </c>
      <c r="D274" s="24">
        <f>SUMIF(Продажи!F:F,'Тех отчет'!B274,Продажи!L:L)</f>
        <v>0</v>
      </c>
      <c r="E274" s="24">
        <f>SUMIFS('Детализация отчётов'!T:T,'Детализация отчётов'!F:F,'Тех отчет'!B274,'Детализация отчётов'!J:J,"Продажа",'Детализация отчётов'!K:K,"Продажа")-SUMIFS('Детализация отчётов'!T:T,'Детализация отчётов'!F:F,'Тех отчет'!B274,'Детализация отчётов'!J:J,"Возврат",'Детализация отчётов'!K:K,"Возврат")</f>
        <v>0</v>
      </c>
      <c r="F274" s="24">
        <f>SUMIFS('Детализация отчётов'!N:N,'Детализация отчётов'!F:F,'Тех отчет'!B274,'Детализация отчётов'!J:J,"Продажа",'Детализация отчётов'!K:K,"Продажа")-SUMIFS('Детализация отчётов'!N:N,'Детализация отчётов'!F:F,'Тех отчет'!B274,'Детализация отчётов'!J:J,"Возврат",'Детализация отчётов'!K:K,"Возврат")</f>
        <v>0</v>
      </c>
      <c r="G274" s="24">
        <f>IFERROR(AVERAGEIFS('Детализация отчётов'!P:P,'Детализация отчётов'!F:F,'Тех отчет'!B274,'Детализация отчётов'!J:J,"Продажа",'Детализация отчётов'!K:K,"Продажа"),0)</f>
        <v>0</v>
      </c>
      <c r="H274" s="25" t="e">
        <f>INDEX('% выкупа'!B:B,MATCH(B274,'% выкупа'!A:A,0))</f>
        <v>#N/A</v>
      </c>
      <c r="I274" s="24">
        <f>IFERROR(INDEX(реклама!B:B,MATCH('Тех отчет'!B274,реклама!A:A,0)),0)</f>
        <v>0</v>
      </c>
      <c r="J274" s="24">
        <f>IFERROR(INDEX('Сумма по хранению'!B:B,MATCH(B274,'Сумма по хранению'!A:A,0)),0)</f>
        <v>0</v>
      </c>
      <c r="K274" s="24">
        <f>SUMIF('Детализация отчётов'!F:F,'Тех отчет'!B274, 'Детализация отчётов'!AK:AK)</f>
        <v>0</v>
      </c>
      <c r="L274" s="24" t="e">
        <f t="shared" si="32"/>
        <v>#DIV/0!</v>
      </c>
      <c r="M274" s="24" t="e">
        <f>INDEX('Остатки по складам'!B:B,MATCH(B274,'Остатки по складам'!A:A,0))</f>
        <v>#N/A</v>
      </c>
      <c r="N274" s="24">
        <f t="shared" si="33"/>
        <v>0</v>
      </c>
      <c r="O274" s="35">
        <f>SUMIF('Индекс локалицации'!A:A,'Тех отчет'!B274,'Индекс локалицации'!B:B)</f>
        <v>0</v>
      </c>
      <c r="P274" s="25" t="e">
        <f>AVERAGEIFS('Детализация отчётов'!W:W,'Детализация отчётов'!F:F,'Тех отчет'!B274,'Детализация отчётов'!J:J,"Продажа",'Детализация отчётов'!K:K,"Продажа")</f>
        <v>#DIV/0!</v>
      </c>
      <c r="Q274" s="23" t="e">
        <f>INDEX('Рейтинг по отзывам'!F:F,MATCH('Тех отчет'!B274,'Рейтинг по отзывам'!B:B,0))</f>
        <v>#N/A</v>
      </c>
      <c r="R274" s="26" t="e">
        <f>INDEX('рейтинг WB'!B:B,MATCH('Тех отчет'!B274,'рейтинг WB'!A:A,0))</f>
        <v>#N/A</v>
      </c>
      <c r="S274" s="27">
        <f>SUMIFS('Детализация отчётов'!AH:AH,'Детализация отчётов'!F:F,'Тех отчет'!B274,'Детализация отчётов'!J:J,"Продажа",'Детализация отчётов'!K:K,"Продажа")-SUMIFS('Детализация отчётов'!AH:AH,'Детализация отчётов'!F:F,'Тех отчет'!B274,'Детализация отчётов'!J:J,"Возврат",'Детализация отчётов'!K:K,"Возврат")</f>
        <v>0</v>
      </c>
      <c r="T274" s="23">
        <f>IFERROR(INDEX(Себестоимость!B:B,MATCH('Тех отчет'!B274,Себестоимость!A:A,0)),0)</f>
        <v>0</v>
      </c>
      <c r="U274" s="34" t="e">
        <f t="shared" si="34"/>
        <v>#DIV/0!</v>
      </c>
      <c r="V274" s="24">
        <f t="shared" si="30"/>
        <v>0</v>
      </c>
      <c r="W274" s="24">
        <f t="shared" si="31"/>
        <v>0</v>
      </c>
      <c r="X274" s="24" t="e">
        <f t="shared" si="35"/>
        <v>#DIV/0!</v>
      </c>
      <c r="Y274" s="23" t="e">
        <f>AVERAGEIFS('Детализация отчётов'!T:T,'Детализация отчётов'!F:F,'Тех отчет'!B274,'Детализация отчётов'!J:J,"Продажа",'Детализация отчётов'!K:K,"Продажа")</f>
        <v>#DIV/0!</v>
      </c>
      <c r="Z274" s="23">
        <f>SUMIF('Детализация отчётов'!F:F,'Тех отчет'!B274, 'Детализация отчётов'!AC:AC)</f>
        <v>0</v>
      </c>
      <c r="AA274" s="28"/>
      <c r="AB274" s="28"/>
      <c r="AC274" s="28"/>
      <c r="AD274" s="28"/>
      <c r="AE274" s="28"/>
      <c r="AF274" s="28"/>
    </row>
    <row r="275" spans="1:32" ht="15" thickBot="1">
      <c r="A275" s="23" t="s">
        <v>420</v>
      </c>
      <c r="B275" s="31" t="s">
        <v>423</v>
      </c>
      <c r="C275" s="24">
        <f>SUMIF(Продажи!F:F,'Тех отчет'!B275,Продажи!M:M)</f>
        <v>0</v>
      </c>
      <c r="D275" s="24">
        <f>SUMIF(Продажи!F:F,'Тех отчет'!B275,Продажи!L:L)</f>
        <v>0</v>
      </c>
      <c r="E275" s="24">
        <f>SUMIFS('Детализация отчётов'!T:T,'Детализация отчётов'!F:F,'Тех отчет'!B275,'Детализация отчётов'!J:J,"Продажа",'Детализация отчётов'!K:K,"Продажа")-SUMIFS('Детализация отчётов'!T:T,'Детализация отчётов'!F:F,'Тех отчет'!B275,'Детализация отчётов'!J:J,"Возврат",'Детализация отчётов'!K:K,"Возврат")</f>
        <v>0</v>
      </c>
      <c r="F275" s="24">
        <f>SUMIFS('Детализация отчётов'!N:N,'Детализация отчётов'!F:F,'Тех отчет'!B275,'Детализация отчётов'!J:J,"Продажа",'Детализация отчётов'!K:K,"Продажа")-SUMIFS('Детализация отчётов'!N:N,'Детализация отчётов'!F:F,'Тех отчет'!B275,'Детализация отчётов'!J:J,"Возврат",'Детализация отчётов'!K:K,"Возврат")</f>
        <v>0</v>
      </c>
      <c r="G275" s="24">
        <f>IFERROR(AVERAGEIFS('Детализация отчётов'!P:P,'Детализация отчётов'!F:F,'Тех отчет'!B275,'Детализация отчётов'!J:J,"Продажа",'Детализация отчётов'!K:K,"Продажа"),0)</f>
        <v>0</v>
      </c>
      <c r="H275" s="25" t="e">
        <f>INDEX('% выкупа'!B:B,MATCH(B275,'% выкупа'!A:A,0))</f>
        <v>#N/A</v>
      </c>
      <c r="I275" s="24">
        <f>IFERROR(INDEX(реклама!B:B,MATCH('Тех отчет'!B275,реклама!A:A,0)),0)</f>
        <v>0</v>
      </c>
      <c r="J275" s="24">
        <f>IFERROR(INDEX('Сумма по хранению'!B:B,MATCH(B275,'Сумма по хранению'!A:A,0)),0)</f>
        <v>0</v>
      </c>
      <c r="K275" s="24">
        <f>SUMIF('Детализация отчётов'!F:F,'Тех отчет'!B275, 'Детализация отчётов'!AK:AK)</f>
        <v>0</v>
      </c>
      <c r="L275" s="24" t="e">
        <f t="shared" si="32"/>
        <v>#DIV/0!</v>
      </c>
      <c r="M275" s="24" t="e">
        <f>INDEX('Остатки по складам'!B:B,MATCH(B275,'Остатки по складам'!A:A,0))</f>
        <v>#N/A</v>
      </c>
      <c r="N275" s="24">
        <f t="shared" si="33"/>
        <v>0</v>
      </c>
      <c r="O275" s="35">
        <f>SUMIF('Индекс локалицации'!A:A,'Тех отчет'!B275,'Индекс локалицации'!B:B)</f>
        <v>0</v>
      </c>
      <c r="P275" s="25" t="e">
        <f>AVERAGEIFS('Детализация отчётов'!W:W,'Детализация отчётов'!F:F,'Тех отчет'!B275,'Детализация отчётов'!J:J,"Продажа",'Детализация отчётов'!K:K,"Продажа")</f>
        <v>#DIV/0!</v>
      </c>
      <c r="Q275" s="23" t="e">
        <f>INDEX('Рейтинг по отзывам'!F:F,MATCH('Тех отчет'!B275,'Рейтинг по отзывам'!B:B,0))</f>
        <v>#N/A</v>
      </c>
      <c r="R275" s="26" t="e">
        <f>INDEX('рейтинг WB'!B:B,MATCH('Тех отчет'!B275,'рейтинг WB'!A:A,0))</f>
        <v>#N/A</v>
      </c>
      <c r="S275" s="27">
        <f>SUMIFS('Детализация отчётов'!AH:AH,'Детализация отчётов'!F:F,'Тех отчет'!B275,'Детализация отчётов'!J:J,"Продажа",'Детализация отчётов'!K:K,"Продажа")-SUMIFS('Детализация отчётов'!AH:AH,'Детализация отчётов'!F:F,'Тех отчет'!B275,'Детализация отчётов'!J:J,"Возврат",'Детализация отчётов'!K:K,"Возврат")</f>
        <v>0</v>
      </c>
      <c r="T275" s="23">
        <f>IFERROR(INDEX(Себестоимость!B:B,MATCH('Тех отчет'!B275,Себестоимость!A:A,0)),0)</f>
        <v>0</v>
      </c>
      <c r="U275" s="34" t="e">
        <f t="shared" si="34"/>
        <v>#DIV/0!</v>
      </c>
      <c r="V275" s="24">
        <f t="shared" si="30"/>
        <v>0</v>
      </c>
      <c r="W275" s="24">
        <f t="shared" si="31"/>
        <v>0</v>
      </c>
      <c r="X275" s="24" t="e">
        <f t="shared" si="35"/>
        <v>#DIV/0!</v>
      </c>
      <c r="Y275" s="23" t="e">
        <f>AVERAGEIFS('Детализация отчётов'!T:T,'Детализация отчётов'!F:F,'Тех отчет'!B275,'Детализация отчётов'!J:J,"Продажа",'Детализация отчётов'!K:K,"Продажа")</f>
        <v>#DIV/0!</v>
      </c>
      <c r="Z275" s="23">
        <f>SUMIF('Детализация отчётов'!F:F,'Тех отчет'!B275, 'Детализация отчётов'!AC:AC)</f>
        <v>0</v>
      </c>
      <c r="AA275" s="28"/>
      <c r="AB275" s="28"/>
      <c r="AC275" s="28"/>
      <c r="AD275" s="28"/>
      <c r="AE275" s="28"/>
      <c r="AF275" s="28"/>
    </row>
    <row r="276" spans="1:32" ht="15" thickBot="1">
      <c r="A276" s="38" t="s">
        <v>71</v>
      </c>
      <c r="B276" s="31" t="s">
        <v>330</v>
      </c>
      <c r="C276" s="24">
        <f>SUMIF(Продажи!F:F,'Тех отчет'!B276,Продажи!M:M)</f>
        <v>0</v>
      </c>
      <c r="D276" s="24">
        <f>SUMIF(Продажи!F:F,'Тех отчет'!B276,Продажи!L:L)</f>
        <v>0</v>
      </c>
      <c r="E276" s="24">
        <f>SUMIFS('Детализация отчётов'!T:T,'Детализация отчётов'!F:F,'Тех отчет'!B276,'Детализация отчётов'!J:J,"Продажа",'Детализация отчётов'!K:K,"Продажа")-SUMIFS('Детализация отчётов'!T:T,'Детализация отчётов'!F:F,'Тех отчет'!B276,'Детализация отчётов'!J:J,"Возврат",'Детализация отчётов'!K:K,"Возврат")</f>
        <v>0</v>
      </c>
      <c r="F276" s="24">
        <f>SUMIFS('Детализация отчётов'!N:N,'Детализация отчётов'!F:F,'Тех отчет'!B276,'Детализация отчётов'!J:J,"Продажа",'Детализация отчётов'!K:K,"Продажа")-SUMIFS('Детализация отчётов'!N:N,'Детализация отчётов'!F:F,'Тех отчет'!B276,'Детализация отчётов'!J:J,"Возврат",'Детализация отчётов'!K:K,"Возврат")</f>
        <v>0</v>
      </c>
      <c r="G276" s="24">
        <f>IFERROR(AVERAGEIFS('Детализация отчётов'!P:P,'Детализация отчётов'!F:F,'Тех отчет'!B276,'Детализация отчётов'!J:J,"Продажа",'Детализация отчётов'!K:K,"Продажа"),0)</f>
        <v>0</v>
      </c>
      <c r="H276" s="25" t="e">
        <f>INDEX('% выкупа'!B:B,MATCH(B276,'% выкупа'!A:A,0))</f>
        <v>#N/A</v>
      </c>
      <c r="I276" s="24">
        <f>IFERROR(INDEX(реклама!B:B,MATCH('Тех отчет'!B276,реклама!A:A,0)),0)</f>
        <v>0</v>
      </c>
      <c r="J276" s="24">
        <f>IFERROR(INDEX('Сумма по хранению'!B:B,MATCH(B276,'Сумма по хранению'!A:A,0)),0)</f>
        <v>0</v>
      </c>
      <c r="K276" s="24">
        <f>SUMIF('Детализация отчётов'!F:F,'Тех отчет'!B276, 'Детализация отчётов'!AK:AK)</f>
        <v>0</v>
      </c>
      <c r="L276" s="24" t="e">
        <f t="shared" si="32"/>
        <v>#DIV/0!</v>
      </c>
      <c r="M276" s="24" t="e">
        <f>INDEX('Остатки по складам'!B:B,MATCH(B276,'Остатки по складам'!A:A,0))</f>
        <v>#N/A</v>
      </c>
      <c r="N276" s="24">
        <f t="shared" si="33"/>
        <v>0</v>
      </c>
      <c r="O276" s="35">
        <f>SUMIF('Индекс локалицации'!A:A,'Тех отчет'!B276,'Индекс локалицации'!B:B)</f>
        <v>0</v>
      </c>
      <c r="P276" s="25" t="e">
        <f>AVERAGEIFS('Детализация отчётов'!W:W,'Детализация отчётов'!F:F,'Тех отчет'!B276,'Детализация отчётов'!J:J,"Продажа",'Детализация отчётов'!K:K,"Продажа")</f>
        <v>#DIV/0!</v>
      </c>
      <c r="Q276" s="23" t="e">
        <f>INDEX('Рейтинг по отзывам'!F:F,MATCH('Тех отчет'!B276,'Рейтинг по отзывам'!B:B,0))</f>
        <v>#N/A</v>
      </c>
      <c r="R276" s="26" t="e">
        <f>INDEX('рейтинг WB'!B:B,MATCH('Тех отчет'!B276,'рейтинг WB'!A:A,0))</f>
        <v>#N/A</v>
      </c>
      <c r="S276" s="27">
        <f>SUMIFS('Детализация отчётов'!AH:AH,'Детализация отчётов'!F:F,'Тех отчет'!B276,'Детализация отчётов'!J:J,"Продажа",'Детализация отчётов'!K:K,"Продажа")-SUMIFS('Детализация отчётов'!AH:AH,'Детализация отчётов'!F:F,'Тех отчет'!B276,'Детализация отчётов'!J:J,"Возврат",'Детализация отчётов'!K:K,"Возврат")</f>
        <v>0</v>
      </c>
      <c r="T276" s="23">
        <f>IFERROR(INDEX(Себестоимость!B:B,MATCH('Тех отчет'!B276,Себестоимость!A:A,0)),0)</f>
        <v>0</v>
      </c>
      <c r="U276" s="34" t="e">
        <f t="shared" si="34"/>
        <v>#DIV/0!</v>
      </c>
      <c r="V276" s="24">
        <f t="shared" si="30"/>
        <v>0</v>
      </c>
      <c r="W276" s="24">
        <f t="shared" si="31"/>
        <v>0</v>
      </c>
      <c r="X276" s="24" t="e">
        <f t="shared" si="35"/>
        <v>#DIV/0!</v>
      </c>
      <c r="Y276" s="23" t="e">
        <f>AVERAGEIFS('Детализация отчётов'!T:T,'Детализация отчётов'!F:F,'Тех отчет'!B276,'Детализация отчётов'!J:J,"Продажа",'Детализация отчётов'!K:K,"Продажа")</f>
        <v>#DIV/0!</v>
      </c>
      <c r="Z276" s="23">
        <f>SUMIF('Детализация отчётов'!F:F,'Тех отчет'!B276, 'Детализация отчётов'!AC:AC)</f>
        <v>0</v>
      </c>
      <c r="AA276" s="28"/>
      <c r="AB276" s="28"/>
      <c r="AC276" s="28"/>
      <c r="AD276" s="28"/>
      <c r="AE276" s="28"/>
      <c r="AF276" s="28"/>
    </row>
    <row r="277" spans="1:32" ht="15" thickBot="1">
      <c r="A277" s="38" t="s">
        <v>71</v>
      </c>
      <c r="B277" s="31" t="s">
        <v>104</v>
      </c>
      <c r="C277" s="24">
        <f>SUMIF(Продажи!F:F,'Тех отчет'!B277,Продажи!M:M)</f>
        <v>0</v>
      </c>
      <c r="D277" s="24">
        <f>SUMIF(Продажи!F:F,'Тех отчет'!B277,Продажи!L:L)</f>
        <v>0</v>
      </c>
      <c r="E277" s="24">
        <f>SUMIFS('Детализация отчётов'!T:T,'Детализация отчётов'!F:F,'Тех отчет'!B277,'Детализация отчётов'!J:J,"Продажа",'Детализация отчётов'!K:K,"Продажа")-SUMIFS('Детализация отчётов'!T:T,'Детализация отчётов'!F:F,'Тех отчет'!B277,'Детализация отчётов'!J:J,"Возврат",'Детализация отчётов'!K:K,"Возврат")</f>
        <v>0</v>
      </c>
      <c r="F277" s="24">
        <f>SUMIFS('Детализация отчётов'!N:N,'Детализация отчётов'!F:F,'Тех отчет'!B277,'Детализация отчётов'!J:J,"Продажа",'Детализация отчётов'!K:K,"Продажа")-SUMIFS('Детализация отчётов'!N:N,'Детализация отчётов'!F:F,'Тех отчет'!B277,'Детализация отчётов'!J:J,"Возврат",'Детализация отчётов'!K:K,"Возврат")</f>
        <v>0</v>
      </c>
      <c r="G277" s="24">
        <f>IFERROR(AVERAGEIFS('Детализация отчётов'!P:P,'Детализация отчётов'!F:F,'Тех отчет'!B277,'Детализация отчётов'!J:J,"Продажа",'Детализация отчётов'!K:K,"Продажа"),0)</f>
        <v>0</v>
      </c>
      <c r="H277" s="25" t="e">
        <f>INDEX('% выкупа'!B:B,MATCH(B277,'% выкупа'!A:A,0))</f>
        <v>#N/A</v>
      </c>
      <c r="I277" s="24">
        <f>IFERROR(INDEX(реклама!B:B,MATCH('Тех отчет'!B277,реклама!A:A,0)),0)</f>
        <v>0</v>
      </c>
      <c r="J277" s="24">
        <f>IFERROR(INDEX('Сумма по хранению'!B:B,MATCH(B277,'Сумма по хранению'!A:A,0)),0)</f>
        <v>0</v>
      </c>
      <c r="K277" s="24">
        <f>SUMIF('Детализация отчётов'!F:F,'Тех отчет'!B277, 'Детализация отчётов'!AK:AK)</f>
        <v>0</v>
      </c>
      <c r="L277" s="24" t="e">
        <f t="shared" si="32"/>
        <v>#DIV/0!</v>
      </c>
      <c r="M277" s="24" t="e">
        <f>INDEX('Остатки по складам'!B:B,MATCH(B277,'Остатки по складам'!A:A,0))</f>
        <v>#N/A</v>
      </c>
      <c r="N277" s="24">
        <f t="shared" si="33"/>
        <v>0</v>
      </c>
      <c r="O277" s="35">
        <f>SUMIF('Индекс локалицации'!A:A,'Тех отчет'!B277,'Индекс локалицации'!B:B)</f>
        <v>0</v>
      </c>
      <c r="P277" s="25" t="e">
        <f>AVERAGEIFS('Детализация отчётов'!W:W,'Детализация отчётов'!F:F,'Тех отчет'!B277,'Детализация отчётов'!J:J,"Продажа",'Детализация отчётов'!K:K,"Продажа")</f>
        <v>#DIV/0!</v>
      </c>
      <c r="Q277" s="23" t="e">
        <f>INDEX('Рейтинг по отзывам'!F:F,MATCH('Тех отчет'!B277,'Рейтинг по отзывам'!B:B,0))</f>
        <v>#N/A</v>
      </c>
      <c r="R277" s="26" t="e">
        <f>INDEX('рейтинг WB'!B:B,MATCH('Тех отчет'!B277,'рейтинг WB'!A:A,0))</f>
        <v>#N/A</v>
      </c>
      <c r="S277" s="27">
        <f>SUMIFS('Детализация отчётов'!AH:AH,'Детализация отчётов'!F:F,'Тех отчет'!B277,'Детализация отчётов'!J:J,"Продажа",'Детализация отчётов'!K:K,"Продажа")-SUMIFS('Детализация отчётов'!AH:AH,'Детализация отчётов'!F:F,'Тех отчет'!B277,'Детализация отчётов'!J:J,"Возврат",'Детализация отчётов'!K:K,"Возврат")</f>
        <v>0</v>
      </c>
      <c r="T277" s="23">
        <f>IFERROR(INDEX(Себестоимость!B:B,MATCH('Тех отчет'!B277,Себестоимость!A:A,0)),0)</f>
        <v>0</v>
      </c>
      <c r="U277" s="34" t="e">
        <f t="shared" si="34"/>
        <v>#DIV/0!</v>
      </c>
      <c r="V277" s="24">
        <f t="shared" si="30"/>
        <v>0</v>
      </c>
      <c r="W277" s="24">
        <f t="shared" si="31"/>
        <v>0</v>
      </c>
      <c r="X277" s="24" t="e">
        <f t="shared" si="35"/>
        <v>#DIV/0!</v>
      </c>
      <c r="Y277" s="23" t="e">
        <f>AVERAGEIFS('Детализация отчётов'!T:T,'Детализация отчётов'!F:F,'Тех отчет'!B277,'Детализация отчётов'!J:J,"Продажа",'Детализация отчётов'!K:K,"Продажа")</f>
        <v>#DIV/0!</v>
      </c>
      <c r="Z277" s="23">
        <f>SUMIF('Детализация отчётов'!F:F,'Тех отчет'!B277, 'Детализация отчётов'!AC:AC)</f>
        <v>0</v>
      </c>
      <c r="AA277" s="28"/>
      <c r="AB277" s="28"/>
      <c r="AC277" s="28"/>
      <c r="AD277" s="28"/>
      <c r="AE277" s="28"/>
      <c r="AF277" s="28"/>
    </row>
    <row r="278" spans="1:32" ht="15" thickBot="1">
      <c r="A278" s="38" t="s">
        <v>71</v>
      </c>
      <c r="B278" s="31" t="s">
        <v>413</v>
      </c>
      <c r="C278" s="24">
        <f>SUMIF(Продажи!F:F,'Тех отчет'!B278,Продажи!M:M)</f>
        <v>0</v>
      </c>
      <c r="D278" s="24">
        <f>SUMIF(Продажи!F:F,'Тех отчет'!B278,Продажи!L:L)</f>
        <v>0</v>
      </c>
      <c r="E278" s="24">
        <f>SUMIFS('Детализация отчётов'!T:T,'Детализация отчётов'!F:F,'Тех отчет'!B278,'Детализация отчётов'!J:J,"Продажа",'Детализация отчётов'!K:K,"Продажа")-SUMIFS('Детализация отчётов'!T:T,'Детализация отчётов'!F:F,'Тех отчет'!B278,'Детализация отчётов'!J:J,"Возврат",'Детализация отчётов'!K:K,"Возврат")</f>
        <v>0</v>
      </c>
      <c r="F278" s="24">
        <f>SUMIFS('Детализация отчётов'!N:N,'Детализация отчётов'!F:F,'Тех отчет'!B278,'Детализация отчётов'!J:J,"Продажа",'Детализация отчётов'!K:K,"Продажа")-SUMIFS('Детализация отчётов'!N:N,'Детализация отчётов'!F:F,'Тех отчет'!B278,'Детализация отчётов'!J:J,"Возврат",'Детализация отчётов'!K:K,"Возврат")</f>
        <v>0</v>
      </c>
      <c r="G278" s="24">
        <f>IFERROR(AVERAGEIFS('Детализация отчётов'!P:P,'Детализация отчётов'!F:F,'Тех отчет'!B278,'Детализация отчётов'!J:J,"Продажа",'Детализация отчётов'!K:K,"Продажа"),0)</f>
        <v>0</v>
      </c>
      <c r="H278" s="25" t="e">
        <f>INDEX('% выкупа'!B:B,MATCH(B278,'% выкупа'!A:A,0))</f>
        <v>#N/A</v>
      </c>
      <c r="I278" s="24">
        <f>IFERROR(INDEX(реклама!B:B,MATCH('Тех отчет'!B278,реклама!A:A,0)),0)</f>
        <v>0</v>
      </c>
      <c r="J278" s="24">
        <f>IFERROR(INDEX('Сумма по хранению'!B:B,MATCH(B278,'Сумма по хранению'!A:A,0)),0)</f>
        <v>0</v>
      </c>
      <c r="K278" s="24">
        <f>SUMIF('Детализация отчётов'!F:F,'Тех отчет'!B278, 'Детализация отчётов'!AK:AK)</f>
        <v>0</v>
      </c>
      <c r="L278" s="24" t="e">
        <f t="shared" si="32"/>
        <v>#DIV/0!</v>
      </c>
      <c r="M278" s="24" t="e">
        <f>INDEX('Остатки по складам'!B:B,MATCH(B278,'Остатки по складам'!A:A,0))</f>
        <v>#N/A</v>
      </c>
      <c r="N278" s="24">
        <f t="shared" si="33"/>
        <v>0</v>
      </c>
      <c r="O278" s="35">
        <f>SUMIF('Индекс локалицации'!A:A,'Тех отчет'!B278,'Индекс локалицации'!B:B)</f>
        <v>0</v>
      </c>
      <c r="P278" s="25" t="e">
        <f>AVERAGEIFS('Детализация отчётов'!W:W,'Детализация отчётов'!F:F,'Тех отчет'!B278,'Детализация отчётов'!J:J,"Продажа",'Детализация отчётов'!K:K,"Продажа")</f>
        <v>#DIV/0!</v>
      </c>
      <c r="Q278" s="23" t="e">
        <f>INDEX('Рейтинг по отзывам'!F:F,MATCH('Тех отчет'!B278,'Рейтинг по отзывам'!B:B,0))</f>
        <v>#N/A</v>
      </c>
      <c r="R278" s="26" t="e">
        <f>INDEX('рейтинг WB'!B:B,MATCH('Тех отчет'!B278,'рейтинг WB'!A:A,0))</f>
        <v>#N/A</v>
      </c>
      <c r="S278" s="27">
        <f>SUMIFS('Детализация отчётов'!AH:AH,'Детализация отчётов'!F:F,'Тех отчет'!B278,'Детализация отчётов'!J:J,"Продажа",'Детализация отчётов'!K:K,"Продажа")-SUMIFS('Детализация отчётов'!AH:AH,'Детализация отчётов'!F:F,'Тех отчет'!B278,'Детализация отчётов'!J:J,"Возврат",'Детализация отчётов'!K:K,"Возврат")</f>
        <v>0</v>
      </c>
      <c r="T278" s="23">
        <f>IFERROR(INDEX(Себестоимость!B:B,MATCH('Тех отчет'!B278,Себестоимость!A:A,0)),0)</f>
        <v>0</v>
      </c>
      <c r="U278" s="34" t="e">
        <f t="shared" si="34"/>
        <v>#DIV/0!</v>
      </c>
      <c r="V278" s="24">
        <f t="shared" si="30"/>
        <v>0</v>
      </c>
      <c r="W278" s="24">
        <f t="shared" si="31"/>
        <v>0</v>
      </c>
      <c r="X278" s="24" t="e">
        <f t="shared" si="35"/>
        <v>#DIV/0!</v>
      </c>
      <c r="Y278" s="23" t="e">
        <f>AVERAGEIFS('Детализация отчётов'!T:T,'Детализация отчётов'!F:F,'Тех отчет'!B278,'Детализация отчётов'!J:J,"Продажа",'Детализация отчётов'!K:K,"Продажа")</f>
        <v>#DIV/0!</v>
      </c>
      <c r="Z278" s="23">
        <f>SUMIF('Детализация отчётов'!F:F,'Тех отчет'!B278, 'Детализация отчётов'!AC:AC)</f>
        <v>0</v>
      </c>
      <c r="AA278" s="28"/>
      <c r="AB278" s="28"/>
      <c r="AC278" s="28"/>
      <c r="AD278" s="28"/>
      <c r="AE278" s="28"/>
      <c r="AF278" s="28"/>
    </row>
    <row r="279" spans="1:32" ht="15" thickBot="1">
      <c r="A279" s="38" t="s">
        <v>71</v>
      </c>
      <c r="B279" s="31" t="s">
        <v>412</v>
      </c>
      <c r="C279" s="24">
        <f>SUMIF(Продажи!F:F,'Тех отчет'!B279,Продажи!M:M)</f>
        <v>0</v>
      </c>
      <c r="D279" s="24">
        <f>SUMIF(Продажи!F:F,'Тех отчет'!B279,Продажи!L:L)</f>
        <v>0</v>
      </c>
      <c r="E279" s="24">
        <f>SUMIFS('Детализация отчётов'!T:T,'Детализация отчётов'!F:F,'Тех отчет'!B279,'Детализация отчётов'!J:J,"Продажа",'Детализация отчётов'!K:K,"Продажа")-SUMIFS('Детализация отчётов'!T:T,'Детализация отчётов'!F:F,'Тех отчет'!B279,'Детализация отчётов'!J:J,"Возврат",'Детализация отчётов'!K:K,"Возврат")</f>
        <v>0</v>
      </c>
      <c r="F279" s="24">
        <f>SUMIFS('Детализация отчётов'!N:N,'Детализация отчётов'!F:F,'Тех отчет'!B279,'Детализация отчётов'!J:J,"Продажа",'Детализация отчётов'!K:K,"Продажа")-SUMIFS('Детализация отчётов'!N:N,'Детализация отчётов'!F:F,'Тех отчет'!B279,'Детализация отчётов'!J:J,"Возврат",'Детализация отчётов'!K:K,"Возврат")</f>
        <v>0</v>
      </c>
      <c r="G279" s="24">
        <f>IFERROR(AVERAGEIFS('Детализация отчётов'!P:P,'Детализация отчётов'!F:F,'Тех отчет'!B279,'Детализация отчётов'!J:J,"Продажа",'Детализация отчётов'!K:K,"Продажа"),0)</f>
        <v>0</v>
      </c>
      <c r="H279" s="25" t="e">
        <f>INDEX('% выкупа'!B:B,MATCH(B279,'% выкупа'!A:A,0))</f>
        <v>#N/A</v>
      </c>
      <c r="I279" s="24">
        <f>IFERROR(INDEX(реклама!B:B,MATCH('Тех отчет'!B279,реклама!A:A,0)),0)</f>
        <v>0</v>
      </c>
      <c r="J279" s="24">
        <f>IFERROR(INDEX('Сумма по хранению'!B:B,MATCH(B279,'Сумма по хранению'!A:A,0)),0)</f>
        <v>0</v>
      </c>
      <c r="K279" s="24">
        <f>SUMIF('Детализация отчётов'!F:F,'Тех отчет'!B279, 'Детализация отчётов'!AK:AK)</f>
        <v>0</v>
      </c>
      <c r="L279" s="24" t="e">
        <f t="shared" si="32"/>
        <v>#DIV/0!</v>
      </c>
      <c r="M279" s="24" t="e">
        <f>INDEX('Остатки по складам'!B:B,MATCH(B279,'Остатки по складам'!A:A,0))</f>
        <v>#N/A</v>
      </c>
      <c r="N279" s="24">
        <f t="shared" si="33"/>
        <v>0</v>
      </c>
      <c r="O279" s="35">
        <f>SUMIF('Индекс локалицации'!A:A,'Тех отчет'!B279,'Индекс локалицации'!B:B)</f>
        <v>0</v>
      </c>
      <c r="P279" s="25" t="e">
        <f>AVERAGEIFS('Детализация отчётов'!W:W,'Детализация отчётов'!F:F,'Тех отчет'!B279,'Детализация отчётов'!J:J,"Продажа",'Детализация отчётов'!K:K,"Продажа")</f>
        <v>#DIV/0!</v>
      </c>
      <c r="Q279" s="23" t="e">
        <f>INDEX('Рейтинг по отзывам'!F:F,MATCH('Тех отчет'!B279,'Рейтинг по отзывам'!B:B,0))</f>
        <v>#N/A</v>
      </c>
      <c r="R279" s="26" t="e">
        <f>INDEX('рейтинг WB'!B:B,MATCH('Тех отчет'!B279,'рейтинг WB'!A:A,0))</f>
        <v>#N/A</v>
      </c>
      <c r="S279" s="27">
        <f>SUMIFS('Детализация отчётов'!AH:AH,'Детализация отчётов'!F:F,'Тех отчет'!B279,'Детализация отчётов'!J:J,"Продажа",'Детализация отчётов'!K:K,"Продажа")-SUMIFS('Детализация отчётов'!AH:AH,'Детализация отчётов'!F:F,'Тех отчет'!B279,'Детализация отчётов'!J:J,"Возврат",'Детализация отчётов'!K:K,"Возврат")</f>
        <v>0</v>
      </c>
      <c r="T279" s="23">
        <f>IFERROR(INDEX(Себестоимость!B:B,MATCH('Тех отчет'!B279,Себестоимость!A:A,0)),0)</f>
        <v>0</v>
      </c>
      <c r="U279" s="34" t="e">
        <f t="shared" si="34"/>
        <v>#DIV/0!</v>
      </c>
      <c r="V279" s="24">
        <f t="shared" si="30"/>
        <v>0</v>
      </c>
      <c r="W279" s="24">
        <f t="shared" si="31"/>
        <v>0</v>
      </c>
      <c r="X279" s="24" t="e">
        <f t="shared" si="35"/>
        <v>#DIV/0!</v>
      </c>
      <c r="Y279" s="23" t="e">
        <f>AVERAGEIFS('Детализация отчётов'!T:T,'Детализация отчётов'!F:F,'Тех отчет'!B279,'Детализация отчётов'!J:J,"Продажа",'Детализация отчётов'!K:K,"Продажа")</f>
        <v>#DIV/0!</v>
      </c>
      <c r="Z279" s="23">
        <f>SUMIF('Детализация отчётов'!F:F,'Тех отчет'!B279, 'Детализация отчётов'!AC:AC)</f>
        <v>0</v>
      </c>
      <c r="AA279" s="28"/>
      <c r="AB279" s="28"/>
      <c r="AC279" s="28"/>
      <c r="AD279" s="28"/>
      <c r="AE279" s="28"/>
      <c r="AF279" s="28"/>
    </row>
    <row r="280" spans="1:32" ht="15" thickBot="1">
      <c r="A280" s="23" t="s">
        <v>71</v>
      </c>
      <c r="B280" s="31" t="s">
        <v>372</v>
      </c>
      <c r="C280" s="24">
        <f>SUMIF(Продажи!F:F,'Тех отчет'!B280,Продажи!M:M)</f>
        <v>0</v>
      </c>
      <c r="D280" s="24">
        <f>SUMIF(Продажи!F:F,'Тех отчет'!B280,Продажи!L:L)</f>
        <v>0</v>
      </c>
      <c r="E280" s="24">
        <f>SUMIFS('Детализация отчётов'!T:T,'Детализация отчётов'!F:F,'Тех отчет'!B280,'Детализация отчётов'!J:J,"Продажа",'Детализация отчётов'!K:K,"Продажа")-SUMIFS('Детализация отчётов'!T:T,'Детализация отчётов'!F:F,'Тех отчет'!B280,'Детализация отчётов'!J:J,"Возврат",'Детализация отчётов'!K:K,"Возврат")</f>
        <v>0</v>
      </c>
      <c r="F280" s="24">
        <f>SUMIFS('Детализация отчётов'!N:N,'Детализация отчётов'!F:F,'Тех отчет'!B280,'Детализация отчётов'!J:J,"Продажа",'Детализация отчётов'!K:K,"Продажа")-SUMIFS('Детализация отчётов'!N:N,'Детализация отчётов'!F:F,'Тех отчет'!B280,'Детализация отчётов'!J:J,"Возврат",'Детализация отчётов'!K:K,"Возврат")</f>
        <v>0</v>
      </c>
      <c r="G280" s="24">
        <f>IFERROR(AVERAGEIFS('Детализация отчётов'!P:P,'Детализация отчётов'!F:F,'Тех отчет'!B280,'Детализация отчётов'!J:J,"Продажа",'Детализация отчётов'!K:K,"Продажа"),0)</f>
        <v>0</v>
      </c>
      <c r="H280" s="25" t="e">
        <f>INDEX('% выкупа'!B:B,MATCH(B280,'% выкупа'!A:A,0))</f>
        <v>#N/A</v>
      </c>
      <c r="I280" s="24">
        <f>IFERROR(INDEX(реклама!B:B,MATCH('Тех отчет'!B280,реклама!A:A,0)),0)</f>
        <v>0</v>
      </c>
      <c r="J280" s="24">
        <f>IFERROR(INDEX('Сумма по хранению'!B:B,MATCH(B280,'Сумма по хранению'!A:A,0)),0)</f>
        <v>0</v>
      </c>
      <c r="K280" s="24">
        <f>SUMIF('Детализация отчётов'!F:F,'Тех отчет'!B280, 'Детализация отчётов'!AK:AK)</f>
        <v>0</v>
      </c>
      <c r="L280" s="24" t="e">
        <f t="shared" si="32"/>
        <v>#DIV/0!</v>
      </c>
      <c r="M280" s="24" t="e">
        <f>INDEX('Остатки по складам'!B:B,MATCH(B280,'Остатки по складам'!A:A,0))</f>
        <v>#N/A</v>
      </c>
      <c r="N280" s="24">
        <f t="shared" si="33"/>
        <v>0</v>
      </c>
      <c r="O280" s="35">
        <f>SUMIF('Индекс локалицации'!A:A,'Тех отчет'!B280,'Индекс локалицации'!B:B)</f>
        <v>0</v>
      </c>
      <c r="P280" s="25" t="e">
        <f>AVERAGEIFS('Детализация отчётов'!W:W,'Детализация отчётов'!F:F,'Тех отчет'!B280,'Детализация отчётов'!J:J,"Продажа",'Детализация отчётов'!K:K,"Продажа")</f>
        <v>#DIV/0!</v>
      </c>
      <c r="Q280" s="23" t="e">
        <f>INDEX('Рейтинг по отзывам'!F:F,MATCH('Тех отчет'!B280,'Рейтинг по отзывам'!B:B,0))</f>
        <v>#N/A</v>
      </c>
      <c r="R280" s="26" t="e">
        <f>INDEX('рейтинг WB'!B:B,MATCH('Тех отчет'!B280,'рейтинг WB'!A:A,0))</f>
        <v>#N/A</v>
      </c>
      <c r="S280" s="27">
        <f>SUMIFS('Детализация отчётов'!AH:AH,'Детализация отчётов'!F:F,'Тех отчет'!B280,'Детализация отчётов'!J:J,"Продажа",'Детализация отчётов'!K:K,"Продажа")-SUMIFS('Детализация отчётов'!AH:AH,'Детализация отчётов'!F:F,'Тех отчет'!B280,'Детализация отчётов'!J:J,"Возврат",'Детализация отчётов'!K:K,"Возврат")</f>
        <v>0</v>
      </c>
      <c r="T280" s="23">
        <f>IFERROR(INDEX(Себестоимость!B:B,MATCH('Тех отчет'!B280,Себестоимость!A:A,0)),0)</f>
        <v>0</v>
      </c>
      <c r="U280" s="34" t="e">
        <f t="shared" si="34"/>
        <v>#DIV/0!</v>
      </c>
      <c r="V280" s="24">
        <f t="shared" si="30"/>
        <v>0</v>
      </c>
      <c r="W280" s="24">
        <f t="shared" si="31"/>
        <v>0</v>
      </c>
      <c r="X280" s="24" t="e">
        <f t="shared" si="35"/>
        <v>#DIV/0!</v>
      </c>
      <c r="Y280" s="23" t="e">
        <f>AVERAGEIFS('Детализация отчётов'!T:T,'Детализация отчётов'!F:F,'Тех отчет'!B280,'Детализация отчётов'!J:J,"Продажа",'Детализация отчётов'!K:K,"Продажа")</f>
        <v>#DIV/0!</v>
      </c>
      <c r="Z280" s="23">
        <f>SUMIF('Детализация отчётов'!F:F,'Тех отчет'!B280, 'Детализация отчётов'!AC:AC)</f>
        <v>0</v>
      </c>
      <c r="AA280" s="28"/>
      <c r="AB280" s="28"/>
      <c r="AC280" s="28"/>
      <c r="AD280" s="28"/>
      <c r="AE280" s="28"/>
      <c r="AF280" s="28"/>
    </row>
    <row r="281" spans="1:32" ht="15" thickBot="1">
      <c r="A281" s="23"/>
      <c r="B281" s="31" t="s">
        <v>410</v>
      </c>
      <c r="C281" s="24">
        <f>SUMIF(Продажи!F:F,'Тех отчет'!B281,Продажи!M:M)</f>
        <v>0</v>
      </c>
      <c r="D281" s="24">
        <f>SUMIF(Продажи!F:F,'Тех отчет'!B281,Продажи!L:L)</f>
        <v>0</v>
      </c>
      <c r="E281" s="24">
        <f>SUMIFS('Детализация отчётов'!T:T,'Детализация отчётов'!F:F,'Тех отчет'!B281,'Детализация отчётов'!J:J,"Продажа",'Детализация отчётов'!K:K,"Продажа")-SUMIFS('Детализация отчётов'!T:T,'Детализация отчётов'!F:F,'Тех отчет'!B281,'Детализация отчётов'!J:J,"Возврат",'Детализация отчётов'!K:K,"Возврат")</f>
        <v>0</v>
      </c>
      <c r="F281" s="24">
        <f>SUMIFS('Детализация отчётов'!N:N,'Детализация отчётов'!F:F,'Тех отчет'!B281,'Детализация отчётов'!J:J,"Продажа",'Детализация отчётов'!K:K,"Продажа")-SUMIFS('Детализация отчётов'!N:N,'Детализация отчётов'!F:F,'Тех отчет'!B281,'Детализация отчётов'!J:J,"Возврат",'Детализация отчётов'!K:K,"Возврат")</f>
        <v>0</v>
      </c>
      <c r="G281" s="24">
        <f>IFERROR(AVERAGEIFS('Детализация отчётов'!P:P,'Детализация отчётов'!F:F,'Тех отчет'!B281,'Детализация отчётов'!J:J,"Продажа",'Детализация отчётов'!K:K,"Продажа"),0)</f>
        <v>0</v>
      </c>
      <c r="H281" s="25" t="e">
        <f>INDEX('% выкупа'!B:B,MATCH(B281,'% выкупа'!A:A,0))</f>
        <v>#N/A</v>
      </c>
      <c r="I281" s="24">
        <f>IFERROR(INDEX(реклама!B:B,MATCH('Тех отчет'!B281,реклама!A:A,0)),0)</f>
        <v>0</v>
      </c>
      <c r="J281" s="24">
        <f>IFERROR(INDEX('Сумма по хранению'!B:B,MATCH(B281,'Сумма по хранению'!A:A,0)),0)</f>
        <v>0</v>
      </c>
      <c r="K281" s="24">
        <f>SUMIF('Детализация отчётов'!F:F,'Тех отчет'!B281, 'Детализация отчётов'!AK:AK)</f>
        <v>0</v>
      </c>
      <c r="L281" s="24" t="e">
        <f t="shared" si="32"/>
        <v>#DIV/0!</v>
      </c>
      <c r="M281" s="24" t="e">
        <f>INDEX('Остатки по складам'!B:B,MATCH(B281,'Остатки по складам'!A:A,0))</f>
        <v>#N/A</v>
      </c>
      <c r="N281" s="24">
        <f t="shared" si="33"/>
        <v>0</v>
      </c>
      <c r="O281" s="35">
        <f>SUMIF('Индекс локалицации'!A:A,'Тех отчет'!B281,'Индекс локалицации'!B:B)</f>
        <v>0</v>
      </c>
      <c r="P281" s="25" t="e">
        <f>AVERAGEIFS('Детализация отчётов'!W:W,'Детализация отчётов'!F:F,'Тех отчет'!B281,'Детализация отчётов'!J:J,"Продажа",'Детализация отчётов'!K:K,"Продажа")</f>
        <v>#DIV/0!</v>
      </c>
      <c r="Q281" s="23" t="e">
        <f>INDEX('Рейтинг по отзывам'!F:F,MATCH('Тех отчет'!B281,'Рейтинг по отзывам'!B:B,0))</f>
        <v>#N/A</v>
      </c>
      <c r="R281" s="26" t="e">
        <f>INDEX('рейтинг WB'!B:B,MATCH('Тех отчет'!B281,'рейтинг WB'!A:A,0))</f>
        <v>#N/A</v>
      </c>
      <c r="S281" s="27">
        <f>SUMIFS('Детализация отчётов'!AH:AH,'Детализация отчётов'!F:F,'Тех отчет'!B281,'Детализация отчётов'!J:J,"Продажа",'Детализация отчётов'!K:K,"Продажа")-SUMIFS('Детализация отчётов'!AH:AH,'Детализация отчётов'!F:F,'Тех отчет'!B281,'Детализация отчётов'!J:J,"Возврат",'Детализация отчётов'!K:K,"Возврат")</f>
        <v>0</v>
      </c>
      <c r="T281" s="23">
        <f>IFERROR(INDEX(Себестоимость!B:B,MATCH('Тех отчет'!B281,Себестоимость!A:A,0)),0)</f>
        <v>0</v>
      </c>
      <c r="U281" s="34" t="e">
        <f t="shared" si="34"/>
        <v>#DIV/0!</v>
      </c>
      <c r="V281" s="24">
        <f t="shared" si="30"/>
        <v>0</v>
      </c>
      <c r="W281" s="24">
        <f t="shared" si="31"/>
        <v>0</v>
      </c>
      <c r="X281" s="24" t="e">
        <f t="shared" si="35"/>
        <v>#DIV/0!</v>
      </c>
      <c r="Y281" s="23" t="e">
        <f>AVERAGEIFS('Детализация отчётов'!T:T,'Детализация отчётов'!F:F,'Тех отчет'!B281,'Детализация отчётов'!J:J,"Продажа",'Детализация отчётов'!K:K,"Продажа")</f>
        <v>#DIV/0!</v>
      </c>
      <c r="Z281" s="23">
        <f>SUMIF('Детализация отчётов'!F:F,'Тех отчет'!B281, 'Детализация отчётов'!AC:AC)</f>
        <v>0</v>
      </c>
      <c r="AA281" s="28"/>
      <c r="AB281" s="28"/>
      <c r="AC281" s="28"/>
      <c r="AD281" s="28"/>
      <c r="AE281" s="28"/>
      <c r="AF281" s="28"/>
    </row>
    <row r="282" spans="1:32" ht="15" thickBot="1">
      <c r="A282" s="23"/>
      <c r="B282" s="31" t="s">
        <v>409</v>
      </c>
      <c r="C282" s="24">
        <f>SUMIF(Продажи!F:F,'Тех отчет'!B282,Продажи!M:M)</f>
        <v>0</v>
      </c>
      <c r="D282" s="24">
        <f>SUMIF(Продажи!F:F,'Тех отчет'!B282,Продажи!L:L)</f>
        <v>0</v>
      </c>
      <c r="E282" s="24">
        <f>SUMIFS('Детализация отчётов'!T:T,'Детализация отчётов'!F:F,'Тех отчет'!B282,'Детализация отчётов'!J:J,"Продажа",'Детализация отчётов'!K:K,"Продажа")-SUMIFS('Детализация отчётов'!T:T,'Детализация отчётов'!F:F,'Тех отчет'!B282,'Детализация отчётов'!J:J,"Возврат",'Детализация отчётов'!K:K,"Возврат")</f>
        <v>0</v>
      </c>
      <c r="F282" s="24">
        <f>SUMIFS('Детализация отчётов'!N:N,'Детализация отчётов'!F:F,'Тех отчет'!B282,'Детализация отчётов'!J:J,"Продажа",'Детализация отчётов'!K:K,"Продажа")-SUMIFS('Детализация отчётов'!N:N,'Детализация отчётов'!F:F,'Тех отчет'!B282,'Детализация отчётов'!J:J,"Возврат",'Детализация отчётов'!K:K,"Возврат")</f>
        <v>0</v>
      </c>
      <c r="G282" s="24">
        <f>IFERROR(AVERAGEIFS('Детализация отчётов'!P:P,'Детализация отчётов'!F:F,'Тех отчет'!B282,'Детализация отчётов'!J:J,"Продажа",'Детализация отчётов'!K:K,"Продажа"),0)</f>
        <v>0</v>
      </c>
      <c r="H282" s="25" t="e">
        <f>INDEX('% выкупа'!B:B,MATCH(B282,'% выкупа'!A:A,0))</f>
        <v>#N/A</v>
      </c>
      <c r="I282" s="24">
        <f>IFERROR(INDEX(реклама!B:B,MATCH('Тех отчет'!B282,реклама!A:A,0)),0)</f>
        <v>0</v>
      </c>
      <c r="J282" s="24">
        <f>IFERROR(INDEX('Сумма по хранению'!B:B,MATCH(B282,'Сумма по хранению'!A:A,0)),0)</f>
        <v>0</v>
      </c>
      <c r="K282" s="24">
        <f>SUMIF('Детализация отчётов'!F:F,'Тех отчет'!B282, 'Детализация отчётов'!AK:AK)</f>
        <v>0</v>
      </c>
      <c r="L282" s="24" t="e">
        <f t="shared" si="32"/>
        <v>#DIV/0!</v>
      </c>
      <c r="M282" s="24" t="e">
        <f>INDEX('Остатки по складам'!B:B,MATCH(B282,'Остатки по складам'!A:A,0))</f>
        <v>#N/A</v>
      </c>
      <c r="N282" s="24">
        <f t="shared" si="33"/>
        <v>0</v>
      </c>
      <c r="O282" s="35">
        <f>SUMIF('Индекс локалицации'!A:A,'Тех отчет'!B282,'Индекс локалицации'!B:B)</f>
        <v>0</v>
      </c>
      <c r="P282" s="25" t="e">
        <f>AVERAGEIFS('Детализация отчётов'!W:W,'Детализация отчётов'!F:F,'Тех отчет'!B282,'Детализация отчётов'!J:J,"Продажа",'Детализация отчётов'!K:K,"Продажа")</f>
        <v>#DIV/0!</v>
      </c>
      <c r="Q282" s="23" t="e">
        <f>INDEX('Рейтинг по отзывам'!F:F,MATCH('Тех отчет'!B282,'Рейтинг по отзывам'!B:B,0))</f>
        <v>#N/A</v>
      </c>
      <c r="R282" s="26" t="e">
        <f>INDEX('рейтинг WB'!B:B,MATCH('Тех отчет'!B282,'рейтинг WB'!A:A,0))</f>
        <v>#N/A</v>
      </c>
      <c r="S282" s="27">
        <f>SUMIFS('Детализация отчётов'!AH:AH,'Детализация отчётов'!F:F,'Тех отчет'!B282,'Детализация отчётов'!J:J,"Продажа",'Детализация отчётов'!K:K,"Продажа")-SUMIFS('Детализация отчётов'!AH:AH,'Детализация отчётов'!F:F,'Тех отчет'!B282,'Детализация отчётов'!J:J,"Возврат",'Детализация отчётов'!K:K,"Возврат")</f>
        <v>0</v>
      </c>
      <c r="T282" s="23">
        <f>IFERROR(INDEX(Себестоимость!B:B,MATCH('Тех отчет'!B282,Себестоимость!A:A,0)),0)</f>
        <v>0</v>
      </c>
      <c r="U282" s="34" t="e">
        <f t="shared" si="34"/>
        <v>#DIV/0!</v>
      </c>
      <c r="V282" s="24">
        <f t="shared" si="30"/>
        <v>0</v>
      </c>
      <c r="W282" s="24">
        <f t="shared" si="31"/>
        <v>0</v>
      </c>
      <c r="X282" s="24" t="e">
        <f t="shared" si="35"/>
        <v>#DIV/0!</v>
      </c>
      <c r="Y282" s="23" t="e">
        <f>AVERAGEIFS('Детализация отчётов'!T:T,'Детализация отчётов'!F:F,'Тех отчет'!B282,'Детализация отчётов'!J:J,"Продажа",'Детализация отчётов'!K:K,"Продажа")</f>
        <v>#DIV/0!</v>
      </c>
      <c r="Z282" s="23">
        <f>SUMIF('Детализация отчётов'!F:F,'Тех отчет'!B282, 'Детализация отчётов'!AC:AC)</f>
        <v>0</v>
      </c>
      <c r="AA282" s="28"/>
      <c r="AB282" s="28"/>
      <c r="AC282" s="28"/>
      <c r="AD282" s="28"/>
      <c r="AE282" s="28"/>
      <c r="AF282" s="28"/>
    </row>
    <row r="283" spans="1:32" ht="27.6" thickBot="1">
      <c r="A283" s="36" t="s">
        <v>75</v>
      </c>
      <c r="B283" s="31" t="s">
        <v>347</v>
      </c>
      <c r="C283" s="24">
        <f>SUMIF(Продажи!F:F,'Тех отчет'!B283,Продажи!M:M)</f>
        <v>0</v>
      </c>
      <c r="D283" s="24">
        <f>SUMIF(Продажи!F:F,'Тех отчет'!B283,Продажи!L:L)</f>
        <v>0</v>
      </c>
      <c r="E283" s="24">
        <f>SUMIFS('Детализация отчётов'!T:T,'Детализация отчётов'!F:F,'Тех отчет'!B283,'Детализация отчётов'!J:J,"Продажа",'Детализация отчётов'!K:K,"Продажа")-SUMIFS('Детализация отчётов'!T:T,'Детализация отчётов'!F:F,'Тех отчет'!B283,'Детализация отчётов'!J:J,"Возврат",'Детализация отчётов'!K:K,"Возврат")</f>
        <v>0</v>
      </c>
      <c r="F283" s="24">
        <f>SUMIFS('Детализация отчётов'!N:N,'Детализация отчётов'!F:F,'Тех отчет'!B283,'Детализация отчётов'!J:J,"Продажа",'Детализация отчётов'!K:K,"Продажа")-SUMIFS('Детализация отчётов'!N:N,'Детализация отчётов'!F:F,'Тех отчет'!B283,'Детализация отчётов'!J:J,"Возврат",'Детализация отчётов'!K:K,"Возврат")</f>
        <v>0</v>
      </c>
      <c r="G283" s="24">
        <f>IFERROR(AVERAGEIFS('Детализация отчётов'!P:P,'Детализация отчётов'!F:F,'Тех отчет'!B283,'Детализация отчётов'!J:J,"Продажа",'Детализация отчётов'!K:K,"Продажа"),0)</f>
        <v>0</v>
      </c>
      <c r="H283" s="25" t="e">
        <f>INDEX('% выкупа'!B:B,MATCH(B283,'% выкупа'!A:A,0))</f>
        <v>#N/A</v>
      </c>
      <c r="I283" s="24">
        <f>IFERROR(INDEX(реклама!B:B,MATCH('Тех отчет'!B283,реклама!A:A,0)),0)</f>
        <v>0</v>
      </c>
      <c r="J283" s="24">
        <f>IFERROR(INDEX('Сумма по хранению'!B:B,MATCH(B283,'Сумма по хранению'!A:A,0)),0)</f>
        <v>0</v>
      </c>
      <c r="K283" s="24">
        <f>SUMIF('Детализация отчётов'!F:F,'Тех отчет'!B283, 'Детализация отчётов'!AK:AK)</f>
        <v>0</v>
      </c>
      <c r="L283" s="24" t="e">
        <f t="shared" si="32"/>
        <v>#DIV/0!</v>
      </c>
      <c r="M283" s="24" t="e">
        <f>INDEX('Остатки по складам'!B:B,MATCH(B283,'Остатки по складам'!A:A,0))</f>
        <v>#N/A</v>
      </c>
      <c r="N283" s="24">
        <f t="shared" si="33"/>
        <v>0</v>
      </c>
      <c r="O283" s="35">
        <f>SUMIF('Индекс локалицации'!A:A,'Тех отчет'!B283,'Индекс локалицации'!B:B)</f>
        <v>0</v>
      </c>
      <c r="P283" s="25" t="e">
        <f>AVERAGEIFS('Детализация отчётов'!W:W,'Детализация отчётов'!F:F,'Тех отчет'!B283,'Детализация отчётов'!J:J,"Продажа",'Детализация отчётов'!K:K,"Продажа")</f>
        <v>#DIV/0!</v>
      </c>
      <c r="Q283" s="23" t="e">
        <f>INDEX('Рейтинг по отзывам'!F:F,MATCH('Тех отчет'!B283,'Рейтинг по отзывам'!B:B,0))</f>
        <v>#N/A</v>
      </c>
      <c r="R283" s="26" t="e">
        <f>INDEX('рейтинг WB'!B:B,MATCH('Тех отчет'!B283,'рейтинг WB'!A:A,0))</f>
        <v>#N/A</v>
      </c>
      <c r="S283" s="27">
        <f>SUMIFS('Детализация отчётов'!AH:AH,'Детализация отчётов'!F:F,'Тех отчет'!B283,'Детализация отчётов'!J:J,"Продажа",'Детализация отчётов'!K:K,"Продажа")-SUMIFS('Детализация отчётов'!AH:AH,'Детализация отчётов'!F:F,'Тех отчет'!B283,'Детализация отчётов'!J:J,"Возврат",'Детализация отчётов'!K:K,"Возврат")</f>
        <v>0</v>
      </c>
      <c r="T283" s="23">
        <f>IFERROR(INDEX(Себестоимость!B:B,MATCH('Тех отчет'!B283,Себестоимость!A:A,0)),0)</f>
        <v>0</v>
      </c>
      <c r="U283" s="34" t="e">
        <f t="shared" si="34"/>
        <v>#DIV/0!</v>
      </c>
      <c r="V283" s="24">
        <f t="shared" si="30"/>
        <v>0</v>
      </c>
      <c r="W283" s="24">
        <f t="shared" si="31"/>
        <v>0</v>
      </c>
      <c r="X283" s="24" t="e">
        <f t="shared" si="35"/>
        <v>#DIV/0!</v>
      </c>
      <c r="Y283" s="23" t="e">
        <f>AVERAGEIFS('Детализация отчётов'!T:T,'Детализация отчётов'!F:F,'Тех отчет'!B283,'Детализация отчётов'!J:J,"Продажа",'Детализация отчётов'!K:K,"Продажа")</f>
        <v>#DIV/0!</v>
      </c>
      <c r="Z283" s="23">
        <f>SUMIF('Детализация отчётов'!F:F,'Тех отчет'!B283, 'Детализация отчётов'!AC:AC)</f>
        <v>0</v>
      </c>
      <c r="AA283" s="28"/>
      <c r="AB283" s="28"/>
      <c r="AC283" s="28"/>
      <c r="AD283" s="28"/>
      <c r="AE283" s="28"/>
      <c r="AF283" s="28"/>
    </row>
    <row r="284" spans="1:32" ht="27.6" thickBot="1">
      <c r="A284" s="37" t="s">
        <v>75</v>
      </c>
      <c r="B284" s="31" t="s">
        <v>331</v>
      </c>
      <c r="C284" s="24">
        <f>SUMIF(Продажи!F:F,'Тех отчет'!B284,Продажи!M:M)</f>
        <v>0</v>
      </c>
      <c r="D284" s="24">
        <f>SUMIF(Продажи!F:F,'Тех отчет'!B284,Продажи!L:L)</f>
        <v>0</v>
      </c>
      <c r="E284" s="24">
        <f>SUMIFS('Детализация отчётов'!T:T,'Детализация отчётов'!F:F,'Тех отчет'!B284,'Детализация отчётов'!J:J,"Продажа",'Детализация отчётов'!K:K,"Продажа")-SUMIFS('Детализация отчётов'!T:T,'Детализация отчётов'!F:F,'Тех отчет'!B284,'Детализация отчётов'!J:J,"Возврат",'Детализация отчётов'!K:K,"Возврат")</f>
        <v>0</v>
      </c>
      <c r="F284" s="24">
        <f>SUMIFS('Детализация отчётов'!N:N,'Детализация отчётов'!F:F,'Тех отчет'!B284,'Детализация отчётов'!J:J,"Продажа",'Детализация отчётов'!K:K,"Продажа")-SUMIFS('Детализация отчётов'!N:N,'Детализация отчётов'!F:F,'Тех отчет'!B284,'Детализация отчётов'!J:J,"Возврат",'Детализация отчётов'!K:K,"Возврат")</f>
        <v>0</v>
      </c>
      <c r="G284" s="24">
        <f>IFERROR(AVERAGEIFS('Детализация отчётов'!P:P,'Детализация отчётов'!F:F,'Тех отчет'!B284,'Детализация отчётов'!J:J,"Продажа",'Детализация отчётов'!K:K,"Продажа"),0)</f>
        <v>0</v>
      </c>
      <c r="H284" s="25" t="e">
        <f>INDEX('% выкупа'!B:B,MATCH(B284,'% выкупа'!A:A,0))</f>
        <v>#N/A</v>
      </c>
      <c r="I284" s="24">
        <f>IFERROR(INDEX(реклама!B:B,MATCH('Тех отчет'!B284,реклама!A:A,0)),0)</f>
        <v>0</v>
      </c>
      <c r="J284" s="24">
        <f>IFERROR(INDEX('Сумма по хранению'!B:B,MATCH(B284,'Сумма по хранению'!A:A,0)),0)</f>
        <v>0</v>
      </c>
      <c r="K284" s="24">
        <f>SUMIF('Детализация отчётов'!F:F,'Тех отчет'!B284, 'Детализация отчётов'!AK:AK)</f>
        <v>0</v>
      </c>
      <c r="L284" s="24" t="e">
        <f t="shared" si="32"/>
        <v>#DIV/0!</v>
      </c>
      <c r="M284" s="24" t="e">
        <f>INDEX('Остатки по складам'!B:B,MATCH(B284,'Остатки по складам'!A:A,0))</f>
        <v>#N/A</v>
      </c>
      <c r="N284" s="24">
        <f t="shared" si="33"/>
        <v>0</v>
      </c>
      <c r="O284" s="35">
        <f>SUMIF('Индекс локалицации'!A:A,'Тех отчет'!B284,'Индекс локалицации'!B:B)</f>
        <v>0</v>
      </c>
      <c r="P284" s="25" t="e">
        <f>AVERAGEIFS('Детализация отчётов'!W:W,'Детализация отчётов'!F:F,'Тех отчет'!B284,'Детализация отчётов'!J:J,"Продажа",'Детализация отчётов'!K:K,"Продажа")</f>
        <v>#DIV/0!</v>
      </c>
      <c r="Q284" s="23" t="e">
        <f>INDEX('Рейтинг по отзывам'!F:F,MATCH('Тех отчет'!B284,'Рейтинг по отзывам'!B:B,0))</f>
        <v>#N/A</v>
      </c>
      <c r="R284" s="26" t="e">
        <f>INDEX('рейтинг WB'!B:B,MATCH('Тех отчет'!B284,'рейтинг WB'!A:A,0))</f>
        <v>#N/A</v>
      </c>
      <c r="S284" s="27">
        <f>SUMIFS('Детализация отчётов'!AH:AH,'Детализация отчётов'!F:F,'Тех отчет'!B284,'Детализация отчётов'!J:J,"Продажа",'Детализация отчётов'!K:K,"Продажа")-SUMIFS('Детализация отчётов'!AH:AH,'Детализация отчётов'!F:F,'Тех отчет'!B284,'Детализация отчётов'!J:J,"Возврат",'Детализация отчётов'!K:K,"Возврат")</f>
        <v>0</v>
      </c>
      <c r="T284" s="23">
        <f>IFERROR(INDEX(Себестоимость!B:B,MATCH('Тех отчет'!B284,Себестоимость!A:A,0)),0)</f>
        <v>0</v>
      </c>
      <c r="U284" s="34" t="e">
        <f t="shared" si="34"/>
        <v>#DIV/0!</v>
      </c>
      <c r="V284" s="24">
        <f t="shared" si="30"/>
        <v>0</v>
      </c>
      <c r="W284" s="24">
        <f t="shared" si="31"/>
        <v>0</v>
      </c>
      <c r="X284" s="24" t="e">
        <f t="shared" si="35"/>
        <v>#DIV/0!</v>
      </c>
      <c r="Y284" s="23" t="e">
        <f>AVERAGEIFS('Детализация отчётов'!T:T,'Детализация отчётов'!F:F,'Тех отчет'!B284,'Детализация отчётов'!J:J,"Продажа",'Детализация отчётов'!K:K,"Продажа")</f>
        <v>#DIV/0!</v>
      </c>
      <c r="Z284" s="23">
        <f>SUMIF('Детализация отчётов'!F:F,'Тех отчет'!B284, 'Детализация отчётов'!AC:AC)</f>
        <v>0</v>
      </c>
      <c r="AA284" s="28"/>
      <c r="AB284" s="28"/>
      <c r="AC284" s="28"/>
      <c r="AD284" s="28"/>
      <c r="AE284" s="28"/>
      <c r="AF284" s="28"/>
    </row>
    <row r="285" spans="1:32" ht="27.6" thickBot="1">
      <c r="A285" s="37" t="s">
        <v>75</v>
      </c>
      <c r="B285" s="31" t="s">
        <v>332</v>
      </c>
      <c r="C285" s="24">
        <f>SUMIF(Продажи!F:F,'Тех отчет'!B285,Продажи!M:M)</f>
        <v>0</v>
      </c>
      <c r="D285" s="24">
        <f>SUMIF(Продажи!F:F,'Тех отчет'!B285,Продажи!L:L)</f>
        <v>0</v>
      </c>
      <c r="E285" s="24">
        <f>SUMIFS('Детализация отчётов'!T:T,'Детализация отчётов'!F:F,'Тех отчет'!B285,'Детализация отчётов'!J:J,"Продажа",'Детализация отчётов'!K:K,"Продажа")-SUMIFS('Детализация отчётов'!T:T,'Детализация отчётов'!F:F,'Тех отчет'!B285,'Детализация отчётов'!J:J,"Возврат",'Детализация отчётов'!K:K,"Возврат")</f>
        <v>0</v>
      </c>
      <c r="F285" s="24">
        <f>SUMIFS('Детализация отчётов'!N:N,'Детализация отчётов'!F:F,'Тех отчет'!B285,'Детализация отчётов'!J:J,"Продажа",'Детализация отчётов'!K:K,"Продажа")-SUMIFS('Детализация отчётов'!N:N,'Детализация отчётов'!F:F,'Тех отчет'!B285,'Детализация отчётов'!J:J,"Возврат",'Детализация отчётов'!K:K,"Возврат")</f>
        <v>0</v>
      </c>
      <c r="G285" s="24">
        <f>IFERROR(AVERAGEIFS('Детализация отчётов'!P:P,'Детализация отчётов'!F:F,'Тех отчет'!B285,'Детализация отчётов'!J:J,"Продажа",'Детализация отчётов'!K:K,"Продажа"),0)</f>
        <v>0</v>
      </c>
      <c r="H285" s="25" t="e">
        <f>INDEX('% выкупа'!B:B,MATCH(B285,'% выкупа'!A:A,0))</f>
        <v>#N/A</v>
      </c>
      <c r="I285" s="24">
        <f>IFERROR(INDEX(реклама!B:B,MATCH('Тех отчет'!B285,реклама!A:A,0)),0)</f>
        <v>0</v>
      </c>
      <c r="J285" s="24">
        <f>IFERROR(INDEX('Сумма по хранению'!B:B,MATCH(B285,'Сумма по хранению'!A:A,0)),0)</f>
        <v>0</v>
      </c>
      <c r="K285" s="24">
        <f>SUMIF('Детализация отчётов'!F:F,'Тех отчет'!B285, 'Детализация отчётов'!AK:AK)</f>
        <v>0</v>
      </c>
      <c r="L285" s="24" t="e">
        <f t="shared" si="32"/>
        <v>#DIV/0!</v>
      </c>
      <c r="M285" s="24" t="e">
        <f>INDEX('Остатки по складам'!B:B,MATCH(B285,'Остатки по складам'!A:A,0))</f>
        <v>#N/A</v>
      </c>
      <c r="N285" s="24">
        <f t="shared" si="33"/>
        <v>0</v>
      </c>
      <c r="O285" s="35">
        <f>SUMIF('Индекс локалицации'!A:A,'Тех отчет'!B285,'Индекс локалицации'!B:B)</f>
        <v>0</v>
      </c>
      <c r="P285" s="25" t="e">
        <f>AVERAGEIFS('Детализация отчётов'!W:W,'Детализация отчётов'!F:F,'Тех отчет'!B285,'Детализация отчётов'!J:J,"Продажа",'Детализация отчётов'!K:K,"Продажа")</f>
        <v>#DIV/0!</v>
      </c>
      <c r="Q285" s="23" t="e">
        <f>INDEX('Рейтинг по отзывам'!F:F,MATCH('Тех отчет'!B285,'Рейтинг по отзывам'!B:B,0))</f>
        <v>#N/A</v>
      </c>
      <c r="R285" s="26" t="e">
        <f>INDEX('рейтинг WB'!B:B,MATCH('Тех отчет'!B285,'рейтинг WB'!A:A,0))</f>
        <v>#N/A</v>
      </c>
      <c r="S285" s="27">
        <f>SUMIFS('Детализация отчётов'!AH:AH,'Детализация отчётов'!F:F,'Тех отчет'!B285,'Детализация отчётов'!J:J,"Продажа",'Детализация отчётов'!K:K,"Продажа")-SUMIFS('Детализация отчётов'!AH:AH,'Детализация отчётов'!F:F,'Тех отчет'!B285,'Детализация отчётов'!J:J,"Возврат",'Детализация отчётов'!K:K,"Возврат")</f>
        <v>0</v>
      </c>
      <c r="T285" s="23">
        <f>IFERROR(INDEX(Себестоимость!B:B,MATCH('Тех отчет'!B285,Себестоимость!A:A,0)),0)</f>
        <v>0</v>
      </c>
      <c r="U285" s="34" t="e">
        <f t="shared" si="34"/>
        <v>#DIV/0!</v>
      </c>
      <c r="V285" s="24">
        <f t="shared" si="30"/>
        <v>0</v>
      </c>
      <c r="W285" s="24">
        <f t="shared" si="31"/>
        <v>0</v>
      </c>
      <c r="X285" s="24" t="e">
        <f t="shared" si="35"/>
        <v>#DIV/0!</v>
      </c>
      <c r="Y285" s="23" t="e">
        <f>AVERAGEIFS('Детализация отчётов'!T:T,'Детализация отчётов'!F:F,'Тех отчет'!B285,'Детализация отчётов'!J:J,"Продажа",'Детализация отчётов'!K:K,"Продажа")</f>
        <v>#DIV/0!</v>
      </c>
      <c r="Z285" s="23">
        <f>SUMIF('Детализация отчётов'!F:F,'Тех отчет'!B285, 'Детализация отчётов'!AC:AC)</f>
        <v>0</v>
      </c>
      <c r="AA285" s="28"/>
      <c r="AB285" s="28"/>
      <c r="AC285" s="28"/>
      <c r="AD285" s="28"/>
      <c r="AE285" s="28"/>
      <c r="AF285" s="28"/>
    </row>
    <row r="286" spans="1:32" ht="27.6" thickBot="1">
      <c r="A286" s="37" t="s">
        <v>75</v>
      </c>
      <c r="B286" s="31" t="s">
        <v>415</v>
      </c>
      <c r="C286" s="24">
        <f>SUMIF(Продажи!F:F,'Тех отчет'!B286,Продажи!M:M)</f>
        <v>0</v>
      </c>
      <c r="D286" s="24">
        <f>SUMIF(Продажи!F:F,'Тех отчет'!B286,Продажи!L:L)</f>
        <v>0</v>
      </c>
      <c r="E286" s="24">
        <f>SUMIFS('Детализация отчётов'!T:T,'Детализация отчётов'!F:F,'Тех отчет'!B286,'Детализация отчётов'!J:J,"Продажа",'Детализация отчётов'!K:K,"Продажа")-SUMIFS('Детализация отчётов'!T:T,'Детализация отчётов'!F:F,'Тех отчет'!B286,'Детализация отчётов'!J:J,"Возврат",'Детализация отчётов'!K:K,"Возврат")</f>
        <v>0</v>
      </c>
      <c r="F286" s="24">
        <f>SUMIFS('Детализация отчётов'!N:N,'Детализация отчётов'!F:F,'Тех отчет'!B286,'Детализация отчётов'!J:J,"Продажа",'Детализация отчётов'!K:K,"Продажа")-SUMIFS('Детализация отчётов'!N:N,'Детализация отчётов'!F:F,'Тех отчет'!B286,'Детализация отчётов'!J:J,"Возврат",'Детализация отчётов'!K:K,"Возврат")</f>
        <v>0</v>
      </c>
      <c r="G286" s="24">
        <f>IFERROR(AVERAGEIFS('Детализация отчётов'!P:P,'Детализация отчётов'!F:F,'Тех отчет'!B286,'Детализация отчётов'!J:J,"Продажа",'Детализация отчётов'!K:K,"Продажа"),0)</f>
        <v>0</v>
      </c>
      <c r="H286" s="25" t="e">
        <f>INDEX('% выкупа'!B:B,MATCH(B286,'% выкупа'!A:A,0))</f>
        <v>#N/A</v>
      </c>
      <c r="I286" s="24">
        <f>IFERROR(INDEX(реклама!B:B,MATCH('Тех отчет'!B286,реклама!A:A,0)),0)</f>
        <v>0</v>
      </c>
      <c r="J286" s="24">
        <f>IFERROR(INDEX('Сумма по хранению'!B:B,MATCH(B286,'Сумма по хранению'!A:A,0)),0)</f>
        <v>0</v>
      </c>
      <c r="K286" s="24">
        <f>SUMIF('Детализация отчётов'!F:F,'Тех отчет'!B286, 'Детализация отчётов'!AK:AK)</f>
        <v>0</v>
      </c>
      <c r="L286" s="24" t="e">
        <f t="shared" si="32"/>
        <v>#DIV/0!</v>
      </c>
      <c r="M286" s="24" t="e">
        <f>INDEX('Остатки по складам'!B:B,MATCH(B286,'Остатки по складам'!A:A,0))</f>
        <v>#N/A</v>
      </c>
      <c r="N286" s="24">
        <f t="shared" si="33"/>
        <v>0</v>
      </c>
      <c r="O286" s="35">
        <f>SUMIF('Индекс локалицации'!A:A,'Тех отчет'!B286,'Индекс локалицации'!B:B)</f>
        <v>0</v>
      </c>
      <c r="P286" s="25" t="e">
        <f>AVERAGEIFS('Детализация отчётов'!W:W,'Детализация отчётов'!F:F,'Тех отчет'!B286,'Детализация отчётов'!J:J,"Продажа",'Детализация отчётов'!K:K,"Продажа")</f>
        <v>#DIV/0!</v>
      </c>
      <c r="Q286" s="23" t="e">
        <f>INDEX('Рейтинг по отзывам'!F:F,MATCH('Тех отчет'!B286,'Рейтинг по отзывам'!B:B,0))</f>
        <v>#N/A</v>
      </c>
      <c r="R286" s="26" t="e">
        <f>INDEX('рейтинг WB'!B:B,MATCH('Тех отчет'!B286,'рейтинг WB'!A:A,0))</f>
        <v>#N/A</v>
      </c>
      <c r="S286" s="27">
        <f>SUMIFS('Детализация отчётов'!AH:AH,'Детализация отчётов'!F:F,'Тех отчет'!B286,'Детализация отчётов'!J:J,"Продажа",'Детализация отчётов'!K:K,"Продажа")-SUMIFS('Детализация отчётов'!AH:AH,'Детализация отчётов'!F:F,'Тех отчет'!B286,'Детализация отчётов'!J:J,"Возврат",'Детализация отчётов'!K:K,"Возврат")</f>
        <v>0</v>
      </c>
      <c r="T286" s="23">
        <f>IFERROR(INDEX(Себестоимость!B:B,MATCH('Тех отчет'!B286,Себестоимость!A:A,0)),0)</f>
        <v>0</v>
      </c>
      <c r="U286" s="34" t="e">
        <f t="shared" si="34"/>
        <v>#DIV/0!</v>
      </c>
      <c r="V286" s="24">
        <f t="shared" si="30"/>
        <v>0</v>
      </c>
      <c r="W286" s="24">
        <f t="shared" si="31"/>
        <v>0</v>
      </c>
      <c r="X286" s="24" t="e">
        <f t="shared" si="35"/>
        <v>#DIV/0!</v>
      </c>
      <c r="Y286" s="23" t="e">
        <f>AVERAGEIFS('Детализация отчётов'!T:T,'Детализация отчётов'!F:F,'Тех отчет'!B286,'Детализация отчётов'!J:J,"Продажа",'Детализация отчётов'!K:K,"Продажа")</f>
        <v>#DIV/0!</v>
      </c>
      <c r="Z286" s="23">
        <f>SUMIF('Детализация отчётов'!F:F,'Тех отчет'!B286, 'Детализация отчётов'!AC:AC)</f>
        <v>0</v>
      </c>
      <c r="AA286" s="28"/>
      <c r="AB286" s="28"/>
      <c r="AC286" s="28"/>
      <c r="AD286" s="28"/>
      <c r="AE286" s="28"/>
      <c r="AF286" s="28"/>
    </row>
    <row r="287" spans="1:32" ht="27.6" thickBot="1">
      <c r="A287" s="37" t="s">
        <v>75</v>
      </c>
      <c r="B287" s="31" t="s">
        <v>393</v>
      </c>
      <c r="C287" s="24">
        <f>SUMIF(Продажи!F:F,'Тех отчет'!B287,Продажи!M:M)</f>
        <v>0</v>
      </c>
      <c r="D287" s="24">
        <f>SUMIF(Продажи!F:F,'Тех отчет'!B287,Продажи!L:L)</f>
        <v>0</v>
      </c>
      <c r="E287" s="24">
        <f>SUMIFS('Детализация отчётов'!T:T,'Детализация отчётов'!F:F,'Тех отчет'!B287,'Детализация отчётов'!J:J,"Продажа",'Детализация отчётов'!K:K,"Продажа")-SUMIFS('Детализация отчётов'!T:T,'Детализация отчётов'!F:F,'Тех отчет'!B287,'Детализация отчётов'!J:J,"Возврат",'Детализация отчётов'!K:K,"Возврат")</f>
        <v>0</v>
      </c>
      <c r="F287" s="24">
        <f>SUMIFS('Детализация отчётов'!N:N,'Детализация отчётов'!F:F,'Тех отчет'!B287,'Детализация отчётов'!J:J,"Продажа",'Детализация отчётов'!K:K,"Продажа")-SUMIFS('Детализация отчётов'!N:N,'Детализация отчётов'!F:F,'Тех отчет'!B287,'Детализация отчётов'!J:J,"Возврат",'Детализация отчётов'!K:K,"Возврат")</f>
        <v>0</v>
      </c>
      <c r="G287" s="24">
        <f>IFERROR(AVERAGEIFS('Детализация отчётов'!P:P,'Детализация отчётов'!F:F,'Тех отчет'!B287,'Детализация отчётов'!J:J,"Продажа",'Детализация отчётов'!K:K,"Продажа"),0)</f>
        <v>0</v>
      </c>
      <c r="H287" s="25" t="e">
        <f>INDEX('% выкупа'!B:B,MATCH(B287,'% выкупа'!A:A,0))</f>
        <v>#N/A</v>
      </c>
      <c r="I287" s="24">
        <f>IFERROR(INDEX(реклама!B:B,MATCH('Тех отчет'!B287,реклама!A:A,0)),0)</f>
        <v>0</v>
      </c>
      <c r="J287" s="24">
        <f>IFERROR(INDEX('Сумма по хранению'!B:B,MATCH(B287,'Сумма по хранению'!A:A,0)),0)</f>
        <v>0</v>
      </c>
      <c r="K287" s="24">
        <f>SUMIF('Детализация отчётов'!F:F,'Тех отчет'!B287, 'Детализация отчётов'!AK:AK)</f>
        <v>0</v>
      </c>
      <c r="L287" s="24" t="e">
        <f t="shared" si="32"/>
        <v>#DIV/0!</v>
      </c>
      <c r="M287" s="24" t="e">
        <f>INDEX('Остатки по складам'!B:B,MATCH(B287,'Остатки по складам'!A:A,0))</f>
        <v>#N/A</v>
      </c>
      <c r="N287" s="24">
        <f t="shared" si="33"/>
        <v>0</v>
      </c>
      <c r="O287" s="35">
        <f>SUMIF('Индекс локалицации'!A:A,'Тех отчет'!B287,'Индекс локалицации'!B:B)</f>
        <v>0</v>
      </c>
      <c r="P287" s="25" t="e">
        <f>AVERAGEIFS('Детализация отчётов'!W:W,'Детализация отчётов'!F:F,'Тех отчет'!B287,'Детализация отчётов'!J:J,"Продажа",'Детализация отчётов'!K:K,"Продажа")</f>
        <v>#DIV/0!</v>
      </c>
      <c r="Q287" s="23" t="e">
        <f>INDEX('Рейтинг по отзывам'!F:F,MATCH('Тех отчет'!B287,'Рейтинг по отзывам'!B:B,0))</f>
        <v>#N/A</v>
      </c>
      <c r="R287" s="26" t="e">
        <f>INDEX('рейтинг WB'!B:B,MATCH('Тех отчет'!B287,'рейтинг WB'!A:A,0))</f>
        <v>#N/A</v>
      </c>
      <c r="S287" s="27">
        <f>SUMIFS('Детализация отчётов'!AH:AH,'Детализация отчётов'!F:F,'Тех отчет'!B287,'Детализация отчётов'!J:J,"Продажа",'Детализация отчётов'!K:K,"Продажа")-SUMIFS('Детализация отчётов'!AH:AH,'Детализация отчётов'!F:F,'Тех отчет'!B287,'Детализация отчётов'!J:J,"Возврат",'Детализация отчётов'!K:K,"Возврат")</f>
        <v>0</v>
      </c>
      <c r="T287" s="23">
        <f>IFERROR(INDEX(Себестоимость!B:B,MATCH('Тех отчет'!B287,Себестоимость!A:A,0)),0)</f>
        <v>0</v>
      </c>
      <c r="U287" s="34" t="e">
        <f t="shared" si="34"/>
        <v>#DIV/0!</v>
      </c>
      <c r="V287" s="24">
        <f t="shared" si="30"/>
        <v>0</v>
      </c>
      <c r="W287" s="24">
        <f t="shared" si="31"/>
        <v>0</v>
      </c>
      <c r="X287" s="24" t="e">
        <f t="shared" si="35"/>
        <v>#DIV/0!</v>
      </c>
      <c r="Y287" s="23" t="e">
        <f>AVERAGEIFS('Детализация отчётов'!T:T,'Детализация отчётов'!F:F,'Тех отчет'!B287,'Детализация отчётов'!J:J,"Продажа",'Детализация отчётов'!K:K,"Продажа")</f>
        <v>#DIV/0!</v>
      </c>
      <c r="Z287" s="23">
        <f>SUMIF('Детализация отчётов'!F:F,'Тех отчет'!B287, 'Детализация отчётов'!AC:AC)</f>
        <v>0</v>
      </c>
      <c r="AA287" s="28"/>
      <c r="AB287" s="28"/>
      <c r="AC287" s="28"/>
      <c r="AD287" s="28"/>
      <c r="AE287" s="28"/>
      <c r="AF287" s="28"/>
    </row>
    <row r="288" spans="1:32" ht="27.6" thickBot="1">
      <c r="A288" s="37" t="s">
        <v>75</v>
      </c>
      <c r="B288" s="31" t="s">
        <v>391</v>
      </c>
      <c r="C288" s="24">
        <f>SUMIF(Продажи!F:F,'Тех отчет'!B288,Продажи!M:M)</f>
        <v>0</v>
      </c>
      <c r="D288" s="24">
        <f>SUMIF(Продажи!F:F,'Тех отчет'!B288,Продажи!L:L)</f>
        <v>0</v>
      </c>
      <c r="E288" s="24">
        <f>SUMIFS('Детализация отчётов'!T:T,'Детализация отчётов'!F:F,'Тех отчет'!B288,'Детализация отчётов'!J:J,"Продажа",'Детализация отчётов'!K:K,"Продажа")-SUMIFS('Детализация отчётов'!T:T,'Детализация отчётов'!F:F,'Тех отчет'!B288,'Детализация отчётов'!J:J,"Возврат",'Детализация отчётов'!K:K,"Возврат")</f>
        <v>0</v>
      </c>
      <c r="F288" s="24">
        <f>SUMIFS('Детализация отчётов'!N:N,'Детализация отчётов'!F:F,'Тех отчет'!B288,'Детализация отчётов'!J:J,"Продажа",'Детализация отчётов'!K:K,"Продажа")-SUMIFS('Детализация отчётов'!N:N,'Детализация отчётов'!F:F,'Тех отчет'!B288,'Детализация отчётов'!J:J,"Возврат",'Детализация отчётов'!K:K,"Возврат")</f>
        <v>0</v>
      </c>
      <c r="G288" s="24">
        <f>IFERROR(AVERAGEIFS('Детализация отчётов'!P:P,'Детализация отчётов'!F:F,'Тех отчет'!B288,'Детализация отчётов'!J:J,"Продажа",'Детализация отчётов'!K:K,"Продажа"),0)</f>
        <v>0</v>
      </c>
      <c r="H288" s="25" t="e">
        <f>INDEX('% выкупа'!B:B,MATCH(B288,'% выкупа'!A:A,0))</f>
        <v>#N/A</v>
      </c>
      <c r="I288" s="24">
        <f>IFERROR(INDEX(реклама!B:B,MATCH('Тех отчет'!B288,реклама!A:A,0)),0)</f>
        <v>0</v>
      </c>
      <c r="J288" s="24">
        <f>IFERROR(INDEX('Сумма по хранению'!B:B,MATCH(B288,'Сумма по хранению'!A:A,0)),0)</f>
        <v>0</v>
      </c>
      <c r="K288" s="24">
        <f>SUMIF('Детализация отчётов'!F:F,'Тех отчет'!B288, 'Детализация отчётов'!AK:AK)</f>
        <v>0</v>
      </c>
      <c r="L288" s="24" t="e">
        <f t="shared" si="32"/>
        <v>#DIV/0!</v>
      </c>
      <c r="M288" s="24" t="e">
        <f>INDEX('Остатки по складам'!B:B,MATCH(B288,'Остатки по складам'!A:A,0))</f>
        <v>#N/A</v>
      </c>
      <c r="N288" s="24">
        <f t="shared" si="33"/>
        <v>0</v>
      </c>
      <c r="O288" s="35">
        <f>SUMIF('Индекс локалицации'!A:A,'Тех отчет'!B288,'Индекс локалицации'!B:B)</f>
        <v>0</v>
      </c>
      <c r="P288" s="25" t="e">
        <f>AVERAGEIFS('Детализация отчётов'!W:W,'Детализация отчётов'!F:F,'Тех отчет'!B288,'Детализация отчётов'!J:J,"Продажа",'Детализация отчётов'!K:K,"Продажа")</f>
        <v>#DIV/0!</v>
      </c>
      <c r="Q288" s="23" t="e">
        <f>INDEX('Рейтинг по отзывам'!F:F,MATCH('Тех отчет'!B288,'Рейтинг по отзывам'!B:B,0))</f>
        <v>#N/A</v>
      </c>
      <c r="R288" s="26" t="e">
        <f>INDEX('рейтинг WB'!B:B,MATCH('Тех отчет'!B288,'рейтинг WB'!A:A,0))</f>
        <v>#N/A</v>
      </c>
      <c r="S288" s="27">
        <f>SUMIFS('Детализация отчётов'!AH:AH,'Детализация отчётов'!F:F,'Тех отчет'!B288,'Детализация отчётов'!J:J,"Продажа",'Детализация отчётов'!K:K,"Продажа")-SUMIFS('Детализация отчётов'!AH:AH,'Детализация отчётов'!F:F,'Тех отчет'!B288,'Детализация отчётов'!J:J,"Возврат",'Детализация отчётов'!K:K,"Возврат")</f>
        <v>0</v>
      </c>
      <c r="T288" s="23">
        <f>IFERROR(INDEX(Себестоимость!B:B,MATCH('Тех отчет'!B288,Себестоимость!A:A,0)),0)</f>
        <v>0</v>
      </c>
      <c r="U288" s="34" t="e">
        <f t="shared" si="34"/>
        <v>#DIV/0!</v>
      </c>
      <c r="V288" s="24">
        <f t="shared" si="30"/>
        <v>0</v>
      </c>
      <c r="W288" s="24">
        <f t="shared" si="31"/>
        <v>0</v>
      </c>
      <c r="X288" s="24" t="e">
        <f t="shared" si="35"/>
        <v>#DIV/0!</v>
      </c>
      <c r="Y288" s="23" t="e">
        <f>AVERAGEIFS('Детализация отчётов'!T:T,'Детализация отчётов'!F:F,'Тех отчет'!B288,'Детализация отчётов'!J:J,"Продажа",'Детализация отчётов'!K:K,"Продажа")</f>
        <v>#DIV/0!</v>
      </c>
      <c r="Z288" s="23">
        <f>SUMIF('Детализация отчётов'!F:F,'Тех отчет'!B288, 'Детализация отчётов'!AC:AC)</f>
        <v>0</v>
      </c>
      <c r="AA288" s="28"/>
      <c r="AB288" s="28"/>
      <c r="AC288" s="28"/>
      <c r="AD288" s="28"/>
      <c r="AE288" s="28"/>
      <c r="AF288" s="28"/>
    </row>
    <row r="289" spans="1:32" ht="27.6" thickBot="1">
      <c r="A289" s="37" t="s">
        <v>75</v>
      </c>
      <c r="B289" s="31" t="s">
        <v>244</v>
      </c>
      <c r="C289" s="24">
        <f>SUMIF(Продажи!F:F,'Тех отчет'!B289,Продажи!M:M)</f>
        <v>0</v>
      </c>
      <c r="D289" s="24">
        <f>SUMIF(Продажи!F:F,'Тех отчет'!B289,Продажи!L:L)</f>
        <v>0</v>
      </c>
      <c r="E289" s="24">
        <f>SUMIFS('Детализация отчётов'!T:T,'Детализация отчётов'!F:F,'Тех отчет'!B289,'Детализация отчётов'!J:J,"Продажа",'Детализация отчётов'!K:K,"Продажа")-SUMIFS('Детализация отчётов'!T:T,'Детализация отчётов'!F:F,'Тех отчет'!B289,'Детализация отчётов'!J:J,"Возврат",'Детализация отчётов'!K:K,"Возврат")</f>
        <v>0</v>
      </c>
      <c r="F289" s="24">
        <f>SUMIFS('Детализация отчётов'!N:N,'Детализация отчётов'!F:F,'Тех отчет'!B289,'Детализация отчётов'!J:J,"Продажа",'Детализация отчётов'!K:K,"Продажа")-SUMIFS('Детализация отчётов'!N:N,'Детализация отчётов'!F:F,'Тех отчет'!B289,'Детализация отчётов'!J:J,"Возврат",'Детализация отчётов'!K:K,"Возврат")</f>
        <v>0</v>
      </c>
      <c r="G289" s="24">
        <f>IFERROR(AVERAGEIFS('Детализация отчётов'!P:P,'Детализация отчётов'!F:F,'Тех отчет'!B289,'Детализация отчётов'!J:J,"Продажа",'Детализация отчётов'!K:K,"Продажа"),0)</f>
        <v>0</v>
      </c>
      <c r="H289" s="25" t="e">
        <f>INDEX('% выкупа'!B:B,MATCH(B289,'% выкупа'!A:A,0))</f>
        <v>#N/A</v>
      </c>
      <c r="I289" s="24">
        <f>IFERROR(INDEX(реклама!B:B,MATCH('Тех отчет'!B289,реклама!A:A,0)),0)</f>
        <v>0</v>
      </c>
      <c r="J289" s="24">
        <f>IFERROR(INDEX('Сумма по хранению'!B:B,MATCH(B289,'Сумма по хранению'!A:A,0)),0)</f>
        <v>0</v>
      </c>
      <c r="K289" s="24">
        <f>SUMIF('Детализация отчётов'!F:F,'Тех отчет'!B289, 'Детализация отчётов'!AK:AK)</f>
        <v>0</v>
      </c>
      <c r="L289" s="24" t="e">
        <f t="shared" si="32"/>
        <v>#DIV/0!</v>
      </c>
      <c r="M289" s="24" t="e">
        <f>INDEX('Остатки по складам'!B:B,MATCH(B289,'Остатки по складам'!A:A,0))</f>
        <v>#N/A</v>
      </c>
      <c r="N289" s="24">
        <f t="shared" si="33"/>
        <v>0</v>
      </c>
      <c r="O289" s="35">
        <f>SUMIF('Индекс локалицации'!A:A,'Тех отчет'!B289,'Индекс локалицации'!B:B)</f>
        <v>0</v>
      </c>
      <c r="P289" s="25" t="e">
        <f>AVERAGEIFS('Детализация отчётов'!W:W,'Детализация отчётов'!F:F,'Тех отчет'!B289,'Детализация отчётов'!J:J,"Продажа",'Детализация отчётов'!K:K,"Продажа")</f>
        <v>#DIV/0!</v>
      </c>
      <c r="Q289" s="23" t="e">
        <f>INDEX('Рейтинг по отзывам'!F:F,MATCH('Тех отчет'!B289,'Рейтинг по отзывам'!B:B,0))</f>
        <v>#N/A</v>
      </c>
      <c r="R289" s="26" t="e">
        <f>INDEX('рейтинг WB'!B:B,MATCH('Тех отчет'!B289,'рейтинг WB'!A:A,0))</f>
        <v>#N/A</v>
      </c>
      <c r="S289" s="27">
        <f>SUMIFS('Детализация отчётов'!AH:AH,'Детализация отчётов'!F:F,'Тех отчет'!B289,'Детализация отчётов'!J:J,"Продажа",'Детализация отчётов'!K:K,"Продажа")-SUMIFS('Детализация отчётов'!AH:AH,'Детализация отчётов'!F:F,'Тех отчет'!B289,'Детализация отчётов'!J:J,"Возврат",'Детализация отчётов'!K:K,"Возврат")</f>
        <v>0</v>
      </c>
      <c r="T289" s="23">
        <f>IFERROR(INDEX(Себестоимость!B:B,MATCH('Тех отчет'!B289,Себестоимость!A:A,0)),0)</f>
        <v>0</v>
      </c>
      <c r="U289" s="34" t="e">
        <f t="shared" si="34"/>
        <v>#DIV/0!</v>
      </c>
      <c r="V289" s="24">
        <f t="shared" si="30"/>
        <v>0</v>
      </c>
      <c r="W289" s="24">
        <f t="shared" si="31"/>
        <v>0</v>
      </c>
      <c r="X289" s="24" t="e">
        <f t="shared" si="35"/>
        <v>#DIV/0!</v>
      </c>
      <c r="Y289" s="23" t="e">
        <f>AVERAGEIFS('Детализация отчётов'!T:T,'Детализация отчётов'!F:F,'Тех отчет'!B289,'Детализация отчётов'!J:J,"Продажа",'Детализация отчётов'!K:K,"Продажа")</f>
        <v>#DIV/0!</v>
      </c>
      <c r="Z289" s="23">
        <f>SUMIF('Детализация отчётов'!F:F,'Тех отчет'!B289, 'Детализация отчётов'!AC:AC)</f>
        <v>0</v>
      </c>
      <c r="AA289" s="28"/>
      <c r="AB289" s="28"/>
      <c r="AC289" s="28"/>
      <c r="AD289" s="28"/>
      <c r="AE289" s="28"/>
      <c r="AF289" s="28"/>
    </row>
    <row r="290" spans="1:32" ht="27.6" thickBot="1">
      <c r="A290" s="37" t="s">
        <v>75</v>
      </c>
      <c r="B290" s="31" t="s">
        <v>260</v>
      </c>
      <c r="C290" s="24">
        <f>SUMIF(Продажи!F:F,'Тех отчет'!B290,Продажи!M:M)</f>
        <v>0</v>
      </c>
      <c r="D290" s="24">
        <f>SUMIF(Продажи!F:F,'Тех отчет'!B290,Продажи!L:L)</f>
        <v>0</v>
      </c>
      <c r="E290" s="24">
        <f>SUMIFS('Детализация отчётов'!T:T,'Детализация отчётов'!F:F,'Тех отчет'!B290,'Детализация отчётов'!J:J,"Продажа",'Детализация отчётов'!K:K,"Продажа")-SUMIFS('Детализация отчётов'!T:T,'Детализация отчётов'!F:F,'Тех отчет'!B290,'Детализация отчётов'!J:J,"Возврат",'Детализация отчётов'!K:K,"Возврат")</f>
        <v>0</v>
      </c>
      <c r="F290" s="24">
        <f>SUMIFS('Детализация отчётов'!N:N,'Детализация отчётов'!F:F,'Тех отчет'!B290,'Детализация отчётов'!J:J,"Продажа",'Детализация отчётов'!K:K,"Продажа")-SUMIFS('Детализация отчётов'!N:N,'Детализация отчётов'!F:F,'Тех отчет'!B290,'Детализация отчётов'!J:J,"Возврат",'Детализация отчётов'!K:K,"Возврат")</f>
        <v>0</v>
      </c>
      <c r="G290" s="24">
        <f>IFERROR(AVERAGEIFS('Детализация отчётов'!P:P,'Детализация отчётов'!F:F,'Тех отчет'!B290,'Детализация отчётов'!J:J,"Продажа",'Детализация отчётов'!K:K,"Продажа"),0)</f>
        <v>0</v>
      </c>
      <c r="H290" s="25" t="e">
        <f>INDEX('% выкупа'!B:B,MATCH(B290,'% выкупа'!A:A,0))</f>
        <v>#N/A</v>
      </c>
      <c r="I290" s="24">
        <f>IFERROR(INDEX(реклама!B:B,MATCH('Тех отчет'!B290,реклама!A:A,0)),0)</f>
        <v>0</v>
      </c>
      <c r="J290" s="24">
        <f>IFERROR(INDEX('Сумма по хранению'!B:B,MATCH(B290,'Сумма по хранению'!A:A,0)),0)</f>
        <v>0</v>
      </c>
      <c r="K290" s="24">
        <f>SUMIF('Детализация отчётов'!F:F,'Тех отчет'!B290, 'Детализация отчётов'!AK:AK)</f>
        <v>0</v>
      </c>
      <c r="L290" s="24" t="e">
        <f t="shared" si="32"/>
        <v>#DIV/0!</v>
      </c>
      <c r="M290" s="24" t="e">
        <f>INDEX('Остатки по складам'!B:B,MATCH(B290,'Остатки по складам'!A:A,0))</f>
        <v>#N/A</v>
      </c>
      <c r="N290" s="24">
        <f t="shared" si="33"/>
        <v>0</v>
      </c>
      <c r="O290" s="35">
        <f>SUMIF('Индекс локалицации'!A:A,'Тех отчет'!B290,'Индекс локалицации'!B:B)</f>
        <v>0</v>
      </c>
      <c r="P290" s="25" t="e">
        <f>AVERAGEIFS('Детализация отчётов'!W:W,'Детализация отчётов'!F:F,'Тех отчет'!B290,'Детализация отчётов'!J:J,"Продажа",'Детализация отчётов'!K:K,"Продажа")</f>
        <v>#DIV/0!</v>
      </c>
      <c r="Q290" s="23" t="e">
        <f>INDEX('Рейтинг по отзывам'!F:F,MATCH('Тех отчет'!B290,'Рейтинг по отзывам'!B:B,0))</f>
        <v>#N/A</v>
      </c>
      <c r="R290" s="26" t="e">
        <f>INDEX('рейтинг WB'!B:B,MATCH('Тех отчет'!B290,'рейтинг WB'!A:A,0))</f>
        <v>#N/A</v>
      </c>
      <c r="S290" s="27">
        <f>SUMIFS('Детализация отчётов'!AH:AH,'Детализация отчётов'!F:F,'Тех отчет'!B290,'Детализация отчётов'!J:J,"Продажа",'Детализация отчётов'!K:K,"Продажа")-SUMIFS('Детализация отчётов'!AH:AH,'Детализация отчётов'!F:F,'Тех отчет'!B290,'Детализация отчётов'!J:J,"Возврат",'Детализация отчётов'!K:K,"Возврат")</f>
        <v>0</v>
      </c>
      <c r="T290" s="23">
        <f>IFERROR(INDEX(Себестоимость!B:B,MATCH('Тех отчет'!B290,Себестоимость!A:A,0)),0)</f>
        <v>0</v>
      </c>
      <c r="U290" s="34" t="e">
        <f t="shared" si="34"/>
        <v>#DIV/0!</v>
      </c>
      <c r="V290" s="24">
        <f t="shared" si="30"/>
        <v>0</v>
      </c>
      <c r="W290" s="24">
        <f t="shared" si="31"/>
        <v>0</v>
      </c>
      <c r="X290" s="24" t="e">
        <f t="shared" si="35"/>
        <v>#DIV/0!</v>
      </c>
      <c r="Y290" s="23" t="e">
        <f>AVERAGEIFS('Детализация отчётов'!T:T,'Детализация отчётов'!F:F,'Тех отчет'!B290,'Детализация отчётов'!J:J,"Продажа",'Детализация отчётов'!K:K,"Продажа")</f>
        <v>#DIV/0!</v>
      </c>
      <c r="Z290" s="23">
        <f>SUMIF('Детализация отчётов'!F:F,'Тех отчет'!B290, 'Детализация отчётов'!AC:AC)</f>
        <v>0</v>
      </c>
      <c r="AA290" s="28"/>
      <c r="AB290" s="28"/>
      <c r="AC290" s="28"/>
      <c r="AD290" s="28"/>
      <c r="AE290" s="28"/>
      <c r="AF290" s="28"/>
    </row>
    <row r="291" spans="1:32" ht="27.6" thickBot="1">
      <c r="A291" s="37" t="s">
        <v>75</v>
      </c>
      <c r="B291" s="31" t="s">
        <v>369</v>
      </c>
      <c r="C291" s="24">
        <f>SUMIF(Продажи!F:F,'Тех отчет'!B291,Продажи!M:M)</f>
        <v>0</v>
      </c>
      <c r="D291" s="24">
        <f>SUMIF(Продажи!F:F,'Тех отчет'!B291,Продажи!L:L)</f>
        <v>0</v>
      </c>
      <c r="E291" s="24">
        <f>SUMIFS('Детализация отчётов'!T:T,'Детализация отчётов'!F:F,'Тех отчет'!B291,'Детализация отчётов'!J:J,"Продажа",'Детализация отчётов'!K:K,"Продажа")-SUMIFS('Детализация отчётов'!T:T,'Детализация отчётов'!F:F,'Тех отчет'!B291,'Детализация отчётов'!J:J,"Возврат",'Детализация отчётов'!K:K,"Возврат")</f>
        <v>0</v>
      </c>
      <c r="F291" s="24">
        <f>SUMIFS('Детализация отчётов'!N:N,'Детализация отчётов'!F:F,'Тех отчет'!B291,'Детализация отчётов'!J:J,"Продажа",'Детализация отчётов'!K:K,"Продажа")-SUMIFS('Детализация отчётов'!N:N,'Детализация отчётов'!F:F,'Тех отчет'!B291,'Детализация отчётов'!J:J,"Возврат",'Детализация отчётов'!K:K,"Возврат")</f>
        <v>0</v>
      </c>
      <c r="G291" s="24">
        <f>IFERROR(AVERAGEIFS('Детализация отчётов'!P:P,'Детализация отчётов'!F:F,'Тех отчет'!B291,'Детализация отчётов'!J:J,"Продажа",'Детализация отчётов'!K:K,"Продажа"),0)</f>
        <v>0</v>
      </c>
      <c r="H291" s="25" t="e">
        <f>INDEX('% выкупа'!B:B,MATCH(B291,'% выкупа'!A:A,0))</f>
        <v>#N/A</v>
      </c>
      <c r="I291" s="24">
        <f>IFERROR(INDEX(реклама!B:B,MATCH('Тех отчет'!B291,реклама!A:A,0)),0)</f>
        <v>0</v>
      </c>
      <c r="J291" s="24">
        <f>IFERROR(INDEX('Сумма по хранению'!B:B,MATCH(B291,'Сумма по хранению'!A:A,0)),0)</f>
        <v>0</v>
      </c>
      <c r="K291" s="24">
        <f>SUMIF('Детализация отчётов'!F:F,'Тех отчет'!B291, 'Детализация отчётов'!AK:AK)</f>
        <v>0</v>
      </c>
      <c r="L291" s="24" t="e">
        <f t="shared" si="32"/>
        <v>#DIV/0!</v>
      </c>
      <c r="M291" s="24" t="e">
        <f>INDEX('Остатки по складам'!B:B,MATCH(B291,'Остатки по складам'!A:A,0))</f>
        <v>#N/A</v>
      </c>
      <c r="N291" s="24">
        <f t="shared" si="33"/>
        <v>0</v>
      </c>
      <c r="O291" s="35">
        <f>SUMIF('Индекс локалицации'!A:A,'Тех отчет'!B291,'Индекс локалицации'!B:B)</f>
        <v>0</v>
      </c>
      <c r="P291" s="25" t="e">
        <f>AVERAGEIFS('Детализация отчётов'!W:W,'Детализация отчётов'!F:F,'Тех отчет'!B291,'Детализация отчётов'!J:J,"Продажа",'Детализация отчётов'!K:K,"Продажа")</f>
        <v>#DIV/0!</v>
      </c>
      <c r="Q291" s="23" t="e">
        <f>INDEX('Рейтинг по отзывам'!F:F,MATCH('Тех отчет'!B291,'Рейтинг по отзывам'!B:B,0))</f>
        <v>#N/A</v>
      </c>
      <c r="R291" s="26" t="e">
        <f>INDEX('рейтинг WB'!B:B,MATCH('Тех отчет'!B291,'рейтинг WB'!A:A,0))</f>
        <v>#N/A</v>
      </c>
      <c r="S291" s="27">
        <f>SUMIFS('Детализация отчётов'!AH:AH,'Детализация отчётов'!F:F,'Тех отчет'!B291,'Детализация отчётов'!J:J,"Продажа",'Детализация отчётов'!K:K,"Продажа")-SUMIFS('Детализация отчётов'!AH:AH,'Детализация отчётов'!F:F,'Тех отчет'!B291,'Детализация отчётов'!J:J,"Возврат",'Детализация отчётов'!K:K,"Возврат")</f>
        <v>0</v>
      </c>
      <c r="T291" s="23">
        <f>IFERROR(INDEX(Себестоимость!B:B,MATCH('Тех отчет'!B291,Себестоимость!A:A,0)),0)</f>
        <v>0</v>
      </c>
      <c r="U291" s="34" t="e">
        <f t="shared" si="34"/>
        <v>#DIV/0!</v>
      </c>
      <c r="V291" s="24">
        <f t="shared" si="30"/>
        <v>0</v>
      </c>
      <c r="W291" s="24">
        <f t="shared" si="31"/>
        <v>0</v>
      </c>
      <c r="X291" s="24" t="e">
        <f t="shared" si="35"/>
        <v>#DIV/0!</v>
      </c>
      <c r="Y291" s="23" t="e">
        <f>AVERAGEIFS('Детализация отчётов'!T:T,'Детализация отчётов'!F:F,'Тех отчет'!B291,'Детализация отчётов'!J:J,"Продажа",'Детализация отчётов'!K:K,"Продажа")</f>
        <v>#DIV/0!</v>
      </c>
      <c r="Z291" s="23">
        <f>SUMIF('Детализация отчётов'!F:F,'Тех отчет'!B291, 'Детализация отчётов'!AC:AC)</f>
        <v>0</v>
      </c>
      <c r="AA291" s="28"/>
      <c r="AB291" s="28"/>
      <c r="AC291" s="28"/>
      <c r="AD291" s="28"/>
      <c r="AE291" s="28"/>
      <c r="AF291" s="28"/>
    </row>
    <row r="292" spans="1:32" ht="27.6" thickBot="1">
      <c r="A292" s="37" t="s">
        <v>75</v>
      </c>
      <c r="B292" s="31" t="s">
        <v>375</v>
      </c>
      <c r="C292" s="24">
        <f>SUMIF(Продажи!F:F,'Тех отчет'!B292,Продажи!M:M)</f>
        <v>0</v>
      </c>
      <c r="D292" s="24">
        <f>SUMIF(Продажи!F:F,'Тех отчет'!B292,Продажи!L:L)</f>
        <v>0</v>
      </c>
      <c r="E292" s="24">
        <f>SUMIFS('Детализация отчётов'!T:T,'Детализация отчётов'!F:F,'Тех отчет'!B292,'Детализация отчётов'!J:J,"Продажа",'Детализация отчётов'!K:K,"Продажа")-SUMIFS('Детализация отчётов'!T:T,'Детализация отчётов'!F:F,'Тех отчет'!B292,'Детализация отчётов'!J:J,"Возврат",'Детализация отчётов'!K:K,"Возврат")</f>
        <v>0</v>
      </c>
      <c r="F292" s="24">
        <f>SUMIFS('Детализация отчётов'!N:N,'Детализация отчётов'!F:F,'Тех отчет'!B292,'Детализация отчётов'!J:J,"Продажа",'Детализация отчётов'!K:K,"Продажа")-SUMIFS('Детализация отчётов'!N:N,'Детализация отчётов'!F:F,'Тех отчет'!B292,'Детализация отчётов'!J:J,"Возврат",'Детализация отчётов'!K:K,"Возврат")</f>
        <v>0</v>
      </c>
      <c r="G292" s="24">
        <f>IFERROR(AVERAGEIFS('Детализация отчётов'!P:P,'Детализация отчётов'!F:F,'Тех отчет'!B292,'Детализация отчётов'!J:J,"Продажа",'Детализация отчётов'!K:K,"Продажа"),0)</f>
        <v>0</v>
      </c>
      <c r="H292" s="25" t="e">
        <f>INDEX('% выкупа'!B:B,MATCH(B292,'% выкупа'!A:A,0))</f>
        <v>#N/A</v>
      </c>
      <c r="I292" s="24">
        <f>IFERROR(INDEX(реклама!B:B,MATCH('Тех отчет'!B292,реклама!A:A,0)),0)</f>
        <v>0</v>
      </c>
      <c r="J292" s="24">
        <f>IFERROR(INDEX('Сумма по хранению'!B:B,MATCH(B292,'Сумма по хранению'!A:A,0)),0)</f>
        <v>0</v>
      </c>
      <c r="K292" s="24">
        <f>SUMIF('Детализация отчётов'!F:F,'Тех отчет'!B292, 'Детализация отчётов'!AK:AK)</f>
        <v>0</v>
      </c>
      <c r="L292" s="24" t="e">
        <f t="shared" si="32"/>
        <v>#DIV/0!</v>
      </c>
      <c r="M292" s="24" t="e">
        <f>INDEX('Остатки по складам'!B:B,MATCH(B292,'Остатки по складам'!A:A,0))</f>
        <v>#N/A</v>
      </c>
      <c r="N292" s="24">
        <f t="shared" si="33"/>
        <v>0</v>
      </c>
      <c r="O292" s="35">
        <f>SUMIF('Индекс локалицации'!A:A,'Тех отчет'!B292,'Индекс локалицации'!B:B)</f>
        <v>0</v>
      </c>
      <c r="P292" s="25" t="e">
        <f>AVERAGEIFS('Детализация отчётов'!W:W,'Детализация отчётов'!F:F,'Тех отчет'!B292,'Детализация отчётов'!J:J,"Продажа",'Детализация отчётов'!K:K,"Продажа")</f>
        <v>#DIV/0!</v>
      </c>
      <c r="Q292" s="23" t="e">
        <f>INDEX('Рейтинг по отзывам'!F:F,MATCH('Тех отчет'!B292,'Рейтинг по отзывам'!B:B,0))</f>
        <v>#N/A</v>
      </c>
      <c r="R292" s="26" t="e">
        <f>INDEX('рейтинг WB'!B:B,MATCH('Тех отчет'!B292,'рейтинг WB'!A:A,0))</f>
        <v>#N/A</v>
      </c>
      <c r="S292" s="27">
        <f>SUMIFS('Детализация отчётов'!AH:AH,'Детализация отчётов'!F:F,'Тех отчет'!B292,'Детализация отчётов'!J:J,"Продажа",'Детализация отчётов'!K:K,"Продажа")-SUMIFS('Детализация отчётов'!AH:AH,'Детализация отчётов'!F:F,'Тех отчет'!B292,'Детализация отчётов'!J:J,"Возврат",'Детализация отчётов'!K:K,"Возврат")</f>
        <v>0</v>
      </c>
      <c r="T292" s="23">
        <f>IFERROR(INDEX(Себестоимость!B:B,MATCH('Тех отчет'!B292,Себестоимость!A:A,0)),0)</f>
        <v>0</v>
      </c>
      <c r="U292" s="34" t="e">
        <f t="shared" si="34"/>
        <v>#DIV/0!</v>
      </c>
      <c r="V292" s="24">
        <f t="shared" si="30"/>
        <v>0</v>
      </c>
      <c r="W292" s="24">
        <f t="shared" si="31"/>
        <v>0</v>
      </c>
      <c r="X292" s="24" t="e">
        <f t="shared" si="35"/>
        <v>#DIV/0!</v>
      </c>
      <c r="Y292" s="23" t="e">
        <f>AVERAGEIFS('Детализация отчётов'!T:T,'Детализация отчётов'!F:F,'Тех отчет'!B292,'Детализация отчётов'!J:J,"Продажа",'Детализация отчётов'!K:K,"Продажа")</f>
        <v>#DIV/0!</v>
      </c>
      <c r="Z292" s="23">
        <f>SUMIF('Детализация отчётов'!F:F,'Тех отчет'!B292, 'Детализация отчётов'!AC:AC)</f>
        <v>0</v>
      </c>
      <c r="AA292" s="28"/>
      <c r="AB292" s="28"/>
      <c r="AC292" s="28"/>
      <c r="AD292" s="28"/>
      <c r="AE292" s="28"/>
      <c r="AF292" s="28"/>
    </row>
    <row r="293" spans="1:32" ht="27.6" thickBot="1">
      <c r="A293" s="37" t="s">
        <v>75</v>
      </c>
      <c r="B293" s="31" t="s">
        <v>365</v>
      </c>
      <c r="C293" s="24">
        <f>SUMIF(Продажи!F:F,'Тех отчет'!B293,Продажи!M:M)</f>
        <v>0</v>
      </c>
      <c r="D293" s="24">
        <f>SUMIF(Продажи!F:F,'Тех отчет'!B293,Продажи!L:L)</f>
        <v>0</v>
      </c>
      <c r="E293" s="24">
        <f>SUMIFS('Детализация отчётов'!T:T,'Детализация отчётов'!F:F,'Тех отчет'!B293,'Детализация отчётов'!J:J,"Продажа",'Детализация отчётов'!K:K,"Продажа")-SUMIFS('Детализация отчётов'!T:T,'Детализация отчётов'!F:F,'Тех отчет'!B293,'Детализация отчётов'!J:J,"Возврат",'Детализация отчётов'!K:K,"Возврат")</f>
        <v>0</v>
      </c>
      <c r="F293" s="24">
        <f>SUMIFS('Детализация отчётов'!N:N,'Детализация отчётов'!F:F,'Тех отчет'!B293,'Детализация отчётов'!J:J,"Продажа",'Детализация отчётов'!K:K,"Продажа")-SUMIFS('Детализация отчётов'!N:N,'Детализация отчётов'!F:F,'Тех отчет'!B293,'Детализация отчётов'!J:J,"Возврат",'Детализация отчётов'!K:K,"Возврат")</f>
        <v>0</v>
      </c>
      <c r="G293" s="24">
        <f>IFERROR(AVERAGEIFS('Детализация отчётов'!P:P,'Детализация отчётов'!F:F,'Тех отчет'!B293,'Детализация отчётов'!J:J,"Продажа",'Детализация отчётов'!K:K,"Продажа"),0)</f>
        <v>0</v>
      </c>
      <c r="H293" s="25" t="e">
        <f>INDEX('% выкупа'!B:B,MATCH(B293,'% выкупа'!A:A,0))</f>
        <v>#N/A</v>
      </c>
      <c r="I293" s="24">
        <f>IFERROR(INDEX(реклама!B:B,MATCH('Тех отчет'!B293,реклама!A:A,0)),0)</f>
        <v>0</v>
      </c>
      <c r="J293" s="24">
        <f>IFERROR(INDEX('Сумма по хранению'!B:B,MATCH(B293,'Сумма по хранению'!A:A,0)),0)</f>
        <v>0</v>
      </c>
      <c r="K293" s="24">
        <f>SUMIF('Детализация отчётов'!F:F,'Тех отчет'!B293, 'Детализация отчётов'!AK:AK)</f>
        <v>0</v>
      </c>
      <c r="L293" s="24" t="e">
        <f t="shared" si="32"/>
        <v>#DIV/0!</v>
      </c>
      <c r="M293" s="24" t="e">
        <f>INDEX('Остатки по складам'!B:B,MATCH(B293,'Остатки по складам'!A:A,0))</f>
        <v>#N/A</v>
      </c>
      <c r="N293" s="24">
        <f t="shared" si="33"/>
        <v>0</v>
      </c>
      <c r="O293" s="35">
        <f>SUMIF('Индекс локалицации'!A:A,'Тех отчет'!B293,'Индекс локалицации'!B:B)</f>
        <v>0</v>
      </c>
      <c r="P293" s="25" t="e">
        <f>AVERAGEIFS('Детализация отчётов'!W:W,'Детализация отчётов'!F:F,'Тех отчет'!B293,'Детализация отчётов'!J:J,"Продажа",'Детализация отчётов'!K:K,"Продажа")</f>
        <v>#DIV/0!</v>
      </c>
      <c r="Q293" s="23" t="e">
        <f>INDEX('Рейтинг по отзывам'!F:F,MATCH('Тех отчет'!B293,'Рейтинг по отзывам'!B:B,0))</f>
        <v>#N/A</v>
      </c>
      <c r="R293" s="26" t="e">
        <f>INDEX('рейтинг WB'!B:B,MATCH('Тех отчет'!B293,'рейтинг WB'!A:A,0))</f>
        <v>#N/A</v>
      </c>
      <c r="S293" s="27">
        <f>SUMIFS('Детализация отчётов'!AH:AH,'Детализация отчётов'!F:F,'Тех отчет'!B293,'Детализация отчётов'!J:J,"Продажа",'Детализация отчётов'!K:K,"Продажа")-SUMIFS('Детализация отчётов'!AH:AH,'Детализация отчётов'!F:F,'Тех отчет'!B293,'Детализация отчётов'!J:J,"Возврат",'Детализация отчётов'!K:K,"Возврат")</f>
        <v>0</v>
      </c>
      <c r="T293" s="23">
        <f>IFERROR(INDEX(Себестоимость!B:B,MATCH('Тех отчет'!B293,Себестоимость!A:A,0)),0)</f>
        <v>0</v>
      </c>
      <c r="U293" s="34" t="e">
        <f t="shared" si="34"/>
        <v>#DIV/0!</v>
      </c>
      <c r="V293" s="24">
        <f t="shared" si="30"/>
        <v>0</v>
      </c>
      <c r="W293" s="24">
        <f t="shared" si="31"/>
        <v>0</v>
      </c>
      <c r="X293" s="24" t="e">
        <f t="shared" si="35"/>
        <v>#DIV/0!</v>
      </c>
      <c r="Y293" s="23" t="e">
        <f>AVERAGEIFS('Детализация отчётов'!T:T,'Детализация отчётов'!F:F,'Тех отчет'!B293,'Детализация отчётов'!J:J,"Продажа",'Детализация отчётов'!K:K,"Продажа")</f>
        <v>#DIV/0!</v>
      </c>
      <c r="Z293" s="23">
        <f>SUMIF('Детализация отчётов'!F:F,'Тех отчет'!B293, 'Детализация отчётов'!AC:AC)</f>
        <v>0</v>
      </c>
      <c r="AA293" s="28"/>
      <c r="AB293" s="28"/>
      <c r="AC293" s="28"/>
      <c r="AD293" s="28"/>
      <c r="AE293" s="28"/>
      <c r="AF293" s="28"/>
    </row>
    <row r="294" spans="1:32" ht="27.6" thickBot="1">
      <c r="A294" s="37" t="s">
        <v>75</v>
      </c>
      <c r="B294" s="31" t="s">
        <v>344</v>
      </c>
      <c r="C294" s="24">
        <f>SUMIF(Продажи!F:F,'Тех отчет'!B294,Продажи!M:M)</f>
        <v>0</v>
      </c>
      <c r="D294" s="24">
        <f>SUMIF(Продажи!F:F,'Тех отчет'!B294,Продажи!L:L)</f>
        <v>0</v>
      </c>
      <c r="E294" s="24">
        <f>SUMIFS('Детализация отчётов'!T:T,'Детализация отчётов'!F:F,'Тех отчет'!B294,'Детализация отчётов'!J:J,"Продажа",'Детализация отчётов'!K:K,"Продажа")-SUMIFS('Детализация отчётов'!T:T,'Детализация отчётов'!F:F,'Тех отчет'!B294,'Детализация отчётов'!J:J,"Возврат",'Детализация отчётов'!K:K,"Возврат")</f>
        <v>0</v>
      </c>
      <c r="F294" s="24">
        <f>SUMIFS('Детализация отчётов'!N:N,'Детализация отчётов'!F:F,'Тех отчет'!B294,'Детализация отчётов'!J:J,"Продажа",'Детализация отчётов'!K:K,"Продажа")-SUMIFS('Детализация отчётов'!N:N,'Детализация отчётов'!F:F,'Тех отчет'!B294,'Детализация отчётов'!J:J,"Возврат",'Детализация отчётов'!K:K,"Возврат")</f>
        <v>0</v>
      </c>
      <c r="G294" s="24">
        <f>IFERROR(AVERAGEIFS('Детализация отчётов'!P:P,'Детализация отчётов'!F:F,'Тех отчет'!B294,'Детализация отчётов'!J:J,"Продажа",'Детализация отчётов'!K:K,"Продажа"),0)</f>
        <v>0</v>
      </c>
      <c r="H294" s="25" t="e">
        <f>INDEX('% выкупа'!B:B,MATCH(B294,'% выкупа'!A:A,0))</f>
        <v>#N/A</v>
      </c>
      <c r="I294" s="24">
        <f>IFERROR(INDEX(реклама!B:B,MATCH('Тех отчет'!B294,реклама!A:A,0)),0)</f>
        <v>0</v>
      </c>
      <c r="J294" s="24">
        <f>IFERROR(INDEX('Сумма по хранению'!B:B,MATCH(B294,'Сумма по хранению'!A:A,0)),0)</f>
        <v>0</v>
      </c>
      <c r="K294" s="24">
        <f>SUMIF('Детализация отчётов'!F:F,'Тех отчет'!B294, 'Детализация отчётов'!AK:AK)</f>
        <v>0</v>
      </c>
      <c r="L294" s="24" t="e">
        <f t="shared" si="32"/>
        <v>#DIV/0!</v>
      </c>
      <c r="M294" s="24" t="e">
        <f>INDEX('Остатки по складам'!B:B,MATCH(B294,'Остатки по складам'!A:A,0))</f>
        <v>#N/A</v>
      </c>
      <c r="N294" s="24">
        <f t="shared" si="33"/>
        <v>0</v>
      </c>
      <c r="O294" s="35">
        <f>SUMIF('Индекс локалицации'!A:A,'Тех отчет'!B294,'Индекс локалицации'!B:B)</f>
        <v>0</v>
      </c>
      <c r="P294" s="25" t="e">
        <f>AVERAGEIFS('Детализация отчётов'!W:W,'Детализация отчётов'!F:F,'Тех отчет'!B294,'Детализация отчётов'!J:J,"Продажа",'Детализация отчётов'!K:K,"Продажа")</f>
        <v>#DIV/0!</v>
      </c>
      <c r="Q294" s="23" t="e">
        <f>INDEX('Рейтинг по отзывам'!F:F,MATCH('Тех отчет'!B294,'Рейтинг по отзывам'!B:B,0))</f>
        <v>#N/A</v>
      </c>
      <c r="R294" s="26" t="e">
        <f>INDEX('рейтинг WB'!B:B,MATCH('Тех отчет'!B294,'рейтинг WB'!A:A,0))</f>
        <v>#N/A</v>
      </c>
      <c r="S294" s="27">
        <f>SUMIFS('Детализация отчётов'!AH:AH,'Детализация отчётов'!F:F,'Тех отчет'!B294,'Детализация отчётов'!J:J,"Продажа",'Детализация отчётов'!K:K,"Продажа")-SUMIFS('Детализация отчётов'!AH:AH,'Детализация отчётов'!F:F,'Тех отчет'!B294,'Детализация отчётов'!J:J,"Возврат",'Детализация отчётов'!K:K,"Возврат")</f>
        <v>0</v>
      </c>
      <c r="T294" s="23">
        <f>IFERROR(INDEX(Себестоимость!B:B,MATCH('Тех отчет'!B294,Себестоимость!A:A,0)),0)</f>
        <v>0</v>
      </c>
      <c r="U294" s="34" t="e">
        <f t="shared" si="34"/>
        <v>#DIV/0!</v>
      </c>
      <c r="V294" s="24">
        <f t="shared" si="30"/>
        <v>0</v>
      </c>
      <c r="W294" s="24">
        <f t="shared" si="31"/>
        <v>0</v>
      </c>
      <c r="X294" s="24" t="e">
        <f t="shared" si="35"/>
        <v>#DIV/0!</v>
      </c>
      <c r="Y294" s="23" t="e">
        <f>AVERAGEIFS('Детализация отчётов'!T:T,'Детализация отчётов'!F:F,'Тех отчет'!B294,'Детализация отчётов'!J:J,"Продажа",'Детализация отчётов'!K:K,"Продажа")</f>
        <v>#DIV/0!</v>
      </c>
      <c r="Z294" s="23">
        <f>SUMIF('Детализация отчётов'!F:F,'Тех отчет'!B294, 'Детализация отчётов'!AC:AC)</f>
        <v>0</v>
      </c>
      <c r="AA294" s="28"/>
      <c r="AB294" s="28"/>
      <c r="AC294" s="28"/>
      <c r="AD294" s="28"/>
      <c r="AE294" s="28"/>
      <c r="AF294" s="28"/>
    </row>
    <row r="295" spans="1:32" ht="15" customHeight="1" thickBot="1">
      <c r="A295" s="37" t="s">
        <v>75</v>
      </c>
      <c r="B295" s="31" t="s">
        <v>314</v>
      </c>
      <c r="C295" s="24">
        <f>SUMIF(Продажи!F:F,'Тех отчет'!B295,Продажи!M:M)</f>
        <v>0</v>
      </c>
      <c r="D295" s="24">
        <f>SUMIF(Продажи!F:F,'Тех отчет'!B295,Продажи!L:L)</f>
        <v>0</v>
      </c>
      <c r="E295" s="24">
        <f>SUMIFS('Детализация отчётов'!T:T,'Детализация отчётов'!F:F,'Тех отчет'!B295,'Детализация отчётов'!J:J,"Продажа",'Детализация отчётов'!K:K,"Продажа")-SUMIFS('Детализация отчётов'!T:T,'Детализация отчётов'!F:F,'Тех отчет'!B295,'Детализация отчётов'!J:J,"Возврат",'Детализация отчётов'!K:K,"Возврат")</f>
        <v>0</v>
      </c>
      <c r="F295" s="24">
        <f>SUMIFS('Детализация отчётов'!N:N,'Детализация отчётов'!F:F,'Тех отчет'!B295,'Детализация отчётов'!J:J,"Продажа",'Детализация отчётов'!K:K,"Продажа")-SUMIFS('Детализация отчётов'!N:N,'Детализация отчётов'!F:F,'Тех отчет'!B295,'Детализация отчётов'!J:J,"Возврат",'Детализация отчётов'!K:K,"Возврат")</f>
        <v>0</v>
      </c>
      <c r="G295" s="24">
        <f>IFERROR(AVERAGEIFS('Детализация отчётов'!P:P,'Детализация отчётов'!F:F,'Тех отчет'!B295,'Детализация отчётов'!J:J,"Продажа",'Детализация отчётов'!K:K,"Продажа"),0)</f>
        <v>0</v>
      </c>
      <c r="H295" s="25" t="e">
        <f>INDEX('% выкупа'!B:B,MATCH(B295,'% выкупа'!A:A,0))</f>
        <v>#N/A</v>
      </c>
      <c r="I295" s="24">
        <f>IFERROR(INDEX(реклама!B:B,MATCH('Тех отчет'!B295,реклама!A:A,0)),0)</f>
        <v>0</v>
      </c>
      <c r="J295" s="24">
        <f>IFERROR(INDEX('Сумма по хранению'!B:B,MATCH(B295,'Сумма по хранению'!A:A,0)),0)</f>
        <v>0</v>
      </c>
      <c r="K295" s="24">
        <f>SUMIF('Детализация отчётов'!F:F,'Тех отчет'!B295, 'Детализация отчётов'!AK:AK)</f>
        <v>0</v>
      </c>
      <c r="L295" s="24" t="e">
        <f t="shared" si="32"/>
        <v>#DIV/0!</v>
      </c>
      <c r="M295" s="24" t="e">
        <f>INDEX('Остатки по складам'!B:B,MATCH(B295,'Остатки по складам'!A:A,0))</f>
        <v>#N/A</v>
      </c>
      <c r="N295" s="24">
        <f t="shared" si="33"/>
        <v>0</v>
      </c>
      <c r="O295" s="35">
        <f>SUMIF('Индекс локалицации'!A:A,'Тех отчет'!B295,'Индекс локалицации'!B:B)</f>
        <v>0</v>
      </c>
      <c r="P295" s="25" t="e">
        <f>AVERAGEIFS('Детализация отчётов'!W:W,'Детализация отчётов'!F:F,'Тех отчет'!B295,'Детализация отчётов'!J:J,"Продажа",'Детализация отчётов'!K:K,"Продажа")</f>
        <v>#DIV/0!</v>
      </c>
      <c r="Q295" s="23" t="e">
        <f>INDEX('Рейтинг по отзывам'!F:F,MATCH('Тех отчет'!B295,'Рейтинг по отзывам'!B:B,0))</f>
        <v>#N/A</v>
      </c>
      <c r="R295" s="26" t="e">
        <f>INDEX('рейтинг WB'!B:B,MATCH('Тех отчет'!B295,'рейтинг WB'!A:A,0))</f>
        <v>#N/A</v>
      </c>
      <c r="S295" s="27">
        <f>SUMIFS('Детализация отчётов'!AH:AH,'Детализация отчётов'!F:F,'Тех отчет'!B295,'Детализация отчётов'!J:J,"Продажа",'Детализация отчётов'!K:K,"Продажа")-SUMIFS('Детализация отчётов'!AH:AH,'Детализация отчётов'!F:F,'Тех отчет'!B295,'Детализация отчётов'!J:J,"Возврат",'Детализация отчётов'!K:K,"Возврат")</f>
        <v>0</v>
      </c>
      <c r="T295" s="23">
        <f>IFERROR(INDEX(Себестоимость!B:B,MATCH('Тех отчет'!B295,Себестоимость!A:A,0)),0)</f>
        <v>0</v>
      </c>
      <c r="U295" s="34" t="e">
        <f t="shared" si="34"/>
        <v>#DIV/0!</v>
      </c>
      <c r="V295" s="24">
        <f t="shared" si="30"/>
        <v>0</v>
      </c>
      <c r="W295" s="24">
        <f t="shared" si="31"/>
        <v>0</v>
      </c>
      <c r="X295" s="24" t="e">
        <f t="shared" si="35"/>
        <v>#DIV/0!</v>
      </c>
      <c r="Y295" s="23" t="e">
        <f>AVERAGEIFS('Детализация отчётов'!T:T,'Детализация отчётов'!F:F,'Тех отчет'!B295,'Детализация отчётов'!J:J,"Продажа",'Детализация отчётов'!K:K,"Продажа")</f>
        <v>#DIV/0!</v>
      </c>
      <c r="Z295" s="23">
        <f>SUMIF('Детализация отчётов'!F:F,'Тех отчет'!B295, 'Детализация отчётов'!AC:AC)</f>
        <v>0</v>
      </c>
      <c r="AA295" s="28"/>
      <c r="AB295" s="28"/>
      <c r="AC295" s="28"/>
      <c r="AD295" s="28"/>
      <c r="AE295" s="28"/>
      <c r="AF295" s="28"/>
    </row>
    <row r="296" spans="1:32" ht="27.6" thickBot="1">
      <c r="A296" s="37" t="s">
        <v>75</v>
      </c>
      <c r="B296" s="31" t="s">
        <v>392</v>
      </c>
      <c r="C296" s="24">
        <f>SUMIF(Продажи!F:F,'Тех отчет'!B296,Продажи!M:M)</f>
        <v>0</v>
      </c>
      <c r="D296" s="24">
        <f>SUMIF(Продажи!F:F,'Тех отчет'!B296,Продажи!L:L)</f>
        <v>0</v>
      </c>
      <c r="E296" s="24">
        <f>SUMIFS('Детализация отчётов'!T:T,'Детализация отчётов'!F:F,'Тех отчет'!B296,'Детализация отчётов'!J:J,"Продажа",'Детализация отчётов'!K:K,"Продажа")-SUMIFS('Детализация отчётов'!T:T,'Детализация отчётов'!F:F,'Тех отчет'!B296,'Детализация отчётов'!J:J,"Возврат",'Детализация отчётов'!K:K,"Возврат")</f>
        <v>0</v>
      </c>
      <c r="F296" s="24">
        <f>SUMIFS('Детализация отчётов'!N:N,'Детализация отчётов'!F:F,'Тех отчет'!B296,'Детализация отчётов'!J:J,"Продажа",'Детализация отчётов'!K:K,"Продажа")-SUMIFS('Детализация отчётов'!N:N,'Детализация отчётов'!F:F,'Тех отчет'!B296,'Детализация отчётов'!J:J,"Возврат",'Детализация отчётов'!K:K,"Возврат")</f>
        <v>0</v>
      </c>
      <c r="G296" s="24">
        <f>IFERROR(AVERAGEIFS('Детализация отчётов'!P:P,'Детализация отчётов'!F:F,'Тех отчет'!B296,'Детализация отчётов'!J:J,"Продажа",'Детализация отчётов'!K:K,"Продажа"),0)</f>
        <v>0</v>
      </c>
      <c r="H296" s="25" t="e">
        <f>INDEX('% выкупа'!B:B,MATCH(B296,'% выкупа'!A:A,0))</f>
        <v>#N/A</v>
      </c>
      <c r="I296" s="24">
        <f>IFERROR(INDEX(реклама!B:B,MATCH('Тех отчет'!B296,реклама!A:A,0)),0)</f>
        <v>0</v>
      </c>
      <c r="J296" s="24">
        <f>IFERROR(INDEX('Сумма по хранению'!B:B,MATCH(B296,'Сумма по хранению'!A:A,0)),0)</f>
        <v>0</v>
      </c>
      <c r="K296" s="24">
        <f>SUMIF('Детализация отчётов'!F:F,'Тех отчет'!B296, 'Детализация отчётов'!AK:AK)</f>
        <v>0</v>
      </c>
      <c r="L296" s="24" t="e">
        <f t="shared" si="32"/>
        <v>#DIV/0!</v>
      </c>
      <c r="M296" s="24" t="e">
        <f>INDEX('Остатки по складам'!B:B,MATCH(B296,'Остатки по складам'!A:A,0))</f>
        <v>#N/A</v>
      </c>
      <c r="N296" s="24">
        <f t="shared" si="33"/>
        <v>0</v>
      </c>
      <c r="O296" s="35">
        <f>SUMIF('Индекс локалицации'!A:A,'Тех отчет'!B296,'Индекс локалицации'!B:B)</f>
        <v>0</v>
      </c>
      <c r="P296" s="25" t="e">
        <f>AVERAGEIFS('Детализация отчётов'!W:W,'Детализация отчётов'!F:F,'Тех отчет'!B296,'Детализация отчётов'!J:J,"Продажа",'Детализация отчётов'!K:K,"Продажа")</f>
        <v>#DIV/0!</v>
      </c>
      <c r="Q296" s="23" t="e">
        <f>INDEX('Рейтинг по отзывам'!F:F,MATCH('Тех отчет'!B296,'Рейтинг по отзывам'!B:B,0))</f>
        <v>#N/A</v>
      </c>
      <c r="R296" s="26" t="e">
        <f>INDEX('рейтинг WB'!B:B,MATCH('Тех отчет'!B296,'рейтинг WB'!A:A,0))</f>
        <v>#N/A</v>
      </c>
      <c r="S296" s="27">
        <f>SUMIFS('Детализация отчётов'!AH:AH,'Детализация отчётов'!F:F,'Тех отчет'!B296,'Детализация отчётов'!J:J,"Продажа",'Детализация отчётов'!K:K,"Продажа")-SUMIFS('Детализация отчётов'!AH:AH,'Детализация отчётов'!F:F,'Тех отчет'!B296,'Детализация отчётов'!J:J,"Возврат",'Детализация отчётов'!K:K,"Возврат")</f>
        <v>0</v>
      </c>
      <c r="T296" s="23">
        <f>IFERROR(INDEX(Себестоимость!B:B,MATCH('Тех отчет'!B296,Себестоимость!A:A,0)),0)</f>
        <v>0</v>
      </c>
      <c r="U296" s="34" t="e">
        <f t="shared" si="34"/>
        <v>#DIV/0!</v>
      </c>
      <c r="V296" s="24">
        <f t="shared" si="30"/>
        <v>0</v>
      </c>
      <c r="W296" s="24">
        <f t="shared" si="31"/>
        <v>0</v>
      </c>
      <c r="X296" s="24" t="e">
        <f t="shared" si="35"/>
        <v>#DIV/0!</v>
      </c>
      <c r="Y296" s="23" t="e">
        <f>AVERAGEIFS('Детализация отчётов'!T:T,'Детализация отчётов'!F:F,'Тех отчет'!B296,'Детализация отчётов'!J:J,"Продажа",'Детализация отчётов'!K:K,"Продажа")</f>
        <v>#DIV/0!</v>
      </c>
      <c r="Z296" s="23">
        <f>SUMIF('Детализация отчётов'!F:F,'Тех отчет'!B296, 'Детализация отчётов'!AC:AC)</f>
        <v>0</v>
      </c>
      <c r="AA296" s="28"/>
      <c r="AB296" s="28"/>
      <c r="AC296" s="28"/>
      <c r="AD296" s="28"/>
      <c r="AE296" s="28"/>
      <c r="AF296" s="28"/>
    </row>
    <row r="297" spans="1:32" ht="27.6" thickBot="1">
      <c r="A297" s="37" t="s">
        <v>75</v>
      </c>
      <c r="B297" s="31" t="s">
        <v>315</v>
      </c>
      <c r="C297" s="24">
        <f>SUMIF(Продажи!F:F,'Тех отчет'!B297,Продажи!M:M)</f>
        <v>0</v>
      </c>
      <c r="D297" s="24">
        <f>SUMIF(Продажи!F:F,'Тех отчет'!B297,Продажи!L:L)</f>
        <v>0</v>
      </c>
      <c r="E297" s="24">
        <f>SUMIFS('Детализация отчётов'!T:T,'Детализация отчётов'!F:F,'Тех отчет'!B297,'Детализация отчётов'!J:J,"Продажа",'Детализация отчётов'!K:K,"Продажа")-SUMIFS('Детализация отчётов'!T:T,'Детализация отчётов'!F:F,'Тех отчет'!B297,'Детализация отчётов'!J:J,"Возврат",'Детализация отчётов'!K:K,"Возврат")</f>
        <v>0</v>
      </c>
      <c r="F297" s="24">
        <f>SUMIFS('Детализация отчётов'!N:N,'Детализация отчётов'!F:F,'Тех отчет'!B297,'Детализация отчётов'!J:J,"Продажа",'Детализация отчётов'!K:K,"Продажа")-SUMIFS('Детализация отчётов'!N:N,'Детализация отчётов'!F:F,'Тех отчет'!B297,'Детализация отчётов'!J:J,"Возврат",'Детализация отчётов'!K:K,"Возврат")</f>
        <v>0</v>
      </c>
      <c r="G297" s="24">
        <f>IFERROR(AVERAGEIFS('Детализация отчётов'!P:P,'Детализация отчётов'!F:F,'Тех отчет'!B297,'Детализация отчётов'!J:J,"Продажа",'Детализация отчётов'!K:K,"Продажа"),0)</f>
        <v>0</v>
      </c>
      <c r="H297" s="25" t="e">
        <f>INDEX('% выкупа'!B:B,MATCH(B297,'% выкупа'!A:A,0))</f>
        <v>#N/A</v>
      </c>
      <c r="I297" s="24">
        <f>IFERROR(INDEX(реклама!B:B,MATCH('Тех отчет'!B297,реклама!A:A,0)),0)</f>
        <v>0</v>
      </c>
      <c r="J297" s="24">
        <f>IFERROR(INDEX('Сумма по хранению'!B:B,MATCH(B297,'Сумма по хранению'!A:A,0)),0)</f>
        <v>0</v>
      </c>
      <c r="K297" s="24">
        <f>SUMIF('Детализация отчётов'!F:F,'Тех отчет'!B297, 'Детализация отчётов'!AK:AK)</f>
        <v>0</v>
      </c>
      <c r="L297" s="24" t="e">
        <f t="shared" si="32"/>
        <v>#DIV/0!</v>
      </c>
      <c r="M297" s="24" t="e">
        <f>INDEX('Остатки по складам'!B:B,MATCH(B297,'Остатки по складам'!A:A,0))</f>
        <v>#N/A</v>
      </c>
      <c r="N297" s="24">
        <f t="shared" si="33"/>
        <v>0</v>
      </c>
      <c r="O297" s="35">
        <f>SUMIF('Индекс локалицации'!A:A,'Тех отчет'!B297,'Индекс локалицации'!B:B)</f>
        <v>0</v>
      </c>
      <c r="P297" s="25" t="e">
        <f>AVERAGEIFS('Детализация отчётов'!W:W,'Детализация отчётов'!F:F,'Тех отчет'!B297,'Детализация отчётов'!J:J,"Продажа",'Детализация отчётов'!K:K,"Продажа")</f>
        <v>#DIV/0!</v>
      </c>
      <c r="Q297" s="23" t="e">
        <f>INDEX('Рейтинг по отзывам'!F:F,MATCH('Тех отчет'!B297,'Рейтинг по отзывам'!B:B,0))</f>
        <v>#N/A</v>
      </c>
      <c r="R297" s="26" t="e">
        <f>INDEX('рейтинг WB'!B:B,MATCH('Тех отчет'!B297,'рейтинг WB'!A:A,0))</f>
        <v>#N/A</v>
      </c>
      <c r="S297" s="27">
        <f>SUMIFS('Детализация отчётов'!AH:AH,'Детализация отчётов'!F:F,'Тех отчет'!B297,'Детализация отчётов'!J:J,"Продажа",'Детализация отчётов'!K:K,"Продажа")-SUMIFS('Детализация отчётов'!AH:AH,'Детализация отчётов'!F:F,'Тех отчет'!B297,'Детализация отчётов'!J:J,"Возврат",'Детализация отчётов'!K:K,"Возврат")</f>
        <v>0</v>
      </c>
      <c r="T297" s="23">
        <f>IFERROR(INDEX(Себестоимость!B:B,MATCH('Тех отчет'!B297,Себестоимость!A:A,0)),0)</f>
        <v>0</v>
      </c>
      <c r="U297" s="34" t="e">
        <f t="shared" si="34"/>
        <v>#DIV/0!</v>
      </c>
      <c r="V297" s="24">
        <f t="shared" si="30"/>
        <v>0</v>
      </c>
      <c r="W297" s="24">
        <f t="shared" si="31"/>
        <v>0</v>
      </c>
      <c r="X297" s="24" t="e">
        <f t="shared" si="35"/>
        <v>#DIV/0!</v>
      </c>
      <c r="Y297" s="23" t="e">
        <f>AVERAGEIFS('Детализация отчётов'!T:T,'Детализация отчётов'!F:F,'Тех отчет'!B297,'Детализация отчётов'!J:J,"Продажа",'Детализация отчётов'!K:K,"Продажа")</f>
        <v>#DIV/0!</v>
      </c>
      <c r="Z297" s="23">
        <f>SUMIF('Детализация отчётов'!F:F,'Тех отчет'!B297, 'Детализация отчётов'!AC:AC)</f>
        <v>0</v>
      </c>
      <c r="AA297" s="28"/>
      <c r="AB297" s="28"/>
      <c r="AC297" s="28"/>
      <c r="AD297" s="28"/>
      <c r="AE297" s="28"/>
      <c r="AF297" s="28"/>
    </row>
    <row r="298" spans="1:32" ht="27.6" thickBot="1">
      <c r="A298" s="37" t="s">
        <v>75</v>
      </c>
      <c r="B298" s="31" t="s">
        <v>357</v>
      </c>
      <c r="C298" s="24">
        <f>SUMIF(Продажи!F:F,'Тех отчет'!B298,Продажи!M:M)</f>
        <v>0</v>
      </c>
      <c r="D298" s="24">
        <f>SUMIF(Продажи!F:F,'Тех отчет'!B298,Продажи!L:L)</f>
        <v>0</v>
      </c>
      <c r="E298" s="24">
        <f>SUMIFS('Детализация отчётов'!T:T,'Детализация отчётов'!F:F,'Тех отчет'!B298,'Детализация отчётов'!J:J,"Продажа",'Детализация отчётов'!K:K,"Продажа")-SUMIFS('Детализация отчётов'!T:T,'Детализация отчётов'!F:F,'Тех отчет'!B298,'Детализация отчётов'!J:J,"Возврат",'Детализация отчётов'!K:K,"Возврат")</f>
        <v>0</v>
      </c>
      <c r="F298" s="24">
        <f>SUMIFS('Детализация отчётов'!N:N,'Детализация отчётов'!F:F,'Тех отчет'!B298,'Детализация отчётов'!J:J,"Продажа",'Детализация отчётов'!K:K,"Продажа")-SUMIFS('Детализация отчётов'!N:N,'Детализация отчётов'!F:F,'Тех отчет'!B298,'Детализация отчётов'!J:J,"Возврат",'Детализация отчётов'!K:K,"Возврат")</f>
        <v>0</v>
      </c>
      <c r="G298" s="24">
        <f>IFERROR(AVERAGEIFS('Детализация отчётов'!P:P,'Детализация отчётов'!F:F,'Тех отчет'!B298,'Детализация отчётов'!J:J,"Продажа",'Детализация отчётов'!K:K,"Продажа"),0)</f>
        <v>0</v>
      </c>
      <c r="H298" s="25" t="e">
        <f>INDEX('% выкупа'!B:B,MATCH(B298,'% выкупа'!A:A,0))</f>
        <v>#N/A</v>
      </c>
      <c r="I298" s="24">
        <f>IFERROR(INDEX(реклама!B:B,MATCH('Тех отчет'!B298,реклама!A:A,0)),0)</f>
        <v>0</v>
      </c>
      <c r="J298" s="24">
        <f>IFERROR(INDEX('Сумма по хранению'!B:B,MATCH(B298,'Сумма по хранению'!A:A,0)),0)</f>
        <v>0</v>
      </c>
      <c r="K298" s="24">
        <f>SUMIF('Детализация отчётов'!F:F,'Тех отчет'!B298, 'Детализация отчётов'!AK:AK)</f>
        <v>0</v>
      </c>
      <c r="L298" s="24" t="e">
        <f t="shared" si="32"/>
        <v>#DIV/0!</v>
      </c>
      <c r="M298" s="24" t="e">
        <f>INDEX('Остатки по складам'!B:B,MATCH(B298,'Остатки по складам'!A:A,0))</f>
        <v>#N/A</v>
      </c>
      <c r="N298" s="24">
        <f t="shared" si="33"/>
        <v>0</v>
      </c>
      <c r="O298" s="35">
        <f>SUMIF('Индекс локалицации'!A:A,'Тех отчет'!B298,'Индекс локалицации'!B:B)</f>
        <v>0</v>
      </c>
      <c r="P298" s="25" t="e">
        <f>AVERAGEIFS('Детализация отчётов'!W:W,'Детализация отчётов'!F:F,'Тех отчет'!B298,'Детализация отчётов'!J:J,"Продажа",'Детализация отчётов'!K:K,"Продажа")</f>
        <v>#DIV/0!</v>
      </c>
      <c r="Q298" s="23" t="e">
        <f>INDEX('Рейтинг по отзывам'!F:F,MATCH('Тех отчет'!B298,'Рейтинг по отзывам'!B:B,0))</f>
        <v>#N/A</v>
      </c>
      <c r="R298" s="26" t="e">
        <f>INDEX('рейтинг WB'!B:B,MATCH('Тех отчет'!B298,'рейтинг WB'!A:A,0))</f>
        <v>#N/A</v>
      </c>
      <c r="S298" s="27">
        <f>SUMIFS('Детализация отчётов'!AH:AH,'Детализация отчётов'!F:F,'Тех отчет'!B298,'Детализация отчётов'!J:J,"Продажа",'Детализация отчётов'!K:K,"Продажа")-SUMIFS('Детализация отчётов'!AH:AH,'Детализация отчётов'!F:F,'Тех отчет'!B298,'Детализация отчётов'!J:J,"Возврат",'Детализация отчётов'!K:K,"Возврат")</f>
        <v>0</v>
      </c>
      <c r="T298" s="23">
        <f>IFERROR(INDEX(Себестоимость!B:B,MATCH('Тех отчет'!B298,Себестоимость!A:A,0)),0)</f>
        <v>0</v>
      </c>
      <c r="U298" s="34" t="e">
        <f t="shared" si="34"/>
        <v>#DIV/0!</v>
      </c>
      <c r="V298" s="24">
        <f t="shared" si="30"/>
        <v>0</v>
      </c>
      <c r="W298" s="24">
        <f t="shared" si="31"/>
        <v>0</v>
      </c>
      <c r="X298" s="24" t="e">
        <f t="shared" si="35"/>
        <v>#DIV/0!</v>
      </c>
      <c r="Y298" s="23" t="e">
        <f>AVERAGEIFS('Детализация отчётов'!T:T,'Детализация отчётов'!F:F,'Тех отчет'!B298,'Детализация отчётов'!J:J,"Продажа",'Детализация отчётов'!K:K,"Продажа")</f>
        <v>#DIV/0!</v>
      </c>
      <c r="Z298" s="23">
        <f>SUMIF('Детализация отчётов'!F:F,'Тех отчет'!B298, 'Детализация отчётов'!AC:AC)</f>
        <v>0</v>
      </c>
      <c r="AA298" s="28"/>
      <c r="AB298" s="28"/>
      <c r="AC298" s="28"/>
      <c r="AD298" s="28"/>
      <c r="AE298" s="28"/>
      <c r="AF298" s="28"/>
    </row>
    <row r="299" spans="1:32" ht="15" thickBot="1">
      <c r="A299" s="23"/>
      <c r="B299" s="32" t="s">
        <v>336</v>
      </c>
      <c r="C299" s="24">
        <f>SUMIF(Продажи!F:F,'Тех отчет'!B299,Продажи!M:M)</f>
        <v>0</v>
      </c>
      <c r="D299" s="24">
        <f>SUMIF(Продажи!F:F,'Тех отчет'!B299,Продажи!L:L)</f>
        <v>0</v>
      </c>
      <c r="E299" s="24">
        <f>SUMIFS('Детализация отчётов'!T:T,'Детализация отчётов'!F:F,'Тех отчет'!B299,'Детализация отчётов'!J:J,"Продажа",'Детализация отчётов'!K:K,"Продажа")-SUMIFS('Детализация отчётов'!T:T,'Детализация отчётов'!F:F,'Тех отчет'!B299,'Детализация отчётов'!J:J,"Возврат",'Детализация отчётов'!K:K,"Возврат")</f>
        <v>0</v>
      </c>
      <c r="F299" s="24">
        <f>SUMIFS('Детализация отчётов'!N:N,'Детализация отчётов'!F:F,'Тех отчет'!B299,'Детализация отчётов'!J:J,"Продажа",'Детализация отчётов'!K:K,"Продажа")-SUMIFS('Детализация отчётов'!N:N,'Детализация отчётов'!F:F,'Тех отчет'!B299,'Детализация отчётов'!J:J,"Возврат",'Детализация отчётов'!K:K,"Возврат")</f>
        <v>0</v>
      </c>
      <c r="G299" s="24">
        <f>IFERROR(AVERAGEIFS('Детализация отчётов'!P:P,'Детализация отчётов'!F:F,'Тех отчет'!B299,'Детализация отчётов'!J:J,"Продажа",'Детализация отчётов'!K:K,"Продажа"),0)</f>
        <v>0</v>
      </c>
      <c r="H299" s="25" t="e">
        <f>INDEX('% выкупа'!B:B,MATCH(B299,'% выкупа'!A:A,0))</f>
        <v>#N/A</v>
      </c>
      <c r="I299" s="24">
        <f>IFERROR(INDEX(реклама!B:B,MATCH('Тех отчет'!B299,реклама!A:A,0)),0)</f>
        <v>0</v>
      </c>
      <c r="J299" s="24">
        <f>IFERROR(INDEX('Сумма по хранению'!B:B,MATCH(B299,'Сумма по хранению'!A:A,0)),0)</f>
        <v>0</v>
      </c>
      <c r="K299" s="24">
        <f>SUMIF('Детализация отчётов'!F:F,'Тех отчет'!B299, 'Детализация отчётов'!AK:AK)</f>
        <v>0</v>
      </c>
      <c r="L299" s="24" t="e">
        <f t="shared" si="32"/>
        <v>#DIV/0!</v>
      </c>
      <c r="M299" s="24" t="e">
        <f>INDEX('Остатки по складам'!B:B,MATCH(B299,'Остатки по складам'!A:A,0))</f>
        <v>#N/A</v>
      </c>
      <c r="N299" s="24">
        <f t="shared" si="33"/>
        <v>0</v>
      </c>
      <c r="O299" s="35">
        <f>SUMIF('Индекс локалицации'!A:A,'Тех отчет'!B299,'Индекс локалицации'!B:B)</f>
        <v>0</v>
      </c>
      <c r="P299" s="25" t="e">
        <f>AVERAGEIFS('Детализация отчётов'!W:W,'Детализация отчётов'!F:F,'Тех отчет'!B299,'Детализация отчётов'!J:J,"Продажа",'Детализация отчётов'!K:K,"Продажа")</f>
        <v>#DIV/0!</v>
      </c>
      <c r="Q299" s="23" t="e">
        <f>INDEX('Рейтинг по отзывам'!F:F,MATCH('Тех отчет'!B299,'Рейтинг по отзывам'!B:B,0))</f>
        <v>#N/A</v>
      </c>
      <c r="R299" s="26" t="e">
        <f>INDEX('рейтинг WB'!B:B,MATCH('Тех отчет'!B299,'рейтинг WB'!A:A,0))</f>
        <v>#N/A</v>
      </c>
      <c r="S299" s="27">
        <f>SUMIFS('Детализация отчётов'!AH:AH,'Детализация отчётов'!F:F,'Тех отчет'!B299,'Детализация отчётов'!J:J,"Продажа",'Детализация отчётов'!K:K,"Продажа")-SUMIFS('Детализация отчётов'!AH:AH,'Детализация отчётов'!F:F,'Тех отчет'!B299,'Детализация отчётов'!J:J,"Возврат",'Детализация отчётов'!K:K,"Возврат")</f>
        <v>0</v>
      </c>
      <c r="T299" s="23">
        <f>IFERROR(INDEX(Себестоимость!B:B,MATCH('Тех отчет'!B299,Себестоимость!A:A,0)),0)</f>
        <v>0</v>
      </c>
      <c r="U299" s="34" t="e">
        <f t="shared" si="34"/>
        <v>#DIV/0!</v>
      </c>
      <c r="V299" s="24">
        <f t="shared" si="30"/>
        <v>0</v>
      </c>
      <c r="W299" s="24">
        <f t="shared" si="31"/>
        <v>0</v>
      </c>
      <c r="X299" s="24" t="e">
        <f t="shared" si="35"/>
        <v>#DIV/0!</v>
      </c>
      <c r="Y299" s="23" t="e">
        <f>AVERAGEIFS('Детализация отчётов'!T:T,'Детализация отчётов'!F:F,'Тех отчет'!B299,'Детализация отчётов'!J:J,"Продажа",'Детализация отчётов'!K:K,"Продажа")</f>
        <v>#DIV/0!</v>
      </c>
      <c r="Z299" s="23">
        <f>SUMIF('Детализация отчётов'!F:F,'Тех отчет'!B299, 'Детализация отчётов'!AC:AC)</f>
        <v>0</v>
      </c>
      <c r="AA299" s="28"/>
      <c r="AB299" s="28"/>
      <c r="AC299" s="28"/>
      <c r="AD299" s="28"/>
      <c r="AE299" s="28"/>
      <c r="AF299" s="28"/>
    </row>
    <row r="300" spans="1:32" ht="15" thickBot="1">
      <c r="A300" s="23" t="s">
        <v>624</v>
      </c>
      <c r="B300" s="31" t="s">
        <v>337</v>
      </c>
      <c r="C300" s="24">
        <f>SUMIF(Продажи!F:F,'Тех отчет'!B300,Продажи!M:M)</f>
        <v>0</v>
      </c>
      <c r="D300" s="24">
        <f>SUMIF(Продажи!F:F,'Тех отчет'!B300,Продажи!L:L)</f>
        <v>0</v>
      </c>
      <c r="E300" s="24">
        <f>SUMIFS('Детализация отчётов'!T:T,'Детализация отчётов'!F:F,'Тех отчет'!B300,'Детализация отчётов'!J:J,"Продажа",'Детализация отчётов'!K:K,"Продажа")-SUMIFS('Детализация отчётов'!T:T,'Детализация отчётов'!F:F,'Тех отчет'!B300,'Детализация отчётов'!J:J,"Возврат",'Детализация отчётов'!K:K,"Возврат")</f>
        <v>0</v>
      </c>
      <c r="F300" s="24">
        <f>SUMIFS('Детализация отчётов'!N:N,'Детализация отчётов'!F:F,'Тех отчет'!B300,'Детализация отчётов'!J:J,"Продажа",'Детализация отчётов'!K:K,"Продажа")-SUMIFS('Детализация отчётов'!N:N,'Детализация отчётов'!F:F,'Тех отчет'!B300,'Детализация отчётов'!J:J,"Возврат",'Детализация отчётов'!K:K,"Возврат")</f>
        <v>0</v>
      </c>
      <c r="G300" s="24">
        <f>IFERROR(AVERAGEIFS('Детализация отчётов'!P:P,'Детализация отчётов'!F:F,'Тех отчет'!B300,'Детализация отчётов'!J:J,"Продажа",'Детализация отчётов'!K:K,"Продажа"),0)</f>
        <v>0</v>
      </c>
      <c r="H300" s="25" t="e">
        <f>INDEX('% выкупа'!B:B,MATCH(B300,'% выкупа'!A:A,0))</f>
        <v>#N/A</v>
      </c>
      <c r="I300" s="24">
        <f>IFERROR(INDEX(реклама!B:B,MATCH('Тех отчет'!B300,реклама!A:A,0)),0)</f>
        <v>0</v>
      </c>
      <c r="J300" s="24">
        <f>IFERROR(INDEX('Сумма по хранению'!B:B,MATCH(B300,'Сумма по хранению'!A:A,0)),0)</f>
        <v>0</v>
      </c>
      <c r="K300" s="24">
        <f>SUMIF('Детализация отчётов'!F:F,'Тех отчет'!B300, 'Детализация отчётов'!AK:AK)</f>
        <v>0</v>
      </c>
      <c r="L300" s="24" t="e">
        <f t="shared" si="32"/>
        <v>#DIV/0!</v>
      </c>
      <c r="M300" s="24" t="e">
        <f>INDEX('Остатки по складам'!B:B,MATCH(B300,'Остатки по складам'!A:A,0))</f>
        <v>#N/A</v>
      </c>
      <c r="N300" s="24">
        <f t="shared" si="33"/>
        <v>0</v>
      </c>
      <c r="O300" s="35">
        <f>SUMIF('Индекс локалицации'!A:A,'Тех отчет'!B300,'Индекс локалицации'!B:B)</f>
        <v>0</v>
      </c>
      <c r="P300" s="25" t="e">
        <f>AVERAGEIFS('Детализация отчётов'!W:W,'Детализация отчётов'!F:F,'Тех отчет'!B300,'Детализация отчётов'!J:J,"Продажа",'Детализация отчётов'!K:K,"Продажа")</f>
        <v>#DIV/0!</v>
      </c>
      <c r="Q300" s="23" t="e">
        <f>INDEX('Рейтинг по отзывам'!F:F,MATCH('Тех отчет'!B300,'Рейтинг по отзывам'!B:B,0))</f>
        <v>#N/A</v>
      </c>
      <c r="R300" s="26" t="e">
        <f>INDEX('рейтинг WB'!B:B,MATCH('Тех отчет'!B300,'рейтинг WB'!A:A,0))</f>
        <v>#N/A</v>
      </c>
      <c r="S300" s="27">
        <f>SUMIFS('Детализация отчётов'!AH:AH,'Детализация отчётов'!F:F,'Тех отчет'!B300,'Детализация отчётов'!J:J,"Продажа",'Детализация отчётов'!K:K,"Продажа")-SUMIFS('Детализация отчётов'!AH:AH,'Детализация отчётов'!F:F,'Тех отчет'!B300,'Детализация отчётов'!J:J,"Возврат",'Детализация отчётов'!K:K,"Возврат")</f>
        <v>0</v>
      </c>
      <c r="T300" s="23">
        <f>IFERROR(INDEX(Себестоимость!B:B,MATCH('Тех отчет'!B300,Себестоимость!A:A,0)),0)</f>
        <v>0</v>
      </c>
      <c r="U300" s="34" t="e">
        <f t="shared" si="34"/>
        <v>#DIV/0!</v>
      </c>
      <c r="V300" s="24">
        <f t="shared" si="30"/>
        <v>0</v>
      </c>
      <c r="W300" s="24">
        <f t="shared" si="31"/>
        <v>0</v>
      </c>
      <c r="X300" s="24" t="e">
        <f t="shared" si="35"/>
        <v>#DIV/0!</v>
      </c>
      <c r="Y300" s="23" t="e">
        <f>AVERAGEIFS('Детализация отчётов'!T:T,'Детализация отчётов'!F:F,'Тех отчет'!B300,'Детализация отчётов'!J:J,"Продажа",'Детализация отчётов'!K:K,"Продажа")</f>
        <v>#DIV/0!</v>
      </c>
      <c r="Z300" s="23">
        <f>SUMIF('Детализация отчётов'!F:F,'Тех отчет'!B300, 'Детализация отчётов'!AC:AC)</f>
        <v>0</v>
      </c>
      <c r="AA300" s="28"/>
      <c r="AB300" s="28"/>
      <c r="AC300" s="28"/>
      <c r="AD300" s="28"/>
      <c r="AE300" s="28"/>
      <c r="AF300" s="28"/>
    </row>
    <row r="301" spans="1:32" ht="15" thickBot="1">
      <c r="A301" s="23" t="s">
        <v>624</v>
      </c>
      <c r="B301" s="31" t="s">
        <v>403</v>
      </c>
      <c r="C301" s="24">
        <f>SUMIF(Продажи!F:F,'Тех отчет'!B301,Продажи!M:M)</f>
        <v>0</v>
      </c>
      <c r="D301" s="24">
        <f>SUMIF(Продажи!F:F,'Тех отчет'!B301,Продажи!L:L)</f>
        <v>0</v>
      </c>
      <c r="E301" s="24">
        <f>SUMIFS('Детализация отчётов'!T:T,'Детализация отчётов'!F:F,'Тех отчет'!B301,'Детализация отчётов'!J:J,"Продажа",'Детализация отчётов'!K:K,"Продажа")-SUMIFS('Детализация отчётов'!T:T,'Детализация отчётов'!F:F,'Тех отчет'!B301,'Детализация отчётов'!J:J,"Возврат",'Детализация отчётов'!K:K,"Возврат")</f>
        <v>0</v>
      </c>
      <c r="F301" s="24">
        <f>SUMIFS('Детализация отчётов'!N:N,'Детализация отчётов'!F:F,'Тех отчет'!B301,'Детализация отчётов'!J:J,"Продажа",'Детализация отчётов'!K:K,"Продажа")-SUMIFS('Детализация отчётов'!N:N,'Детализация отчётов'!F:F,'Тех отчет'!B301,'Детализация отчётов'!J:J,"Возврат",'Детализация отчётов'!K:K,"Возврат")</f>
        <v>0</v>
      </c>
      <c r="G301" s="24">
        <f>IFERROR(AVERAGEIFS('Детализация отчётов'!P:P,'Детализация отчётов'!F:F,'Тех отчет'!B301,'Детализация отчётов'!J:J,"Продажа",'Детализация отчётов'!K:K,"Продажа"),0)</f>
        <v>0</v>
      </c>
      <c r="H301" s="25" t="e">
        <f>INDEX('% выкупа'!B:B,MATCH(B301,'% выкупа'!A:A,0))</f>
        <v>#N/A</v>
      </c>
      <c r="I301" s="24">
        <f>IFERROR(INDEX(реклама!B:B,MATCH('Тех отчет'!B301,реклама!A:A,0)),0)</f>
        <v>0</v>
      </c>
      <c r="J301" s="24">
        <f>IFERROR(INDEX('Сумма по хранению'!B:B,MATCH(B301,'Сумма по хранению'!A:A,0)),0)</f>
        <v>0</v>
      </c>
      <c r="K301" s="24">
        <f>SUMIF('Детализация отчётов'!F:F,'Тех отчет'!B301, 'Детализация отчётов'!AK:AK)</f>
        <v>0</v>
      </c>
      <c r="L301" s="24" t="e">
        <f t="shared" si="32"/>
        <v>#DIV/0!</v>
      </c>
      <c r="M301" s="24" t="e">
        <f>INDEX('Остатки по складам'!B:B,MATCH(B301,'Остатки по складам'!A:A,0))</f>
        <v>#N/A</v>
      </c>
      <c r="N301" s="24">
        <f t="shared" si="33"/>
        <v>0</v>
      </c>
      <c r="O301" s="35">
        <f>SUMIF('Индекс локалицации'!A:A,'Тех отчет'!B301,'Индекс локалицации'!B:B)</f>
        <v>0</v>
      </c>
      <c r="P301" s="25" t="e">
        <f>AVERAGEIFS('Детализация отчётов'!W:W,'Детализация отчётов'!F:F,'Тех отчет'!B301,'Детализация отчётов'!J:J,"Продажа",'Детализация отчётов'!K:K,"Продажа")</f>
        <v>#DIV/0!</v>
      </c>
      <c r="Q301" s="23" t="e">
        <f>INDEX('Рейтинг по отзывам'!F:F,MATCH('Тех отчет'!B301,'Рейтинг по отзывам'!B:B,0))</f>
        <v>#N/A</v>
      </c>
      <c r="R301" s="26" t="e">
        <f>INDEX('рейтинг WB'!B:B,MATCH('Тех отчет'!B301,'рейтинг WB'!A:A,0))</f>
        <v>#N/A</v>
      </c>
      <c r="S301" s="27">
        <f>SUMIFS('Детализация отчётов'!AH:AH,'Детализация отчётов'!F:F,'Тех отчет'!B301,'Детализация отчётов'!J:J,"Продажа",'Детализация отчётов'!K:K,"Продажа")-SUMIFS('Детализация отчётов'!AH:AH,'Детализация отчётов'!F:F,'Тех отчет'!B301,'Детализация отчётов'!J:J,"Возврат",'Детализация отчётов'!K:K,"Возврат")</f>
        <v>0</v>
      </c>
      <c r="T301" s="23">
        <f>IFERROR(INDEX(Себестоимость!B:B,MATCH('Тех отчет'!B301,Себестоимость!A:A,0)),0)</f>
        <v>0</v>
      </c>
      <c r="U301" s="34" t="e">
        <f t="shared" si="34"/>
        <v>#DIV/0!</v>
      </c>
      <c r="V301" s="24">
        <f t="shared" si="30"/>
        <v>0</v>
      </c>
      <c r="W301" s="24">
        <f t="shared" si="31"/>
        <v>0</v>
      </c>
      <c r="X301" s="24" t="e">
        <f t="shared" si="35"/>
        <v>#DIV/0!</v>
      </c>
      <c r="Y301" s="23" t="e">
        <f>AVERAGEIFS('Детализация отчётов'!T:T,'Детализация отчётов'!F:F,'Тех отчет'!B301,'Детализация отчётов'!J:J,"Продажа",'Детализация отчётов'!K:K,"Продажа")</f>
        <v>#DIV/0!</v>
      </c>
      <c r="Z301" s="23">
        <f>SUMIF('Детализация отчётов'!F:F,'Тех отчет'!B301, 'Детализация отчётов'!AC:AC)</f>
        <v>0</v>
      </c>
      <c r="AA301" s="28"/>
      <c r="AB301" s="28"/>
      <c r="AC301" s="28"/>
      <c r="AD301" s="28"/>
      <c r="AE301" s="28"/>
      <c r="AF301" s="28"/>
    </row>
    <row r="302" spans="1:32" ht="15" thickBot="1">
      <c r="A302" s="23" t="s">
        <v>624</v>
      </c>
      <c r="B302" s="31" t="s">
        <v>317</v>
      </c>
      <c r="C302" s="24">
        <f>SUMIF(Продажи!F:F,'Тех отчет'!B302,Продажи!M:M)</f>
        <v>0</v>
      </c>
      <c r="D302" s="24">
        <f>SUMIF(Продажи!F:F,'Тех отчет'!B302,Продажи!L:L)</f>
        <v>0</v>
      </c>
      <c r="E302" s="24">
        <f>SUMIFS('Детализация отчётов'!T:T,'Детализация отчётов'!F:F,'Тех отчет'!B302,'Детализация отчётов'!J:J,"Продажа",'Детализация отчётов'!K:K,"Продажа")-SUMIFS('Детализация отчётов'!T:T,'Детализация отчётов'!F:F,'Тех отчет'!B302,'Детализация отчётов'!J:J,"Возврат",'Детализация отчётов'!K:K,"Возврат")</f>
        <v>0</v>
      </c>
      <c r="F302" s="24">
        <f>SUMIFS('Детализация отчётов'!N:N,'Детализация отчётов'!F:F,'Тех отчет'!B302,'Детализация отчётов'!J:J,"Продажа",'Детализация отчётов'!K:K,"Продажа")-SUMIFS('Детализация отчётов'!N:N,'Детализация отчётов'!F:F,'Тех отчет'!B302,'Детализация отчётов'!J:J,"Возврат",'Детализация отчётов'!K:K,"Возврат")</f>
        <v>0</v>
      </c>
      <c r="G302" s="24">
        <f>IFERROR(AVERAGEIFS('Детализация отчётов'!P:P,'Детализация отчётов'!F:F,'Тех отчет'!B302,'Детализация отчётов'!J:J,"Продажа",'Детализация отчётов'!K:K,"Продажа"),0)</f>
        <v>0</v>
      </c>
      <c r="H302" s="25" t="e">
        <f>INDEX('% выкупа'!B:B,MATCH(B302,'% выкупа'!A:A,0))</f>
        <v>#N/A</v>
      </c>
      <c r="I302" s="24">
        <f>IFERROR(INDEX(реклама!B:B,MATCH('Тех отчет'!B302,реклама!A:A,0)),0)</f>
        <v>0</v>
      </c>
      <c r="J302" s="24">
        <f>IFERROR(INDEX('Сумма по хранению'!B:B,MATCH(B302,'Сумма по хранению'!A:A,0)),0)</f>
        <v>0</v>
      </c>
      <c r="K302" s="24">
        <f>SUMIF('Детализация отчётов'!F:F,'Тех отчет'!B302, 'Детализация отчётов'!AK:AK)</f>
        <v>0</v>
      </c>
      <c r="L302" s="24" t="e">
        <f t="shared" si="32"/>
        <v>#DIV/0!</v>
      </c>
      <c r="M302" s="24" t="e">
        <f>INDEX('Остатки по складам'!B:B,MATCH(B302,'Остатки по складам'!A:A,0))</f>
        <v>#N/A</v>
      </c>
      <c r="N302" s="24">
        <f t="shared" si="33"/>
        <v>0</v>
      </c>
      <c r="O302" s="35">
        <f>SUMIF('Индекс локалицации'!A:A,'Тех отчет'!B302,'Индекс локалицации'!B:B)</f>
        <v>0</v>
      </c>
      <c r="P302" s="25" t="e">
        <f>AVERAGEIFS('Детализация отчётов'!W:W,'Детализация отчётов'!F:F,'Тех отчет'!B302,'Детализация отчётов'!J:J,"Продажа",'Детализация отчётов'!K:K,"Продажа")</f>
        <v>#DIV/0!</v>
      </c>
      <c r="Q302" s="23" t="e">
        <f>INDEX('Рейтинг по отзывам'!F:F,MATCH('Тех отчет'!B302,'Рейтинг по отзывам'!B:B,0))</f>
        <v>#N/A</v>
      </c>
      <c r="R302" s="26" t="e">
        <f>INDEX('рейтинг WB'!B:B,MATCH('Тех отчет'!B302,'рейтинг WB'!A:A,0))</f>
        <v>#N/A</v>
      </c>
      <c r="S302" s="27">
        <f>SUMIFS('Детализация отчётов'!AH:AH,'Детализация отчётов'!F:F,'Тех отчет'!B302,'Детализация отчётов'!J:J,"Продажа",'Детализация отчётов'!K:K,"Продажа")-SUMIFS('Детализация отчётов'!AH:AH,'Детализация отчётов'!F:F,'Тех отчет'!B302,'Детализация отчётов'!J:J,"Возврат",'Детализация отчётов'!K:K,"Возврат")</f>
        <v>0</v>
      </c>
      <c r="T302" s="23">
        <f>IFERROR(INDEX(Себестоимость!B:B,MATCH('Тех отчет'!B302,Себестоимость!A:A,0)),0)</f>
        <v>0</v>
      </c>
      <c r="U302" s="34" t="e">
        <f t="shared" si="34"/>
        <v>#DIV/0!</v>
      </c>
      <c r="V302" s="24">
        <f t="shared" si="30"/>
        <v>0</v>
      </c>
      <c r="W302" s="24">
        <f t="shared" si="31"/>
        <v>0</v>
      </c>
      <c r="X302" s="24" t="e">
        <f t="shared" si="35"/>
        <v>#DIV/0!</v>
      </c>
      <c r="Y302" s="23" t="e">
        <f>AVERAGEIFS('Детализация отчётов'!T:T,'Детализация отчётов'!F:F,'Тех отчет'!B302,'Детализация отчётов'!J:J,"Продажа",'Детализация отчётов'!K:K,"Продажа")</f>
        <v>#DIV/0!</v>
      </c>
      <c r="Z302" s="23">
        <f>SUMIF('Детализация отчётов'!F:F,'Тех отчет'!B302, 'Детализация отчётов'!AC:AC)</f>
        <v>0</v>
      </c>
      <c r="AA302" s="28"/>
      <c r="AB302" s="28"/>
      <c r="AC302" s="28"/>
      <c r="AD302" s="28"/>
      <c r="AE302" s="28"/>
      <c r="AF302" s="28"/>
    </row>
    <row r="303" spans="1:32" ht="15" thickBot="1">
      <c r="A303" s="23" t="s">
        <v>627</v>
      </c>
      <c r="B303" s="31" t="s">
        <v>355</v>
      </c>
      <c r="C303" s="24">
        <f>SUMIF(Продажи!F:F,'Тех отчет'!B303,Продажи!M:M)</f>
        <v>0</v>
      </c>
      <c r="D303" s="24">
        <f>SUMIF(Продажи!F:F,'Тех отчет'!B303,Продажи!L:L)</f>
        <v>0</v>
      </c>
      <c r="E303" s="24">
        <f>SUMIFS('Детализация отчётов'!T:T,'Детализация отчётов'!F:F,'Тех отчет'!B303,'Детализация отчётов'!J:J,"Продажа",'Детализация отчётов'!K:K,"Продажа")-SUMIFS('Детализация отчётов'!T:T,'Детализация отчётов'!F:F,'Тех отчет'!B303,'Детализация отчётов'!J:J,"Возврат",'Детализация отчётов'!K:K,"Возврат")</f>
        <v>0</v>
      </c>
      <c r="F303" s="24">
        <f>SUMIFS('Детализация отчётов'!N:N,'Детализация отчётов'!F:F,'Тех отчет'!B303,'Детализация отчётов'!J:J,"Продажа",'Детализация отчётов'!K:K,"Продажа")-SUMIFS('Детализация отчётов'!N:N,'Детализация отчётов'!F:F,'Тех отчет'!B303,'Детализация отчётов'!J:J,"Возврат",'Детализация отчётов'!K:K,"Возврат")</f>
        <v>0</v>
      </c>
      <c r="G303" s="24">
        <f>IFERROR(AVERAGEIFS('Детализация отчётов'!P:P,'Детализация отчётов'!F:F,'Тех отчет'!B303,'Детализация отчётов'!J:J,"Продажа",'Детализация отчётов'!K:K,"Продажа"),0)</f>
        <v>0</v>
      </c>
      <c r="H303" s="25" t="e">
        <f>INDEX('% выкупа'!B:B,MATCH(B303,'% выкупа'!A:A,0))</f>
        <v>#N/A</v>
      </c>
      <c r="I303" s="24">
        <f>IFERROR(INDEX(реклама!B:B,MATCH('Тех отчет'!B303,реклама!A:A,0)),0)</f>
        <v>0</v>
      </c>
      <c r="J303" s="24">
        <f>IFERROR(INDEX('Сумма по хранению'!B:B,MATCH(B303,'Сумма по хранению'!A:A,0)),0)</f>
        <v>0</v>
      </c>
      <c r="K303" s="24">
        <f>SUMIF('Детализация отчётов'!F:F,'Тех отчет'!B303, 'Детализация отчётов'!AK:AK)</f>
        <v>0</v>
      </c>
      <c r="L303" s="24" t="e">
        <f t="shared" si="32"/>
        <v>#DIV/0!</v>
      </c>
      <c r="M303" s="24" t="e">
        <f>INDEX('Остатки по складам'!B:B,MATCH(B303,'Остатки по складам'!A:A,0))</f>
        <v>#N/A</v>
      </c>
      <c r="N303" s="24">
        <f t="shared" si="33"/>
        <v>0</v>
      </c>
      <c r="O303" s="35">
        <f>SUMIF('Индекс локалицации'!A:A,'Тех отчет'!B303,'Индекс локалицации'!B:B)</f>
        <v>0</v>
      </c>
      <c r="P303" s="25" t="e">
        <f>AVERAGEIFS('Детализация отчётов'!W:W,'Детализация отчётов'!F:F,'Тех отчет'!B303,'Детализация отчётов'!J:J,"Продажа",'Детализация отчётов'!K:K,"Продажа")</f>
        <v>#DIV/0!</v>
      </c>
      <c r="Q303" s="23" t="e">
        <f>INDEX('Рейтинг по отзывам'!F:F,MATCH('Тех отчет'!B303,'Рейтинг по отзывам'!B:B,0))</f>
        <v>#N/A</v>
      </c>
      <c r="R303" s="26" t="e">
        <f>INDEX('рейтинг WB'!B:B,MATCH('Тех отчет'!B303,'рейтинг WB'!A:A,0))</f>
        <v>#N/A</v>
      </c>
      <c r="S303" s="27">
        <f>SUMIFS('Детализация отчётов'!AH:AH,'Детализация отчётов'!F:F,'Тех отчет'!B303,'Детализация отчётов'!J:J,"Продажа",'Детализация отчётов'!K:K,"Продажа")-SUMIFS('Детализация отчётов'!AH:AH,'Детализация отчётов'!F:F,'Тех отчет'!B303,'Детализация отчётов'!J:J,"Возврат",'Детализация отчётов'!K:K,"Возврат")</f>
        <v>0</v>
      </c>
      <c r="T303" s="23">
        <f>IFERROR(INDEX(Себестоимость!B:B,MATCH('Тех отчет'!B303,Себестоимость!A:A,0)),0)</f>
        <v>0</v>
      </c>
      <c r="U303" s="34" t="e">
        <f t="shared" si="34"/>
        <v>#DIV/0!</v>
      </c>
      <c r="V303" s="24">
        <f t="shared" si="30"/>
        <v>0</v>
      </c>
      <c r="W303" s="24">
        <f t="shared" si="31"/>
        <v>0</v>
      </c>
      <c r="X303" s="24" t="e">
        <f t="shared" si="35"/>
        <v>#DIV/0!</v>
      </c>
      <c r="Y303" s="23" t="e">
        <f>AVERAGEIFS('Детализация отчётов'!T:T,'Детализация отчётов'!F:F,'Тех отчет'!B303,'Детализация отчётов'!J:J,"Продажа",'Детализация отчётов'!K:K,"Продажа")</f>
        <v>#DIV/0!</v>
      </c>
      <c r="Z303" s="23">
        <f>SUMIF('Детализация отчётов'!F:F,'Тех отчет'!B303, 'Детализация отчётов'!AC:AC)</f>
        <v>0</v>
      </c>
      <c r="AA303" s="28"/>
      <c r="AB303" s="28"/>
      <c r="AC303" s="28"/>
      <c r="AD303" s="28"/>
      <c r="AE303" s="28"/>
      <c r="AF303" s="28"/>
    </row>
    <row r="304" spans="1:32" ht="15" thickBot="1">
      <c r="A304" s="23"/>
      <c r="B304" s="31" t="s">
        <v>135</v>
      </c>
      <c r="C304" s="24">
        <f>SUMIF(Продажи!F:F,'Тех отчет'!B304,Продажи!M:M)</f>
        <v>0</v>
      </c>
      <c r="D304" s="24">
        <f>SUMIF(Продажи!F:F,'Тех отчет'!B304,Продажи!L:L)</f>
        <v>0</v>
      </c>
      <c r="E304" s="24">
        <f>SUMIFS('Детализация отчётов'!T:T,'Детализация отчётов'!F:F,'Тех отчет'!B304,'Детализация отчётов'!J:J,"Продажа",'Детализация отчётов'!K:K,"Продажа")-SUMIFS('Детализация отчётов'!T:T,'Детализация отчётов'!F:F,'Тех отчет'!B304,'Детализация отчётов'!J:J,"Возврат",'Детализация отчётов'!K:K,"Возврат")</f>
        <v>0</v>
      </c>
      <c r="F304" s="24">
        <f>SUMIFS('Детализация отчётов'!N:N,'Детализация отчётов'!F:F,'Тех отчет'!B304,'Детализация отчётов'!J:J,"Продажа",'Детализация отчётов'!K:K,"Продажа")-SUMIFS('Детализация отчётов'!N:N,'Детализация отчётов'!F:F,'Тех отчет'!B304,'Детализация отчётов'!J:J,"Возврат",'Детализация отчётов'!K:K,"Возврат")</f>
        <v>0</v>
      </c>
      <c r="G304" s="24">
        <f>IFERROR(AVERAGEIFS('Детализация отчётов'!P:P,'Детализация отчётов'!F:F,'Тех отчет'!B304,'Детализация отчётов'!J:J,"Продажа",'Детализация отчётов'!K:K,"Продажа"),0)</f>
        <v>0</v>
      </c>
      <c r="H304" s="25" t="e">
        <f>INDEX('% выкупа'!B:B,MATCH(B304,'% выкупа'!A:A,0))</f>
        <v>#N/A</v>
      </c>
      <c r="I304" s="24">
        <f>IFERROR(INDEX(реклама!B:B,MATCH('Тех отчет'!B304,реклама!A:A,0)),0)</f>
        <v>0</v>
      </c>
      <c r="J304" s="24">
        <f>IFERROR(INDEX('Сумма по хранению'!B:B,MATCH(B304,'Сумма по хранению'!A:A,0)),0)</f>
        <v>0</v>
      </c>
      <c r="K304" s="24">
        <f>SUMIF('Детализация отчётов'!F:F,'Тех отчет'!B304, 'Детализация отчётов'!AK:AK)</f>
        <v>0</v>
      </c>
      <c r="L304" s="24" t="e">
        <f t="shared" si="32"/>
        <v>#DIV/0!</v>
      </c>
      <c r="M304" s="24" t="e">
        <f>INDEX('Остатки по складам'!B:B,MATCH(B304,'Остатки по складам'!A:A,0))</f>
        <v>#N/A</v>
      </c>
      <c r="N304" s="24">
        <f t="shared" si="33"/>
        <v>0</v>
      </c>
      <c r="O304" s="35">
        <f>SUMIF('Индекс локалицации'!A:A,'Тех отчет'!B304,'Индекс локалицации'!B:B)</f>
        <v>0</v>
      </c>
      <c r="P304" s="25" t="e">
        <f>AVERAGEIFS('Детализация отчётов'!W:W,'Детализация отчётов'!F:F,'Тех отчет'!B304,'Детализация отчётов'!J:J,"Продажа",'Детализация отчётов'!K:K,"Продажа")</f>
        <v>#DIV/0!</v>
      </c>
      <c r="Q304" s="23" t="e">
        <f>INDEX('Рейтинг по отзывам'!F:F,MATCH('Тех отчет'!B304,'Рейтинг по отзывам'!B:B,0))</f>
        <v>#N/A</v>
      </c>
      <c r="R304" s="26" t="e">
        <f>INDEX('рейтинг WB'!B:B,MATCH('Тех отчет'!B304,'рейтинг WB'!A:A,0))</f>
        <v>#N/A</v>
      </c>
      <c r="S304" s="27">
        <f>SUMIFS('Детализация отчётов'!AH:AH,'Детализация отчётов'!F:F,'Тех отчет'!B304,'Детализация отчётов'!J:J,"Продажа",'Детализация отчётов'!K:K,"Продажа")-SUMIFS('Детализация отчётов'!AH:AH,'Детализация отчётов'!F:F,'Тех отчет'!B304,'Детализация отчётов'!J:J,"Возврат",'Детализация отчётов'!K:K,"Возврат")</f>
        <v>0</v>
      </c>
      <c r="T304" s="23">
        <f>IFERROR(INDEX(Себестоимость!B:B,MATCH('Тех отчет'!B304,Себестоимость!A:A,0)),0)</f>
        <v>0</v>
      </c>
      <c r="U304" s="34" t="e">
        <f t="shared" si="34"/>
        <v>#DIV/0!</v>
      </c>
      <c r="V304" s="24">
        <f t="shared" si="30"/>
        <v>0</v>
      </c>
      <c r="W304" s="24">
        <f t="shared" si="31"/>
        <v>0</v>
      </c>
      <c r="X304" s="24" t="e">
        <f t="shared" si="35"/>
        <v>#DIV/0!</v>
      </c>
      <c r="Y304" s="23" t="e">
        <f>AVERAGEIFS('Детализация отчётов'!T:T,'Детализация отчётов'!F:F,'Тех отчет'!B304,'Детализация отчётов'!J:J,"Продажа",'Детализация отчётов'!K:K,"Продажа")</f>
        <v>#DIV/0!</v>
      </c>
      <c r="Z304" s="23">
        <f>SUMIF('Детализация отчётов'!F:F,'Тех отчет'!B304, 'Детализация отчётов'!AC:AC)</f>
        <v>0</v>
      </c>
      <c r="AA304" s="28"/>
      <c r="AB304" s="28"/>
      <c r="AC304" s="28"/>
      <c r="AD304" s="28"/>
      <c r="AE304" s="28"/>
      <c r="AF304" s="28"/>
    </row>
    <row r="305" spans="1:32" ht="15" thickBot="1">
      <c r="A305" s="38" t="s">
        <v>71</v>
      </c>
      <c r="B305" s="37" t="s">
        <v>416</v>
      </c>
      <c r="C305" s="24">
        <f>SUMIF(Продажи!F:F,'Тех отчет'!B305,Продажи!M:M)</f>
        <v>0</v>
      </c>
      <c r="D305" s="24">
        <f>SUMIF(Продажи!F:F,'Тех отчет'!B305,Продажи!L:L)</f>
        <v>0</v>
      </c>
      <c r="E305" s="24">
        <f>SUMIFS('Детализация отчётов'!T:T,'Детализация отчётов'!F:F,'Тех отчет'!B305,'Детализация отчётов'!J:J,"Продажа",'Детализация отчётов'!K:K,"Продажа")-SUMIFS('Детализация отчётов'!T:T,'Детализация отчётов'!F:F,'Тех отчет'!B305,'Детализация отчётов'!J:J,"Возврат",'Детализация отчётов'!K:K,"Возврат")</f>
        <v>0</v>
      </c>
      <c r="F305" s="24">
        <f>SUMIFS('Детализация отчётов'!N:N,'Детализация отчётов'!F:F,'Тех отчет'!B305,'Детализация отчётов'!J:J,"Продажа",'Детализация отчётов'!K:K,"Продажа")-SUMIFS('Детализация отчётов'!N:N,'Детализация отчётов'!F:F,'Тех отчет'!B305,'Детализация отчётов'!J:J,"Возврат",'Детализация отчётов'!K:K,"Возврат")</f>
        <v>0</v>
      </c>
      <c r="G305" s="24">
        <f>IFERROR(AVERAGEIFS('Детализация отчётов'!P:P,'Детализация отчётов'!F:F,'Тех отчет'!B305,'Детализация отчётов'!J:J,"Продажа",'Детализация отчётов'!K:K,"Продажа"),0)</f>
        <v>0</v>
      </c>
      <c r="H305" s="25" t="e">
        <f>INDEX('% выкупа'!B:B,MATCH(B305,'% выкупа'!A:A,0))</f>
        <v>#N/A</v>
      </c>
      <c r="I305" s="24">
        <f>IFERROR(INDEX(реклама!B:B,MATCH('Тех отчет'!B305,реклама!A:A,0)),0)</f>
        <v>0</v>
      </c>
      <c r="J305" s="24">
        <f>IFERROR(INDEX('Сумма по хранению'!B:B,MATCH(B305,'Сумма по хранению'!A:A,0)),0)</f>
        <v>0</v>
      </c>
      <c r="K305" s="24">
        <f>SUMIF('Детализация отчётов'!F:F,'Тех отчет'!B305, 'Детализация отчётов'!AK:AK)</f>
        <v>0</v>
      </c>
      <c r="L305" s="24" t="e">
        <f t="shared" si="32"/>
        <v>#DIV/0!</v>
      </c>
      <c r="M305" s="24" t="e">
        <f>INDEX('Остатки по складам'!B:B,MATCH(B305,'Остатки по складам'!A:A,0))</f>
        <v>#N/A</v>
      </c>
      <c r="N305" s="24">
        <f t="shared" si="33"/>
        <v>0</v>
      </c>
      <c r="O305" s="35">
        <f>SUMIF('Индекс локалицации'!A:A,'Тех отчет'!B305,'Индекс локалицации'!B:B)</f>
        <v>0</v>
      </c>
      <c r="P305" s="25" t="e">
        <f>AVERAGEIFS('Детализация отчётов'!W:W,'Детализация отчётов'!F:F,'Тех отчет'!B305,'Детализация отчётов'!J:J,"Продажа",'Детализация отчётов'!K:K,"Продажа")</f>
        <v>#DIV/0!</v>
      </c>
      <c r="Q305" s="23" t="e">
        <f>INDEX('Рейтинг по отзывам'!F:F,MATCH('Тех отчет'!B305,'Рейтинг по отзывам'!B:B,0))</f>
        <v>#N/A</v>
      </c>
      <c r="R305" s="26" t="e">
        <f>INDEX('рейтинг WB'!B:B,MATCH('Тех отчет'!B305,'рейтинг WB'!A:A,0))</f>
        <v>#N/A</v>
      </c>
      <c r="S305" s="27">
        <f>SUMIFS('Детализация отчётов'!AH:AH,'Детализация отчётов'!F:F,'Тех отчет'!B305,'Детализация отчётов'!J:J,"Продажа",'Детализация отчётов'!K:K,"Продажа")-SUMIFS('Детализация отчётов'!AH:AH,'Детализация отчётов'!F:F,'Тех отчет'!B305,'Детализация отчётов'!J:J,"Возврат",'Детализация отчётов'!K:K,"Возврат")</f>
        <v>0</v>
      </c>
      <c r="T305" s="23">
        <f>IFERROR(INDEX(Себестоимость!B:B,MATCH('Тех отчет'!B305,Себестоимость!A:A,0)),0)</f>
        <v>0</v>
      </c>
      <c r="U305" s="34" t="e">
        <f t="shared" si="34"/>
        <v>#DIV/0!</v>
      </c>
      <c r="V305" s="24">
        <f t="shared" si="30"/>
        <v>0</v>
      </c>
      <c r="W305" s="24">
        <f t="shared" si="31"/>
        <v>0</v>
      </c>
      <c r="X305" s="24" t="e">
        <f t="shared" si="35"/>
        <v>#DIV/0!</v>
      </c>
      <c r="Y305" s="23" t="e">
        <f>AVERAGEIFS('Детализация отчётов'!T:T,'Детализация отчётов'!F:F,'Тех отчет'!B305,'Детализация отчётов'!J:J,"Продажа",'Детализация отчётов'!K:K,"Продажа")</f>
        <v>#DIV/0!</v>
      </c>
      <c r="Z305" s="23">
        <f>SUMIF('Детализация отчётов'!F:F,'Тех отчет'!B305, 'Детализация отчётов'!AC:AC)</f>
        <v>0</v>
      </c>
      <c r="AA305" s="28"/>
      <c r="AB305" s="28"/>
      <c r="AC305" s="28"/>
      <c r="AD305" s="28"/>
      <c r="AE305" s="28"/>
      <c r="AF305" s="28"/>
    </row>
    <row r="306" spans="1:32" ht="15" thickBot="1">
      <c r="A306" s="38" t="s">
        <v>71</v>
      </c>
      <c r="B306" s="37" t="s">
        <v>411</v>
      </c>
      <c r="C306" s="24">
        <f>SUMIF(Продажи!F:F,'Тех отчет'!B306,Продажи!M:M)</f>
        <v>0</v>
      </c>
      <c r="D306" s="24">
        <f>SUMIF(Продажи!F:F,'Тех отчет'!B306,Продажи!L:L)</f>
        <v>0</v>
      </c>
      <c r="E306" s="24">
        <f>SUMIFS('Детализация отчётов'!T:T,'Детализация отчётов'!F:F,'Тех отчет'!B306,'Детализация отчётов'!J:J,"Продажа",'Детализация отчётов'!K:K,"Продажа")-SUMIFS('Детализация отчётов'!T:T,'Детализация отчётов'!F:F,'Тех отчет'!B306,'Детализация отчётов'!J:J,"Возврат",'Детализация отчётов'!K:K,"Возврат")</f>
        <v>0</v>
      </c>
      <c r="F306" s="24">
        <f>SUMIFS('Детализация отчётов'!N:N,'Детализация отчётов'!F:F,'Тех отчет'!B306,'Детализация отчётов'!J:J,"Продажа",'Детализация отчётов'!K:K,"Продажа")-SUMIFS('Детализация отчётов'!N:N,'Детализация отчётов'!F:F,'Тех отчет'!B306,'Детализация отчётов'!J:J,"Возврат",'Детализация отчётов'!K:K,"Возврат")</f>
        <v>0</v>
      </c>
      <c r="G306" s="24">
        <f>IFERROR(AVERAGEIFS('Детализация отчётов'!P:P,'Детализация отчётов'!F:F,'Тех отчет'!B306,'Детализация отчётов'!J:J,"Продажа",'Детализация отчётов'!K:K,"Продажа"),0)</f>
        <v>0</v>
      </c>
      <c r="H306" s="25" t="e">
        <f>INDEX('% выкупа'!B:B,MATCH(B306,'% выкупа'!A:A,0))</f>
        <v>#N/A</v>
      </c>
      <c r="I306" s="24">
        <f>IFERROR(INDEX(реклама!B:B,MATCH('Тех отчет'!B306,реклама!A:A,0)),0)</f>
        <v>0</v>
      </c>
      <c r="J306" s="24">
        <f>IFERROR(INDEX('Сумма по хранению'!B:B,MATCH(B306,'Сумма по хранению'!A:A,0)),0)</f>
        <v>0</v>
      </c>
      <c r="K306" s="24">
        <f>SUMIF('Детализация отчётов'!F:F,'Тех отчет'!B306, 'Детализация отчётов'!AK:AK)</f>
        <v>0</v>
      </c>
      <c r="L306" s="24" t="e">
        <f t="shared" si="32"/>
        <v>#DIV/0!</v>
      </c>
      <c r="M306" s="24" t="e">
        <f>INDEX('Остатки по складам'!B:B,MATCH(B306,'Остатки по складам'!A:A,0))</f>
        <v>#N/A</v>
      </c>
      <c r="N306" s="24">
        <f t="shared" si="33"/>
        <v>0</v>
      </c>
      <c r="O306" s="35">
        <f>SUMIF('Индекс локалицации'!A:A,'Тех отчет'!B306,'Индекс локалицации'!B:B)</f>
        <v>0</v>
      </c>
      <c r="P306" s="25" t="e">
        <f>AVERAGEIFS('Детализация отчётов'!W:W,'Детализация отчётов'!F:F,'Тех отчет'!B306,'Детализация отчётов'!J:J,"Продажа",'Детализация отчётов'!K:K,"Продажа")</f>
        <v>#DIV/0!</v>
      </c>
      <c r="Q306" s="23" t="e">
        <f>INDEX('Рейтинг по отзывам'!F:F,MATCH('Тех отчет'!B306,'Рейтинг по отзывам'!B:B,0))</f>
        <v>#N/A</v>
      </c>
      <c r="R306" s="26" t="e">
        <f>INDEX('рейтинг WB'!B:B,MATCH('Тех отчет'!B306,'рейтинг WB'!A:A,0))</f>
        <v>#N/A</v>
      </c>
      <c r="S306" s="27">
        <f>SUMIFS('Детализация отчётов'!AH:AH,'Детализация отчётов'!F:F,'Тех отчет'!B306,'Детализация отчётов'!J:J,"Продажа",'Детализация отчётов'!K:K,"Продажа")-SUMIFS('Детализация отчётов'!AH:AH,'Детализация отчётов'!F:F,'Тех отчет'!B306,'Детализация отчётов'!J:J,"Возврат",'Детализация отчётов'!K:K,"Возврат")</f>
        <v>0</v>
      </c>
      <c r="T306" s="23">
        <f>IFERROR(INDEX(Себестоимость!B:B,MATCH('Тех отчет'!B306,Себестоимость!A:A,0)),0)</f>
        <v>0</v>
      </c>
      <c r="U306" s="34" t="e">
        <f t="shared" si="34"/>
        <v>#DIV/0!</v>
      </c>
      <c r="V306" s="24">
        <f t="shared" si="30"/>
        <v>0</v>
      </c>
      <c r="W306" s="24">
        <f t="shared" si="31"/>
        <v>0</v>
      </c>
      <c r="X306" s="24" t="e">
        <f t="shared" si="35"/>
        <v>#DIV/0!</v>
      </c>
      <c r="Y306" s="23" t="e">
        <f>AVERAGEIFS('Детализация отчётов'!T:T,'Детализация отчётов'!F:F,'Тех отчет'!B306,'Детализация отчётов'!J:J,"Продажа",'Детализация отчётов'!K:K,"Продажа")</f>
        <v>#DIV/0!</v>
      </c>
      <c r="Z306" s="23">
        <f>SUMIF('Детализация отчётов'!F:F,'Тех отчет'!B306, 'Детализация отчётов'!AC:AC)</f>
        <v>0</v>
      </c>
      <c r="AA306" s="28"/>
      <c r="AB306" s="28"/>
      <c r="AC306" s="28"/>
      <c r="AD306" s="28"/>
      <c r="AE306" s="28"/>
      <c r="AF306" s="28"/>
    </row>
    <row r="307" spans="1:32" ht="15" thickBot="1">
      <c r="A307" s="38" t="s">
        <v>71</v>
      </c>
      <c r="B307" s="37" t="s">
        <v>428</v>
      </c>
      <c r="C307" s="24">
        <f>SUMIF(Продажи!F:F,'Тех отчет'!B307,Продажи!M:M)</f>
        <v>0</v>
      </c>
      <c r="D307" s="24">
        <f>SUMIF(Продажи!F:F,'Тех отчет'!B307,Продажи!L:L)</f>
        <v>0</v>
      </c>
      <c r="E307" s="24">
        <f>SUMIFS('Детализация отчётов'!T:T,'Детализация отчётов'!F:F,'Тех отчет'!B307,'Детализация отчётов'!J:J,"Продажа",'Детализация отчётов'!K:K,"Продажа")-SUMIFS('Детализация отчётов'!T:T,'Детализация отчётов'!F:F,'Тех отчет'!B307,'Детализация отчётов'!J:J,"Возврат",'Детализация отчётов'!K:K,"Возврат")</f>
        <v>0</v>
      </c>
      <c r="F307" s="24">
        <f>SUMIFS('Детализация отчётов'!N:N,'Детализация отчётов'!F:F,'Тех отчет'!B307,'Детализация отчётов'!J:J,"Продажа",'Детализация отчётов'!K:K,"Продажа")-SUMIFS('Детализация отчётов'!N:N,'Детализация отчётов'!F:F,'Тех отчет'!B307,'Детализация отчётов'!J:J,"Возврат",'Детализация отчётов'!K:K,"Возврат")</f>
        <v>0</v>
      </c>
      <c r="G307" s="24">
        <f>IFERROR(AVERAGEIFS('Детализация отчётов'!P:P,'Детализация отчётов'!F:F,'Тех отчет'!B307,'Детализация отчётов'!J:J,"Продажа",'Детализация отчётов'!K:K,"Продажа"),0)</f>
        <v>0</v>
      </c>
      <c r="H307" s="25" t="e">
        <f>INDEX('% выкупа'!B:B,MATCH(B307,'% выкупа'!A:A,0))</f>
        <v>#N/A</v>
      </c>
      <c r="I307" s="24">
        <f>IFERROR(INDEX(реклама!B:B,MATCH('Тех отчет'!B307,реклама!A:A,0)),0)</f>
        <v>0</v>
      </c>
      <c r="J307" s="24">
        <f>IFERROR(INDEX('Сумма по хранению'!B:B,MATCH(B307,'Сумма по хранению'!A:A,0)),0)</f>
        <v>0</v>
      </c>
      <c r="K307" s="24">
        <f>SUMIF('Детализация отчётов'!F:F,'Тех отчет'!B307, 'Детализация отчётов'!AK:AK)</f>
        <v>0</v>
      </c>
      <c r="L307" s="24" t="e">
        <f t="shared" si="32"/>
        <v>#DIV/0!</v>
      </c>
      <c r="M307" s="24" t="e">
        <f>INDEX('Остатки по складам'!B:B,MATCH(B307,'Остатки по складам'!A:A,0))</f>
        <v>#N/A</v>
      </c>
      <c r="N307" s="24">
        <f t="shared" si="33"/>
        <v>0</v>
      </c>
      <c r="O307" s="35">
        <f>SUMIF('Индекс локалицации'!A:A,'Тех отчет'!B307,'Индекс локалицации'!B:B)</f>
        <v>0</v>
      </c>
      <c r="P307" s="25" t="e">
        <f>AVERAGEIFS('Детализация отчётов'!W:W,'Детализация отчётов'!F:F,'Тех отчет'!B307,'Детализация отчётов'!J:J,"Продажа",'Детализация отчётов'!K:K,"Продажа")</f>
        <v>#DIV/0!</v>
      </c>
      <c r="Q307" s="23" t="e">
        <f>INDEX('Рейтинг по отзывам'!F:F,MATCH('Тех отчет'!B307,'Рейтинг по отзывам'!B:B,0))</f>
        <v>#N/A</v>
      </c>
      <c r="R307" s="26" t="e">
        <f>INDEX('рейтинг WB'!B:B,MATCH('Тех отчет'!B307,'рейтинг WB'!A:A,0))</f>
        <v>#N/A</v>
      </c>
      <c r="S307" s="27">
        <f>SUMIFS('Детализация отчётов'!AH:AH,'Детализация отчётов'!F:F,'Тех отчет'!B307,'Детализация отчётов'!J:J,"Продажа",'Детализация отчётов'!K:K,"Продажа")-SUMIFS('Детализация отчётов'!AH:AH,'Детализация отчётов'!F:F,'Тех отчет'!B307,'Детализация отчётов'!J:J,"Возврат",'Детализация отчётов'!K:K,"Возврат")</f>
        <v>0</v>
      </c>
      <c r="T307" s="23">
        <f>IFERROR(INDEX(Себестоимость!B:B,MATCH('Тех отчет'!B307,Себестоимость!A:A,0)),0)</f>
        <v>0</v>
      </c>
      <c r="U307" s="34" t="e">
        <f t="shared" si="34"/>
        <v>#DIV/0!</v>
      </c>
      <c r="V307" s="24">
        <f t="shared" si="30"/>
        <v>0</v>
      </c>
      <c r="W307" s="24">
        <f t="shared" si="31"/>
        <v>0</v>
      </c>
      <c r="X307" s="24" t="e">
        <f t="shared" si="35"/>
        <v>#DIV/0!</v>
      </c>
      <c r="Y307" s="23" t="e">
        <f>AVERAGEIFS('Детализация отчётов'!T:T,'Детализация отчётов'!F:F,'Тех отчет'!B307,'Детализация отчётов'!J:J,"Продажа",'Детализация отчётов'!K:K,"Продажа")</f>
        <v>#DIV/0!</v>
      </c>
      <c r="Z307" s="23">
        <f>SUMIF('Детализация отчётов'!F:F,'Тех отчет'!B307, 'Детализация отчётов'!AC:AC)</f>
        <v>0</v>
      </c>
      <c r="AA307" s="28"/>
      <c r="AB307" s="28"/>
      <c r="AC307" s="28"/>
      <c r="AD307" s="28"/>
      <c r="AE307" s="28"/>
      <c r="AF307" s="28"/>
    </row>
    <row r="308" spans="1:32" ht="15" thickBot="1">
      <c r="A308" s="53" t="s">
        <v>39</v>
      </c>
      <c r="B308" s="39" t="s">
        <v>309</v>
      </c>
      <c r="C308" s="24">
        <f>SUMIF(Продажи!F:F,'Тех отчет'!B308,Продажи!M:M)</f>
        <v>0</v>
      </c>
      <c r="D308" s="24">
        <f>SUMIF(Продажи!F:F,'Тех отчет'!B308,Продажи!L:L)</f>
        <v>0</v>
      </c>
      <c r="E308" s="24">
        <f>SUMIFS('Детализация отчётов'!T:T,'Детализация отчётов'!F:F,'Тех отчет'!B308,'Детализация отчётов'!J:J,"Продажа",'Детализация отчётов'!K:K,"Продажа")-SUMIFS('Детализация отчётов'!T:T,'Детализация отчётов'!F:F,'Тех отчет'!B308,'Детализация отчётов'!J:J,"Возврат",'Детализация отчётов'!K:K,"Возврат")</f>
        <v>0</v>
      </c>
      <c r="F308" s="24">
        <f>SUMIFS('Детализация отчётов'!N:N,'Детализация отчётов'!F:F,'Тех отчет'!B308,'Детализация отчётов'!J:J,"Продажа",'Детализация отчётов'!K:K,"Продажа")-SUMIFS('Детализация отчётов'!N:N,'Детализация отчётов'!F:F,'Тех отчет'!B308,'Детализация отчётов'!J:J,"Возврат",'Детализация отчётов'!K:K,"Возврат")</f>
        <v>0</v>
      </c>
      <c r="G308" s="24">
        <f>IFERROR(AVERAGEIFS('Детализация отчётов'!P:P,'Детализация отчётов'!F:F,'Тех отчет'!B308,'Детализация отчётов'!J:J,"Продажа",'Детализация отчётов'!K:K,"Продажа"),0)</f>
        <v>0</v>
      </c>
      <c r="H308" s="25" t="e">
        <f>INDEX('% выкупа'!B:B,MATCH(B308,'% выкупа'!A:A,0))</f>
        <v>#N/A</v>
      </c>
      <c r="I308" s="40">
        <f>IFERROR(INDEX(реклама!B:B,MATCH('Тех отчет'!B308,реклама!A:A,0)),0)</f>
        <v>0</v>
      </c>
      <c r="J308" s="24">
        <f>IFERROR(INDEX('Сумма по хранению'!B:B,MATCH(B308,'Сумма по хранению'!A:A,0)),0)</f>
        <v>0</v>
      </c>
      <c r="K308" s="24">
        <f>SUMIF('Детализация отчётов'!F:F,'Тех отчет'!B308, 'Детализация отчётов'!AK:AK)</f>
        <v>0</v>
      </c>
      <c r="L308" s="40" t="e">
        <f t="shared" ref="L308:L355" si="36">K308/F308</f>
        <v>#DIV/0!</v>
      </c>
      <c r="M308" s="24" t="e">
        <f>INDEX('Остатки по складам'!B:B,MATCH(B308,'Остатки по складам'!A:A,0))</f>
        <v>#N/A</v>
      </c>
      <c r="N308" s="40">
        <f t="shared" ref="N308:N355" si="37">IFERROR(M308/F308*7,0)</f>
        <v>0</v>
      </c>
      <c r="O308" s="35">
        <f>SUMIF('Индекс локалицации'!A:A,'Тех отчет'!B308,'Индекс локалицации'!B:B)</f>
        <v>0</v>
      </c>
      <c r="P308" s="25" t="e">
        <f>AVERAGEIFS('Детализация отчётов'!W:W,'Детализация отчётов'!F:F,'Тех отчет'!B308,'Детализация отчётов'!J:J,"Продажа",'Детализация отчётов'!K:K,"Продажа")</f>
        <v>#DIV/0!</v>
      </c>
      <c r="Q308" s="23" t="e">
        <f>INDEX('Рейтинг по отзывам'!F:F,MATCH('Тех отчет'!B308,'Рейтинг по отзывам'!B:B,0))</f>
        <v>#N/A</v>
      </c>
      <c r="R308" s="26" t="e">
        <f>INDEX('рейтинг WB'!B:B,MATCH('Тех отчет'!B308,'рейтинг WB'!A:A,0))</f>
        <v>#N/A</v>
      </c>
      <c r="S308" s="27">
        <f>SUMIFS('Детализация отчётов'!AH:AH,'Детализация отчётов'!F:F,'Тех отчет'!B308,'Детализация отчётов'!J:J,"Продажа",'Детализация отчётов'!K:K,"Продажа")-SUMIFS('Детализация отчётов'!AH:AH,'Детализация отчётов'!F:F,'Тех отчет'!B308,'Детализация отчётов'!J:J,"Возврат",'Детализация отчётов'!K:K,"Возврат")</f>
        <v>0</v>
      </c>
      <c r="T308" s="23">
        <f>IFERROR(INDEX(Себестоимость!B:B,MATCH('Тех отчет'!B308,Себестоимость!A:A,0)),0)</f>
        <v>0</v>
      </c>
      <c r="U308" s="41" t="e">
        <f t="shared" ref="U308:U355" si="38">V308/E308</f>
        <v>#DIV/0!</v>
      </c>
      <c r="V308" s="24">
        <f t="shared" si="30"/>
        <v>0</v>
      </c>
      <c r="W308" s="42">
        <f t="shared" si="31"/>
        <v>0</v>
      </c>
      <c r="X308" s="40" t="e">
        <f t="shared" ref="X308:X355" si="39">V308/F308</f>
        <v>#DIV/0!</v>
      </c>
      <c r="Y308" s="23" t="e">
        <f>AVERAGEIFS('Детализация отчётов'!T:T,'Детализация отчётов'!F:F,'Тех отчет'!B308,'Детализация отчётов'!J:J,"Продажа",'Детализация отчётов'!K:K,"Продажа")</f>
        <v>#DIV/0!</v>
      </c>
      <c r="Z308" s="23">
        <f>SUMIF('Детализация отчётов'!F:F,'Тех отчет'!B308, 'Детализация отчётов'!AC:AC)</f>
        <v>0</v>
      </c>
      <c r="AA308" s="28"/>
      <c r="AB308" s="28"/>
      <c r="AC308" s="28"/>
      <c r="AD308" s="28"/>
      <c r="AE308" s="28"/>
      <c r="AF308" s="28"/>
    </row>
    <row r="309" spans="1:32" ht="15" thickBot="1">
      <c r="A309" s="53" t="s">
        <v>39</v>
      </c>
      <c r="B309" s="39" t="s">
        <v>401</v>
      </c>
      <c r="C309" s="24">
        <f>SUMIF(Продажи!F:F,'Тех отчет'!B309,Продажи!M:M)</f>
        <v>0</v>
      </c>
      <c r="D309" s="24">
        <f>SUMIF(Продажи!F:F,'Тех отчет'!B309,Продажи!L:L)</f>
        <v>0</v>
      </c>
      <c r="E309" s="24">
        <f>SUMIFS('Детализация отчётов'!T:T,'Детализация отчётов'!F:F,'Тех отчет'!B309,'Детализация отчётов'!J:J,"Продажа",'Детализация отчётов'!K:K,"Продажа")-SUMIFS('Детализация отчётов'!T:T,'Детализация отчётов'!F:F,'Тех отчет'!B309,'Детализация отчётов'!J:J,"Возврат",'Детализация отчётов'!K:K,"Возврат")</f>
        <v>0</v>
      </c>
      <c r="F309" s="24">
        <f>SUMIFS('Детализация отчётов'!N:N,'Детализация отчётов'!F:F,'Тех отчет'!B309,'Детализация отчётов'!J:J,"Продажа",'Детализация отчётов'!K:K,"Продажа")-SUMIFS('Детализация отчётов'!N:N,'Детализация отчётов'!F:F,'Тех отчет'!B309,'Детализация отчётов'!J:J,"Возврат",'Детализация отчётов'!K:K,"Возврат")</f>
        <v>0</v>
      </c>
      <c r="G309" s="24">
        <f>IFERROR(AVERAGEIFS('Детализация отчётов'!P:P,'Детализация отчётов'!F:F,'Тех отчет'!B309,'Детализация отчётов'!J:J,"Продажа",'Детализация отчётов'!K:K,"Продажа"),0)</f>
        <v>0</v>
      </c>
      <c r="H309" s="25" t="e">
        <f>INDEX('% выкупа'!B:B,MATCH(B309,'% выкупа'!A:A,0))</f>
        <v>#N/A</v>
      </c>
      <c r="I309" s="40">
        <f>IFERROR(INDEX(реклама!B:B,MATCH('Тех отчет'!B309,реклама!A:A,0)),0)</f>
        <v>0</v>
      </c>
      <c r="J309" s="24">
        <f>IFERROR(INDEX('Сумма по хранению'!B:B,MATCH(B309,'Сумма по хранению'!A:A,0)),0)</f>
        <v>0</v>
      </c>
      <c r="K309" s="24">
        <f>SUMIF('Детализация отчётов'!F:F,'Тех отчет'!B309, 'Детализация отчётов'!AK:AK)</f>
        <v>0</v>
      </c>
      <c r="L309" s="40" t="e">
        <f t="shared" si="36"/>
        <v>#DIV/0!</v>
      </c>
      <c r="M309" s="24" t="e">
        <f>INDEX('Остатки по складам'!B:B,MATCH(B309,'Остатки по складам'!A:A,0))</f>
        <v>#N/A</v>
      </c>
      <c r="N309" s="40">
        <f t="shared" si="37"/>
        <v>0</v>
      </c>
      <c r="O309" s="35">
        <f>SUMIF('Индекс локалицации'!A:A,'Тех отчет'!B309,'Индекс локалицации'!B:B)</f>
        <v>0</v>
      </c>
      <c r="P309" s="25" t="e">
        <f>AVERAGEIFS('Детализация отчётов'!W:W,'Детализация отчётов'!F:F,'Тех отчет'!B309,'Детализация отчётов'!J:J,"Продажа",'Детализация отчётов'!K:K,"Продажа")</f>
        <v>#DIV/0!</v>
      </c>
      <c r="Q309" s="23" t="e">
        <f>INDEX('Рейтинг по отзывам'!F:F,MATCH('Тех отчет'!B309,'Рейтинг по отзывам'!B:B,0))</f>
        <v>#N/A</v>
      </c>
      <c r="R309" s="26" t="e">
        <f>INDEX('рейтинг WB'!B:B,MATCH('Тех отчет'!B309,'рейтинг WB'!A:A,0))</f>
        <v>#N/A</v>
      </c>
      <c r="S309" s="27">
        <f>SUMIFS('Детализация отчётов'!AH:AH,'Детализация отчётов'!F:F,'Тех отчет'!B309,'Детализация отчётов'!J:J,"Продажа",'Детализация отчётов'!K:K,"Продажа")-SUMIFS('Детализация отчётов'!AH:AH,'Детализация отчётов'!F:F,'Тех отчет'!B309,'Детализация отчётов'!J:J,"Возврат",'Детализация отчётов'!K:K,"Возврат")</f>
        <v>0</v>
      </c>
      <c r="T309" s="23">
        <f>IFERROR(INDEX(Себестоимость!B:B,MATCH('Тех отчет'!B309,Себестоимость!A:A,0)),0)</f>
        <v>0</v>
      </c>
      <c r="U309" s="41" t="e">
        <f t="shared" si="38"/>
        <v>#DIV/0!</v>
      </c>
      <c r="V309" s="24">
        <f t="shared" si="30"/>
        <v>0</v>
      </c>
      <c r="W309" s="42">
        <f t="shared" si="31"/>
        <v>0</v>
      </c>
      <c r="X309" s="40" t="e">
        <f t="shared" si="39"/>
        <v>#DIV/0!</v>
      </c>
      <c r="Y309" s="23" t="e">
        <f>AVERAGEIFS('Детализация отчётов'!T:T,'Детализация отчётов'!F:F,'Тех отчет'!B309,'Детализация отчётов'!J:J,"Продажа",'Детализация отчётов'!K:K,"Продажа")</f>
        <v>#DIV/0!</v>
      </c>
      <c r="Z309" s="23">
        <f>SUMIF('Детализация отчётов'!F:F,'Тех отчет'!B309, 'Детализация отчётов'!AC:AC)</f>
        <v>0</v>
      </c>
      <c r="AA309" s="28"/>
      <c r="AB309" s="28"/>
      <c r="AC309" s="28"/>
      <c r="AD309" s="28"/>
      <c r="AE309" s="28"/>
      <c r="AF309" s="28"/>
    </row>
    <row r="310" spans="1:32" ht="15" thickBot="1">
      <c r="A310" s="23" t="s">
        <v>120</v>
      </c>
      <c r="B310" s="39" t="s">
        <v>82</v>
      </c>
      <c r="C310" s="24">
        <f>SUMIF(Продажи!F:F,'Тех отчет'!B310,Продажи!M:M)</f>
        <v>0</v>
      </c>
      <c r="D310" s="24">
        <f>SUMIF(Продажи!F:F,'Тех отчет'!B310,Продажи!L:L)</f>
        <v>0</v>
      </c>
      <c r="E310" s="24">
        <f>SUMIFS('Детализация отчётов'!T:T,'Детализация отчётов'!F:F,'Тех отчет'!B310,'Детализация отчётов'!J:J,"Продажа",'Детализация отчётов'!K:K,"Продажа")-SUMIFS('Детализация отчётов'!T:T,'Детализация отчётов'!F:F,'Тех отчет'!B310,'Детализация отчётов'!J:J,"Возврат",'Детализация отчётов'!K:K,"Возврат")</f>
        <v>0</v>
      </c>
      <c r="F310" s="24">
        <f>SUMIFS('Детализация отчётов'!N:N,'Детализация отчётов'!F:F,'Тех отчет'!B310,'Детализация отчётов'!J:J,"Продажа",'Детализация отчётов'!K:K,"Продажа")-SUMIFS('Детализация отчётов'!N:N,'Детализация отчётов'!F:F,'Тех отчет'!B310,'Детализация отчётов'!J:J,"Возврат",'Детализация отчётов'!K:K,"Возврат")</f>
        <v>0</v>
      </c>
      <c r="G310" s="24">
        <f>IFERROR(AVERAGEIFS('Детализация отчётов'!P:P,'Детализация отчётов'!F:F,'Тех отчет'!B310,'Детализация отчётов'!J:J,"Продажа",'Детализация отчётов'!K:K,"Продажа"),0)</f>
        <v>0</v>
      </c>
      <c r="H310" s="25" t="e">
        <f>INDEX('% выкупа'!B:B,MATCH(B310,'% выкупа'!A:A,0))</f>
        <v>#N/A</v>
      </c>
      <c r="I310" s="40">
        <f>IFERROR(INDEX(реклама!B:B,MATCH('Тех отчет'!B310,реклама!A:A,0)),0)</f>
        <v>0</v>
      </c>
      <c r="J310" s="24">
        <f>IFERROR(INDEX('Сумма по хранению'!B:B,MATCH(B310,'Сумма по хранению'!A:A,0)),0)</f>
        <v>0</v>
      </c>
      <c r="K310" s="24">
        <f>SUMIF('Детализация отчётов'!F:F,'Тех отчет'!B310, 'Детализация отчётов'!AK:AK)</f>
        <v>0</v>
      </c>
      <c r="L310" s="40" t="e">
        <f t="shared" si="36"/>
        <v>#DIV/0!</v>
      </c>
      <c r="M310" s="24" t="e">
        <f>INDEX('Остатки по складам'!B:B,MATCH(B310,'Остатки по складам'!A:A,0))</f>
        <v>#N/A</v>
      </c>
      <c r="N310" s="40">
        <f t="shared" si="37"/>
        <v>0</v>
      </c>
      <c r="O310" s="35">
        <f>SUMIF('Индекс локалицации'!A:A,'Тех отчет'!B310,'Индекс локалицации'!B:B)</f>
        <v>0</v>
      </c>
      <c r="P310" s="25" t="e">
        <f>AVERAGEIFS('Детализация отчётов'!W:W,'Детализация отчётов'!F:F,'Тех отчет'!B310,'Детализация отчётов'!J:J,"Продажа",'Детализация отчётов'!K:K,"Продажа")</f>
        <v>#DIV/0!</v>
      </c>
      <c r="Q310" s="23" t="e">
        <f>INDEX('Рейтинг по отзывам'!F:F,MATCH('Тех отчет'!B310,'Рейтинг по отзывам'!B:B,0))</f>
        <v>#N/A</v>
      </c>
      <c r="R310" s="26" t="e">
        <f>INDEX('рейтинг WB'!B:B,MATCH('Тех отчет'!B310,'рейтинг WB'!A:A,0))</f>
        <v>#N/A</v>
      </c>
      <c r="S310" s="27">
        <f>SUMIFS('Детализация отчётов'!AH:AH,'Детализация отчётов'!F:F,'Тех отчет'!B310,'Детализация отчётов'!J:J,"Продажа",'Детализация отчётов'!K:K,"Продажа")-SUMIFS('Детализация отчётов'!AH:AH,'Детализация отчётов'!F:F,'Тех отчет'!B310,'Детализация отчётов'!J:J,"Возврат",'Детализация отчётов'!K:K,"Возврат")</f>
        <v>0</v>
      </c>
      <c r="T310" s="23">
        <f>IFERROR(INDEX(Себестоимость!B:B,MATCH('Тех отчет'!B310,Себестоимость!A:A,0)),0)</f>
        <v>0</v>
      </c>
      <c r="U310" s="41" t="e">
        <f t="shared" si="38"/>
        <v>#DIV/0!</v>
      </c>
      <c r="V310" s="24">
        <f t="shared" si="30"/>
        <v>0</v>
      </c>
      <c r="W310" s="42">
        <f t="shared" si="31"/>
        <v>0</v>
      </c>
      <c r="X310" s="40" t="e">
        <f t="shared" si="39"/>
        <v>#DIV/0!</v>
      </c>
      <c r="Y310" s="23" t="e">
        <f>AVERAGEIFS('Детализация отчётов'!T:T,'Детализация отчётов'!F:F,'Тех отчет'!B310,'Детализация отчётов'!J:J,"Продажа",'Детализация отчётов'!K:K,"Продажа")</f>
        <v>#DIV/0!</v>
      </c>
      <c r="Z310" s="23">
        <f>SUMIF('Детализация отчётов'!F:F,'Тех отчет'!B310, 'Детализация отчётов'!AC:AC)</f>
        <v>0</v>
      </c>
      <c r="AA310" s="28"/>
      <c r="AB310" s="28"/>
      <c r="AC310" s="28"/>
      <c r="AD310" s="28"/>
      <c r="AE310" s="28"/>
      <c r="AF310" s="28"/>
    </row>
    <row r="311" spans="1:32" ht="15" thickBot="1">
      <c r="A311" s="23" t="s">
        <v>120</v>
      </c>
      <c r="B311" s="39" t="s">
        <v>400</v>
      </c>
      <c r="C311" s="24">
        <f>SUMIF(Продажи!F:F,'Тех отчет'!B311,Продажи!M:M)</f>
        <v>0</v>
      </c>
      <c r="D311" s="24">
        <f>SUMIF(Продажи!F:F,'Тех отчет'!B311,Продажи!L:L)</f>
        <v>0</v>
      </c>
      <c r="E311" s="24">
        <f>SUMIFS('Детализация отчётов'!T:T,'Детализация отчётов'!F:F,'Тех отчет'!B311,'Детализация отчётов'!J:J,"Продажа",'Детализация отчётов'!K:K,"Продажа")-SUMIFS('Детализация отчётов'!T:T,'Детализация отчётов'!F:F,'Тех отчет'!B311,'Детализация отчётов'!J:J,"Возврат",'Детализация отчётов'!K:K,"Возврат")</f>
        <v>0</v>
      </c>
      <c r="F311" s="24">
        <f>SUMIFS('Детализация отчётов'!N:N,'Детализация отчётов'!F:F,'Тех отчет'!B311,'Детализация отчётов'!J:J,"Продажа",'Детализация отчётов'!K:K,"Продажа")-SUMIFS('Детализация отчётов'!N:N,'Детализация отчётов'!F:F,'Тех отчет'!B311,'Детализация отчётов'!J:J,"Возврат",'Детализация отчётов'!K:K,"Возврат")</f>
        <v>0</v>
      </c>
      <c r="G311" s="24">
        <f>IFERROR(AVERAGEIFS('Детализация отчётов'!P:P,'Детализация отчётов'!F:F,'Тех отчет'!B311,'Детализация отчётов'!J:J,"Продажа",'Детализация отчётов'!K:K,"Продажа"),0)</f>
        <v>0</v>
      </c>
      <c r="H311" s="25" t="e">
        <f>INDEX('% выкупа'!B:B,MATCH(B311,'% выкупа'!A:A,0))</f>
        <v>#N/A</v>
      </c>
      <c r="I311" s="40">
        <f>IFERROR(INDEX(реклама!B:B,MATCH('Тех отчет'!B311,реклама!A:A,0)),0)</f>
        <v>0</v>
      </c>
      <c r="J311" s="24">
        <f>IFERROR(INDEX('Сумма по хранению'!B:B,MATCH(B311,'Сумма по хранению'!A:A,0)),0)</f>
        <v>0</v>
      </c>
      <c r="K311" s="24">
        <f>SUMIF('Детализация отчётов'!F:F,'Тех отчет'!B311, 'Детализация отчётов'!AK:AK)</f>
        <v>0</v>
      </c>
      <c r="L311" s="40" t="e">
        <f t="shared" si="36"/>
        <v>#DIV/0!</v>
      </c>
      <c r="M311" s="24" t="e">
        <f>INDEX('Остатки по складам'!B:B,MATCH(B311,'Остатки по складам'!A:A,0))</f>
        <v>#N/A</v>
      </c>
      <c r="N311" s="40">
        <f t="shared" si="37"/>
        <v>0</v>
      </c>
      <c r="O311" s="35">
        <f>SUMIF('Индекс локалицации'!A:A,'Тех отчет'!B311,'Индекс локалицации'!B:B)</f>
        <v>0</v>
      </c>
      <c r="P311" s="25" t="e">
        <f>AVERAGEIFS('Детализация отчётов'!W:W,'Детализация отчётов'!F:F,'Тех отчет'!B311,'Детализация отчётов'!J:J,"Продажа",'Детализация отчётов'!K:K,"Продажа")</f>
        <v>#DIV/0!</v>
      </c>
      <c r="Q311" s="23" t="e">
        <f>INDEX('Рейтинг по отзывам'!F:F,MATCH('Тех отчет'!B311,'Рейтинг по отзывам'!B:B,0))</f>
        <v>#N/A</v>
      </c>
      <c r="R311" s="26" t="e">
        <f>INDEX('рейтинг WB'!B:B,MATCH('Тех отчет'!B311,'рейтинг WB'!A:A,0))</f>
        <v>#N/A</v>
      </c>
      <c r="S311" s="27">
        <f>SUMIFS('Детализация отчётов'!AH:AH,'Детализация отчётов'!F:F,'Тех отчет'!B311,'Детализация отчётов'!J:J,"Продажа",'Детализация отчётов'!K:K,"Продажа")-SUMIFS('Детализация отчётов'!AH:AH,'Детализация отчётов'!F:F,'Тех отчет'!B311,'Детализация отчётов'!J:J,"Возврат",'Детализация отчётов'!K:K,"Возврат")</f>
        <v>0</v>
      </c>
      <c r="T311" s="23">
        <f>IFERROR(INDEX(Себестоимость!B:B,MATCH('Тех отчет'!B311,Себестоимость!A:A,0)),0)</f>
        <v>0</v>
      </c>
      <c r="U311" s="41" t="e">
        <f t="shared" si="38"/>
        <v>#DIV/0!</v>
      </c>
      <c r="V311" s="24">
        <f t="shared" si="30"/>
        <v>0</v>
      </c>
      <c r="W311" s="42">
        <f t="shared" si="31"/>
        <v>0</v>
      </c>
      <c r="X311" s="40" t="e">
        <f t="shared" si="39"/>
        <v>#DIV/0!</v>
      </c>
      <c r="Y311" s="23" t="e">
        <f>AVERAGEIFS('Детализация отчётов'!T:T,'Детализация отчётов'!F:F,'Тех отчет'!B311,'Детализация отчётов'!J:J,"Продажа",'Детализация отчётов'!K:K,"Продажа")</f>
        <v>#DIV/0!</v>
      </c>
      <c r="Z311" s="23">
        <f>SUMIF('Детализация отчётов'!F:F,'Тех отчет'!B311, 'Детализация отчётов'!AC:AC)</f>
        <v>0</v>
      </c>
      <c r="AA311" s="28"/>
      <c r="AB311" s="28"/>
      <c r="AC311" s="28"/>
      <c r="AD311" s="28"/>
      <c r="AE311" s="28"/>
      <c r="AF311" s="28"/>
    </row>
    <row r="312" spans="1:32" ht="15" thickBot="1">
      <c r="A312" s="23" t="s">
        <v>120</v>
      </c>
      <c r="B312" s="39" t="s">
        <v>385</v>
      </c>
      <c r="C312" s="24">
        <f>SUMIF(Продажи!F:F,'Тех отчет'!B312,Продажи!M:M)</f>
        <v>0</v>
      </c>
      <c r="D312" s="24">
        <f>SUMIF(Продажи!F:F,'Тех отчет'!B312,Продажи!L:L)</f>
        <v>0</v>
      </c>
      <c r="E312" s="24">
        <f>SUMIFS('Детализация отчётов'!T:T,'Детализация отчётов'!F:F,'Тех отчет'!B312,'Детализация отчётов'!J:J,"Продажа",'Детализация отчётов'!K:K,"Продажа")-SUMIFS('Детализация отчётов'!T:T,'Детализация отчётов'!F:F,'Тех отчет'!B312,'Детализация отчётов'!J:J,"Возврат",'Детализация отчётов'!K:K,"Возврат")</f>
        <v>0</v>
      </c>
      <c r="F312" s="24">
        <f>SUMIFS('Детализация отчётов'!N:N,'Детализация отчётов'!F:F,'Тех отчет'!B312,'Детализация отчётов'!J:J,"Продажа",'Детализация отчётов'!K:K,"Продажа")-SUMIFS('Детализация отчётов'!N:N,'Детализация отчётов'!F:F,'Тех отчет'!B312,'Детализация отчётов'!J:J,"Возврат",'Детализация отчётов'!K:K,"Возврат")</f>
        <v>0</v>
      </c>
      <c r="G312" s="24">
        <f>IFERROR(AVERAGEIFS('Детализация отчётов'!P:P,'Детализация отчётов'!F:F,'Тех отчет'!B312,'Детализация отчётов'!J:J,"Продажа",'Детализация отчётов'!K:K,"Продажа"),0)</f>
        <v>0</v>
      </c>
      <c r="H312" s="25" t="e">
        <f>INDEX('% выкупа'!B:B,MATCH(B312,'% выкупа'!A:A,0))</f>
        <v>#N/A</v>
      </c>
      <c r="I312" s="40">
        <f>IFERROR(INDEX(реклама!B:B,MATCH('Тех отчет'!B312,реклама!A:A,0)),0)</f>
        <v>0</v>
      </c>
      <c r="J312" s="24">
        <f>IFERROR(INDEX('Сумма по хранению'!B:B,MATCH(B312,'Сумма по хранению'!A:A,0)),0)</f>
        <v>0</v>
      </c>
      <c r="K312" s="24">
        <f>SUMIF('Детализация отчётов'!F:F,'Тех отчет'!B312, 'Детализация отчётов'!AK:AK)</f>
        <v>0</v>
      </c>
      <c r="L312" s="40" t="e">
        <f t="shared" si="36"/>
        <v>#DIV/0!</v>
      </c>
      <c r="M312" s="24" t="e">
        <f>INDEX('Остатки по складам'!B:B,MATCH(B312,'Остатки по складам'!A:A,0))</f>
        <v>#N/A</v>
      </c>
      <c r="N312" s="40">
        <f t="shared" si="37"/>
        <v>0</v>
      </c>
      <c r="O312" s="35">
        <f>SUMIF('Индекс локалицации'!A:A,'Тех отчет'!B312,'Индекс локалицации'!B:B)</f>
        <v>0</v>
      </c>
      <c r="P312" s="25" t="e">
        <f>AVERAGEIFS('Детализация отчётов'!W:W,'Детализация отчётов'!F:F,'Тех отчет'!B312,'Детализация отчётов'!J:J,"Продажа",'Детализация отчётов'!K:K,"Продажа")</f>
        <v>#DIV/0!</v>
      </c>
      <c r="Q312" s="23" t="e">
        <f>INDEX('Рейтинг по отзывам'!F:F,MATCH('Тех отчет'!B312,'Рейтинг по отзывам'!B:B,0))</f>
        <v>#N/A</v>
      </c>
      <c r="R312" s="26" t="e">
        <f>INDEX('рейтинг WB'!B:B,MATCH('Тех отчет'!B312,'рейтинг WB'!A:A,0))</f>
        <v>#N/A</v>
      </c>
      <c r="S312" s="27">
        <f>SUMIFS('Детализация отчётов'!AH:AH,'Детализация отчётов'!F:F,'Тех отчет'!B312,'Детализация отчётов'!J:J,"Продажа",'Детализация отчётов'!K:K,"Продажа")-SUMIFS('Детализация отчётов'!AH:AH,'Детализация отчётов'!F:F,'Тех отчет'!B312,'Детализация отчётов'!J:J,"Возврат",'Детализация отчётов'!K:K,"Возврат")</f>
        <v>0</v>
      </c>
      <c r="T312" s="23">
        <f>IFERROR(INDEX(Себестоимость!B:B,MATCH('Тех отчет'!B312,Себестоимость!A:A,0)),0)</f>
        <v>0</v>
      </c>
      <c r="U312" s="41" t="e">
        <f t="shared" si="38"/>
        <v>#DIV/0!</v>
      </c>
      <c r="V312" s="24">
        <f t="shared" si="30"/>
        <v>0</v>
      </c>
      <c r="W312" s="42">
        <f t="shared" si="31"/>
        <v>0</v>
      </c>
      <c r="X312" s="40" t="e">
        <f t="shared" si="39"/>
        <v>#DIV/0!</v>
      </c>
      <c r="Y312" s="23" t="e">
        <f>AVERAGEIFS('Детализация отчётов'!T:T,'Детализация отчётов'!F:F,'Тех отчет'!B312,'Детализация отчётов'!J:J,"Продажа",'Детализация отчётов'!K:K,"Продажа")</f>
        <v>#DIV/0!</v>
      </c>
      <c r="Z312" s="23">
        <f>SUMIF('Детализация отчётов'!F:F,'Тех отчет'!B312, 'Детализация отчётов'!AC:AC)</f>
        <v>0</v>
      </c>
      <c r="AA312" s="28"/>
      <c r="AB312" s="28"/>
      <c r="AC312" s="28"/>
      <c r="AD312" s="28"/>
      <c r="AE312" s="28"/>
      <c r="AF312" s="28"/>
    </row>
    <row r="313" spans="1:32" ht="15" thickBot="1">
      <c r="A313" s="23"/>
      <c r="B313" s="39" t="s">
        <v>377</v>
      </c>
      <c r="C313" s="24">
        <f>SUMIF(Продажи!F:F,'Тех отчет'!B313,Продажи!M:M)</f>
        <v>0</v>
      </c>
      <c r="D313" s="24">
        <f>SUMIF(Продажи!F:F,'Тех отчет'!B313,Продажи!L:L)</f>
        <v>0</v>
      </c>
      <c r="E313" s="24">
        <f>SUMIFS('Детализация отчётов'!T:T,'Детализация отчётов'!F:F,'Тех отчет'!B313,'Детализация отчётов'!J:J,"Продажа",'Детализация отчётов'!K:K,"Продажа")-SUMIFS('Детализация отчётов'!T:T,'Детализация отчётов'!F:F,'Тех отчет'!B313,'Детализация отчётов'!J:J,"Возврат",'Детализация отчётов'!K:K,"Возврат")</f>
        <v>0</v>
      </c>
      <c r="F313" s="24">
        <f>SUMIFS('Детализация отчётов'!N:N,'Детализация отчётов'!F:F,'Тех отчет'!B313,'Детализация отчётов'!J:J,"Продажа",'Детализация отчётов'!K:K,"Продажа")-SUMIFS('Детализация отчётов'!N:N,'Детализация отчётов'!F:F,'Тех отчет'!B313,'Детализация отчётов'!J:J,"Возврат",'Детализация отчётов'!K:K,"Возврат")</f>
        <v>0</v>
      </c>
      <c r="G313" s="24">
        <f>IFERROR(AVERAGEIFS('Детализация отчётов'!P:P,'Детализация отчётов'!F:F,'Тех отчет'!B313,'Детализация отчётов'!J:J,"Продажа",'Детализация отчётов'!K:K,"Продажа"),0)</f>
        <v>0</v>
      </c>
      <c r="H313" s="25" t="e">
        <f>INDEX('% выкупа'!B:B,MATCH(B313,'% выкупа'!A:A,0))</f>
        <v>#N/A</v>
      </c>
      <c r="I313" s="40">
        <f>IFERROR(INDEX(реклама!B:B,MATCH('Тех отчет'!B313,реклама!A:A,0)),0)</f>
        <v>0</v>
      </c>
      <c r="J313" s="24">
        <f>IFERROR(INDEX('Сумма по хранению'!B:B,MATCH(B313,'Сумма по хранению'!A:A,0)),0)</f>
        <v>0</v>
      </c>
      <c r="K313" s="24">
        <f>SUMIF('Детализация отчётов'!F:F,'Тех отчет'!B313, 'Детализация отчётов'!AK:AK)</f>
        <v>0</v>
      </c>
      <c r="L313" s="40" t="e">
        <f t="shared" si="36"/>
        <v>#DIV/0!</v>
      </c>
      <c r="M313" s="24" t="e">
        <f>INDEX('Остатки по складам'!B:B,MATCH(B313,'Остатки по складам'!A:A,0))</f>
        <v>#N/A</v>
      </c>
      <c r="N313" s="40">
        <f t="shared" si="37"/>
        <v>0</v>
      </c>
      <c r="O313" s="35">
        <f>SUMIF('Индекс локалицации'!A:A,'Тех отчет'!B313,'Индекс локалицации'!B:B)</f>
        <v>0</v>
      </c>
      <c r="P313" s="25" t="e">
        <f>AVERAGEIFS('Детализация отчётов'!W:W,'Детализация отчётов'!F:F,'Тех отчет'!B313,'Детализация отчётов'!J:J,"Продажа",'Детализация отчётов'!K:K,"Продажа")</f>
        <v>#DIV/0!</v>
      </c>
      <c r="Q313" s="23" t="e">
        <f>INDEX('Рейтинг по отзывам'!F:F,MATCH('Тех отчет'!B313,'Рейтинг по отзывам'!B:B,0))</f>
        <v>#N/A</v>
      </c>
      <c r="R313" s="26" t="e">
        <f>INDEX('рейтинг WB'!B:B,MATCH('Тех отчет'!B313,'рейтинг WB'!A:A,0))</f>
        <v>#N/A</v>
      </c>
      <c r="S313" s="27">
        <f>SUMIFS('Детализация отчётов'!AH:AH,'Детализация отчётов'!F:F,'Тех отчет'!B313,'Детализация отчётов'!J:J,"Продажа",'Детализация отчётов'!K:K,"Продажа")-SUMIFS('Детализация отчётов'!AH:AH,'Детализация отчётов'!F:F,'Тех отчет'!B313,'Детализация отчётов'!J:J,"Возврат",'Детализация отчётов'!K:K,"Возврат")</f>
        <v>0</v>
      </c>
      <c r="T313" s="23">
        <f>IFERROR(INDEX(Себестоимость!B:B,MATCH('Тех отчет'!B313,Себестоимость!A:A,0)),0)</f>
        <v>0</v>
      </c>
      <c r="U313" s="41" t="e">
        <f t="shared" si="38"/>
        <v>#DIV/0!</v>
      </c>
      <c r="V313" s="24">
        <f t="shared" si="30"/>
        <v>0</v>
      </c>
      <c r="W313" s="42">
        <f t="shared" si="31"/>
        <v>0</v>
      </c>
      <c r="X313" s="40" t="e">
        <f t="shared" si="39"/>
        <v>#DIV/0!</v>
      </c>
      <c r="Y313" s="23" t="e">
        <f>AVERAGEIFS('Детализация отчётов'!T:T,'Детализация отчётов'!F:F,'Тех отчет'!B313,'Детализация отчётов'!J:J,"Продажа",'Детализация отчётов'!K:K,"Продажа")</f>
        <v>#DIV/0!</v>
      </c>
      <c r="Z313" s="23">
        <f>SUMIF('Детализация отчётов'!F:F,'Тех отчет'!B313, 'Детализация отчётов'!AC:AC)</f>
        <v>0</v>
      </c>
      <c r="AA313" s="28"/>
      <c r="AB313" s="28"/>
      <c r="AC313" s="28"/>
      <c r="AD313" s="28"/>
      <c r="AE313" s="28"/>
      <c r="AF313" s="28"/>
    </row>
    <row r="314" spans="1:32" ht="15" thickBot="1">
      <c r="A314" s="53" t="s">
        <v>71</v>
      </c>
      <c r="B314" s="39" t="s">
        <v>267</v>
      </c>
      <c r="C314" s="24">
        <f>SUMIF(Продажи!F:F,'Тех отчет'!B314,Продажи!M:M)</f>
        <v>0</v>
      </c>
      <c r="D314" s="24">
        <f>SUMIF(Продажи!F:F,'Тех отчет'!B314,Продажи!L:L)</f>
        <v>0</v>
      </c>
      <c r="E314" s="24">
        <f>SUMIFS('Детализация отчётов'!T:T,'Детализация отчётов'!F:F,'Тех отчет'!B314,'Детализация отчётов'!J:J,"Продажа",'Детализация отчётов'!K:K,"Продажа")-SUMIFS('Детализация отчётов'!T:T,'Детализация отчётов'!F:F,'Тех отчет'!B314,'Детализация отчётов'!J:J,"Возврат",'Детализация отчётов'!K:K,"Возврат")</f>
        <v>0</v>
      </c>
      <c r="F314" s="24">
        <f>SUMIFS('Детализация отчётов'!N:N,'Детализация отчётов'!F:F,'Тех отчет'!B314,'Детализация отчётов'!J:J,"Продажа",'Детализация отчётов'!K:K,"Продажа")-SUMIFS('Детализация отчётов'!N:N,'Детализация отчётов'!F:F,'Тех отчет'!B314,'Детализация отчётов'!J:J,"Возврат",'Детализация отчётов'!K:K,"Возврат")</f>
        <v>0</v>
      </c>
      <c r="G314" s="24">
        <f>IFERROR(AVERAGEIFS('Детализация отчётов'!P:P,'Детализация отчётов'!F:F,'Тех отчет'!B314,'Детализация отчётов'!J:J,"Продажа",'Детализация отчётов'!K:K,"Продажа"),0)</f>
        <v>0</v>
      </c>
      <c r="H314" s="25" t="e">
        <f>INDEX('% выкупа'!B:B,MATCH(B314,'% выкупа'!A:A,0))</f>
        <v>#N/A</v>
      </c>
      <c r="I314" s="40">
        <f>IFERROR(INDEX(реклама!B:B,MATCH('Тех отчет'!B314,реклама!A:A,0)),0)</f>
        <v>0</v>
      </c>
      <c r="J314" s="24">
        <f>IFERROR(INDEX('Сумма по хранению'!B:B,MATCH(B314,'Сумма по хранению'!A:A,0)),0)</f>
        <v>0</v>
      </c>
      <c r="K314" s="24">
        <f>SUMIF('Детализация отчётов'!F:F,'Тех отчет'!B314, 'Детализация отчётов'!AK:AK)</f>
        <v>0</v>
      </c>
      <c r="L314" s="40" t="e">
        <f t="shared" si="36"/>
        <v>#DIV/0!</v>
      </c>
      <c r="M314" s="24" t="e">
        <f>INDEX('Остатки по складам'!B:B,MATCH(B314,'Остатки по складам'!A:A,0))</f>
        <v>#N/A</v>
      </c>
      <c r="N314" s="40">
        <f t="shared" si="37"/>
        <v>0</v>
      </c>
      <c r="O314" s="35">
        <f>SUMIF('Индекс локалицации'!A:A,'Тех отчет'!B314,'Индекс локалицации'!B:B)</f>
        <v>0</v>
      </c>
      <c r="P314" s="25" t="e">
        <f>AVERAGEIFS('Детализация отчётов'!W:W,'Детализация отчётов'!F:F,'Тех отчет'!B314,'Детализация отчётов'!J:J,"Продажа",'Детализация отчётов'!K:K,"Продажа")</f>
        <v>#DIV/0!</v>
      </c>
      <c r="Q314" s="23" t="e">
        <f>INDEX('Рейтинг по отзывам'!F:F,MATCH('Тех отчет'!B314,'Рейтинг по отзывам'!B:B,0))</f>
        <v>#N/A</v>
      </c>
      <c r="R314" s="26" t="e">
        <f>INDEX('рейтинг WB'!B:B,MATCH('Тех отчет'!B314,'рейтинг WB'!A:A,0))</f>
        <v>#N/A</v>
      </c>
      <c r="S314" s="27">
        <f>SUMIFS('Детализация отчётов'!AH:AH,'Детализация отчётов'!F:F,'Тех отчет'!B314,'Детализация отчётов'!J:J,"Продажа",'Детализация отчётов'!K:K,"Продажа")-SUMIFS('Детализация отчётов'!AH:AH,'Детализация отчётов'!F:F,'Тех отчет'!B314,'Детализация отчётов'!J:J,"Возврат",'Детализация отчётов'!K:K,"Возврат")</f>
        <v>0</v>
      </c>
      <c r="T314" s="23">
        <f>IFERROR(INDEX(Себестоимость!B:B,MATCH('Тех отчет'!B314,Себестоимость!A:A,0)),0)</f>
        <v>0</v>
      </c>
      <c r="U314" s="41" t="e">
        <f t="shared" si="38"/>
        <v>#DIV/0!</v>
      </c>
      <c r="V314" s="24">
        <f t="shared" si="30"/>
        <v>0</v>
      </c>
      <c r="W314" s="42">
        <f t="shared" si="31"/>
        <v>0</v>
      </c>
      <c r="X314" s="40" t="e">
        <f t="shared" si="39"/>
        <v>#DIV/0!</v>
      </c>
      <c r="Y314" s="23" t="e">
        <f>AVERAGEIFS('Детализация отчётов'!T:T,'Детализация отчётов'!F:F,'Тех отчет'!B314,'Детализация отчётов'!J:J,"Продажа",'Детализация отчётов'!K:K,"Продажа")</f>
        <v>#DIV/0!</v>
      </c>
      <c r="Z314" s="23">
        <f>SUMIF('Детализация отчётов'!F:F,'Тех отчет'!B314, 'Детализация отчётов'!AC:AC)</f>
        <v>0</v>
      </c>
      <c r="AA314" s="28"/>
      <c r="AB314" s="28"/>
      <c r="AC314" s="28"/>
      <c r="AD314" s="28"/>
      <c r="AE314" s="28"/>
      <c r="AF314" s="28"/>
    </row>
    <row r="315" spans="1:32" ht="16.5" customHeight="1" thickBot="1">
      <c r="A315" s="53" t="s">
        <v>71</v>
      </c>
      <c r="B315" s="39" t="s">
        <v>425</v>
      </c>
      <c r="C315" s="24">
        <f>SUMIF(Продажи!F:F,'Тех отчет'!B315,Продажи!M:M)</f>
        <v>0</v>
      </c>
      <c r="D315" s="24">
        <f>SUMIF(Продажи!F:F,'Тех отчет'!B315,Продажи!L:L)</f>
        <v>0</v>
      </c>
      <c r="E315" s="24">
        <f>SUMIFS('Детализация отчётов'!T:T,'Детализация отчётов'!F:F,'Тех отчет'!B315,'Детализация отчётов'!J:J,"Продажа",'Детализация отчётов'!K:K,"Продажа")-SUMIFS('Детализация отчётов'!T:T,'Детализация отчётов'!F:F,'Тех отчет'!B315,'Детализация отчётов'!J:J,"Возврат",'Детализация отчётов'!K:K,"Возврат")</f>
        <v>0</v>
      </c>
      <c r="F315" s="24">
        <f>SUMIFS('Детализация отчётов'!N:N,'Детализация отчётов'!F:F,'Тех отчет'!B315,'Детализация отчётов'!J:J,"Продажа",'Детализация отчётов'!K:K,"Продажа")-SUMIFS('Детализация отчётов'!N:N,'Детализация отчётов'!F:F,'Тех отчет'!B315,'Детализация отчётов'!J:J,"Возврат",'Детализация отчётов'!K:K,"Возврат")</f>
        <v>0</v>
      </c>
      <c r="G315" s="24">
        <f>IFERROR(AVERAGEIFS('Детализация отчётов'!P:P,'Детализация отчётов'!F:F,'Тех отчет'!B315,'Детализация отчётов'!J:J,"Продажа",'Детализация отчётов'!K:K,"Продажа"),0)</f>
        <v>0</v>
      </c>
      <c r="H315" s="25" t="e">
        <f>INDEX('% выкупа'!B:B,MATCH(B315,'% выкупа'!A:A,0))</f>
        <v>#N/A</v>
      </c>
      <c r="I315" s="40">
        <f>IFERROR(INDEX(реклама!B:B,MATCH('Тех отчет'!B315,реклама!A:A,0)),0)</f>
        <v>0</v>
      </c>
      <c r="J315" s="24">
        <f>IFERROR(INDEX('Сумма по хранению'!B:B,MATCH(B315,'Сумма по хранению'!A:A,0)),0)</f>
        <v>0</v>
      </c>
      <c r="K315" s="24">
        <f>SUMIF('Детализация отчётов'!F:F,'Тех отчет'!B315, 'Детализация отчётов'!AK:AK)</f>
        <v>0</v>
      </c>
      <c r="L315" s="40" t="e">
        <f t="shared" si="36"/>
        <v>#DIV/0!</v>
      </c>
      <c r="M315" s="24" t="e">
        <f>INDEX('Остатки по складам'!B:B,MATCH(B315,'Остатки по складам'!A:A,0))</f>
        <v>#N/A</v>
      </c>
      <c r="N315" s="40">
        <f t="shared" si="37"/>
        <v>0</v>
      </c>
      <c r="O315" s="35">
        <f>SUMIF('Индекс локалицации'!A:A,'Тех отчет'!B315,'Индекс локалицации'!B:B)</f>
        <v>0</v>
      </c>
      <c r="P315" s="25" t="e">
        <f>AVERAGEIFS('Детализация отчётов'!W:W,'Детализация отчётов'!F:F,'Тех отчет'!B315,'Детализация отчётов'!J:J,"Продажа",'Детализация отчётов'!K:K,"Продажа")</f>
        <v>#DIV/0!</v>
      </c>
      <c r="Q315" s="23" t="e">
        <f>INDEX('Рейтинг по отзывам'!F:F,MATCH('Тех отчет'!B315,'Рейтинг по отзывам'!B:B,0))</f>
        <v>#N/A</v>
      </c>
      <c r="R315" s="26" t="e">
        <f>INDEX('рейтинг WB'!B:B,MATCH('Тех отчет'!B315,'рейтинг WB'!A:A,0))</f>
        <v>#N/A</v>
      </c>
      <c r="S315" s="27">
        <f>SUMIFS('Детализация отчётов'!AH:AH,'Детализация отчётов'!F:F,'Тех отчет'!B315,'Детализация отчётов'!J:J,"Продажа",'Детализация отчётов'!K:K,"Продажа")-SUMIFS('Детализация отчётов'!AH:AH,'Детализация отчётов'!F:F,'Тех отчет'!B315,'Детализация отчётов'!J:J,"Возврат",'Детализация отчётов'!K:K,"Возврат")</f>
        <v>0</v>
      </c>
      <c r="T315" s="23">
        <f>IFERROR(INDEX(Себестоимость!B:B,MATCH('Тех отчет'!B315,Себестоимость!A:A,0)),0)</f>
        <v>0</v>
      </c>
      <c r="U315" s="41" t="e">
        <f t="shared" si="38"/>
        <v>#DIV/0!</v>
      </c>
      <c r="V315" s="24">
        <f t="shared" si="30"/>
        <v>0</v>
      </c>
      <c r="W315" s="42">
        <f t="shared" si="31"/>
        <v>0</v>
      </c>
      <c r="X315" s="40" t="e">
        <f t="shared" si="39"/>
        <v>#DIV/0!</v>
      </c>
      <c r="Y315" s="23" t="e">
        <f>AVERAGEIFS('Детализация отчётов'!T:T,'Детализация отчётов'!F:F,'Тех отчет'!B315,'Детализация отчётов'!J:J,"Продажа",'Детализация отчётов'!K:K,"Продажа")</f>
        <v>#DIV/0!</v>
      </c>
      <c r="Z315" s="23">
        <f>SUMIF('Детализация отчётов'!F:F,'Тех отчет'!B315, 'Детализация отчётов'!AC:AC)</f>
        <v>0</v>
      </c>
      <c r="AA315" s="28"/>
      <c r="AB315" s="28"/>
      <c r="AC315" s="28"/>
      <c r="AD315" s="28"/>
      <c r="AE315" s="28"/>
      <c r="AF315" s="28"/>
    </row>
    <row r="316" spans="1:32" ht="15" thickBot="1">
      <c r="A316" s="53" t="s">
        <v>71</v>
      </c>
      <c r="B316" s="39" t="s">
        <v>389</v>
      </c>
      <c r="C316" s="24">
        <f>SUMIF(Продажи!F:F,'Тех отчет'!B316,Продажи!M:M)</f>
        <v>0</v>
      </c>
      <c r="D316" s="24">
        <f>SUMIF(Продажи!F:F,'Тех отчет'!B316,Продажи!L:L)</f>
        <v>0</v>
      </c>
      <c r="E316" s="24">
        <f>SUMIFS('Детализация отчётов'!T:T,'Детализация отчётов'!F:F,'Тех отчет'!B316,'Детализация отчётов'!J:J,"Продажа",'Детализация отчётов'!K:K,"Продажа")-SUMIFS('Детализация отчётов'!T:T,'Детализация отчётов'!F:F,'Тех отчет'!B316,'Детализация отчётов'!J:J,"Возврат",'Детализация отчётов'!K:K,"Возврат")</f>
        <v>0</v>
      </c>
      <c r="F316" s="24">
        <f>SUMIFS('Детализация отчётов'!N:N,'Детализация отчётов'!F:F,'Тех отчет'!B316,'Детализация отчётов'!J:J,"Продажа",'Детализация отчётов'!K:K,"Продажа")-SUMIFS('Детализация отчётов'!N:N,'Детализация отчётов'!F:F,'Тех отчет'!B316,'Детализация отчётов'!J:J,"Возврат",'Детализация отчётов'!K:K,"Возврат")</f>
        <v>0</v>
      </c>
      <c r="G316" s="24">
        <f>IFERROR(AVERAGEIFS('Детализация отчётов'!P:P,'Детализация отчётов'!F:F,'Тех отчет'!B316,'Детализация отчётов'!J:J,"Продажа",'Детализация отчётов'!K:K,"Продажа"),0)</f>
        <v>0</v>
      </c>
      <c r="H316" s="25" t="e">
        <f>INDEX('% выкупа'!B:B,MATCH(B316,'% выкупа'!A:A,0))</f>
        <v>#N/A</v>
      </c>
      <c r="I316" s="40">
        <f>IFERROR(INDEX(реклама!B:B,MATCH('Тех отчет'!B316,реклама!A:A,0)),0)</f>
        <v>0</v>
      </c>
      <c r="J316" s="24">
        <f>IFERROR(INDEX('Сумма по хранению'!B:B,MATCH(B316,'Сумма по хранению'!A:A,0)),0)</f>
        <v>0</v>
      </c>
      <c r="K316" s="24">
        <f>SUMIF('Детализация отчётов'!F:F,'Тех отчет'!B316, 'Детализация отчётов'!AK:AK)</f>
        <v>0</v>
      </c>
      <c r="L316" s="40" t="e">
        <f t="shared" si="36"/>
        <v>#DIV/0!</v>
      </c>
      <c r="M316" s="24" t="e">
        <f>INDEX('Остатки по складам'!B:B,MATCH(B316,'Остатки по складам'!A:A,0))</f>
        <v>#N/A</v>
      </c>
      <c r="N316" s="40">
        <f t="shared" si="37"/>
        <v>0</v>
      </c>
      <c r="O316" s="35">
        <f>SUMIF('Индекс локалицации'!A:A,'Тех отчет'!B316,'Индекс локалицации'!B:B)</f>
        <v>0</v>
      </c>
      <c r="P316" s="25" t="e">
        <f>AVERAGEIFS('Детализация отчётов'!W:W,'Детализация отчётов'!F:F,'Тех отчет'!B316,'Детализация отчётов'!J:J,"Продажа",'Детализация отчётов'!K:K,"Продажа")</f>
        <v>#DIV/0!</v>
      </c>
      <c r="Q316" s="23" t="e">
        <f>INDEX('Рейтинг по отзывам'!F:F,MATCH('Тех отчет'!B316,'Рейтинг по отзывам'!B:B,0))</f>
        <v>#N/A</v>
      </c>
      <c r="R316" s="26" t="e">
        <f>INDEX('рейтинг WB'!B:B,MATCH('Тех отчет'!B316,'рейтинг WB'!A:A,0))</f>
        <v>#N/A</v>
      </c>
      <c r="S316" s="27">
        <f>SUMIFS('Детализация отчётов'!AH:AH,'Детализация отчётов'!F:F,'Тех отчет'!B316,'Детализация отчётов'!J:J,"Продажа",'Детализация отчётов'!K:K,"Продажа")-SUMIFS('Детализация отчётов'!AH:AH,'Детализация отчётов'!F:F,'Тех отчет'!B316,'Детализация отчётов'!J:J,"Возврат",'Детализация отчётов'!K:K,"Возврат")</f>
        <v>0</v>
      </c>
      <c r="T316" s="23">
        <f>IFERROR(INDEX(Себестоимость!B:B,MATCH('Тех отчет'!B316,Себестоимость!A:A,0)),0)</f>
        <v>0</v>
      </c>
      <c r="U316" s="41" t="e">
        <f t="shared" si="38"/>
        <v>#DIV/0!</v>
      </c>
      <c r="V316" s="24">
        <f t="shared" si="30"/>
        <v>0</v>
      </c>
      <c r="W316" s="42">
        <f t="shared" si="31"/>
        <v>0</v>
      </c>
      <c r="X316" s="40" t="e">
        <f t="shared" si="39"/>
        <v>#DIV/0!</v>
      </c>
      <c r="Y316" s="23" t="e">
        <f>AVERAGEIFS('Детализация отчётов'!T:T,'Детализация отчётов'!F:F,'Тех отчет'!B316,'Детализация отчётов'!J:J,"Продажа",'Детализация отчётов'!K:K,"Продажа")</f>
        <v>#DIV/0!</v>
      </c>
      <c r="Z316" s="23">
        <f>SUMIF('Детализация отчётов'!F:F,'Тех отчет'!B316, 'Детализация отчётов'!AC:AC)</f>
        <v>0</v>
      </c>
      <c r="AA316" s="28"/>
      <c r="AB316" s="28"/>
      <c r="AC316" s="28"/>
      <c r="AD316" s="28"/>
      <c r="AE316" s="28"/>
      <c r="AF316" s="28"/>
    </row>
    <row r="317" spans="1:32" ht="15" thickBot="1">
      <c r="A317" s="53" t="s">
        <v>71</v>
      </c>
      <c r="B317" s="39" t="s">
        <v>310</v>
      </c>
      <c r="C317" s="24">
        <f>SUMIF(Продажи!F:F,'Тех отчет'!B317,Продажи!M:M)</f>
        <v>0</v>
      </c>
      <c r="D317" s="24">
        <f>SUMIF(Продажи!F:F,'Тех отчет'!B317,Продажи!L:L)</f>
        <v>0</v>
      </c>
      <c r="E317" s="24">
        <f>SUMIFS('Детализация отчётов'!T:T,'Детализация отчётов'!F:F,'Тех отчет'!B317,'Детализация отчётов'!J:J,"Продажа",'Детализация отчётов'!K:K,"Продажа")-SUMIFS('Детализация отчётов'!T:T,'Детализация отчётов'!F:F,'Тех отчет'!B317,'Детализация отчётов'!J:J,"Возврат",'Детализация отчётов'!K:K,"Возврат")</f>
        <v>0</v>
      </c>
      <c r="F317" s="24">
        <f>SUMIFS('Детализация отчётов'!N:N,'Детализация отчётов'!F:F,'Тех отчет'!B317,'Детализация отчётов'!J:J,"Продажа",'Детализация отчётов'!K:K,"Продажа")-SUMIFS('Детализация отчётов'!N:N,'Детализация отчётов'!F:F,'Тех отчет'!B317,'Детализация отчётов'!J:J,"Возврат",'Детализация отчётов'!K:K,"Возврат")</f>
        <v>0</v>
      </c>
      <c r="G317" s="24">
        <f>IFERROR(AVERAGEIFS('Детализация отчётов'!P:P,'Детализация отчётов'!F:F,'Тех отчет'!B317,'Детализация отчётов'!J:J,"Продажа",'Детализация отчётов'!K:K,"Продажа"),0)</f>
        <v>0</v>
      </c>
      <c r="H317" s="25" t="e">
        <f>INDEX('% выкупа'!B:B,MATCH(B317,'% выкупа'!A:A,0))</f>
        <v>#N/A</v>
      </c>
      <c r="I317" s="40">
        <f>IFERROR(INDEX(реклама!B:B,MATCH('Тех отчет'!B317,реклама!A:A,0)),0)</f>
        <v>0</v>
      </c>
      <c r="J317" s="24">
        <f>IFERROR(INDEX('Сумма по хранению'!B:B,MATCH(B317,'Сумма по хранению'!A:A,0)),0)</f>
        <v>0</v>
      </c>
      <c r="K317" s="24">
        <f>SUMIF('Детализация отчётов'!F:F,'Тех отчет'!B317, 'Детализация отчётов'!AK:AK)</f>
        <v>0</v>
      </c>
      <c r="L317" s="40" t="e">
        <f t="shared" si="36"/>
        <v>#DIV/0!</v>
      </c>
      <c r="M317" s="24" t="e">
        <f>INDEX('Остатки по складам'!B:B,MATCH(B317,'Остатки по складам'!A:A,0))</f>
        <v>#N/A</v>
      </c>
      <c r="N317" s="40">
        <f t="shared" si="37"/>
        <v>0</v>
      </c>
      <c r="O317" s="35">
        <f>SUMIF('Индекс локалицации'!A:A,'Тех отчет'!B317,'Индекс локалицации'!B:B)</f>
        <v>0</v>
      </c>
      <c r="P317" s="25" t="e">
        <f>AVERAGEIFS('Детализация отчётов'!W:W,'Детализация отчётов'!F:F,'Тех отчет'!B317,'Детализация отчётов'!J:J,"Продажа",'Детализация отчётов'!K:K,"Продажа")</f>
        <v>#DIV/0!</v>
      </c>
      <c r="Q317" s="23" t="e">
        <f>INDEX('Рейтинг по отзывам'!F:F,MATCH('Тех отчет'!B317,'Рейтинг по отзывам'!B:B,0))</f>
        <v>#N/A</v>
      </c>
      <c r="R317" s="26" t="e">
        <f>INDEX('рейтинг WB'!B:B,MATCH('Тех отчет'!B317,'рейтинг WB'!A:A,0))</f>
        <v>#N/A</v>
      </c>
      <c r="S317" s="27">
        <f>SUMIFS('Детализация отчётов'!AH:AH,'Детализация отчётов'!F:F,'Тех отчет'!B317,'Детализация отчётов'!J:J,"Продажа",'Детализация отчётов'!K:K,"Продажа")-SUMIFS('Детализация отчётов'!AH:AH,'Детализация отчётов'!F:F,'Тех отчет'!B317,'Детализация отчётов'!J:J,"Возврат",'Детализация отчётов'!K:K,"Возврат")</f>
        <v>0</v>
      </c>
      <c r="T317" s="23">
        <f>IFERROR(INDEX(Себестоимость!B:B,MATCH('Тех отчет'!B317,Себестоимость!A:A,0)),0)</f>
        <v>0</v>
      </c>
      <c r="U317" s="41" t="e">
        <f t="shared" si="38"/>
        <v>#DIV/0!</v>
      </c>
      <c r="V317" s="24">
        <f t="shared" si="30"/>
        <v>0</v>
      </c>
      <c r="W317" s="42">
        <f t="shared" si="31"/>
        <v>0</v>
      </c>
      <c r="X317" s="40" t="e">
        <f t="shared" si="39"/>
        <v>#DIV/0!</v>
      </c>
      <c r="Y317" s="23" t="e">
        <f>AVERAGEIFS('Детализация отчётов'!T:T,'Детализация отчётов'!F:F,'Тех отчет'!B317,'Детализация отчётов'!J:J,"Продажа",'Детализация отчётов'!K:K,"Продажа")</f>
        <v>#DIV/0!</v>
      </c>
      <c r="Z317" s="23">
        <f>SUMIF('Детализация отчётов'!F:F,'Тех отчет'!B317, 'Детализация отчётов'!AC:AC)</f>
        <v>0</v>
      </c>
      <c r="AA317" s="28"/>
      <c r="AB317" s="28"/>
      <c r="AC317" s="28"/>
      <c r="AD317" s="28"/>
      <c r="AE317" s="28"/>
      <c r="AF317" s="28"/>
    </row>
    <row r="318" spans="1:32" ht="15" thickBot="1">
      <c r="A318" s="53" t="s">
        <v>71</v>
      </c>
      <c r="B318" s="39" t="s">
        <v>360</v>
      </c>
      <c r="C318" s="24">
        <f>SUMIF(Продажи!F:F,'Тех отчет'!B318,Продажи!M:M)</f>
        <v>0</v>
      </c>
      <c r="D318" s="24">
        <f>SUMIF(Продажи!F:F,'Тех отчет'!B318,Продажи!L:L)</f>
        <v>0</v>
      </c>
      <c r="E318" s="24">
        <f>SUMIFS('Детализация отчётов'!T:T,'Детализация отчётов'!F:F,'Тех отчет'!B318,'Детализация отчётов'!J:J,"Продажа",'Детализация отчётов'!K:K,"Продажа")-SUMIFS('Детализация отчётов'!T:T,'Детализация отчётов'!F:F,'Тех отчет'!B318,'Детализация отчётов'!J:J,"Возврат",'Детализация отчётов'!K:K,"Возврат")</f>
        <v>0</v>
      </c>
      <c r="F318" s="24">
        <f>SUMIFS('Детализация отчётов'!N:N,'Детализация отчётов'!F:F,'Тех отчет'!B318,'Детализация отчётов'!J:J,"Продажа",'Детализация отчётов'!K:K,"Продажа")-SUMIFS('Детализация отчётов'!N:N,'Детализация отчётов'!F:F,'Тех отчет'!B318,'Детализация отчётов'!J:J,"Возврат",'Детализация отчётов'!K:K,"Возврат")</f>
        <v>0</v>
      </c>
      <c r="G318" s="24">
        <f>IFERROR(AVERAGEIFS('Детализация отчётов'!P:P,'Детализация отчётов'!F:F,'Тех отчет'!B318,'Детализация отчётов'!J:J,"Продажа",'Детализация отчётов'!K:K,"Продажа"),0)</f>
        <v>0</v>
      </c>
      <c r="H318" s="25" t="e">
        <f>INDEX('% выкупа'!B:B,MATCH(B318,'% выкупа'!A:A,0))</f>
        <v>#N/A</v>
      </c>
      <c r="I318" s="40">
        <f>IFERROR(INDEX(реклама!B:B,MATCH('Тех отчет'!B318,реклама!A:A,0)),0)</f>
        <v>0</v>
      </c>
      <c r="J318" s="24">
        <f>IFERROR(INDEX('Сумма по хранению'!B:B,MATCH(B318,'Сумма по хранению'!A:A,0)),0)</f>
        <v>0</v>
      </c>
      <c r="K318" s="24">
        <f>SUMIF('Детализация отчётов'!F:F,'Тех отчет'!B318, 'Детализация отчётов'!AK:AK)</f>
        <v>0</v>
      </c>
      <c r="L318" s="40" t="e">
        <f t="shared" si="36"/>
        <v>#DIV/0!</v>
      </c>
      <c r="M318" s="24" t="e">
        <f>INDEX('Остатки по складам'!B:B,MATCH(B318,'Остатки по складам'!A:A,0))</f>
        <v>#N/A</v>
      </c>
      <c r="N318" s="40">
        <f t="shared" si="37"/>
        <v>0</v>
      </c>
      <c r="O318" s="35">
        <f>SUMIF('Индекс локалицации'!A:A,'Тех отчет'!B318,'Индекс локалицации'!B:B)</f>
        <v>0</v>
      </c>
      <c r="P318" s="25" t="e">
        <f>AVERAGEIFS('Детализация отчётов'!W:W,'Детализация отчётов'!F:F,'Тех отчет'!B318,'Детализация отчётов'!J:J,"Продажа",'Детализация отчётов'!K:K,"Продажа")</f>
        <v>#DIV/0!</v>
      </c>
      <c r="Q318" s="23" t="e">
        <f>INDEX('Рейтинг по отзывам'!F:F,MATCH('Тех отчет'!B318,'Рейтинг по отзывам'!B:B,0))</f>
        <v>#N/A</v>
      </c>
      <c r="R318" s="26" t="e">
        <f>INDEX('рейтинг WB'!B:B,MATCH('Тех отчет'!B318,'рейтинг WB'!A:A,0))</f>
        <v>#N/A</v>
      </c>
      <c r="S318" s="27">
        <f>SUMIFS('Детализация отчётов'!AH:AH,'Детализация отчётов'!F:F,'Тех отчет'!B318,'Детализация отчётов'!J:J,"Продажа",'Детализация отчётов'!K:K,"Продажа")-SUMIFS('Детализация отчётов'!AH:AH,'Детализация отчётов'!F:F,'Тех отчет'!B318,'Детализация отчётов'!J:J,"Возврат",'Детализация отчётов'!K:K,"Возврат")</f>
        <v>0</v>
      </c>
      <c r="T318" s="23">
        <f>IFERROR(INDEX(Себестоимость!B:B,MATCH('Тех отчет'!B318,Себестоимость!A:A,0)),0)</f>
        <v>0</v>
      </c>
      <c r="U318" s="41" t="e">
        <f t="shared" si="38"/>
        <v>#DIV/0!</v>
      </c>
      <c r="V318" s="24">
        <f t="shared" si="30"/>
        <v>0</v>
      </c>
      <c r="W318" s="42">
        <f t="shared" si="31"/>
        <v>0</v>
      </c>
      <c r="X318" s="40" t="e">
        <f t="shared" si="39"/>
        <v>#DIV/0!</v>
      </c>
      <c r="Y318" s="23" t="e">
        <f>AVERAGEIFS('Детализация отчётов'!T:T,'Детализация отчётов'!F:F,'Тех отчет'!B318,'Детализация отчётов'!J:J,"Продажа",'Детализация отчётов'!K:K,"Продажа")</f>
        <v>#DIV/0!</v>
      </c>
      <c r="Z318" s="23">
        <f>SUMIF('Детализация отчётов'!F:F,'Тех отчет'!B318, 'Детализация отчётов'!AC:AC)</f>
        <v>0</v>
      </c>
      <c r="AA318" s="28"/>
      <c r="AB318" s="28"/>
      <c r="AC318" s="28"/>
      <c r="AD318" s="28"/>
      <c r="AE318" s="28"/>
      <c r="AF318" s="28"/>
    </row>
    <row r="319" spans="1:32" ht="15" thickBot="1">
      <c r="A319" s="53" t="s">
        <v>71</v>
      </c>
      <c r="B319" s="39" t="s">
        <v>373</v>
      </c>
      <c r="C319" s="24">
        <f>SUMIF(Продажи!F:F,'Тех отчет'!B319,Продажи!M:M)</f>
        <v>0</v>
      </c>
      <c r="D319" s="24">
        <f>SUMIF(Продажи!F:F,'Тех отчет'!B319,Продажи!L:L)</f>
        <v>0</v>
      </c>
      <c r="E319" s="24">
        <f>SUMIFS('Детализация отчётов'!T:T,'Детализация отчётов'!F:F,'Тех отчет'!B319,'Детализация отчётов'!J:J,"Продажа",'Детализация отчётов'!K:K,"Продажа")-SUMIFS('Детализация отчётов'!T:T,'Детализация отчётов'!F:F,'Тех отчет'!B319,'Детализация отчётов'!J:J,"Возврат",'Детализация отчётов'!K:K,"Возврат")</f>
        <v>0</v>
      </c>
      <c r="F319" s="24">
        <f>SUMIFS('Детализация отчётов'!N:N,'Детализация отчётов'!F:F,'Тех отчет'!B319,'Детализация отчётов'!J:J,"Продажа",'Детализация отчётов'!K:K,"Продажа")-SUMIFS('Детализация отчётов'!N:N,'Детализация отчётов'!F:F,'Тех отчет'!B319,'Детализация отчётов'!J:J,"Возврат",'Детализация отчётов'!K:K,"Возврат")</f>
        <v>0</v>
      </c>
      <c r="G319" s="24">
        <f>IFERROR(AVERAGEIFS('Детализация отчётов'!P:P,'Детализация отчётов'!F:F,'Тех отчет'!B319,'Детализация отчётов'!J:J,"Продажа",'Детализация отчётов'!K:K,"Продажа"),0)</f>
        <v>0</v>
      </c>
      <c r="H319" s="25" t="e">
        <f>INDEX('% выкупа'!B:B,MATCH(B319,'% выкупа'!A:A,0))</f>
        <v>#N/A</v>
      </c>
      <c r="I319" s="40">
        <f>IFERROR(INDEX(реклама!B:B,MATCH('Тех отчет'!B319,реклама!A:A,0)),0)</f>
        <v>0</v>
      </c>
      <c r="J319" s="24">
        <f>IFERROR(INDEX('Сумма по хранению'!B:B,MATCH(B319,'Сумма по хранению'!A:A,0)),0)</f>
        <v>0</v>
      </c>
      <c r="K319" s="24">
        <f>SUMIF('Детализация отчётов'!F:F,'Тех отчет'!B319, 'Детализация отчётов'!AK:AK)</f>
        <v>0</v>
      </c>
      <c r="L319" s="40" t="e">
        <f t="shared" si="36"/>
        <v>#DIV/0!</v>
      </c>
      <c r="M319" s="24" t="e">
        <f>INDEX('Остатки по складам'!B:B,MATCH(B319,'Остатки по складам'!A:A,0))</f>
        <v>#N/A</v>
      </c>
      <c r="N319" s="40">
        <f t="shared" si="37"/>
        <v>0</v>
      </c>
      <c r="O319" s="35">
        <f>SUMIF('Индекс локалицации'!A:A,'Тех отчет'!B319,'Индекс локалицации'!B:B)</f>
        <v>0</v>
      </c>
      <c r="P319" s="25" t="e">
        <f>AVERAGEIFS('Детализация отчётов'!W:W,'Детализация отчётов'!F:F,'Тех отчет'!B319,'Детализация отчётов'!J:J,"Продажа",'Детализация отчётов'!K:K,"Продажа")</f>
        <v>#DIV/0!</v>
      </c>
      <c r="Q319" s="23" t="e">
        <f>INDEX('Рейтинг по отзывам'!F:F,MATCH('Тех отчет'!B319,'Рейтинг по отзывам'!B:B,0))</f>
        <v>#N/A</v>
      </c>
      <c r="R319" s="26" t="e">
        <f>INDEX('рейтинг WB'!B:B,MATCH('Тех отчет'!B319,'рейтинг WB'!A:A,0))</f>
        <v>#N/A</v>
      </c>
      <c r="S319" s="27">
        <f>SUMIFS('Детализация отчётов'!AH:AH,'Детализация отчётов'!F:F,'Тех отчет'!B319,'Детализация отчётов'!J:J,"Продажа",'Детализация отчётов'!K:K,"Продажа")-SUMIFS('Детализация отчётов'!AH:AH,'Детализация отчётов'!F:F,'Тех отчет'!B319,'Детализация отчётов'!J:J,"Возврат",'Детализация отчётов'!K:K,"Возврат")</f>
        <v>0</v>
      </c>
      <c r="T319" s="23">
        <f>IFERROR(INDEX(Себестоимость!B:B,MATCH('Тех отчет'!B319,Себестоимость!A:A,0)),0)</f>
        <v>0</v>
      </c>
      <c r="U319" s="41" t="e">
        <f t="shared" si="38"/>
        <v>#DIV/0!</v>
      </c>
      <c r="V319" s="24">
        <f t="shared" si="30"/>
        <v>0</v>
      </c>
      <c r="W319" s="42">
        <f t="shared" si="31"/>
        <v>0</v>
      </c>
      <c r="X319" s="40" t="e">
        <f t="shared" si="39"/>
        <v>#DIV/0!</v>
      </c>
      <c r="Y319" s="23" t="e">
        <f>AVERAGEIFS('Детализация отчётов'!T:T,'Детализация отчётов'!F:F,'Тех отчет'!B319,'Детализация отчётов'!J:J,"Продажа",'Детализация отчётов'!K:K,"Продажа")</f>
        <v>#DIV/0!</v>
      </c>
      <c r="Z319" s="23">
        <f>SUMIF('Детализация отчётов'!F:F,'Тех отчет'!B319, 'Детализация отчётов'!AC:AC)</f>
        <v>0</v>
      </c>
      <c r="AA319" s="28"/>
      <c r="AB319" s="28"/>
      <c r="AC319" s="28"/>
      <c r="AD319" s="28"/>
      <c r="AE319" s="28"/>
      <c r="AF319" s="28"/>
    </row>
    <row r="320" spans="1:32" ht="15" thickBot="1">
      <c r="A320" s="53" t="s">
        <v>71</v>
      </c>
      <c r="B320" s="39" t="s">
        <v>387</v>
      </c>
      <c r="C320" s="24">
        <f>SUMIF(Продажи!F:F,'Тех отчет'!B320,Продажи!M:M)</f>
        <v>0</v>
      </c>
      <c r="D320" s="24">
        <f>SUMIF(Продажи!F:F,'Тех отчет'!B320,Продажи!L:L)</f>
        <v>0</v>
      </c>
      <c r="E320" s="24">
        <f>SUMIFS('Детализация отчётов'!T:T,'Детализация отчётов'!F:F,'Тех отчет'!B320,'Детализация отчётов'!J:J,"Продажа",'Детализация отчётов'!K:K,"Продажа")-SUMIFS('Детализация отчётов'!T:T,'Детализация отчётов'!F:F,'Тех отчет'!B320,'Детализация отчётов'!J:J,"Возврат",'Детализация отчётов'!K:K,"Возврат")</f>
        <v>0</v>
      </c>
      <c r="F320" s="24">
        <f>SUMIFS('Детализация отчётов'!N:N,'Детализация отчётов'!F:F,'Тех отчет'!B320,'Детализация отчётов'!J:J,"Продажа",'Детализация отчётов'!K:K,"Продажа")-SUMIFS('Детализация отчётов'!N:N,'Детализация отчётов'!F:F,'Тех отчет'!B320,'Детализация отчётов'!J:J,"Возврат",'Детализация отчётов'!K:K,"Возврат")</f>
        <v>0</v>
      </c>
      <c r="G320" s="24">
        <f>IFERROR(AVERAGEIFS('Детализация отчётов'!P:P,'Детализация отчётов'!F:F,'Тех отчет'!B320,'Детализация отчётов'!J:J,"Продажа",'Детализация отчётов'!K:K,"Продажа"),0)</f>
        <v>0</v>
      </c>
      <c r="H320" s="25" t="e">
        <f>INDEX('% выкупа'!B:B,MATCH(B320,'% выкупа'!A:A,0))</f>
        <v>#N/A</v>
      </c>
      <c r="I320" s="40">
        <f>IFERROR(INDEX(реклама!B:B,MATCH('Тех отчет'!B320,реклама!A:A,0)),0)</f>
        <v>0</v>
      </c>
      <c r="J320" s="24">
        <f>IFERROR(INDEX('Сумма по хранению'!B:B,MATCH(B320,'Сумма по хранению'!A:A,0)),0)</f>
        <v>0</v>
      </c>
      <c r="K320" s="24">
        <f>SUMIF('Детализация отчётов'!F:F,'Тех отчет'!B320, 'Детализация отчётов'!AK:AK)</f>
        <v>0</v>
      </c>
      <c r="L320" s="40" t="e">
        <f t="shared" si="36"/>
        <v>#DIV/0!</v>
      </c>
      <c r="M320" s="24" t="e">
        <f>INDEX('Остатки по складам'!B:B,MATCH(B320,'Остатки по складам'!A:A,0))</f>
        <v>#N/A</v>
      </c>
      <c r="N320" s="40">
        <f t="shared" si="37"/>
        <v>0</v>
      </c>
      <c r="O320" s="35">
        <f>SUMIF('Индекс локалицации'!A:A,'Тех отчет'!B320,'Индекс локалицации'!B:B)</f>
        <v>0</v>
      </c>
      <c r="P320" s="25" t="e">
        <f>AVERAGEIFS('Детализация отчётов'!W:W,'Детализация отчётов'!F:F,'Тех отчет'!B320,'Детализация отчётов'!J:J,"Продажа",'Детализация отчётов'!K:K,"Продажа")</f>
        <v>#DIV/0!</v>
      </c>
      <c r="Q320" s="23" t="e">
        <f>INDEX('Рейтинг по отзывам'!F:F,MATCH('Тех отчет'!B320,'Рейтинг по отзывам'!B:B,0))</f>
        <v>#N/A</v>
      </c>
      <c r="R320" s="26" t="e">
        <f>INDEX('рейтинг WB'!B:B,MATCH('Тех отчет'!B320,'рейтинг WB'!A:A,0))</f>
        <v>#N/A</v>
      </c>
      <c r="S320" s="27">
        <f>SUMIFS('Детализация отчётов'!AH:AH,'Детализация отчётов'!F:F,'Тех отчет'!B320,'Детализация отчётов'!J:J,"Продажа",'Детализация отчётов'!K:K,"Продажа")-SUMIFS('Детализация отчётов'!AH:AH,'Детализация отчётов'!F:F,'Тех отчет'!B320,'Детализация отчётов'!J:J,"Возврат",'Детализация отчётов'!K:K,"Возврат")</f>
        <v>0</v>
      </c>
      <c r="T320" s="23">
        <f>IFERROR(INDEX(Себестоимость!B:B,MATCH('Тех отчет'!B320,Себестоимость!A:A,0)),0)</f>
        <v>0</v>
      </c>
      <c r="U320" s="41" t="e">
        <f t="shared" si="38"/>
        <v>#DIV/0!</v>
      </c>
      <c r="V320" s="24">
        <f t="shared" si="30"/>
        <v>0</v>
      </c>
      <c r="W320" s="42">
        <f t="shared" si="31"/>
        <v>0</v>
      </c>
      <c r="X320" s="40" t="e">
        <f t="shared" si="39"/>
        <v>#DIV/0!</v>
      </c>
      <c r="Y320" s="23" t="e">
        <f>AVERAGEIFS('Детализация отчётов'!T:T,'Детализация отчётов'!F:F,'Тех отчет'!B320,'Детализация отчётов'!J:J,"Продажа",'Детализация отчётов'!K:K,"Продажа")</f>
        <v>#DIV/0!</v>
      </c>
      <c r="Z320" s="23">
        <f>SUMIF('Детализация отчётов'!F:F,'Тех отчет'!B320, 'Детализация отчётов'!AC:AC)</f>
        <v>0</v>
      </c>
      <c r="AA320" s="28"/>
      <c r="AB320" s="28"/>
      <c r="AC320" s="28"/>
      <c r="AD320" s="28"/>
      <c r="AE320" s="28"/>
      <c r="AF320" s="28"/>
    </row>
    <row r="321" spans="1:32" ht="27.6" thickBot="1">
      <c r="A321" s="23" t="s">
        <v>75</v>
      </c>
      <c r="B321" s="39" t="s">
        <v>408</v>
      </c>
      <c r="C321" s="24">
        <f>SUMIF(Продажи!F:F,'Тех отчет'!B321,Продажи!M:M)</f>
        <v>0</v>
      </c>
      <c r="D321" s="24">
        <f>SUMIF(Продажи!F:F,'Тех отчет'!B321,Продажи!L:L)</f>
        <v>0</v>
      </c>
      <c r="E321" s="24">
        <f>SUMIFS('Детализация отчётов'!T:T,'Детализация отчётов'!F:F,'Тех отчет'!B321,'Детализация отчётов'!J:J,"Продажа",'Детализация отчётов'!K:K,"Продажа")-SUMIFS('Детализация отчётов'!T:T,'Детализация отчётов'!F:F,'Тех отчет'!B321,'Детализация отчётов'!J:J,"Возврат",'Детализация отчётов'!K:K,"Возврат")</f>
        <v>0</v>
      </c>
      <c r="F321" s="24">
        <f>SUMIFS('Детализация отчётов'!N:N,'Детализация отчётов'!F:F,'Тех отчет'!B321,'Детализация отчётов'!J:J,"Продажа",'Детализация отчётов'!K:K,"Продажа")-SUMIFS('Детализация отчётов'!N:N,'Детализация отчётов'!F:F,'Тех отчет'!B321,'Детализация отчётов'!J:J,"Возврат",'Детализация отчётов'!K:K,"Возврат")</f>
        <v>0</v>
      </c>
      <c r="G321" s="24">
        <f>IFERROR(AVERAGEIFS('Детализация отчётов'!P:P,'Детализация отчётов'!F:F,'Тех отчет'!B321,'Детализация отчётов'!J:J,"Продажа",'Детализация отчётов'!K:K,"Продажа"),0)</f>
        <v>0</v>
      </c>
      <c r="H321" s="25" t="e">
        <f>INDEX('% выкупа'!B:B,MATCH(B321,'% выкупа'!A:A,0))</f>
        <v>#N/A</v>
      </c>
      <c r="I321" s="40">
        <f>IFERROR(INDEX(реклама!B:B,MATCH('Тех отчет'!B321,реклама!A:A,0)),0)</f>
        <v>0</v>
      </c>
      <c r="J321" s="24">
        <f>IFERROR(INDEX('Сумма по хранению'!B:B,MATCH(B321,'Сумма по хранению'!A:A,0)),0)</f>
        <v>0</v>
      </c>
      <c r="K321" s="24">
        <f>SUMIF('Детализация отчётов'!F:F,'Тех отчет'!B321, 'Детализация отчётов'!AK:AK)</f>
        <v>0</v>
      </c>
      <c r="L321" s="40" t="e">
        <f t="shared" si="36"/>
        <v>#DIV/0!</v>
      </c>
      <c r="M321" s="24" t="e">
        <f>INDEX('Остатки по складам'!B:B,MATCH(B321,'Остатки по складам'!A:A,0))</f>
        <v>#N/A</v>
      </c>
      <c r="N321" s="40">
        <f t="shared" si="37"/>
        <v>0</v>
      </c>
      <c r="O321" s="35">
        <f>SUMIF('Индекс локалицации'!A:A,'Тех отчет'!B321,'Индекс локалицации'!B:B)</f>
        <v>0</v>
      </c>
      <c r="P321" s="25" t="e">
        <f>AVERAGEIFS('Детализация отчётов'!W:W,'Детализация отчётов'!F:F,'Тех отчет'!B321,'Детализация отчётов'!J:J,"Продажа",'Детализация отчётов'!K:K,"Продажа")</f>
        <v>#DIV/0!</v>
      </c>
      <c r="Q321" s="23" t="e">
        <f>INDEX('Рейтинг по отзывам'!F:F,MATCH('Тех отчет'!B321,'Рейтинг по отзывам'!B:B,0))</f>
        <v>#N/A</v>
      </c>
      <c r="R321" s="26" t="e">
        <f>INDEX('рейтинг WB'!B:B,MATCH('Тех отчет'!B321,'рейтинг WB'!A:A,0))</f>
        <v>#N/A</v>
      </c>
      <c r="S321" s="27">
        <f>SUMIFS('Детализация отчётов'!AH:AH,'Детализация отчётов'!F:F,'Тех отчет'!B321,'Детализация отчётов'!J:J,"Продажа",'Детализация отчётов'!K:K,"Продажа")-SUMIFS('Детализация отчётов'!AH:AH,'Детализация отчётов'!F:F,'Тех отчет'!B321,'Детализация отчётов'!J:J,"Возврат",'Детализация отчётов'!K:K,"Возврат")</f>
        <v>0</v>
      </c>
      <c r="T321" s="23">
        <f>IFERROR(INDEX(Себестоимость!B:B,MATCH('Тех отчет'!B321,Себестоимость!A:A,0)),0)</f>
        <v>0</v>
      </c>
      <c r="U321" s="41" t="e">
        <f t="shared" si="38"/>
        <v>#DIV/0!</v>
      </c>
      <c r="V321" s="24">
        <f t="shared" si="30"/>
        <v>0</v>
      </c>
      <c r="W321" s="42">
        <f t="shared" si="31"/>
        <v>0</v>
      </c>
      <c r="X321" s="40" t="e">
        <f t="shared" si="39"/>
        <v>#DIV/0!</v>
      </c>
      <c r="Y321" s="23" t="e">
        <f>AVERAGEIFS('Детализация отчётов'!T:T,'Детализация отчётов'!F:F,'Тех отчет'!B321,'Детализация отчётов'!J:J,"Продажа",'Детализация отчётов'!K:K,"Продажа")</f>
        <v>#DIV/0!</v>
      </c>
      <c r="Z321" s="23">
        <f>SUMIF('Детализация отчётов'!F:F,'Тех отчет'!B321, 'Детализация отчётов'!AC:AC)</f>
        <v>0</v>
      </c>
      <c r="AA321" s="28"/>
      <c r="AB321" s="28"/>
      <c r="AC321" s="28"/>
      <c r="AD321" s="28"/>
      <c r="AE321" s="28"/>
      <c r="AF321" s="28"/>
    </row>
    <row r="322" spans="1:32" ht="27.6" thickBot="1">
      <c r="A322" s="23" t="s">
        <v>75</v>
      </c>
      <c r="B322" s="39" t="s">
        <v>374</v>
      </c>
      <c r="C322" s="24">
        <f>SUMIF(Продажи!F:F,'Тех отчет'!B322,Продажи!M:M)</f>
        <v>0</v>
      </c>
      <c r="D322" s="24">
        <f>SUMIF(Продажи!F:F,'Тех отчет'!B322,Продажи!L:L)</f>
        <v>0</v>
      </c>
      <c r="E322" s="24">
        <f>SUMIFS('Детализация отчётов'!T:T,'Детализация отчётов'!F:F,'Тех отчет'!B322,'Детализация отчётов'!J:J,"Продажа",'Детализация отчётов'!K:K,"Продажа")-SUMIFS('Детализация отчётов'!T:T,'Детализация отчётов'!F:F,'Тех отчет'!B322,'Детализация отчётов'!J:J,"Возврат",'Детализация отчётов'!K:K,"Возврат")</f>
        <v>0</v>
      </c>
      <c r="F322" s="24">
        <f>SUMIFS('Детализация отчётов'!N:N,'Детализация отчётов'!F:F,'Тех отчет'!B322,'Детализация отчётов'!J:J,"Продажа",'Детализация отчётов'!K:K,"Продажа")-SUMIFS('Детализация отчётов'!N:N,'Детализация отчётов'!F:F,'Тех отчет'!B322,'Детализация отчётов'!J:J,"Возврат",'Детализация отчётов'!K:K,"Возврат")</f>
        <v>0</v>
      </c>
      <c r="G322" s="24">
        <f>IFERROR(AVERAGEIFS('Детализация отчётов'!P:P,'Детализация отчётов'!F:F,'Тех отчет'!B322,'Детализация отчётов'!J:J,"Продажа",'Детализация отчётов'!K:K,"Продажа"),0)</f>
        <v>0</v>
      </c>
      <c r="H322" s="25" t="e">
        <f>INDEX('% выкупа'!B:B,MATCH(B322,'% выкупа'!A:A,0))</f>
        <v>#N/A</v>
      </c>
      <c r="I322" s="40">
        <f>IFERROR(INDEX(реклама!B:B,MATCH('Тех отчет'!B322,реклама!A:A,0)),0)</f>
        <v>0</v>
      </c>
      <c r="J322" s="24">
        <f>IFERROR(INDEX('Сумма по хранению'!B:B,MATCH(B322,'Сумма по хранению'!A:A,0)),0)</f>
        <v>0</v>
      </c>
      <c r="K322" s="24">
        <f>SUMIF('Детализация отчётов'!F:F,'Тех отчет'!B322, 'Детализация отчётов'!AK:AK)</f>
        <v>0</v>
      </c>
      <c r="L322" s="40" t="e">
        <f t="shared" si="36"/>
        <v>#DIV/0!</v>
      </c>
      <c r="M322" s="24" t="e">
        <f>INDEX('Остатки по складам'!B:B,MATCH(B322,'Остатки по складам'!A:A,0))</f>
        <v>#N/A</v>
      </c>
      <c r="N322" s="40">
        <f t="shared" si="37"/>
        <v>0</v>
      </c>
      <c r="O322" s="35">
        <f>SUMIF('Индекс локалицации'!A:A,'Тех отчет'!B322,'Индекс локалицации'!B:B)</f>
        <v>0</v>
      </c>
      <c r="P322" s="25" t="e">
        <f>AVERAGEIFS('Детализация отчётов'!W:W,'Детализация отчётов'!F:F,'Тех отчет'!B322,'Детализация отчётов'!J:J,"Продажа",'Детализация отчётов'!K:K,"Продажа")</f>
        <v>#DIV/0!</v>
      </c>
      <c r="Q322" s="23" t="e">
        <f>INDEX('Рейтинг по отзывам'!F:F,MATCH('Тех отчет'!B322,'Рейтинг по отзывам'!B:B,0))</f>
        <v>#N/A</v>
      </c>
      <c r="R322" s="26" t="e">
        <f>INDEX('рейтинг WB'!B:B,MATCH('Тех отчет'!B322,'рейтинг WB'!A:A,0))</f>
        <v>#N/A</v>
      </c>
      <c r="S322" s="27">
        <f>SUMIFS('Детализация отчётов'!AH:AH,'Детализация отчётов'!F:F,'Тех отчет'!B322,'Детализация отчётов'!J:J,"Продажа",'Детализация отчётов'!K:K,"Продажа")-SUMIFS('Детализация отчётов'!AH:AH,'Детализация отчётов'!F:F,'Тех отчет'!B322,'Детализация отчётов'!J:J,"Возврат",'Детализация отчётов'!K:K,"Возврат")</f>
        <v>0</v>
      </c>
      <c r="T322" s="23">
        <f>IFERROR(INDEX(Себестоимость!B:B,MATCH('Тех отчет'!B322,Себестоимость!A:A,0)),0)</f>
        <v>0</v>
      </c>
      <c r="U322" s="41" t="e">
        <f t="shared" si="38"/>
        <v>#DIV/0!</v>
      </c>
      <c r="V322" s="24">
        <f t="shared" si="30"/>
        <v>0</v>
      </c>
      <c r="W322" s="42">
        <f t="shared" si="31"/>
        <v>0</v>
      </c>
      <c r="X322" s="40" t="e">
        <f t="shared" si="39"/>
        <v>#DIV/0!</v>
      </c>
      <c r="Y322" s="23" t="e">
        <f>AVERAGEIFS('Детализация отчётов'!T:T,'Детализация отчётов'!F:F,'Тех отчет'!B322,'Детализация отчётов'!J:J,"Продажа",'Детализация отчётов'!K:K,"Продажа")</f>
        <v>#DIV/0!</v>
      </c>
      <c r="Z322" s="23">
        <f>SUMIF('Детализация отчётов'!F:F,'Тех отчет'!B322, 'Детализация отчётов'!AC:AC)</f>
        <v>0</v>
      </c>
      <c r="AA322" s="28"/>
      <c r="AB322" s="28"/>
      <c r="AC322" s="28"/>
      <c r="AD322" s="28"/>
      <c r="AE322" s="28"/>
      <c r="AF322" s="28"/>
    </row>
    <row r="323" spans="1:32" ht="29.4" thickBot="1">
      <c r="A323" s="53" t="s">
        <v>75</v>
      </c>
      <c r="B323" s="39" t="s">
        <v>426</v>
      </c>
      <c r="C323" s="24">
        <f>SUMIF(Продажи!F:F,'Тех отчет'!B323,Продажи!M:M)</f>
        <v>0</v>
      </c>
      <c r="D323" s="24">
        <f>SUMIF(Продажи!F:F,'Тех отчет'!B323,Продажи!L:L)</f>
        <v>0</v>
      </c>
      <c r="E323" s="24">
        <f>SUMIFS('Детализация отчётов'!T:T,'Детализация отчётов'!F:F,'Тех отчет'!B323,'Детализация отчётов'!J:J,"Продажа",'Детализация отчётов'!K:K,"Продажа")-SUMIFS('Детализация отчётов'!T:T,'Детализация отчётов'!F:F,'Тех отчет'!B323,'Детализация отчётов'!J:J,"Возврат",'Детализация отчётов'!K:K,"Возврат")</f>
        <v>0</v>
      </c>
      <c r="F323" s="24">
        <f>SUMIFS('Детализация отчётов'!N:N,'Детализация отчётов'!F:F,'Тех отчет'!B323,'Детализация отчётов'!J:J,"Продажа",'Детализация отчётов'!K:K,"Продажа")-SUMIFS('Детализация отчётов'!N:N,'Детализация отчётов'!F:F,'Тех отчет'!B323,'Детализация отчётов'!J:J,"Возврат",'Детализация отчётов'!K:K,"Возврат")</f>
        <v>0</v>
      </c>
      <c r="G323" s="24">
        <f>IFERROR(AVERAGEIFS('Детализация отчётов'!P:P,'Детализация отчётов'!F:F,'Тех отчет'!B323,'Детализация отчётов'!J:J,"Продажа",'Детализация отчётов'!K:K,"Продажа"),0)</f>
        <v>0</v>
      </c>
      <c r="H323" s="25" t="e">
        <f>INDEX('% выкупа'!B:B,MATCH(B323,'% выкупа'!A:A,0))</f>
        <v>#N/A</v>
      </c>
      <c r="I323" s="40">
        <f>IFERROR(INDEX(реклама!B:B,MATCH('Тех отчет'!B323,реклама!A:A,0)),0)</f>
        <v>0</v>
      </c>
      <c r="J323" s="24">
        <f>IFERROR(INDEX('Сумма по хранению'!B:B,MATCH(B323,'Сумма по хранению'!A:A,0)),0)</f>
        <v>0</v>
      </c>
      <c r="K323" s="24">
        <f>SUMIF('Детализация отчётов'!F:F,'Тех отчет'!B323, 'Детализация отчётов'!AK:AK)</f>
        <v>0</v>
      </c>
      <c r="L323" s="40" t="e">
        <f t="shared" si="36"/>
        <v>#DIV/0!</v>
      </c>
      <c r="M323" s="24" t="e">
        <f>INDEX('Остатки по складам'!B:B,MATCH(B323,'Остатки по складам'!A:A,0))</f>
        <v>#N/A</v>
      </c>
      <c r="N323" s="40">
        <f t="shared" si="37"/>
        <v>0</v>
      </c>
      <c r="O323" s="35">
        <f>SUMIF('Индекс локалицации'!A:A,'Тех отчет'!B323,'Индекс локалицации'!B:B)</f>
        <v>0</v>
      </c>
      <c r="P323" s="25" t="e">
        <f>AVERAGEIFS('Детализация отчётов'!W:W,'Детализация отчётов'!F:F,'Тех отчет'!B323,'Детализация отчётов'!J:J,"Продажа",'Детализация отчётов'!K:K,"Продажа")</f>
        <v>#DIV/0!</v>
      </c>
      <c r="Q323" s="23" t="e">
        <f>INDEX('Рейтинг по отзывам'!F:F,MATCH('Тех отчет'!B323,'Рейтинг по отзывам'!B:B,0))</f>
        <v>#N/A</v>
      </c>
      <c r="R323" s="26" t="e">
        <f>INDEX('рейтинг WB'!B:B,MATCH('Тех отчет'!B323,'рейтинг WB'!A:A,0))</f>
        <v>#N/A</v>
      </c>
      <c r="S323" s="27">
        <f>SUMIFS('Детализация отчётов'!AH:AH,'Детализация отчётов'!F:F,'Тех отчет'!B323,'Детализация отчётов'!J:J,"Продажа",'Детализация отчётов'!K:K,"Продажа")-SUMIFS('Детализация отчётов'!AH:AH,'Детализация отчётов'!F:F,'Тех отчет'!B323,'Детализация отчётов'!J:J,"Возврат",'Детализация отчётов'!K:K,"Возврат")</f>
        <v>0</v>
      </c>
      <c r="T323" s="23">
        <f>IFERROR(INDEX(Себестоимость!B:B,MATCH('Тех отчет'!B323,Себестоимость!A:A,0)),0)</f>
        <v>0</v>
      </c>
      <c r="U323" s="41" t="e">
        <f t="shared" si="38"/>
        <v>#DIV/0!</v>
      </c>
      <c r="V323" s="24">
        <f t="shared" si="30"/>
        <v>0</v>
      </c>
      <c r="W323" s="42">
        <f t="shared" si="31"/>
        <v>0</v>
      </c>
      <c r="X323" s="40" t="e">
        <f t="shared" si="39"/>
        <v>#DIV/0!</v>
      </c>
      <c r="Y323" s="23" t="e">
        <f>AVERAGEIFS('Детализация отчётов'!T:T,'Детализация отчётов'!F:F,'Тех отчет'!B323,'Детализация отчётов'!J:J,"Продажа",'Детализация отчётов'!K:K,"Продажа")</f>
        <v>#DIV/0!</v>
      </c>
      <c r="Z323" s="23">
        <f>SUMIF('Детализация отчётов'!F:F,'Тех отчет'!B323, 'Детализация отчётов'!AC:AC)</f>
        <v>0</v>
      </c>
      <c r="AA323" s="28"/>
      <c r="AB323" s="28"/>
      <c r="AC323" s="28"/>
      <c r="AD323" s="28"/>
      <c r="AE323" s="28"/>
      <c r="AF323" s="28"/>
    </row>
    <row r="324" spans="1:32" ht="29.4" thickBot="1">
      <c r="A324" s="53" t="s">
        <v>75</v>
      </c>
      <c r="B324" s="39" t="s">
        <v>153</v>
      </c>
      <c r="C324" s="24">
        <f>SUMIF(Продажи!F:F,'Тех отчет'!B324,Продажи!M:M)</f>
        <v>0</v>
      </c>
      <c r="D324" s="24">
        <f>SUMIF(Продажи!F:F,'Тех отчет'!B324,Продажи!L:L)</f>
        <v>0</v>
      </c>
      <c r="E324" s="24">
        <f>SUMIFS('Детализация отчётов'!T:T,'Детализация отчётов'!F:F,'Тех отчет'!B324,'Детализация отчётов'!J:J,"Продажа",'Детализация отчётов'!K:K,"Продажа")-SUMIFS('Детализация отчётов'!T:T,'Детализация отчётов'!F:F,'Тех отчет'!B324,'Детализация отчётов'!J:J,"Возврат",'Детализация отчётов'!K:K,"Возврат")</f>
        <v>0</v>
      </c>
      <c r="F324" s="24">
        <f>SUMIFS('Детализация отчётов'!N:N,'Детализация отчётов'!F:F,'Тех отчет'!B324,'Детализация отчётов'!J:J,"Продажа",'Детализация отчётов'!K:K,"Продажа")-SUMIFS('Детализация отчётов'!N:N,'Детализация отчётов'!F:F,'Тех отчет'!B324,'Детализация отчётов'!J:J,"Возврат",'Детализация отчётов'!K:K,"Возврат")</f>
        <v>0</v>
      </c>
      <c r="G324" s="24">
        <f>IFERROR(AVERAGEIFS('Детализация отчётов'!P:P,'Детализация отчётов'!F:F,'Тех отчет'!B324,'Детализация отчётов'!J:J,"Продажа",'Детализация отчётов'!K:K,"Продажа"),0)</f>
        <v>0</v>
      </c>
      <c r="H324" s="25" t="e">
        <f>INDEX('% выкупа'!B:B,MATCH(B324,'% выкупа'!A:A,0))</f>
        <v>#N/A</v>
      </c>
      <c r="I324" s="40">
        <f>IFERROR(INDEX(реклама!B:B,MATCH('Тех отчет'!B324,реклама!A:A,0)),0)</f>
        <v>0</v>
      </c>
      <c r="J324" s="24">
        <f>IFERROR(INDEX('Сумма по хранению'!B:B,MATCH(B324,'Сумма по хранению'!A:A,0)),0)</f>
        <v>0</v>
      </c>
      <c r="K324" s="24">
        <f>SUMIF('Детализация отчётов'!F:F,'Тех отчет'!B324, 'Детализация отчётов'!AK:AK)</f>
        <v>0</v>
      </c>
      <c r="L324" s="40" t="e">
        <f t="shared" si="36"/>
        <v>#DIV/0!</v>
      </c>
      <c r="M324" s="24" t="e">
        <f>INDEX('Остатки по складам'!B:B,MATCH(B324,'Остатки по складам'!A:A,0))</f>
        <v>#N/A</v>
      </c>
      <c r="N324" s="40">
        <f t="shared" si="37"/>
        <v>0</v>
      </c>
      <c r="O324" s="35">
        <f>SUMIF('Индекс локалицации'!A:A,'Тех отчет'!B324,'Индекс локалицации'!B:B)</f>
        <v>0</v>
      </c>
      <c r="P324" s="25" t="e">
        <f>AVERAGEIFS('Детализация отчётов'!W:W,'Детализация отчётов'!F:F,'Тех отчет'!B324,'Детализация отчётов'!J:J,"Продажа",'Детализация отчётов'!K:K,"Продажа")</f>
        <v>#DIV/0!</v>
      </c>
      <c r="Q324" s="23" t="e">
        <f>INDEX('Рейтинг по отзывам'!F:F,MATCH('Тех отчет'!B324,'Рейтинг по отзывам'!B:B,0))</f>
        <v>#N/A</v>
      </c>
      <c r="R324" s="26" t="e">
        <f>INDEX('рейтинг WB'!B:B,MATCH('Тех отчет'!B324,'рейтинг WB'!A:A,0))</f>
        <v>#N/A</v>
      </c>
      <c r="S324" s="27">
        <f>SUMIFS('Детализация отчётов'!AH:AH,'Детализация отчётов'!F:F,'Тех отчет'!B324,'Детализация отчётов'!J:J,"Продажа",'Детализация отчётов'!K:K,"Продажа")-SUMIFS('Детализация отчётов'!AH:AH,'Детализация отчётов'!F:F,'Тех отчет'!B324,'Детализация отчётов'!J:J,"Возврат",'Детализация отчётов'!K:K,"Возврат")</f>
        <v>0</v>
      </c>
      <c r="T324" s="23">
        <f>IFERROR(INDEX(Себестоимость!B:B,MATCH('Тех отчет'!B324,Себестоимость!A:A,0)),0)</f>
        <v>0</v>
      </c>
      <c r="U324" s="41" t="e">
        <f t="shared" si="38"/>
        <v>#DIV/0!</v>
      </c>
      <c r="V324" s="24">
        <f t="shared" si="30"/>
        <v>0</v>
      </c>
      <c r="W324" s="42">
        <f t="shared" si="31"/>
        <v>0</v>
      </c>
      <c r="X324" s="40" t="e">
        <f t="shared" si="39"/>
        <v>#DIV/0!</v>
      </c>
      <c r="Y324" s="23" t="e">
        <f>AVERAGEIFS('Детализация отчётов'!T:T,'Детализация отчётов'!F:F,'Тех отчет'!B324,'Детализация отчётов'!J:J,"Продажа",'Детализация отчётов'!K:K,"Продажа")</f>
        <v>#DIV/0!</v>
      </c>
      <c r="Z324" s="23">
        <f>SUMIF('Детализация отчётов'!F:F,'Тех отчет'!B324, 'Детализация отчётов'!AC:AC)</f>
        <v>0</v>
      </c>
      <c r="AA324" s="28"/>
      <c r="AB324" s="28"/>
      <c r="AC324" s="28"/>
      <c r="AD324" s="28"/>
      <c r="AE324" s="28"/>
      <c r="AF324" s="28"/>
    </row>
    <row r="325" spans="1:32" ht="29.4" thickBot="1">
      <c r="A325" s="53" t="s">
        <v>75</v>
      </c>
      <c r="B325" s="39" t="s">
        <v>154</v>
      </c>
      <c r="C325" s="24">
        <f>SUMIF(Продажи!F:F,'Тех отчет'!B325,Продажи!M:M)</f>
        <v>0</v>
      </c>
      <c r="D325" s="24">
        <f>SUMIF(Продажи!F:F,'Тех отчет'!B325,Продажи!L:L)</f>
        <v>0</v>
      </c>
      <c r="E325" s="24">
        <f>SUMIFS('Детализация отчётов'!T:T,'Детализация отчётов'!F:F,'Тех отчет'!B325,'Детализация отчётов'!J:J,"Продажа",'Детализация отчётов'!K:K,"Продажа")-SUMIFS('Детализация отчётов'!T:T,'Детализация отчётов'!F:F,'Тех отчет'!B325,'Детализация отчётов'!J:J,"Возврат",'Детализация отчётов'!K:K,"Возврат")</f>
        <v>0</v>
      </c>
      <c r="F325" s="24">
        <f>SUMIFS('Детализация отчётов'!N:N,'Детализация отчётов'!F:F,'Тех отчет'!B325,'Детализация отчётов'!J:J,"Продажа",'Детализация отчётов'!K:K,"Продажа")-SUMIFS('Детализация отчётов'!N:N,'Детализация отчётов'!F:F,'Тех отчет'!B325,'Детализация отчётов'!J:J,"Возврат",'Детализация отчётов'!K:K,"Возврат")</f>
        <v>0</v>
      </c>
      <c r="G325" s="24">
        <f>IFERROR(AVERAGEIFS('Детализация отчётов'!P:P,'Детализация отчётов'!F:F,'Тех отчет'!B325,'Детализация отчётов'!J:J,"Продажа",'Детализация отчётов'!K:K,"Продажа"),0)</f>
        <v>0</v>
      </c>
      <c r="H325" s="25" t="e">
        <f>INDEX('% выкупа'!B:B,MATCH(B325,'% выкупа'!A:A,0))</f>
        <v>#N/A</v>
      </c>
      <c r="I325" s="40">
        <f>IFERROR(INDEX(реклама!B:B,MATCH('Тех отчет'!B325,реклама!A:A,0)),0)</f>
        <v>0</v>
      </c>
      <c r="J325" s="24">
        <f>IFERROR(INDEX('Сумма по хранению'!B:B,MATCH(B325,'Сумма по хранению'!A:A,0)),0)</f>
        <v>0</v>
      </c>
      <c r="K325" s="24">
        <f>SUMIF('Детализация отчётов'!F:F,'Тех отчет'!B325, 'Детализация отчётов'!AK:AK)</f>
        <v>0</v>
      </c>
      <c r="L325" s="40" t="e">
        <f t="shared" si="36"/>
        <v>#DIV/0!</v>
      </c>
      <c r="M325" s="24" t="e">
        <f>INDEX('Остатки по складам'!B:B,MATCH(B325,'Остатки по складам'!A:A,0))</f>
        <v>#N/A</v>
      </c>
      <c r="N325" s="40">
        <f t="shared" si="37"/>
        <v>0</v>
      </c>
      <c r="O325" s="35">
        <f>SUMIF('Индекс локалицации'!A:A,'Тех отчет'!B325,'Индекс локалицации'!B:B)</f>
        <v>0</v>
      </c>
      <c r="P325" s="25" t="e">
        <f>AVERAGEIFS('Детализация отчётов'!W:W,'Детализация отчётов'!F:F,'Тех отчет'!B325,'Детализация отчётов'!J:J,"Продажа",'Детализация отчётов'!K:K,"Продажа")</f>
        <v>#DIV/0!</v>
      </c>
      <c r="Q325" s="23" t="e">
        <f>INDEX('Рейтинг по отзывам'!F:F,MATCH('Тех отчет'!B325,'Рейтинг по отзывам'!B:B,0))</f>
        <v>#N/A</v>
      </c>
      <c r="R325" s="26" t="e">
        <f>INDEX('рейтинг WB'!B:B,MATCH('Тех отчет'!B325,'рейтинг WB'!A:A,0))</f>
        <v>#N/A</v>
      </c>
      <c r="S325" s="27">
        <f>SUMIFS('Детализация отчётов'!AH:AH,'Детализация отчётов'!F:F,'Тех отчет'!B325,'Детализация отчётов'!J:J,"Продажа",'Детализация отчётов'!K:K,"Продажа")-SUMIFS('Детализация отчётов'!AH:AH,'Детализация отчётов'!F:F,'Тех отчет'!B325,'Детализация отчётов'!J:J,"Возврат",'Детализация отчётов'!K:K,"Возврат")</f>
        <v>0</v>
      </c>
      <c r="T325" s="23">
        <f>IFERROR(INDEX(Себестоимость!B:B,MATCH('Тех отчет'!B325,Себестоимость!A:A,0)),0)</f>
        <v>0</v>
      </c>
      <c r="U325" s="41" t="e">
        <f t="shared" si="38"/>
        <v>#DIV/0!</v>
      </c>
      <c r="V325" s="24">
        <f t="shared" ref="V325:V388" si="40">IFERROR(S325-I325-J325-K325-T325*F325-W325-Z325,0)</f>
        <v>0</v>
      </c>
      <c r="W325" s="42">
        <f t="shared" ref="W325:W378" si="41">(G325*F325)*$W$2</f>
        <v>0</v>
      </c>
      <c r="X325" s="40" t="e">
        <f t="shared" si="39"/>
        <v>#DIV/0!</v>
      </c>
      <c r="Y325" s="23" t="e">
        <f>AVERAGEIFS('Детализация отчётов'!T:T,'Детализация отчётов'!F:F,'Тех отчет'!B325,'Детализация отчётов'!J:J,"Продажа",'Детализация отчётов'!K:K,"Продажа")</f>
        <v>#DIV/0!</v>
      </c>
      <c r="Z325" s="23">
        <f>SUMIF('Детализация отчётов'!F:F,'Тех отчет'!B325, 'Детализация отчётов'!AC:AC)</f>
        <v>0</v>
      </c>
      <c r="AA325" s="28"/>
      <c r="AB325" s="28"/>
      <c r="AC325" s="28"/>
      <c r="AD325" s="28"/>
      <c r="AE325" s="28"/>
      <c r="AF325" s="28"/>
    </row>
    <row r="326" spans="1:32" ht="29.4" thickBot="1">
      <c r="A326" s="53" t="s">
        <v>75</v>
      </c>
      <c r="B326" s="39" t="s">
        <v>398</v>
      </c>
      <c r="C326" s="24">
        <f>SUMIF(Продажи!F:F,'Тех отчет'!B326,Продажи!M:M)</f>
        <v>0</v>
      </c>
      <c r="D326" s="24">
        <f>SUMIF(Продажи!F:F,'Тех отчет'!B326,Продажи!L:L)</f>
        <v>0</v>
      </c>
      <c r="E326" s="24">
        <f>SUMIFS('Детализация отчётов'!T:T,'Детализация отчётов'!F:F,'Тех отчет'!B326,'Детализация отчётов'!J:J,"Продажа",'Детализация отчётов'!K:K,"Продажа")-SUMIFS('Детализация отчётов'!T:T,'Детализация отчётов'!F:F,'Тех отчет'!B326,'Детализация отчётов'!J:J,"Возврат",'Детализация отчётов'!K:K,"Возврат")</f>
        <v>0</v>
      </c>
      <c r="F326" s="24">
        <f>SUMIFS('Детализация отчётов'!N:N,'Детализация отчётов'!F:F,'Тех отчет'!B326,'Детализация отчётов'!J:J,"Продажа",'Детализация отчётов'!K:K,"Продажа")-SUMIFS('Детализация отчётов'!N:N,'Детализация отчётов'!F:F,'Тех отчет'!B326,'Детализация отчётов'!J:J,"Возврат",'Детализация отчётов'!K:K,"Возврат")</f>
        <v>0</v>
      </c>
      <c r="G326" s="24">
        <f>IFERROR(AVERAGEIFS('Детализация отчётов'!P:P,'Детализация отчётов'!F:F,'Тех отчет'!B326,'Детализация отчётов'!J:J,"Продажа",'Детализация отчётов'!K:K,"Продажа"),0)</f>
        <v>0</v>
      </c>
      <c r="H326" s="25" t="e">
        <f>INDEX('% выкупа'!B:B,MATCH(B326,'% выкупа'!A:A,0))</f>
        <v>#N/A</v>
      </c>
      <c r="I326" s="40">
        <f>IFERROR(INDEX(реклама!B:B,MATCH('Тех отчет'!B326,реклама!A:A,0)),0)</f>
        <v>0</v>
      </c>
      <c r="J326" s="24">
        <f>IFERROR(INDEX('Сумма по хранению'!B:B,MATCH(B326,'Сумма по хранению'!A:A,0)),0)</f>
        <v>0</v>
      </c>
      <c r="K326" s="24">
        <f>SUMIF('Детализация отчётов'!F:F,'Тех отчет'!B326, 'Детализация отчётов'!AK:AK)</f>
        <v>0</v>
      </c>
      <c r="L326" s="40" t="e">
        <f t="shared" si="36"/>
        <v>#DIV/0!</v>
      </c>
      <c r="M326" s="24" t="e">
        <f>INDEX('Остатки по складам'!B:B,MATCH(B326,'Остатки по складам'!A:A,0))</f>
        <v>#N/A</v>
      </c>
      <c r="N326" s="40">
        <f t="shared" si="37"/>
        <v>0</v>
      </c>
      <c r="O326" s="35">
        <f>SUMIF('Индекс локалицации'!A:A,'Тех отчет'!B326,'Индекс локалицации'!B:B)</f>
        <v>0</v>
      </c>
      <c r="P326" s="25" t="e">
        <f>AVERAGEIFS('Детализация отчётов'!W:W,'Детализация отчётов'!F:F,'Тех отчет'!B326,'Детализация отчётов'!J:J,"Продажа",'Детализация отчётов'!K:K,"Продажа")</f>
        <v>#DIV/0!</v>
      </c>
      <c r="Q326" s="23" t="e">
        <f>INDEX('Рейтинг по отзывам'!F:F,MATCH('Тех отчет'!B326,'Рейтинг по отзывам'!B:B,0))</f>
        <v>#N/A</v>
      </c>
      <c r="R326" s="26" t="e">
        <f>INDEX('рейтинг WB'!B:B,MATCH('Тех отчет'!B326,'рейтинг WB'!A:A,0))</f>
        <v>#N/A</v>
      </c>
      <c r="S326" s="27">
        <f>SUMIFS('Детализация отчётов'!AH:AH,'Детализация отчётов'!F:F,'Тех отчет'!B326,'Детализация отчётов'!J:J,"Продажа",'Детализация отчётов'!K:K,"Продажа")-SUMIFS('Детализация отчётов'!AH:AH,'Детализация отчётов'!F:F,'Тех отчет'!B326,'Детализация отчётов'!J:J,"Возврат",'Детализация отчётов'!K:K,"Возврат")</f>
        <v>0</v>
      </c>
      <c r="T326" s="23">
        <f>IFERROR(INDEX(Себестоимость!B:B,MATCH('Тех отчет'!B326,Себестоимость!A:A,0)),0)</f>
        <v>0</v>
      </c>
      <c r="U326" s="41" t="e">
        <f t="shared" si="38"/>
        <v>#DIV/0!</v>
      </c>
      <c r="V326" s="24">
        <f t="shared" si="40"/>
        <v>0</v>
      </c>
      <c r="W326" s="42">
        <f t="shared" si="41"/>
        <v>0</v>
      </c>
      <c r="X326" s="40" t="e">
        <f t="shared" si="39"/>
        <v>#DIV/0!</v>
      </c>
      <c r="Y326" s="23" t="e">
        <f>AVERAGEIFS('Детализация отчётов'!T:T,'Детализация отчётов'!F:F,'Тех отчет'!B326,'Детализация отчётов'!J:J,"Продажа",'Детализация отчётов'!K:K,"Продажа")</f>
        <v>#DIV/0!</v>
      </c>
      <c r="Z326" s="23">
        <f>SUMIF('Детализация отчётов'!F:F,'Тех отчет'!B326, 'Детализация отчётов'!AC:AC)</f>
        <v>0</v>
      </c>
      <c r="AA326" s="28"/>
      <c r="AB326" s="28"/>
      <c r="AC326" s="28"/>
      <c r="AD326" s="28"/>
      <c r="AE326" s="28"/>
      <c r="AF326" s="28"/>
    </row>
    <row r="327" spans="1:32" ht="15" thickBot="1">
      <c r="A327" s="23"/>
      <c r="B327" s="39" t="s">
        <v>414</v>
      </c>
      <c r="C327" s="24">
        <f>SUMIF(Продажи!F:F,'Тех отчет'!B327,Продажи!M:M)</f>
        <v>0</v>
      </c>
      <c r="D327" s="24">
        <f>SUMIF(Продажи!F:F,'Тех отчет'!B327,Продажи!L:L)</f>
        <v>0</v>
      </c>
      <c r="E327" s="24">
        <f>SUMIFS('Детализация отчётов'!T:T,'Детализация отчётов'!F:F,'Тех отчет'!B327,'Детализация отчётов'!J:J,"Продажа",'Детализация отчётов'!K:K,"Продажа")-SUMIFS('Детализация отчётов'!T:T,'Детализация отчётов'!F:F,'Тех отчет'!B327,'Детализация отчётов'!J:J,"Возврат",'Детализация отчётов'!K:K,"Возврат")</f>
        <v>0</v>
      </c>
      <c r="F327" s="24">
        <f>SUMIFS('Детализация отчётов'!N:N,'Детализация отчётов'!F:F,'Тех отчет'!B327,'Детализация отчётов'!J:J,"Продажа",'Детализация отчётов'!K:K,"Продажа")-SUMIFS('Детализация отчётов'!N:N,'Детализация отчётов'!F:F,'Тех отчет'!B327,'Детализация отчётов'!J:J,"Возврат",'Детализация отчётов'!K:K,"Возврат")</f>
        <v>0</v>
      </c>
      <c r="G327" s="24">
        <f>IFERROR(AVERAGEIFS('Детализация отчётов'!P:P,'Детализация отчётов'!F:F,'Тех отчет'!B327,'Детализация отчётов'!J:J,"Продажа",'Детализация отчётов'!K:K,"Продажа"),0)</f>
        <v>0</v>
      </c>
      <c r="H327" s="25" t="e">
        <f>INDEX('% выкупа'!B:B,MATCH(B327,'% выкупа'!A:A,0))</f>
        <v>#N/A</v>
      </c>
      <c r="I327" s="40">
        <f>IFERROR(INDEX(реклама!B:B,MATCH('Тех отчет'!B327,реклама!A:A,0)),0)</f>
        <v>0</v>
      </c>
      <c r="J327" s="24">
        <f>IFERROR(INDEX('Сумма по хранению'!B:B,MATCH(B327,'Сумма по хранению'!A:A,0)),0)</f>
        <v>0</v>
      </c>
      <c r="K327" s="24">
        <f>SUMIF('Детализация отчётов'!F:F,'Тех отчет'!B327, 'Детализация отчётов'!AK:AK)</f>
        <v>0</v>
      </c>
      <c r="L327" s="40" t="e">
        <f t="shared" si="36"/>
        <v>#DIV/0!</v>
      </c>
      <c r="M327" s="24" t="e">
        <f>INDEX('Остатки по складам'!B:B,MATCH(B327,'Остатки по складам'!A:A,0))</f>
        <v>#N/A</v>
      </c>
      <c r="N327" s="40">
        <f t="shared" si="37"/>
        <v>0</v>
      </c>
      <c r="O327" s="35">
        <f>SUMIF('Индекс локалицации'!A:A,'Тех отчет'!B327,'Индекс локалицации'!B:B)</f>
        <v>0</v>
      </c>
      <c r="P327" s="25" t="e">
        <f>AVERAGEIFS('Детализация отчётов'!W:W,'Детализация отчётов'!F:F,'Тех отчет'!B327,'Детализация отчётов'!J:J,"Продажа",'Детализация отчётов'!K:K,"Продажа")</f>
        <v>#DIV/0!</v>
      </c>
      <c r="Q327" s="23" t="e">
        <f>INDEX('Рейтинг по отзывам'!F:F,MATCH('Тех отчет'!B327,'Рейтинг по отзывам'!B:B,0))</f>
        <v>#N/A</v>
      </c>
      <c r="R327" s="26" t="e">
        <f>INDEX('рейтинг WB'!B:B,MATCH('Тех отчет'!B327,'рейтинг WB'!A:A,0))</f>
        <v>#N/A</v>
      </c>
      <c r="S327" s="27">
        <f>SUMIFS('Детализация отчётов'!AH:AH,'Детализация отчётов'!F:F,'Тех отчет'!B327,'Детализация отчётов'!J:J,"Продажа",'Детализация отчётов'!K:K,"Продажа")-SUMIFS('Детализация отчётов'!AH:AH,'Детализация отчётов'!F:F,'Тех отчет'!B327,'Детализация отчётов'!J:J,"Возврат",'Детализация отчётов'!K:K,"Возврат")</f>
        <v>0</v>
      </c>
      <c r="T327" s="23">
        <f>IFERROR(INDEX(Себестоимость!B:B,MATCH('Тех отчет'!B327,Себестоимость!A:A,0)),0)</f>
        <v>0</v>
      </c>
      <c r="U327" s="41" t="e">
        <f t="shared" si="38"/>
        <v>#DIV/0!</v>
      </c>
      <c r="V327" s="24">
        <f t="shared" si="40"/>
        <v>0</v>
      </c>
      <c r="W327" s="42">
        <f t="shared" si="41"/>
        <v>0</v>
      </c>
      <c r="X327" s="40" t="e">
        <f t="shared" si="39"/>
        <v>#DIV/0!</v>
      </c>
      <c r="Y327" s="23" t="e">
        <f>AVERAGEIFS('Детализация отчётов'!T:T,'Детализация отчётов'!F:F,'Тех отчет'!B327,'Детализация отчётов'!J:J,"Продажа",'Детализация отчётов'!K:K,"Продажа")</f>
        <v>#DIV/0!</v>
      </c>
      <c r="Z327" s="23">
        <f>SUMIF('Детализация отчётов'!F:F,'Тех отчет'!B327, 'Детализация отчётов'!AC:AC)</f>
        <v>0</v>
      </c>
      <c r="AA327" s="28"/>
      <c r="AB327" s="28"/>
      <c r="AC327" s="28"/>
      <c r="AD327" s="28"/>
      <c r="AE327" s="28"/>
      <c r="AF327" s="28"/>
    </row>
    <row r="328" spans="1:32" ht="27.6" thickBot="1">
      <c r="A328" s="23" t="s">
        <v>75</v>
      </c>
      <c r="B328" s="39" t="s">
        <v>243</v>
      </c>
      <c r="C328" s="24">
        <f>SUMIF(Продажи!F:F,'Тех отчет'!B328,Продажи!M:M)</f>
        <v>0</v>
      </c>
      <c r="D328" s="24">
        <f>SUMIF(Продажи!F:F,'Тех отчет'!B328,Продажи!L:L)</f>
        <v>0</v>
      </c>
      <c r="E328" s="24">
        <f>SUMIFS('Детализация отчётов'!T:T,'Детализация отчётов'!F:F,'Тех отчет'!B328,'Детализация отчётов'!J:J,"Продажа",'Детализация отчётов'!K:K,"Продажа")-SUMIFS('Детализация отчётов'!T:T,'Детализация отчётов'!F:F,'Тех отчет'!B328,'Детализация отчётов'!J:J,"Возврат",'Детализация отчётов'!K:K,"Возврат")</f>
        <v>0</v>
      </c>
      <c r="F328" s="24">
        <f>SUMIFS('Детализация отчётов'!N:N,'Детализация отчётов'!F:F,'Тех отчет'!B328,'Детализация отчётов'!J:J,"Продажа",'Детализация отчётов'!K:K,"Продажа")-SUMIFS('Детализация отчётов'!N:N,'Детализация отчётов'!F:F,'Тех отчет'!B328,'Детализация отчётов'!J:J,"Возврат",'Детализация отчётов'!K:K,"Возврат")</f>
        <v>0</v>
      </c>
      <c r="G328" s="24">
        <f>IFERROR(AVERAGEIFS('Детализация отчётов'!P:P,'Детализация отчётов'!F:F,'Тех отчет'!B328,'Детализация отчётов'!J:J,"Продажа",'Детализация отчётов'!K:K,"Продажа"),0)</f>
        <v>0</v>
      </c>
      <c r="H328" s="25" t="e">
        <f>INDEX('% выкупа'!B:B,MATCH(B328,'% выкупа'!A:A,0))</f>
        <v>#N/A</v>
      </c>
      <c r="I328" s="40">
        <f>IFERROR(INDEX(реклама!B:B,MATCH('Тех отчет'!B328,реклама!A:A,0)),0)</f>
        <v>0</v>
      </c>
      <c r="J328" s="24">
        <f>IFERROR(INDEX('Сумма по хранению'!B:B,MATCH(B328,'Сумма по хранению'!A:A,0)),0)</f>
        <v>0</v>
      </c>
      <c r="K328" s="24">
        <f>SUMIF('Детализация отчётов'!F:F,'Тех отчет'!B328, 'Детализация отчётов'!AK:AK)</f>
        <v>0</v>
      </c>
      <c r="L328" s="40" t="e">
        <f t="shared" si="36"/>
        <v>#DIV/0!</v>
      </c>
      <c r="M328" s="24" t="e">
        <f>INDEX('Остатки по складам'!B:B,MATCH(B328,'Остатки по складам'!A:A,0))</f>
        <v>#N/A</v>
      </c>
      <c r="N328" s="40">
        <f t="shared" si="37"/>
        <v>0</v>
      </c>
      <c r="O328" s="35">
        <f>SUMIF('Индекс локалицации'!A:A,'Тех отчет'!B328,'Индекс локалицации'!B:B)</f>
        <v>0</v>
      </c>
      <c r="P328" s="25" t="e">
        <f>AVERAGEIFS('Детализация отчётов'!W:W,'Детализация отчётов'!F:F,'Тех отчет'!B328,'Детализация отчётов'!J:J,"Продажа",'Детализация отчётов'!K:K,"Продажа")</f>
        <v>#DIV/0!</v>
      </c>
      <c r="Q328" s="23" t="e">
        <f>INDEX('Рейтинг по отзывам'!F:F,MATCH('Тех отчет'!B328,'Рейтинг по отзывам'!B:B,0))</f>
        <v>#N/A</v>
      </c>
      <c r="R328" s="26" t="e">
        <f>INDEX('рейтинг WB'!B:B,MATCH('Тех отчет'!B328,'рейтинг WB'!A:A,0))</f>
        <v>#N/A</v>
      </c>
      <c r="S328" s="27">
        <f>SUMIFS('Детализация отчётов'!AH:AH,'Детализация отчётов'!F:F,'Тех отчет'!B328,'Детализация отчётов'!J:J,"Продажа",'Детализация отчётов'!K:K,"Продажа")-SUMIFS('Детализация отчётов'!AH:AH,'Детализация отчётов'!F:F,'Тех отчет'!B328,'Детализация отчётов'!J:J,"Возврат",'Детализация отчётов'!K:K,"Возврат")</f>
        <v>0</v>
      </c>
      <c r="T328" s="23">
        <f>IFERROR(INDEX(Себестоимость!B:B,MATCH('Тех отчет'!B328,Себестоимость!A:A,0)),0)</f>
        <v>0</v>
      </c>
      <c r="U328" s="41" t="e">
        <f t="shared" si="38"/>
        <v>#DIV/0!</v>
      </c>
      <c r="V328" s="24">
        <f t="shared" si="40"/>
        <v>0</v>
      </c>
      <c r="W328" s="42">
        <f t="shared" si="41"/>
        <v>0</v>
      </c>
      <c r="X328" s="40" t="e">
        <f t="shared" si="39"/>
        <v>#DIV/0!</v>
      </c>
      <c r="Y328" s="23" t="e">
        <f>AVERAGEIFS('Детализация отчётов'!T:T,'Детализация отчётов'!F:F,'Тех отчет'!B328,'Детализация отчётов'!J:J,"Продажа",'Детализация отчётов'!K:K,"Продажа")</f>
        <v>#DIV/0!</v>
      </c>
      <c r="Z328" s="23">
        <f>SUMIF('Детализация отчётов'!F:F,'Тех отчет'!B328, 'Детализация отчётов'!AC:AC)</f>
        <v>0</v>
      </c>
      <c r="AA328" s="28"/>
      <c r="AB328" s="28"/>
      <c r="AC328" s="28"/>
      <c r="AD328" s="28"/>
      <c r="AE328" s="28"/>
      <c r="AF328" s="28"/>
    </row>
    <row r="329" spans="1:32" ht="27.6" thickBot="1">
      <c r="A329" s="23" t="s">
        <v>75</v>
      </c>
      <c r="B329" s="39" t="s">
        <v>406</v>
      </c>
      <c r="C329" s="24">
        <f>SUMIF(Продажи!F:F,'Тех отчет'!B329,Продажи!M:M)</f>
        <v>0</v>
      </c>
      <c r="D329" s="24">
        <f>SUMIF(Продажи!F:F,'Тех отчет'!B329,Продажи!L:L)</f>
        <v>0</v>
      </c>
      <c r="E329" s="24">
        <f>SUMIFS('Детализация отчётов'!T:T,'Детализация отчётов'!F:F,'Тех отчет'!B329,'Детализация отчётов'!J:J,"Продажа",'Детализация отчётов'!K:K,"Продажа")-SUMIFS('Детализация отчётов'!T:T,'Детализация отчётов'!F:F,'Тех отчет'!B329,'Детализация отчётов'!J:J,"Возврат",'Детализация отчётов'!K:K,"Возврат")</f>
        <v>0</v>
      </c>
      <c r="F329" s="24">
        <f>SUMIFS('Детализация отчётов'!N:N,'Детализация отчётов'!F:F,'Тех отчет'!B329,'Детализация отчётов'!J:J,"Продажа",'Детализация отчётов'!K:K,"Продажа")-SUMIFS('Детализация отчётов'!N:N,'Детализация отчётов'!F:F,'Тех отчет'!B329,'Детализация отчётов'!J:J,"Возврат",'Детализация отчётов'!K:K,"Возврат")</f>
        <v>0</v>
      </c>
      <c r="G329" s="24">
        <f>IFERROR(AVERAGEIFS('Детализация отчётов'!P:P,'Детализация отчётов'!F:F,'Тех отчет'!B329,'Детализация отчётов'!J:J,"Продажа",'Детализация отчётов'!K:K,"Продажа"),0)</f>
        <v>0</v>
      </c>
      <c r="H329" s="25" t="e">
        <f>INDEX('% выкупа'!B:B,MATCH(B329,'% выкупа'!A:A,0))</f>
        <v>#N/A</v>
      </c>
      <c r="I329" s="40">
        <f>IFERROR(INDEX(реклама!B:B,MATCH('Тех отчет'!B329,реклама!A:A,0)),0)</f>
        <v>0</v>
      </c>
      <c r="J329" s="24">
        <f>IFERROR(INDEX('Сумма по хранению'!B:B,MATCH(B329,'Сумма по хранению'!A:A,0)),0)</f>
        <v>0</v>
      </c>
      <c r="K329" s="24">
        <f>SUMIF('Детализация отчётов'!F:F,'Тех отчет'!B329, 'Детализация отчётов'!AK:AK)</f>
        <v>0</v>
      </c>
      <c r="L329" s="40" t="e">
        <f t="shared" si="36"/>
        <v>#DIV/0!</v>
      </c>
      <c r="M329" s="24" t="e">
        <f>INDEX('Остатки по складам'!B:B,MATCH(B329,'Остатки по складам'!A:A,0))</f>
        <v>#N/A</v>
      </c>
      <c r="N329" s="40">
        <f t="shared" si="37"/>
        <v>0</v>
      </c>
      <c r="O329" s="35">
        <f>SUMIF('Индекс локалицации'!A:A,'Тех отчет'!B329,'Индекс локалицации'!B:B)</f>
        <v>0</v>
      </c>
      <c r="P329" s="25" t="e">
        <f>AVERAGEIFS('Детализация отчётов'!W:W,'Детализация отчётов'!F:F,'Тех отчет'!B329,'Детализация отчётов'!J:J,"Продажа",'Детализация отчётов'!K:K,"Продажа")</f>
        <v>#DIV/0!</v>
      </c>
      <c r="Q329" s="23" t="e">
        <f>INDEX('Рейтинг по отзывам'!F:F,MATCH('Тех отчет'!B329,'Рейтинг по отзывам'!B:B,0))</f>
        <v>#N/A</v>
      </c>
      <c r="R329" s="26" t="e">
        <f>INDEX('рейтинг WB'!B:B,MATCH('Тех отчет'!B329,'рейтинг WB'!A:A,0))</f>
        <v>#N/A</v>
      </c>
      <c r="S329" s="27">
        <f>SUMIFS('Детализация отчётов'!AH:AH,'Детализация отчётов'!F:F,'Тех отчет'!B329,'Детализация отчётов'!J:J,"Продажа",'Детализация отчётов'!K:K,"Продажа")-SUMIFS('Детализация отчётов'!AH:AH,'Детализация отчётов'!F:F,'Тех отчет'!B329,'Детализация отчётов'!J:J,"Возврат",'Детализация отчётов'!K:K,"Возврат")</f>
        <v>0</v>
      </c>
      <c r="T329" s="23">
        <f>IFERROR(INDEX(Себестоимость!B:B,MATCH('Тех отчет'!B329,Себестоимость!A:A,0)),0)</f>
        <v>0</v>
      </c>
      <c r="U329" s="41" t="e">
        <f t="shared" si="38"/>
        <v>#DIV/0!</v>
      </c>
      <c r="V329" s="24">
        <f t="shared" si="40"/>
        <v>0</v>
      </c>
      <c r="W329" s="42">
        <f t="shared" si="41"/>
        <v>0</v>
      </c>
      <c r="X329" s="40" t="e">
        <f t="shared" si="39"/>
        <v>#DIV/0!</v>
      </c>
      <c r="Y329" s="23" t="e">
        <f>AVERAGEIFS('Детализация отчётов'!T:T,'Детализация отчётов'!F:F,'Тех отчет'!B329,'Детализация отчётов'!J:J,"Продажа",'Детализация отчётов'!K:K,"Продажа")</f>
        <v>#DIV/0!</v>
      </c>
      <c r="Z329" s="23">
        <f>SUMIF('Детализация отчётов'!F:F,'Тех отчет'!B329, 'Детализация отчётов'!AC:AC)</f>
        <v>0</v>
      </c>
      <c r="AA329" s="28"/>
      <c r="AB329" s="28"/>
      <c r="AC329" s="28"/>
      <c r="AD329" s="28"/>
      <c r="AE329" s="28"/>
      <c r="AF329" s="28"/>
    </row>
    <row r="330" spans="1:32" ht="27.6" thickBot="1">
      <c r="A330" s="23" t="s">
        <v>75</v>
      </c>
      <c r="B330" s="39" t="s">
        <v>366</v>
      </c>
      <c r="C330" s="24">
        <f>SUMIF(Продажи!F:F,'Тех отчет'!B330,Продажи!M:M)</f>
        <v>0</v>
      </c>
      <c r="D330" s="24">
        <f>SUMIF(Продажи!F:F,'Тех отчет'!B330,Продажи!L:L)</f>
        <v>0</v>
      </c>
      <c r="E330" s="24">
        <f>SUMIFS('Детализация отчётов'!T:T,'Детализация отчётов'!F:F,'Тех отчет'!B330,'Детализация отчётов'!J:J,"Продажа",'Детализация отчётов'!K:K,"Продажа")-SUMIFS('Детализация отчётов'!T:T,'Детализация отчётов'!F:F,'Тех отчет'!B330,'Детализация отчётов'!J:J,"Возврат",'Детализация отчётов'!K:K,"Возврат")</f>
        <v>0</v>
      </c>
      <c r="F330" s="24">
        <f>SUMIFS('Детализация отчётов'!N:N,'Детализация отчётов'!F:F,'Тех отчет'!B330,'Детализация отчётов'!J:J,"Продажа",'Детализация отчётов'!K:K,"Продажа")-SUMIFS('Детализация отчётов'!N:N,'Детализация отчётов'!F:F,'Тех отчет'!B330,'Детализация отчётов'!J:J,"Возврат",'Детализация отчётов'!K:K,"Возврат")</f>
        <v>0</v>
      </c>
      <c r="G330" s="24">
        <f>IFERROR(AVERAGEIFS('Детализация отчётов'!P:P,'Детализация отчётов'!F:F,'Тех отчет'!B330,'Детализация отчётов'!J:J,"Продажа",'Детализация отчётов'!K:K,"Продажа"),0)</f>
        <v>0</v>
      </c>
      <c r="H330" s="25" t="e">
        <f>INDEX('% выкупа'!B:B,MATCH(B330,'% выкупа'!A:A,0))</f>
        <v>#N/A</v>
      </c>
      <c r="I330" s="40">
        <f>IFERROR(INDEX(реклама!B:B,MATCH('Тех отчет'!B330,реклама!A:A,0)),0)</f>
        <v>0</v>
      </c>
      <c r="J330" s="24">
        <f>IFERROR(INDEX('Сумма по хранению'!B:B,MATCH(B330,'Сумма по хранению'!A:A,0)),0)</f>
        <v>0</v>
      </c>
      <c r="K330" s="24">
        <f>SUMIF('Детализация отчётов'!F:F,'Тех отчет'!B330, 'Детализация отчётов'!AK:AK)</f>
        <v>0</v>
      </c>
      <c r="L330" s="40" t="e">
        <f t="shared" si="36"/>
        <v>#DIV/0!</v>
      </c>
      <c r="M330" s="24" t="e">
        <f>INDEX('Остатки по складам'!B:B,MATCH(B330,'Остатки по складам'!A:A,0))</f>
        <v>#N/A</v>
      </c>
      <c r="N330" s="40">
        <f t="shared" si="37"/>
        <v>0</v>
      </c>
      <c r="O330" s="35">
        <f>SUMIF('Индекс локалицации'!A:A,'Тех отчет'!B330,'Индекс локалицации'!B:B)</f>
        <v>0</v>
      </c>
      <c r="P330" s="25" t="e">
        <f>AVERAGEIFS('Детализация отчётов'!W:W,'Детализация отчётов'!F:F,'Тех отчет'!B330,'Детализация отчётов'!J:J,"Продажа",'Детализация отчётов'!K:K,"Продажа")</f>
        <v>#DIV/0!</v>
      </c>
      <c r="Q330" s="23" t="e">
        <f>INDEX('Рейтинг по отзывам'!F:F,MATCH('Тех отчет'!B330,'Рейтинг по отзывам'!B:B,0))</f>
        <v>#N/A</v>
      </c>
      <c r="R330" s="26" t="e">
        <f>INDEX('рейтинг WB'!B:B,MATCH('Тех отчет'!B330,'рейтинг WB'!A:A,0))</f>
        <v>#N/A</v>
      </c>
      <c r="S330" s="27">
        <f>SUMIFS('Детализация отчётов'!AH:AH,'Детализация отчётов'!F:F,'Тех отчет'!B330,'Детализация отчётов'!J:J,"Продажа",'Детализация отчётов'!K:K,"Продажа")-SUMIFS('Детализация отчётов'!AH:AH,'Детализация отчётов'!F:F,'Тех отчет'!B330,'Детализация отчётов'!J:J,"Возврат",'Детализация отчётов'!K:K,"Возврат")</f>
        <v>0</v>
      </c>
      <c r="T330" s="23">
        <f>IFERROR(INDEX(Себестоимость!B:B,MATCH('Тех отчет'!B330,Себестоимость!A:A,0)),0)</f>
        <v>0</v>
      </c>
      <c r="U330" s="41" t="e">
        <f t="shared" si="38"/>
        <v>#DIV/0!</v>
      </c>
      <c r="V330" s="24">
        <f t="shared" si="40"/>
        <v>0</v>
      </c>
      <c r="W330" s="42">
        <f t="shared" si="41"/>
        <v>0</v>
      </c>
      <c r="X330" s="40" t="e">
        <f t="shared" si="39"/>
        <v>#DIV/0!</v>
      </c>
      <c r="Y330" s="23" t="e">
        <f>AVERAGEIFS('Детализация отчётов'!T:T,'Детализация отчётов'!F:F,'Тех отчет'!B330,'Детализация отчётов'!J:J,"Продажа",'Детализация отчётов'!K:K,"Продажа")</f>
        <v>#DIV/0!</v>
      </c>
      <c r="Z330" s="23">
        <f>SUMIF('Детализация отчётов'!F:F,'Тех отчет'!B330, 'Детализация отчётов'!AC:AC)</f>
        <v>0</v>
      </c>
      <c r="AA330" s="28"/>
      <c r="AB330" s="28"/>
      <c r="AC330" s="28"/>
      <c r="AD330" s="28"/>
      <c r="AE330" s="28"/>
      <c r="AF330" s="28"/>
    </row>
    <row r="331" spans="1:32" ht="27.6" thickBot="1">
      <c r="A331" s="23" t="s">
        <v>75</v>
      </c>
      <c r="B331" s="39" t="s">
        <v>343</v>
      </c>
      <c r="C331" s="24">
        <f>SUMIF(Продажи!F:F,'Тех отчет'!B331,Продажи!M:M)</f>
        <v>0</v>
      </c>
      <c r="D331" s="24">
        <f>SUMIF(Продажи!F:F,'Тех отчет'!B331,Продажи!L:L)</f>
        <v>0</v>
      </c>
      <c r="E331" s="24">
        <f>SUMIFS('Детализация отчётов'!T:T,'Детализация отчётов'!F:F,'Тех отчет'!B331,'Детализация отчётов'!J:J,"Продажа",'Детализация отчётов'!K:K,"Продажа")-SUMIFS('Детализация отчётов'!T:T,'Детализация отчётов'!F:F,'Тех отчет'!B331,'Детализация отчётов'!J:J,"Возврат",'Детализация отчётов'!K:K,"Возврат")</f>
        <v>0</v>
      </c>
      <c r="F331" s="24">
        <f>SUMIFS('Детализация отчётов'!N:N,'Детализация отчётов'!F:F,'Тех отчет'!B331,'Детализация отчётов'!J:J,"Продажа",'Детализация отчётов'!K:K,"Продажа")-SUMIFS('Детализация отчётов'!N:N,'Детализация отчётов'!F:F,'Тех отчет'!B331,'Детализация отчётов'!J:J,"Возврат",'Детализация отчётов'!K:K,"Возврат")</f>
        <v>0</v>
      </c>
      <c r="G331" s="24">
        <f>IFERROR(AVERAGEIFS('Детализация отчётов'!P:P,'Детализация отчётов'!F:F,'Тех отчет'!B331,'Детализация отчётов'!J:J,"Продажа",'Детализация отчётов'!K:K,"Продажа"),0)</f>
        <v>0</v>
      </c>
      <c r="H331" s="25" t="e">
        <f>INDEX('% выкупа'!B:B,MATCH(B331,'% выкупа'!A:A,0))</f>
        <v>#N/A</v>
      </c>
      <c r="I331" s="40">
        <f>IFERROR(INDEX(реклама!B:B,MATCH('Тех отчет'!B331,реклама!A:A,0)),0)</f>
        <v>0</v>
      </c>
      <c r="J331" s="24">
        <f>IFERROR(INDEX('Сумма по хранению'!B:B,MATCH(B331,'Сумма по хранению'!A:A,0)),0)</f>
        <v>0</v>
      </c>
      <c r="K331" s="24">
        <f>SUMIF('Детализация отчётов'!F:F,'Тех отчет'!B331, 'Детализация отчётов'!AK:AK)</f>
        <v>0</v>
      </c>
      <c r="L331" s="40" t="e">
        <f t="shared" si="36"/>
        <v>#DIV/0!</v>
      </c>
      <c r="M331" s="24" t="e">
        <f>INDEX('Остатки по складам'!B:B,MATCH(B331,'Остатки по складам'!A:A,0))</f>
        <v>#N/A</v>
      </c>
      <c r="N331" s="40">
        <f t="shared" si="37"/>
        <v>0</v>
      </c>
      <c r="O331" s="35">
        <f>SUMIF('Индекс локалицации'!A:A,'Тех отчет'!B331,'Индекс локалицации'!B:B)</f>
        <v>0</v>
      </c>
      <c r="P331" s="25" t="e">
        <f>AVERAGEIFS('Детализация отчётов'!W:W,'Детализация отчётов'!F:F,'Тех отчет'!B331,'Детализация отчётов'!J:J,"Продажа",'Детализация отчётов'!K:K,"Продажа")</f>
        <v>#DIV/0!</v>
      </c>
      <c r="Q331" s="23" t="e">
        <f>INDEX('Рейтинг по отзывам'!F:F,MATCH('Тех отчет'!B331,'Рейтинг по отзывам'!B:B,0))</f>
        <v>#N/A</v>
      </c>
      <c r="R331" s="26" t="e">
        <f>INDEX('рейтинг WB'!B:B,MATCH('Тех отчет'!B331,'рейтинг WB'!A:A,0))</f>
        <v>#N/A</v>
      </c>
      <c r="S331" s="27">
        <f>SUMIFS('Детализация отчётов'!AH:AH,'Детализация отчётов'!F:F,'Тех отчет'!B331,'Детализация отчётов'!J:J,"Продажа",'Детализация отчётов'!K:K,"Продажа")-SUMIFS('Детализация отчётов'!AH:AH,'Детализация отчётов'!F:F,'Тех отчет'!B331,'Детализация отчётов'!J:J,"Возврат",'Детализация отчётов'!K:K,"Возврат")</f>
        <v>0</v>
      </c>
      <c r="T331" s="23">
        <f>IFERROR(INDEX(Себестоимость!B:B,MATCH('Тех отчет'!B331,Себестоимость!A:A,0)),0)</f>
        <v>0</v>
      </c>
      <c r="U331" s="41" t="e">
        <f t="shared" si="38"/>
        <v>#DIV/0!</v>
      </c>
      <c r="V331" s="24">
        <f t="shared" si="40"/>
        <v>0</v>
      </c>
      <c r="W331" s="42">
        <f t="shared" si="41"/>
        <v>0</v>
      </c>
      <c r="X331" s="40" t="e">
        <f t="shared" si="39"/>
        <v>#DIV/0!</v>
      </c>
      <c r="Y331" s="23" t="e">
        <f>AVERAGEIFS('Детализация отчётов'!T:T,'Детализация отчётов'!F:F,'Тех отчет'!B331,'Детализация отчётов'!J:J,"Продажа",'Детализация отчётов'!K:K,"Продажа")</f>
        <v>#DIV/0!</v>
      </c>
      <c r="Z331" s="23">
        <f>SUMIF('Детализация отчётов'!F:F,'Тех отчет'!B331, 'Детализация отчётов'!AC:AC)</f>
        <v>0</v>
      </c>
      <c r="AA331" s="28"/>
      <c r="AB331" s="28"/>
      <c r="AC331" s="28"/>
      <c r="AD331" s="28"/>
      <c r="AE331" s="28"/>
      <c r="AF331" s="28"/>
    </row>
    <row r="332" spans="1:32" ht="27.6" thickBot="1">
      <c r="A332" s="23" t="s">
        <v>75</v>
      </c>
      <c r="B332" s="39" t="s">
        <v>378</v>
      </c>
      <c r="C332" s="24">
        <f>SUMIF(Продажи!F:F,'Тех отчет'!B332,Продажи!M:M)</f>
        <v>0</v>
      </c>
      <c r="D332" s="24">
        <f>SUMIF(Продажи!F:F,'Тех отчет'!B332,Продажи!L:L)</f>
        <v>0</v>
      </c>
      <c r="E332" s="24">
        <f>SUMIFS('Детализация отчётов'!T:T,'Детализация отчётов'!F:F,'Тех отчет'!B332,'Детализация отчётов'!J:J,"Продажа",'Детализация отчётов'!K:K,"Продажа")-SUMIFS('Детализация отчётов'!T:T,'Детализация отчётов'!F:F,'Тех отчет'!B332,'Детализация отчётов'!J:J,"Возврат",'Детализация отчётов'!K:K,"Возврат")</f>
        <v>0</v>
      </c>
      <c r="F332" s="24">
        <f>SUMIFS('Детализация отчётов'!N:N,'Детализация отчётов'!F:F,'Тех отчет'!B332,'Детализация отчётов'!J:J,"Продажа",'Детализация отчётов'!K:K,"Продажа")-SUMIFS('Детализация отчётов'!N:N,'Детализация отчётов'!F:F,'Тех отчет'!B332,'Детализация отчётов'!J:J,"Возврат",'Детализация отчётов'!K:K,"Возврат")</f>
        <v>0</v>
      </c>
      <c r="G332" s="24">
        <f>IFERROR(AVERAGEIFS('Детализация отчётов'!P:P,'Детализация отчётов'!F:F,'Тех отчет'!B332,'Детализация отчётов'!J:J,"Продажа",'Детализация отчётов'!K:K,"Продажа"),0)</f>
        <v>0</v>
      </c>
      <c r="H332" s="25" t="e">
        <f>INDEX('% выкупа'!B:B,MATCH(B332,'% выкупа'!A:A,0))</f>
        <v>#N/A</v>
      </c>
      <c r="I332" s="40">
        <f>IFERROR(INDEX(реклама!B:B,MATCH('Тех отчет'!B332,реклама!A:A,0)),0)</f>
        <v>0</v>
      </c>
      <c r="J332" s="24">
        <f>IFERROR(INDEX('Сумма по хранению'!B:B,MATCH(B332,'Сумма по хранению'!A:A,0)),0)</f>
        <v>0</v>
      </c>
      <c r="K332" s="24">
        <f>SUMIF('Детализация отчётов'!F:F,'Тех отчет'!B332, 'Детализация отчётов'!AK:AK)</f>
        <v>0</v>
      </c>
      <c r="L332" s="40" t="e">
        <f t="shared" si="36"/>
        <v>#DIV/0!</v>
      </c>
      <c r="M332" s="24" t="e">
        <f>INDEX('Остатки по складам'!B:B,MATCH(B332,'Остатки по складам'!A:A,0))</f>
        <v>#N/A</v>
      </c>
      <c r="N332" s="40">
        <f t="shared" si="37"/>
        <v>0</v>
      </c>
      <c r="O332" s="35">
        <f>SUMIF('Индекс локалицации'!A:A,'Тех отчет'!B332,'Индекс локалицации'!B:B)</f>
        <v>0</v>
      </c>
      <c r="P332" s="25" t="e">
        <f>AVERAGEIFS('Детализация отчётов'!W:W,'Детализация отчётов'!F:F,'Тех отчет'!B332,'Детализация отчётов'!J:J,"Продажа",'Детализация отчётов'!K:K,"Продажа")</f>
        <v>#DIV/0!</v>
      </c>
      <c r="Q332" s="23" t="e">
        <f>INDEX('Рейтинг по отзывам'!F:F,MATCH('Тех отчет'!B332,'Рейтинг по отзывам'!B:B,0))</f>
        <v>#N/A</v>
      </c>
      <c r="R332" s="26" t="e">
        <f>INDEX('рейтинг WB'!B:B,MATCH('Тех отчет'!B332,'рейтинг WB'!A:A,0))</f>
        <v>#N/A</v>
      </c>
      <c r="S332" s="27">
        <f>SUMIFS('Детализация отчётов'!AH:AH,'Детализация отчётов'!F:F,'Тех отчет'!B332,'Детализация отчётов'!J:J,"Продажа",'Детализация отчётов'!K:K,"Продажа")-SUMIFS('Детализация отчётов'!AH:AH,'Детализация отчётов'!F:F,'Тех отчет'!B332,'Детализация отчётов'!J:J,"Возврат",'Детализация отчётов'!K:K,"Возврат")</f>
        <v>0</v>
      </c>
      <c r="T332" s="23">
        <f>IFERROR(INDEX(Себестоимость!B:B,MATCH('Тех отчет'!B332,Себестоимость!A:A,0)),0)</f>
        <v>0</v>
      </c>
      <c r="U332" s="41" t="e">
        <f t="shared" si="38"/>
        <v>#DIV/0!</v>
      </c>
      <c r="V332" s="24">
        <f t="shared" si="40"/>
        <v>0</v>
      </c>
      <c r="W332" s="42">
        <f t="shared" si="41"/>
        <v>0</v>
      </c>
      <c r="X332" s="40" t="e">
        <f t="shared" si="39"/>
        <v>#DIV/0!</v>
      </c>
      <c r="Y332" s="23" t="e">
        <f>AVERAGEIFS('Детализация отчётов'!T:T,'Детализация отчётов'!F:F,'Тех отчет'!B332,'Детализация отчётов'!J:J,"Продажа",'Детализация отчётов'!K:K,"Продажа")</f>
        <v>#DIV/0!</v>
      </c>
      <c r="Z332" s="23">
        <f>SUMIF('Детализация отчётов'!F:F,'Тех отчет'!B332, 'Детализация отчётов'!AC:AC)</f>
        <v>0</v>
      </c>
      <c r="AA332" s="28"/>
      <c r="AB332" s="28"/>
      <c r="AC332" s="28"/>
      <c r="AD332" s="28"/>
      <c r="AE332" s="28"/>
      <c r="AF332" s="28"/>
    </row>
    <row r="333" spans="1:32" ht="27.6" thickBot="1">
      <c r="A333" s="23" t="s">
        <v>75</v>
      </c>
      <c r="B333" s="39" t="s">
        <v>312</v>
      </c>
      <c r="C333" s="24">
        <f>SUMIF(Продажи!F:F,'Тех отчет'!B333,Продажи!M:M)</f>
        <v>0</v>
      </c>
      <c r="D333" s="24">
        <f>SUMIF(Продажи!F:F,'Тех отчет'!B333,Продажи!L:L)</f>
        <v>0</v>
      </c>
      <c r="E333" s="24">
        <f>SUMIFS('Детализация отчётов'!T:T,'Детализация отчётов'!F:F,'Тех отчет'!B333,'Детализация отчётов'!J:J,"Продажа",'Детализация отчётов'!K:K,"Продажа")-SUMIFS('Детализация отчётов'!T:T,'Детализация отчётов'!F:F,'Тех отчет'!B333,'Детализация отчётов'!J:J,"Возврат",'Детализация отчётов'!K:K,"Возврат")</f>
        <v>0</v>
      </c>
      <c r="F333" s="24">
        <f>SUMIFS('Детализация отчётов'!N:N,'Детализация отчётов'!F:F,'Тех отчет'!B333,'Детализация отчётов'!J:J,"Продажа",'Детализация отчётов'!K:K,"Продажа")-SUMIFS('Детализация отчётов'!N:N,'Детализация отчётов'!F:F,'Тех отчет'!B333,'Детализация отчётов'!J:J,"Возврат",'Детализация отчётов'!K:K,"Возврат")</f>
        <v>0</v>
      </c>
      <c r="G333" s="24">
        <f>IFERROR(AVERAGEIFS('Детализация отчётов'!P:P,'Детализация отчётов'!F:F,'Тех отчет'!B333,'Детализация отчётов'!J:J,"Продажа",'Детализация отчётов'!K:K,"Продажа"),0)</f>
        <v>0</v>
      </c>
      <c r="H333" s="25" t="e">
        <f>INDEX('% выкупа'!B:B,MATCH(B333,'% выкупа'!A:A,0))</f>
        <v>#N/A</v>
      </c>
      <c r="I333" s="40">
        <f>IFERROR(INDEX(реклама!B:B,MATCH('Тех отчет'!B333,реклама!A:A,0)),0)</f>
        <v>0</v>
      </c>
      <c r="J333" s="24">
        <f>IFERROR(INDEX('Сумма по хранению'!B:B,MATCH(B333,'Сумма по хранению'!A:A,0)),0)</f>
        <v>0</v>
      </c>
      <c r="K333" s="24">
        <f>SUMIF('Детализация отчётов'!F:F,'Тех отчет'!B333, 'Детализация отчётов'!AK:AK)</f>
        <v>0</v>
      </c>
      <c r="L333" s="40" t="e">
        <f t="shared" si="36"/>
        <v>#DIV/0!</v>
      </c>
      <c r="M333" s="24" t="e">
        <f>INDEX('Остатки по складам'!B:B,MATCH(B333,'Остатки по складам'!A:A,0))</f>
        <v>#N/A</v>
      </c>
      <c r="N333" s="40">
        <f t="shared" si="37"/>
        <v>0</v>
      </c>
      <c r="O333" s="35">
        <f>SUMIF('Индекс локалицации'!A:A,'Тех отчет'!B333,'Индекс локалицации'!B:B)</f>
        <v>0</v>
      </c>
      <c r="P333" s="25" t="e">
        <f>AVERAGEIFS('Детализация отчётов'!W:W,'Детализация отчётов'!F:F,'Тех отчет'!B333,'Детализация отчётов'!J:J,"Продажа",'Детализация отчётов'!K:K,"Продажа")</f>
        <v>#DIV/0!</v>
      </c>
      <c r="Q333" s="23" t="e">
        <f>INDEX('Рейтинг по отзывам'!F:F,MATCH('Тех отчет'!B333,'Рейтинг по отзывам'!B:B,0))</f>
        <v>#N/A</v>
      </c>
      <c r="R333" s="26" t="e">
        <f>INDEX('рейтинг WB'!B:B,MATCH('Тех отчет'!B333,'рейтинг WB'!A:A,0))</f>
        <v>#N/A</v>
      </c>
      <c r="S333" s="27">
        <f>SUMIFS('Детализация отчётов'!AH:AH,'Детализация отчётов'!F:F,'Тех отчет'!B333,'Детализация отчётов'!J:J,"Продажа",'Детализация отчётов'!K:K,"Продажа")-SUMIFS('Детализация отчётов'!AH:AH,'Детализация отчётов'!F:F,'Тех отчет'!B333,'Детализация отчётов'!J:J,"Возврат",'Детализация отчётов'!K:K,"Возврат")</f>
        <v>0</v>
      </c>
      <c r="T333" s="23">
        <f>IFERROR(INDEX(Себестоимость!B:B,MATCH('Тех отчет'!B333,Себестоимость!A:A,0)),0)</f>
        <v>0</v>
      </c>
      <c r="U333" s="41" t="e">
        <f t="shared" si="38"/>
        <v>#DIV/0!</v>
      </c>
      <c r="V333" s="24">
        <f t="shared" si="40"/>
        <v>0</v>
      </c>
      <c r="W333" s="42">
        <f t="shared" si="41"/>
        <v>0</v>
      </c>
      <c r="X333" s="40" t="e">
        <f t="shared" si="39"/>
        <v>#DIV/0!</v>
      </c>
      <c r="Y333" s="23" t="e">
        <f>AVERAGEIFS('Детализация отчётов'!T:T,'Детализация отчётов'!F:F,'Тех отчет'!B333,'Детализация отчётов'!J:J,"Продажа",'Детализация отчётов'!K:K,"Продажа")</f>
        <v>#DIV/0!</v>
      </c>
      <c r="Z333" s="23">
        <f>SUMIF('Детализация отчётов'!F:F,'Тех отчет'!B333, 'Детализация отчётов'!AC:AC)</f>
        <v>0</v>
      </c>
      <c r="AA333" s="28"/>
      <c r="AB333" s="28"/>
      <c r="AC333" s="28"/>
      <c r="AD333" s="28"/>
      <c r="AE333" s="28"/>
      <c r="AF333" s="28"/>
    </row>
    <row r="334" spans="1:32" ht="27.6" thickBot="1">
      <c r="A334" s="23" t="s">
        <v>75</v>
      </c>
      <c r="B334" s="39" t="s">
        <v>313</v>
      </c>
      <c r="C334" s="24">
        <f>SUMIF(Продажи!F:F,'Тех отчет'!B334,Продажи!M:M)</f>
        <v>0</v>
      </c>
      <c r="D334" s="24">
        <f>SUMIF(Продажи!F:F,'Тех отчет'!B334,Продажи!L:L)</f>
        <v>0</v>
      </c>
      <c r="E334" s="24">
        <f>SUMIFS('Детализация отчётов'!T:T,'Детализация отчётов'!F:F,'Тех отчет'!B334,'Детализация отчётов'!J:J,"Продажа",'Детализация отчётов'!K:K,"Продажа")-SUMIFS('Детализация отчётов'!T:T,'Детализация отчётов'!F:F,'Тех отчет'!B334,'Детализация отчётов'!J:J,"Возврат",'Детализация отчётов'!K:K,"Возврат")</f>
        <v>0</v>
      </c>
      <c r="F334" s="24">
        <f>SUMIFS('Детализация отчётов'!N:N,'Детализация отчётов'!F:F,'Тех отчет'!B334,'Детализация отчётов'!J:J,"Продажа",'Детализация отчётов'!K:K,"Продажа")-SUMIFS('Детализация отчётов'!N:N,'Детализация отчётов'!F:F,'Тех отчет'!B334,'Детализация отчётов'!J:J,"Возврат",'Детализация отчётов'!K:K,"Возврат")</f>
        <v>0</v>
      </c>
      <c r="G334" s="24">
        <f>IFERROR(AVERAGEIFS('Детализация отчётов'!P:P,'Детализация отчётов'!F:F,'Тех отчет'!B334,'Детализация отчётов'!J:J,"Продажа",'Детализация отчётов'!K:K,"Продажа"),0)</f>
        <v>0</v>
      </c>
      <c r="H334" s="25" t="e">
        <f>INDEX('% выкупа'!B:B,MATCH(B334,'% выкупа'!A:A,0))</f>
        <v>#N/A</v>
      </c>
      <c r="I334" s="40">
        <f>IFERROR(INDEX(реклама!B:B,MATCH('Тех отчет'!B334,реклама!A:A,0)),0)</f>
        <v>0</v>
      </c>
      <c r="J334" s="24">
        <f>IFERROR(INDEX('Сумма по хранению'!B:B,MATCH(B334,'Сумма по хранению'!A:A,0)),0)</f>
        <v>0</v>
      </c>
      <c r="K334" s="24">
        <f>SUMIF('Детализация отчётов'!F:F,'Тех отчет'!B334, 'Детализация отчётов'!AK:AK)</f>
        <v>0</v>
      </c>
      <c r="L334" s="40" t="e">
        <f t="shared" si="36"/>
        <v>#DIV/0!</v>
      </c>
      <c r="M334" s="24" t="e">
        <f>INDEX('Остатки по складам'!B:B,MATCH(B334,'Остатки по складам'!A:A,0))</f>
        <v>#N/A</v>
      </c>
      <c r="N334" s="40">
        <f t="shared" si="37"/>
        <v>0</v>
      </c>
      <c r="O334" s="35">
        <f>SUMIF('Индекс локалицации'!A:A,'Тех отчет'!B334,'Индекс локалицации'!B:B)</f>
        <v>0</v>
      </c>
      <c r="P334" s="25" t="e">
        <f>AVERAGEIFS('Детализация отчётов'!W:W,'Детализация отчётов'!F:F,'Тех отчет'!B334,'Детализация отчётов'!J:J,"Продажа",'Детализация отчётов'!K:K,"Продажа")</f>
        <v>#DIV/0!</v>
      </c>
      <c r="Q334" s="23" t="e">
        <f>INDEX('Рейтинг по отзывам'!F:F,MATCH('Тех отчет'!B334,'Рейтинг по отзывам'!B:B,0))</f>
        <v>#N/A</v>
      </c>
      <c r="R334" s="26" t="e">
        <f>INDEX('рейтинг WB'!B:B,MATCH('Тех отчет'!B334,'рейтинг WB'!A:A,0))</f>
        <v>#N/A</v>
      </c>
      <c r="S334" s="27">
        <f>SUMIFS('Детализация отчётов'!AH:AH,'Детализация отчётов'!F:F,'Тех отчет'!B334,'Детализация отчётов'!J:J,"Продажа",'Детализация отчётов'!K:K,"Продажа")-SUMIFS('Детализация отчётов'!AH:AH,'Детализация отчётов'!F:F,'Тех отчет'!B334,'Детализация отчётов'!J:J,"Возврат",'Детализация отчётов'!K:K,"Возврат")</f>
        <v>0</v>
      </c>
      <c r="T334" s="23">
        <f>IFERROR(INDEX(Себестоимость!B:B,MATCH('Тех отчет'!B334,Себестоимость!A:A,0)),0)</f>
        <v>0</v>
      </c>
      <c r="U334" s="41" t="e">
        <f t="shared" si="38"/>
        <v>#DIV/0!</v>
      </c>
      <c r="V334" s="24">
        <f t="shared" si="40"/>
        <v>0</v>
      </c>
      <c r="W334" s="42">
        <f t="shared" si="41"/>
        <v>0</v>
      </c>
      <c r="X334" s="40" t="e">
        <f t="shared" si="39"/>
        <v>#DIV/0!</v>
      </c>
      <c r="Y334" s="23" t="e">
        <f>AVERAGEIFS('Детализация отчётов'!T:T,'Детализация отчётов'!F:F,'Тех отчет'!B334,'Детализация отчётов'!J:J,"Продажа",'Детализация отчётов'!K:K,"Продажа")</f>
        <v>#DIV/0!</v>
      </c>
      <c r="Z334" s="23">
        <f>SUMIF('Детализация отчётов'!F:F,'Тех отчет'!B334, 'Детализация отчётов'!AC:AC)</f>
        <v>0</v>
      </c>
      <c r="AA334" s="28"/>
      <c r="AB334" s="28"/>
      <c r="AC334" s="28"/>
      <c r="AD334" s="28"/>
      <c r="AE334" s="28"/>
      <c r="AF334" s="28"/>
    </row>
    <row r="335" spans="1:32" ht="27.6" thickBot="1">
      <c r="A335" s="23" t="s">
        <v>75</v>
      </c>
      <c r="B335" s="39" t="s">
        <v>367</v>
      </c>
      <c r="C335" s="24">
        <f>SUMIF(Продажи!F:F,'Тех отчет'!B335,Продажи!M:M)</f>
        <v>0</v>
      </c>
      <c r="D335" s="24">
        <f>SUMIF(Продажи!F:F,'Тех отчет'!B335,Продажи!L:L)</f>
        <v>0</v>
      </c>
      <c r="E335" s="24">
        <f>SUMIFS('Детализация отчётов'!T:T,'Детализация отчётов'!F:F,'Тех отчет'!B335,'Детализация отчётов'!J:J,"Продажа",'Детализация отчётов'!K:K,"Продажа")-SUMIFS('Детализация отчётов'!T:T,'Детализация отчётов'!F:F,'Тех отчет'!B335,'Детализация отчётов'!J:J,"Возврат",'Детализация отчётов'!K:K,"Возврат")</f>
        <v>0</v>
      </c>
      <c r="F335" s="24">
        <f>SUMIFS('Детализация отчётов'!N:N,'Детализация отчётов'!F:F,'Тех отчет'!B335,'Детализация отчётов'!J:J,"Продажа",'Детализация отчётов'!K:K,"Продажа")-SUMIFS('Детализация отчётов'!N:N,'Детализация отчётов'!F:F,'Тех отчет'!B335,'Детализация отчётов'!J:J,"Возврат",'Детализация отчётов'!K:K,"Возврат")</f>
        <v>0</v>
      </c>
      <c r="G335" s="24">
        <f>IFERROR(AVERAGEIFS('Детализация отчётов'!P:P,'Детализация отчётов'!F:F,'Тех отчет'!B335,'Детализация отчётов'!J:J,"Продажа",'Детализация отчётов'!K:K,"Продажа"),0)</f>
        <v>0</v>
      </c>
      <c r="H335" s="25" t="e">
        <f>INDEX('% выкупа'!B:B,MATCH(B335,'% выкупа'!A:A,0))</f>
        <v>#N/A</v>
      </c>
      <c r="I335" s="40">
        <f>IFERROR(INDEX(реклама!B:B,MATCH('Тех отчет'!B335,реклама!A:A,0)),0)</f>
        <v>0</v>
      </c>
      <c r="J335" s="24">
        <f>IFERROR(INDEX('Сумма по хранению'!B:B,MATCH(B335,'Сумма по хранению'!A:A,0)),0)</f>
        <v>0</v>
      </c>
      <c r="K335" s="24">
        <f>SUMIF('Детализация отчётов'!F:F,'Тех отчет'!B335, 'Детализация отчётов'!AK:AK)</f>
        <v>0</v>
      </c>
      <c r="L335" s="40" t="e">
        <f t="shared" si="36"/>
        <v>#DIV/0!</v>
      </c>
      <c r="M335" s="24" t="e">
        <f>INDEX('Остатки по складам'!B:B,MATCH(B335,'Остатки по складам'!A:A,0))</f>
        <v>#N/A</v>
      </c>
      <c r="N335" s="40">
        <f t="shared" si="37"/>
        <v>0</v>
      </c>
      <c r="O335" s="35">
        <f>SUMIF('Индекс локалицации'!A:A,'Тех отчет'!B335,'Индекс локалицации'!B:B)</f>
        <v>0</v>
      </c>
      <c r="P335" s="25" t="e">
        <f>AVERAGEIFS('Детализация отчётов'!W:W,'Детализация отчётов'!F:F,'Тех отчет'!B335,'Детализация отчётов'!J:J,"Продажа",'Детализация отчётов'!K:K,"Продажа")</f>
        <v>#DIV/0!</v>
      </c>
      <c r="Q335" s="23" t="e">
        <f>INDEX('Рейтинг по отзывам'!F:F,MATCH('Тех отчет'!B335,'Рейтинг по отзывам'!B:B,0))</f>
        <v>#N/A</v>
      </c>
      <c r="R335" s="26" t="e">
        <f>INDEX('рейтинг WB'!B:B,MATCH('Тех отчет'!B335,'рейтинг WB'!A:A,0))</f>
        <v>#N/A</v>
      </c>
      <c r="S335" s="27">
        <f>SUMIFS('Детализация отчётов'!AH:AH,'Детализация отчётов'!F:F,'Тех отчет'!B335,'Детализация отчётов'!J:J,"Продажа",'Детализация отчётов'!K:K,"Продажа")-SUMIFS('Детализация отчётов'!AH:AH,'Детализация отчётов'!F:F,'Тех отчет'!B335,'Детализация отчётов'!J:J,"Возврат",'Детализация отчётов'!K:K,"Возврат")</f>
        <v>0</v>
      </c>
      <c r="T335" s="23">
        <f>IFERROR(INDEX(Себестоимость!B:B,MATCH('Тех отчет'!B335,Себестоимость!A:A,0)),0)</f>
        <v>0</v>
      </c>
      <c r="U335" s="41" t="e">
        <f t="shared" si="38"/>
        <v>#DIV/0!</v>
      </c>
      <c r="V335" s="24">
        <f t="shared" si="40"/>
        <v>0</v>
      </c>
      <c r="W335" s="42">
        <f t="shared" si="41"/>
        <v>0</v>
      </c>
      <c r="X335" s="40" t="e">
        <f t="shared" si="39"/>
        <v>#DIV/0!</v>
      </c>
      <c r="Y335" s="23" t="e">
        <f>AVERAGEIFS('Детализация отчётов'!T:T,'Детализация отчётов'!F:F,'Тех отчет'!B335,'Детализация отчётов'!J:J,"Продажа",'Детализация отчётов'!K:K,"Продажа")</f>
        <v>#DIV/0!</v>
      </c>
      <c r="Z335" s="23">
        <f>SUMIF('Детализация отчётов'!F:F,'Тех отчет'!B335, 'Детализация отчётов'!AC:AC)</f>
        <v>0</v>
      </c>
      <c r="AA335" s="28"/>
      <c r="AB335" s="28"/>
      <c r="AC335" s="28"/>
      <c r="AD335" s="28"/>
      <c r="AE335" s="28"/>
      <c r="AF335" s="28"/>
    </row>
    <row r="336" spans="1:32" ht="27.6" thickBot="1">
      <c r="A336" s="23" t="s">
        <v>75</v>
      </c>
      <c r="B336" s="39" t="s">
        <v>349</v>
      </c>
      <c r="C336" s="24">
        <f>SUMIF(Продажи!F:F,'Тех отчет'!B336,Продажи!M:M)</f>
        <v>0</v>
      </c>
      <c r="D336" s="24">
        <f>SUMIF(Продажи!F:F,'Тех отчет'!B336,Продажи!L:L)</f>
        <v>0</v>
      </c>
      <c r="E336" s="24">
        <f>SUMIFS('Детализация отчётов'!T:T,'Детализация отчётов'!F:F,'Тех отчет'!B336,'Детализация отчётов'!J:J,"Продажа",'Детализация отчётов'!K:K,"Продажа")-SUMIFS('Детализация отчётов'!T:T,'Детализация отчётов'!F:F,'Тех отчет'!B336,'Детализация отчётов'!J:J,"Возврат",'Детализация отчётов'!K:K,"Возврат")</f>
        <v>0</v>
      </c>
      <c r="F336" s="24">
        <f>SUMIFS('Детализация отчётов'!N:N,'Детализация отчётов'!F:F,'Тех отчет'!B336,'Детализация отчётов'!J:J,"Продажа",'Детализация отчётов'!K:K,"Продажа")-SUMIFS('Детализация отчётов'!N:N,'Детализация отчётов'!F:F,'Тех отчет'!B336,'Детализация отчётов'!J:J,"Возврат",'Детализация отчётов'!K:K,"Возврат")</f>
        <v>0</v>
      </c>
      <c r="G336" s="24">
        <f>IFERROR(AVERAGEIFS('Детализация отчётов'!P:P,'Детализация отчётов'!F:F,'Тех отчет'!B336,'Детализация отчётов'!J:J,"Продажа",'Детализация отчётов'!K:K,"Продажа"),0)</f>
        <v>0</v>
      </c>
      <c r="H336" s="25" t="e">
        <f>INDEX('% выкупа'!B:B,MATCH(B336,'% выкупа'!A:A,0))</f>
        <v>#N/A</v>
      </c>
      <c r="I336" s="40">
        <f>IFERROR(INDEX(реклама!B:B,MATCH('Тех отчет'!B336,реклама!A:A,0)),0)</f>
        <v>0</v>
      </c>
      <c r="J336" s="24">
        <f>IFERROR(INDEX('Сумма по хранению'!B:B,MATCH(B336,'Сумма по хранению'!A:A,0)),0)</f>
        <v>0</v>
      </c>
      <c r="K336" s="24">
        <f>SUMIF('Детализация отчётов'!F:F,'Тех отчет'!B336, 'Детализация отчётов'!AK:AK)</f>
        <v>0</v>
      </c>
      <c r="L336" s="40" t="e">
        <f t="shared" si="36"/>
        <v>#DIV/0!</v>
      </c>
      <c r="M336" s="24" t="e">
        <f>INDEX('Остатки по складам'!B:B,MATCH(B336,'Остатки по складам'!A:A,0))</f>
        <v>#N/A</v>
      </c>
      <c r="N336" s="40">
        <f t="shared" si="37"/>
        <v>0</v>
      </c>
      <c r="O336" s="35">
        <f>SUMIF('Индекс локалицации'!A:A,'Тех отчет'!B336,'Индекс локалицации'!B:B)</f>
        <v>0</v>
      </c>
      <c r="P336" s="25" t="e">
        <f>AVERAGEIFS('Детализация отчётов'!W:W,'Детализация отчётов'!F:F,'Тех отчет'!B336,'Детализация отчётов'!J:J,"Продажа",'Детализация отчётов'!K:K,"Продажа")</f>
        <v>#DIV/0!</v>
      </c>
      <c r="Q336" s="23" t="e">
        <f>INDEX('Рейтинг по отзывам'!F:F,MATCH('Тех отчет'!B336,'Рейтинг по отзывам'!B:B,0))</f>
        <v>#N/A</v>
      </c>
      <c r="R336" s="26" t="e">
        <f>INDEX('рейтинг WB'!B:B,MATCH('Тех отчет'!B336,'рейтинг WB'!A:A,0))</f>
        <v>#N/A</v>
      </c>
      <c r="S336" s="27">
        <f>SUMIFS('Детализация отчётов'!AH:AH,'Детализация отчётов'!F:F,'Тех отчет'!B336,'Детализация отчётов'!J:J,"Продажа",'Детализация отчётов'!K:K,"Продажа")-SUMIFS('Детализация отчётов'!AH:AH,'Детализация отчётов'!F:F,'Тех отчет'!B336,'Детализация отчётов'!J:J,"Возврат",'Детализация отчётов'!K:K,"Возврат")</f>
        <v>0</v>
      </c>
      <c r="T336" s="23">
        <f>IFERROR(INDEX(Себестоимость!B:B,MATCH('Тех отчет'!B336,Себестоимость!A:A,0)),0)</f>
        <v>0</v>
      </c>
      <c r="U336" s="41" t="e">
        <f t="shared" si="38"/>
        <v>#DIV/0!</v>
      </c>
      <c r="V336" s="24">
        <f t="shared" si="40"/>
        <v>0</v>
      </c>
      <c r="W336" s="42">
        <f t="shared" si="41"/>
        <v>0</v>
      </c>
      <c r="X336" s="40" t="e">
        <f t="shared" si="39"/>
        <v>#DIV/0!</v>
      </c>
      <c r="Y336" s="23" t="e">
        <f>AVERAGEIFS('Детализация отчётов'!T:T,'Детализация отчётов'!F:F,'Тех отчет'!B336,'Детализация отчётов'!J:J,"Продажа",'Детализация отчётов'!K:K,"Продажа")</f>
        <v>#DIV/0!</v>
      </c>
      <c r="Z336" s="23">
        <f>SUMIF('Детализация отчётов'!F:F,'Тех отчет'!B336, 'Детализация отчётов'!AC:AC)</f>
        <v>0</v>
      </c>
      <c r="AA336" s="28"/>
      <c r="AB336" s="28"/>
      <c r="AC336" s="28"/>
      <c r="AD336" s="28"/>
      <c r="AE336" s="28"/>
      <c r="AF336" s="28"/>
    </row>
    <row r="337" spans="1:32" ht="27.6" thickBot="1">
      <c r="A337" s="23" t="s">
        <v>75</v>
      </c>
      <c r="B337" s="39" t="s">
        <v>342</v>
      </c>
      <c r="C337" s="24">
        <f>SUMIF(Продажи!F:F,'Тех отчет'!B337,Продажи!M:M)</f>
        <v>0</v>
      </c>
      <c r="D337" s="24">
        <f>SUMIF(Продажи!F:F,'Тех отчет'!B337,Продажи!L:L)</f>
        <v>0</v>
      </c>
      <c r="E337" s="24">
        <f>SUMIFS('Детализация отчётов'!T:T,'Детализация отчётов'!F:F,'Тех отчет'!B337,'Детализация отчётов'!J:J,"Продажа",'Детализация отчётов'!K:K,"Продажа")-SUMIFS('Детализация отчётов'!T:T,'Детализация отчётов'!F:F,'Тех отчет'!B337,'Детализация отчётов'!J:J,"Возврат",'Детализация отчётов'!K:K,"Возврат")</f>
        <v>0</v>
      </c>
      <c r="F337" s="24">
        <f>SUMIFS('Детализация отчётов'!N:N,'Детализация отчётов'!F:F,'Тех отчет'!B337,'Детализация отчётов'!J:J,"Продажа",'Детализация отчётов'!K:K,"Продажа")-SUMIFS('Детализация отчётов'!N:N,'Детализация отчётов'!F:F,'Тех отчет'!B337,'Детализация отчётов'!J:J,"Возврат",'Детализация отчётов'!K:K,"Возврат")</f>
        <v>0</v>
      </c>
      <c r="G337" s="24">
        <f>IFERROR(AVERAGEIFS('Детализация отчётов'!P:P,'Детализация отчётов'!F:F,'Тех отчет'!B337,'Детализация отчётов'!J:J,"Продажа",'Детализация отчётов'!K:K,"Продажа"),0)</f>
        <v>0</v>
      </c>
      <c r="H337" s="25" t="e">
        <f>INDEX('% выкупа'!B:B,MATCH(B337,'% выкупа'!A:A,0))</f>
        <v>#N/A</v>
      </c>
      <c r="I337" s="40">
        <f>IFERROR(INDEX(реклама!B:B,MATCH('Тех отчет'!B337,реклама!A:A,0)),0)</f>
        <v>0</v>
      </c>
      <c r="J337" s="24">
        <f>IFERROR(INDEX('Сумма по хранению'!B:B,MATCH(B337,'Сумма по хранению'!A:A,0)),0)</f>
        <v>0</v>
      </c>
      <c r="K337" s="24">
        <f>SUMIF('Детализация отчётов'!F:F,'Тех отчет'!B337, 'Детализация отчётов'!AK:AK)</f>
        <v>0</v>
      </c>
      <c r="L337" s="40" t="e">
        <f t="shared" si="36"/>
        <v>#DIV/0!</v>
      </c>
      <c r="M337" s="24" t="e">
        <f>INDEX('Остатки по складам'!B:B,MATCH(B337,'Остатки по складам'!A:A,0))</f>
        <v>#N/A</v>
      </c>
      <c r="N337" s="40">
        <f t="shared" si="37"/>
        <v>0</v>
      </c>
      <c r="O337" s="35">
        <f>SUMIF('Индекс локалицации'!A:A,'Тех отчет'!B337,'Индекс локалицации'!B:B)</f>
        <v>0</v>
      </c>
      <c r="P337" s="25" t="e">
        <f>AVERAGEIFS('Детализация отчётов'!W:W,'Детализация отчётов'!F:F,'Тех отчет'!B337,'Детализация отчётов'!J:J,"Продажа",'Детализация отчётов'!K:K,"Продажа")</f>
        <v>#DIV/0!</v>
      </c>
      <c r="Q337" s="23" t="e">
        <f>INDEX('Рейтинг по отзывам'!F:F,MATCH('Тех отчет'!B337,'Рейтинг по отзывам'!B:B,0))</f>
        <v>#N/A</v>
      </c>
      <c r="R337" s="26" t="e">
        <f>INDEX('рейтинг WB'!B:B,MATCH('Тех отчет'!B337,'рейтинг WB'!A:A,0))</f>
        <v>#N/A</v>
      </c>
      <c r="S337" s="27">
        <f>SUMIFS('Детализация отчётов'!AH:AH,'Детализация отчётов'!F:F,'Тех отчет'!B337,'Детализация отчётов'!J:J,"Продажа",'Детализация отчётов'!K:K,"Продажа")-SUMIFS('Детализация отчётов'!AH:AH,'Детализация отчётов'!F:F,'Тех отчет'!B337,'Детализация отчётов'!J:J,"Возврат",'Детализация отчётов'!K:K,"Возврат")</f>
        <v>0</v>
      </c>
      <c r="T337" s="23">
        <f>IFERROR(INDEX(Себестоимость!B:B,MATCH('Тех отчет'!B337,Себестоимость!A:A,0)),0)</f>
        <v>0</v>
      </c>
      <c r="U337" s="41" t="e">
        <f t="shared" si="38"/>
        <v>#DIV/0!</v>
      </c>
      <c r="V337" s="24">
        <f t="shared" si="40"/>
        <v>0</v>
      </c>
      <c r="W337" s="42">
        <f t="shared" si="41"/>
        <v>0</v>
      </c>
      <c r="X337" s="40" t="e">
        <f t="shared" si="39"/>
        <v>#DIV/0!</v>
      </c>
      <c r="Y337" s="23" t="e">
        <f>AVERAGEIFS('Детализация отчётов'!T:T,'Детализация отчётов'!F:F,'Тех отчет'!B337,'Детализация отчётов'!J:J,"Продажа",'Детализация отчётов'!K:K,"Продажа")</f>
        <v>#DIV/0!</v>
      </c>
      <c r="Z337" s="23">
        <f>SUMIF('Детализация отчётов'!F:F,'Тех отчет'!B337, 'Детализация отчётов'!AC:AC)</f>
        <v>0</v>
      </c>
      <c r="AA337" s="28"/>
      <c r="AB337" s="28"/>
      <c r="AC337" s="28"/>
      <c r="AD337" s="28"/>
      <c r="AE337" s="28"/>
      <c r="AF337" s="28"/>
    </row>
    <row r="338" spans="1:32" ht="27.6" thickBot="1">
      <c r="A338" s="23" t="s">
        <v>75</v>
      </c>
      <c r="B338" s="39" t="s">
        <v>379</v>
      </c>
      <c r="C338" s="24">
        <f>SUMIF(Продажи!F:F,'Тех отчет'!B338,Продажи!M:M)</f>
        <v>0</v>
      </c>
      <c r="D338" s="24">
        <f>SUMIF(Продажи!F:F,'Тех отчет'!B338,Продажи!L:L)</f>
        <v>0</v>
      </c>
      <c r="E338" s="24">
        <f>SUMIFS('Детализация отчётов'!T:T,'Детализация отчётов'!F:F,'Тех отчет'!B338,'Детализация отчётов'!J:J,"Продажа",'Детализация отчётов'!K:K,"Продажа")-SUMIFS('Детализация отчётов'!T:T,'Детализация отчётов'!F:F,'Тех отчет'!B338,'Детализация отчётов'!J:J,"Возврат",'Детализация отчётов'!K:K,"Возврат")</f>
        <v>0</v>
      </c>
      <c r="F338" s="24">
        <f>SUMIFS('Детализация отчётов'!N:N,'Детализация отчётов'!F:F,'Тех отчет'!B338,'Детализация отчётов'!J:J,"Продажа",'Детализация отчётов'!K:K,"Продажа")-SUMIFS('Детализация отчётов'!N:N,'Детализация отчётов'!F:F,'Тех отчет'!B338,'Детализация отчётов'!J:J,"Возврат",'Детализация отчётов'!K:K,"Возврат")</f>
        <v>0</v>
      </c>
      <c r="G338" s="24">
        <f>IFERROR(AVERAGEIFS('Детализация отчётов'!P:P,'Детализация отчётов'!F:F,'Тех отчет'!B338,'Детализация отчётов'!J:J,"Продажа",'Детализация отчётов'!K:K,"Продажа"),0)</f>
        <v>0</v>
      </c>
      <c r="H338" s="25" t="e">
        <f>INDEX('% выкупа'!B:B,MATCH(B338,'% выкупа'!A:A,0))</f>
        <v>#N/A</v>
      </c>
      <c r="I338" s="40">
        <f>IFERROR(INDEX(реклама!B:B,MATCH('Тех отчет'!B338,реклама!A:A,0)),0)</f>
        <v>0</v>
      </c>
      <c r="J338" s="24">
        <f>IFERROR(INDEX('Сумма по хранению'!B:B,MATCH(B338,'Сумма по хранению'!A:A,0)),0)</f>
        <v>0</v>
      </c>
      <c r="K338" s="24">
        <f>SUMIF('Детализация отчётов'!F:F,'Тех отчет'!B338, 'Детализация отчётов'!AK:AK)</f>
        <v>0</v>
      </c>
      <c r="L338" s="40" t="e">
        <f t="shared" si="36"/>
        <v>#DIV/0!</v>
      </c>
      <c r="M338" s="24" t="e">
        <f>INDEX('Остатки по складам'!B:B,MATCH(B338,'Остатки по складам'!A:A,0))</f>
        <v>#N/A</v>
      </c>
      <c r="N338" s="40">
        <f t="shared" si="37"/>
        <v>0</v>
      </c>
      <c r="O338" s="35">
        <f>SUMIF('Индекс локалицации'!A:A,'Тех отчет'!B338,'Индекс локалицации'!B:B)</f>
        <v>0</v>
      </c>
      <c r="P338" s="25" t="e">
        <f>AVERAGEIFS('Детализация отчётов'!W:W,'Детализация отчётов'!F:F,'Тех отчет'!B338,'Детализация отчётов'!J:J,"Продажа",'Детализация отчётов'!K:K,"Продажа")</f>
        <v>#DIV/0!</v>
      </c>
      <c r="Q338" s="23" t="e">
        <f>INDEX('Рейтинг по отзывам'!F:F,MATCH('Тех отчет'!B338,'Рейтинг по отзывам'!B:B,0))</f>
        <v>#N/A</v>
      </c>
      <c r="R338" s="26" t="e">
        <f>INDEX('рейтинг WB'!B:B,MATCH('Тех отчет'!B338,'рейтинг WB'!A:A,0))</f>
        <v>#N/A</v>
      </c>
      <c r="S338" s="27">
        <f>SUMIFS('Детализация отчётов'!AH:AH,'Детализация отчётов'!F:F,'Тех отчет'!B338,'Детализация отчётов'!J:J,"Продажа",'Детализация отчётов'!K:K,"Продажа")-SUMIFS('Детализация отчётов'!AH:AH,'Детализация отчётов'!F:F,'Тех отчет'!B338,'Детализация отчётов'!J:J,"Возврат",'Детализация отчётов'!K:K,"Возврат")</f>
        <v>0</v>
      </c>
      <c r="T338" s="23">
        <f>IFERROR(INDEX(Себестоимость!B:B,MATCH('Тех отчет'!B338,Себестоимость!A:A,0)),0)</f>
        <v>0</v>
      </c>
      <c r="U338" s="41" t="e">
        <f t="shared" si="38"/>
        <v>#DIV/0!</v>
      </c>
      <c r="V338" s="24">
        <f t="shared" si="40"/>
        <v>0</v>
      </c>
      <c r="W338" s="42">
        <f t="shared" si="41"/>
        <v>0</v>
      </c>
      <c r="X338" s="40" t="e">
        <f t="shared" si="39"/>
        <v>#DIV/0!</v>
      </c>
      <c r="Y338" s="23" t="e">
        <f>AVERAGEIFS('Детализация отчётов'!T:T,'Детализация отчётов'!F:F,'Тех отчет'!B338,'Детализация отчётов'!J:J,"Продажа",'Детализация отчётов'!K:K,"Продажа")</f>
        <v>#DIV/0!</v>
      </c>
      <c r="Z338" s="23">
        <f>SUMIF('Детализация отчётов'!F:F,'Тех отчет'!B338, 'Детализация отчётов'!AC:AC)</f>
        <v>0</v>
      </c>
      <c r="AA338" s="28"/>
      <c r="AB338" s="28"/>
      <c r="AC338" s="28"/>
      <c r="AD338" s="28"/>
      <c r="AE338" s="28"/>
      <c r="AF338" s="28"/>
    </row>
    <row r="339" spans="1:32" ht="27.6" thickBot="1">
      <c r="A339" s="23" t="s">
        <v>75</v>
      </c>
      <c r="B339" s="39" t="s">
        <v>405</v>
      </c>
      <c r="C339" s="24">
        <f>SUMIF(Продажи!F:F,'Тех отчет'!B339,Продажи!M:M)</f>
        <v>0</v>
      </c>
      <c r="D339" s="24">
        <f>SUMIF(Продажи!F:F,'Тех отчет'!B339,Продажи!L:L)</f>
        <v>0</v>
      </c>
      <c r="E339" s="24">
        <f>SUMIFS('Детализация отчётов'!T:T,'Детализация отчётов'!F:F,'Тех отчет'!B339,'Детализация отчётов'!J:J,"Продажа",'Детализация отчётов'!K:K,"Продажа")-SUMIFS('Детализация отчётов'!T:T,'Детализация отчётов'!F:F,'Тех отчет'!B339,'Детализация отчётов'!J:J,"Возврат",'Детализация отчётов'!K:K,"Возврат")</f>
        <v>0</v>
      </c>
      <c r="F339" s="24">
        <f>SUMIFS('Детализация отчётов'!N:N,'Детализация отчётов'!F:F,'Тех отчет'!B339,'Детализация отчётов'!J:J,"Продажа",'Детализация отчётов'!K:K,"Продажа")-SUMIFS('Детализация отчётов'!N:N,'Детализация отчётов'!F:F,'Тех отчет'!B339,'Детализация отчётов'!J:J,"Возврат",'Детализация отчётов'!K:K,"Возврат")</f>
        <v>0</v>
      </c>
      <c r="G339" s="24">
        <f>IFERROR(AVERAGEIFS('Детализация отчётов'!P:P,'Детализация отчётов'!F:F,'Тех отчет'!B339,'Детализация отчётов'!J:J,"Продажа",'Детализация отчётов'!K:K,"Продажа"),0)</f>
        <v>0</v>
      </c>
      <c r="H339" s="25" t="e">
        <f>INDEX('% выкупа'!B:B,MATCH(B339,'% выкупа'!A:A,0))</f>
        <v>#N/A</v>
      </c>
      <c r="I339" s="40">
        <f>IFERROR(INDEX(реклама!B:B,MATCH('Тех отчет'!B339,реклама!A:A,0)),0)</f>
        <v>0</v>
      </c>
      <c r="J339" s="24">
        <f>IFERROR(INDEX('Сумма по хранению'!B:B,MATCH(B339,'Сумма по хранению'!A:A,0)),0)</f>
        <v>0</v>
      </c>
      <c r="K339" s="24">
        <f>SUMIF('Детализация отчётов'!F:F,'Тех отчет'!B339, 'Детализация отчётов'!AK:AK)</f>
        <v>0</v>
      </c>
      <c r="L339" s="40" t="e">
        <f t="shared" si="36"/>
        <v>#DIV/0!</v>
      </c>
      <c r="M339" s="24" t="e">
        <f>INDEX('Остатки по складам'!B:B,MATCH(B339,'Остатки по складам'!A:A,0))</f>
        <v>#N/A</v>
      </c>
      <c r="N339" s="40">
        <f t="shared" si="37"/>
        <v>0</v>
      </c>
      <c r="O339" s="35">
        <f>SUMIF('Индекс локалицации'!A:A,'Тех отчет'!B339,'Индекс локалицации'!B:B)</f>
        <v>0</v>
      </c>
      <c r="P339" s="25" t="e">
        <f>AVERAGEIFS('Детализация отчётов'!W:W,'Детализация отчётов'!F:F,'Тех отчет'!B339,'Детализация отчётов'!J:J,"Продажа",'Детализация отчётов'!K:K,"Продажа")</f>
        <v>#DIV/0!</v>
      </c>
      <c r="Q339" s="23" t="e">
        <f>INDEX('Рейтинг по отзывам'!F:F,MATCH('Тех отчет'!B339,'Рейтинг по отзывам'!B:B,0))</f>
        <v>#N/A</v>
      </c>
      <c r="R339" s="26" t="e">
        <f>INDEX('рейтинг WB'!B:B,MATCH('Тех отчет'!B339,'рейтинг WB'!A:A,0))</f>
        <v>#N/A</v>
      </c>
      <c r="S339" s="27">
        <f>SUMIFS('Детализация отчётов'!AH:AH,'Детализация отчётов'!F:F,'Тех отчет'!B339,'Детализация отчётов'!J:J,"Продажа",'Детализация отчётов'!K:K,"Продажа")-SUMIFS('Детализация отчётов'!AH:AH,'Детализация отчётов'!F:F,'Тех отчет'!B339,'Детализация отчётов'!J:J,"Возврат",'Детализация отчётов'!K:K,"Возврат")</f>
        <v>0</v>
      </c>
      <c r="T339" s="23">
        <f>IFERROR(INDEX(Себестоимость!B:B,MATCH('Тех отчет'!B339,Себестоимость!A:A,0)),0)</f>
        <v>0</v>
      </c>
      <c r="U339" s="41" t="e">
        <f t="shared" si="38"/>
        <v>#DIV/0!</v>
      </c>
      <c r="V339" s="24">
        <f t="shared" si="40"/>
        <v>0</v>
      </c>
      <c r="W339" s="42">
        <f t="shared" si="41"/>
        <v>0</v>
      </c>
      <c r="X339" s="40" t="e">
        <f t="shared" si="39"/>
        <v>#DIV/0!</v>
      </c>
      <c r="Y339" s="23" t="e">
        <f>AVERAGEIFS('Детализация отчётов'!T:T,'Детализация отчётов'!F:F,'Тех отчет'!B339,'Детализация отчётов'!J:J,"Продажа",'Детализация отчётов'!K:K,"Продажа")</f>
        <v>#DIV/0!</v>
      </c>
      <c r="Z339" s="23">
        <f>SUMIF('Детализация отчётов'!F:F,'Тех отчет'!B339, 'Детализация отчётов'!AC:AC)</f>
        <v>0</v>
      </c>
      <c r="AA339" s="28"/>
      <c r="AB339" s="28"/>
      <c r="AC339" s="28"/>
      <c r="AD339" s="28"/>
      <c r="AE339" s="28"/>
      <c r="AF339" s="28"/>
    </row>
    <row r="340" spans="1:32" ht="27.6" thickBot="1">
      <c r="A340" s="23" t="s">
        <v>75</v>
      </c>
      <c r="B340" s="39" t="s">
        <v>370</v>
      </c>
      <c r="C340" s="24">
        <f>SUMIF(Продажи!F:F,'Тех отчет'!B340,Продажи!M:M)</f>
        <v>0</v>
      </c>
      <c r="D340" s="24">
        <f>SUMIF(Продажи!F:F,'Тех отчет'!B340,Продажи!L:L)</f>
        <v>0</v>
      </c>
      <c r="E340" s="24">
        <f>SUMIFS('Детализация отчётов'!T:T,'Детализация отчётов'!F:F,'Тех отчет'!B340,'Детализация отчётов'!J:J,"Продажа",'Детализация отчётов'!K:K,"Продажа")-SUMIFS('Детализация отчётов'!T:T,'Детализация отчётов'!F:F,'Тех отчет'!B340,'Детализация отчётов'!J:J,"Возврат",'Детализация отчётов'!K:K,"Возврат")</f>
        <v>0</v>
      </c>
      <c r="F340" s="24">
        <f>SUMIFS('Детализация отчётов'!N:N,'Детализация отчётов'!F:F,'Тех отчет'!B340,'Детализация отчётов'!J:J,"Продажа",'Детализация отчётов'!K:K,"Продажа")-SUMIFS('Детализация отчётов'!N:N,'Детализация отчётов'!F:F,'Тех отчет'!B340,'Детализация отчётов'!J:J,"Возврат",'Детализация отчётов'!K:K,"Возврат")</f>
        <v>0</v>
      </c>
      <c r="G340" s="24">
        <f>IFERROR(AVERAGEIFS('Детализация отчётов'!P:P,'Детализация отчётов'!F:F,'Тех отчет'!B340,'Детализация отчётов'!J:J,"Продажа",'Детализация отчётов'!K:K,"Продажа"),0)</f>
        <v>0</v>
      </c>
      <c r="H340" s="25" t="e">
        <f>INDEX('% выкупа'!B:B,MATCH(B340,'% выкупа'!A:A,0))</f>
        <v>#N/A</v>
      </c>
      <c r="I340" s="40">
        <f>IFERROR(INDEX(реклама!B:B,MATCH('Тех отчет'!B340,реклама!A:A,0)),0)</f>
        <v>0</v>
      </c>
      <c r="J340" s="24">
        <f>IFERROR(INDEX('Сумма по хранению'!B:B,MATCH(B340,'Сумма по хранению'!A:A,0)),0)</f>
        <v>0</v>
      </c>
      <c r="K340" s="24">
        <f>SUMIF('Детализация отчётов'!F:F,'Тех отчет'!B340, 'Детализация отчётов'!AK:AK)</f>
        <v>0</v>
      </c>
      <c r="L340" s="40" t="e">
        <f t="shared" si="36"/>
        <v>#DIV/0!</v>
      </c>
      <c r="M340" s="24" t="e">
        <f>INDEX('Остатки по складам'!B:B,MATCH(B340,'Остатки по складам'!A:A,0))</f>
        <v>#N/A</v>
      </c>
      <c r="N340" s="40">
        <f t="shared" si="37"/>
        <v>0</v>
      </c>
      <c r="O340" s="35">
        <f>SUMIF('Индекс локалицации'!A:A,'Тех отчет'!B340,'Индекс локалицации'!B:B)</f>
        <v>0</v>
      </c>
      <c r="P340" s="25" t="e">
        <f>AVERAGEIFS('Детализация отчётов'!W:W,'Детализация отчётов'!F:F,'Тех отчет'!B340,'Детализация отчётов'!J:J,"Продажа",'Детализация отчётов'!K:K,"Продажа")</f>
        <v>#DIV/0!</v>
      </c>
      <c r="Q340" s="23" t="e">
        <f>INDEX('Рейтинг по отзывам'!F:F,MATCH('Тех отчет'!B340,'Рейтинг по отзывам'!B:B,0))</f>
        <v>#N/A</v>
      </c>
      <c r="R340" s="26" t="e">
        <f>INDEX('рейтинг WB'!B:B,MATCH('Тех отчет'!B340,'рейтинг WB'!A:A,0))</f>
        <v>#N/A</v>
      </c>
      <c r="S340" s="27">
        <f>SUMIFS('Детализация отчётов'!AH:AH,'Детализация отчётов'!F:F,'Тех отчет'!B340,'Детализация отчётов'!J:J,"Продажа",'Детализация отчётов'!K:K,"Продажа")-SUMIFS('Детализация отчётов'!AH:AH,'Детализация отчётов'!F:F,'Тех отчет'!B340,'Детализация отчётов'!J:J,"Возврат",'Детализация отчётов'!K:K,"Возврат")</f>
        <v>0</v>
      </c>
      <c r="T340" s="23">
        <f>IFERROR(INDEX(Себестоимость!B:B,MATCH('Тех отчет'!B340,Себестоимость!A:A,0)),0)</f>
        <v>0</v>
      </c>
      <c r="U340" s="41" t="e">
        <f t="shared" si="38"/>
        <v>#DIV/0!</v>
      </c>
      <c r="V340" s="24">
        <f t="shared" si="40"/>
        <v>0</v>
      </c>
      <c r="W340" s="42">
        <f t="shared" si="41"/>
        <v>0</v>
      </c>
      <c r="X340" s="40" t="e">
        <f t="shared" si="39"/>
        <v>#DIV/0!</v>
      </c>
      <c r="Y340" s="23" t="e">
        <f>AVERAGEIFS('Детализация отчётов'!T:T,'Детализация отчётов'!F:F,'Тех отчет'!B340,'Детализация отчётов'!J:J,"Продажа",'Детализация отчётов'!K:K,"Продажа")</f>
        <v>#DIV/0!</v>
      </c>
      <c r="Z340" s="23">
        <f>SUMIF('Детализация отчётов'!F:F,'Тех отчет'!B340, 'Детализация отчётов'!AC:AC)</f>
        <v>0</v>
      </c>
      <c r="AA340" s="28"/>
      <c r="AB340" s="28"/>
      <c r="AC340" s="28"/>
      <c r="AD340" s="28"/>
      <c r="AE340" s="28"/>
      <c r="AF340" s="28"/>
    </row>
    <row r="341" spans="1:32" ht="27.6" thickBot="1">
      <c r="A341" s="23" t="s">
        <v>75</v>
      </c>
      <c r="B341" s="39" t="s">
        <v>340</v>
      </c>
      <c r="C341" s="24">
        <f>SUMIF(Продажи!F:F,'Тех отчет'!B341,Продажи!M:M)</f>
        <v>0</v>
      </c>
      <c r="D341" s="24">
        <f>SUMIF(Продажи!F:F,'Тех отчет'!B341,Продажи!L:L)</f>
        <v>0</v>
      </c>
      <c r="E341" s="24">
        <f>SUMIFS('Детализация отчётов'!T:T,'Детализация отчётов'!F:F,'Тех отчет'!B341,'Детализация отчётов'!J:J,"Продажа",'Детализация отчётов'!K:K,"Продажа")-SUMIFS('Детализация отчётов'!T:T,'Детализация отчётов'!F:F,'Тех отчет'!B341,'Детализация отчётов'!J:J,"Возврат",'Детализация отчётов'!K:K,"Возврат")</f>
        <v>0</v>
      </c>
      <c r="F341" s="24">
        <f>SUMIFS('Детализация отчётов'!N:N,'Детализация отчётов'!F:F,'Тех отчет'!B341,'Детализация отчётов'!J:J,"Продажа",'Детализация отчётов'!K:K,"Продажа")-SUMIFS('Детализация отчётов'!N:N,'Детализация отчётов'!F:F,'Тех отчет'!B341,'Детализация отчётов'!J:J,"Возврат",'Детализация отчётов'!K:K,"Возврат")</f>
        <v>0</v>
      </c>
      <c r="G341" s="24">
        <f>IFERROR(AVERAGEIFS('Детализация отчётов'!P:P,'Детализация отчётов'!F:F,'Тех отчет'!B341,'Детализация отчётов'!J:J,"Продажа",'Детализация отчётов'!K:K,"Продажа"),0)</f>
        <v>0</v>
      </c>
      <c r="H341" s="25" t="e">
        <f>INDEX('% выкупа'!B:B,MATCH(B341,'% выкупа'!A:A,0))</f>
        <v>#N/A</v>
      </c>
      <c r="I341" s="40">
        <f>IFERROR(INDEX(реклама!B:B,MATCH('Тех отчет'!B341,реклама!A:A,0)),0)</f>
        <v>0</v>
      </c>
      <c r="J341" s="24">
        <f>IFERROR(INDEX('Сумма по хранению'!B:B,MATCH(B341,'Сумма по хранению'!A:A,0)),0)</f>
        <v>0</v>
      </c>
      <c r="K341" s="24">
        <f>SUMIF('Детализация отчётов'!F:F,'Тех отчет'!B341, 'Детализация отчётов'!AK:AK)</f>
        <v>0</v>
      </c>
      <c r="L341" s="40" t="e">
        <f t="shared" si="36"/>
        <v>#DIV/0!</v>
      </c>
      <c r="M341" s="24" t="e">
        <f>INDEX('Остатки по складам'!B:B,MATCH(B341,'Остатки по складам'!A:A,0))</f>
        <v>#N/A</v>
      </c>
      <c r="N341" s="40">
        <f t="shared" si="37"/>
        <v>0</v>
      </c>
      <c r="O341" s="35">
        <f>SUMIF('Индекс локалицации'!A:A,'Тех отчет'!B341,'Индекс локалицации'!B:B)</f>
        <v>0</v>
      </c>
      <c r="P341" s="25" t="e">
        <f>AVERAGEIFS('Детализация отчётов'!W:W,'Детализация отчётов'!F:F,'Тех отчет'!B341,'Детализация отчётов'!J:J,"Продажа",'Детализация отчётов'!K:K,"Продажа")</f>
        <v>#DIV/0!</v>
      </c>
      <c r="Q341" s="23" t="e">
        <f>INDEX('Рейтинг по отзывам'!F:F,MATCH('Тех отчет'!B341,'Рейтинг по отзывам'!B:B,0))</f>
        <v>#N/A</v>
      </c>
      <c r="R341" s="26" t="e">
        <f>INDEX('рейтинг WB'!B:B,MATCH('Тех отчет'!B341,'рейтинг WB'!A:A,0))</f>
        <v>#N/A</v>
      </c>
      <c r="S341" s="27">
        <f>SUMIFS('Детализация отчётов'!AH:AH,'Детализация отчётов'!F:F,'Тех отчет'!B341,'Детализация отчётов'!J:J,"Продажа",'Детализация отчётов'!K:K,"Продажа")-SUMIFS('Детализация отчётов'!AH:AH,'Детализация отчётов'!F:F,'Тех отчет'!B341,'Детализация отчётов'!J:J,"Возврат",'Детализация отчётов'!K:K,"Возврат")</f>
        <v>0</v>
      </c>
      <c r="T341" s="23">
        <f>IFERROR(INDEX(Себестоимость!B:B,MATCH('Тех отчет'!B341,Себестоимость!A:A,0)),0)</f>
        <v>0</v>
      </c>
      <c r="U341" s="41" t="e">
        <f t="shared" si="38"/>
        <v>#DIV/0!</v>
      </c>
      <c r="V341" s="24">
        <f t="shared" si="40"/>
        <v>0</v>
      </c>
      <c r="W341" s="42">
        <f t="shared" si="41"/>
        <v>0</v>
      </c>
      <c r="X341" s="40" t="e">
        <f t="shared" si="39"/>
        <v>#DIV/0!</v>
      </c>
      <c r="Y341" s="23" t="e">
        <f>AVERAGEIFS('Детализация отчётов'!T:T,'Детализация отчётов'!F:F,'Тех отчет'!B341,'Детализация отчётов'!J:J,"Продажа",'Детализация отчётов'!K:K,"Продажа")</f>
        <v>#DIV/0!</v>
      </c>
      <c r="Z341" s="23">
        <f>SUMIF('Детализация отчётов'!F:F,'Тех отчет'!B341, 'Детализация отчётов'!AC:AC)</f>
        <v>0</v>
      </c>
      <c r="AA341" s="28"/>
      <c r="AB341" s="28"/>
      <c r="AC341" s="28"/>
      <c r="AD341" s="28"/>
      <c r="AE341" s="28"/>
      <c r="AF341" s="28"/>
    </row>
    <row r="342" spans="1:32" ht="27.6" thickBot="1">
      <c r="A342" s="23" t="s">
        <v>75</v>
      </c>
      <c r="B342" s="39" t="s">
        <v>383</v>
      </c>
      <c r="C342" s="24">
        <f>SUMIF(Продажи!F:F,'Тех отчет'!B342,Продажи!M:M)</f>
        <v>0</v>
      </c>
      <c r="D342" s="24">
        <f>SUMIF(Продажи!F:F,'Тех отчет'!B342,Продажи!L:L)</f>
        <v>0</v>
      </c>
      <c r="E342" s="24">
        <f>SUMIFS('Детализация отчётов'!T:T,'Детализация отчётов'!F:F,'Тех отчет'!B342,'Детализация отчётов'!J:J,"Продажа",'Детализация отчётов'!K:K,"Продажа")-SUMIFS('Детализация отчётов'!T:T,'Детализация отчётов'!F:F,'Тех отчет'!B342,'Детализация отчётов'!J:J,"Возврат",'Детализация отчётов'!K:K,"Возврат")</f>
        <v>0</v>
      </c>
      <c r="F342" s="24">
        <f>SUMIFS('Детализация отчётов'!N:N,'Детализация отчётов'!F:F,'Тех отчет'!B342,'Детализация отчётов'!J:J,"Продажа",'Детализация отчётов'!K:K,"Продажа")-SUMIFS('Детализация отчётов'!N:N,'Детализация отчётов'!F:F,'Тех отчет'!B342,'Детализация отчётов'!J:J,"Возврат",'Детализация отчётов'!K:K,"Возврат")</f>
        <v>0</v>
      </c>
      <c r="G342" s="24">
        <f>IFERROR(AVERAGEIFS('Детализация отчётов'!P:P,'Детализация отчётов'!F:F,'Тех отчет'!B342,'Детализация отчётов'!J:J,"Продажа",'Детализация отчётов'!K:K,"Продажа"),0)</f>
        <v>0</v>
      </c>
      <c r="H342" s="25" t="e">
        <f>INDEX('% выкупа'!B:B,MATCH(B342,'% выкупа'!A:A,0))</f>
        <v>#N/A</v>
      </c>
      <c r="I342" s="40">
        <f>IFERROR(INDEX(реклама!B:B,MATCH('Тех отчет'!B342,реклама!A:A,0)),0)</f>
        <v>0</v>
      </c>
      <c r="J342" s="24">
        <f>IFERROR(INDEX('Сумма по хранению'!B:B,MATCH(B342,'Сумма по хранению'!A:A,0)),0)</f>
        <v>0</v>
      </c>
      <c r="K342" s="24">
        <f>SUMIF('Детализация отчётов'!F:F,'Тех отчет'!B342, 'Детализация отчётов'!AK:AK)</f>
        <v>0</v>
      </c>
      <c r="L342" s="40" t="e">
        <f t="shared" si="36"/>
        <v>#DIV/0!</v>
      </c>
      <c r="M342" s="24" t="e">
        <f>INDEX('Остатки по складам'!B:B,MATCH(B342,'Остатки по складам'!A:A,0))</f>
        <v>#N/A</v>
      </c>
      <c r="N342" s="40">
        <f t="shared" si="37"/>
        <v>0</v>
      </c>
      <c r="O342" s="35">
        <f>SUMIF('Индекс локалицации'!A:A,'Тех отчет'!B342,'Индекс локалицации'!B:B)</f>
        <v>0</v>
      </c>
      <c r="P342" s="25" t="e">
        <f>AVERAGEIFS('Детализация отчётов'!W:W,'Детализация отчётов'!F:F,'Тех отчет'!B342,'Детализация отчётов'!J:J,"Продажа",'Детализация отчётов'!K:K,"Продажа")</f>
        <v>#DIV/0!</v>
      </c>
      <c r="Q342" s="23" t="e">
        <f>INDEX('Рейтинг по отзывам'!F:F,MATCH('Тех отчет'!B342,'Рейтинг по отзывам'!B:B,0))</f>
        <v>#N/A</v>
      </c>
      <c r="R342" s="26" t="e">
        <f>INDEX('рейтинг WB'!B:B,MATCH('Тех отчет'!B342,'рейтинг WB'!A:A,0))</f>
        <v>#N/A</v>
      </c>
      <c r="S342" s="27">
        <f>SUMIFS('Детализация отчётов'!AH:AH,'Детализация отчётов'!F:F,'Тех отчет'!B342,'Детализация отчётов'!J:J,"Продажа",'Детализация отчётов'!K:K,"Продажа")-SUMIFS('Детализация отчётов'!AH:AH,'Детализация отчётов'!F:F,'Тех отчет'!B342,'Детализация отчётов'!J:J,"Возврат",'Детализация отчётов'!K:K,"Возврат")</f>
        <v>0</v>
      </c>
      <c r="T342" s="23">
        <f>IFERROR(INDEX(Себестоимость!B:B,MATCH('Тех отчет'!B342,Себестоимость!A:A,0)),0)</f>
        <v>0</v>
      </c>
      <c r="U342" s="41" t="e">
        <f t="shared" si="38"/>
        <v>#DIV/0!</v>
      </c>
      <c r="V342" s="24">
        <f t="shared" si="40"/>
        <v>0</v>
      </c>
      <c r="W342" s="42">
        <f t="shared" si="41"/>
        <v>0</v>
      </c>
      <c r="X342" s="40" t="e">
        <f t="shared" si="39"/>
        <v>#DIV/0!</v>
      </c>
      <c r="Y342" s="23" t="e">
        <f>AVERAGEIFS('Детализация отчётов'!T:T,'Детализация отчётов'!F:F,'Тех отчет'!B342,'Детализация отчётов'!J:J,"Продажа",'Детализация отчётов'!K:K,"Продажа")</f>
        <v>#DIV/0!</v>
      </c>
      <c r="Z342" s="23">
        <f>SUMIF('Детализация отчётов'!F:F,'Тех отчет'!B342, 'Детализация отчётов'!AC:AC)</f>
        <v>0</v>
      </c>
      <c r="AA342" s="28"/>
      <c r="AB342" s="28"/>
      <c r="AC342" s="28"/>
      <c r="AD342" s="28"/>
      <c r="AE342" s="28"/>
      <c r="AF342" s="28"/>
    </row>
    <row r="343" spans="1:32" ht="27.6" thickBot="1">
      <c r="A343" s="23" t="s">
        <v>75</v>
      </c>
      <c r="B343" s="39" t="s">
        <v>404</v>
      </c>
      <c r="C343" s="24">
        <f>SUMIF(Продажи!F:F,'Тех отчет'!B343,Продажи!M:M)</f>
        <v>0</v>
      </c>
      <c r="D343" s="24">
        <f>SUMIF(Продажи!F:F,'Тех отчет'!B343,Продажи!L:L)</f>
        <v>0</v>
      </c>
      <c r="E343" s="24">
        <f>SUMIFS('Детализация отчётов'!T:T,'Детализация отчётов'!F:F,'Тех отчет'!B343,'Детализация отчётов'!J:J,"Продажа",'Детализация отчётов'!K:K,"Продажа")-SUMIFS('Детализация отчётов'!T:T,'Детализация отчётов'!F:F,'Тех отчет'!B343,'Детализация отчётов'!J:J,"Возврат",'Детализация отчётов'!K:K,"Возврат")</f>
        <v>0</v>
      </c>
      <c r="F343" s="24">
        <f>SUMIFS('Детализация отчётов'!N:N,'Детализация отчётов'!F:F,'Тех отчет'!B343,'Детализация отчётов'!J:J,"Продажа",'Детализация отчётов'!K:K,"Продажа")-SUMIFS('Детализация отчётов'!N:N,'Детализация отчётов'!F:F,'Тех отчет'!B343,'Детализация отчётов'!J:J,"Возврат",'Детализация отчётов'!K:K,"Возврат")</f>
        <v>0</v>
      </c>
      <c r="G343" s="24">
        <f>IFERROR(AVERAGEIFS('Детализация отчётов'!P:P,'Детализация отчётов'!F:F,'Тех отчет'!B343,'Детализация отчётов'!J:J,"Продажа",'Детализация отчётов'!K:K,"Продажа"),0)</f>
        <v>0</v>
      </c>
      <c r="H343" s="25" t="e">
        <f>INDEX('% выкупа'!B:B,MATCH(B343,'% выкупа'!A:A,0))</f>
        <v>#N/A</v>
      </c>
      <c r="I343" s="40">
        <f>IFERROR(INDEX(реклама!B:B,MATCH('Тех отчет'!B343,реклама!A:A,0)),0)</f>
        <v>0</v>
      </c>
      <c r="J343" s="24">
        <f>IFERROR(INDEX('Сумма по хранению'!B:B,MATCH(B343,'Сумма по хранению'!A:A,0)),0)</f>
        <v>0</v>
      </c>
      <c r="K343" s="24">
        <f>SUMIF('Детализация отчётов'!F:F,'Тех отчет'!B343, 'Детализация отчётов'!AK:AK)</f>
        <v>0</v>
      </c>
      <c r="L343" s="40" t="e">
        <f t="shared" si="36"/>
        <v>#DIV/0!</v>
      </c>
      <c r="M343" s="24" t="e">
        <f>INDEX('Остатки по складам'!B:B,MATCH(B343,'Остатки по складам'!A:A,0))</f>
        <v>#N/A</v>
      </c>
      <c r="N343" s="40">
        <f t="shared" si="37"/>
        <v>0</v>
      </c>
      <c r="O343" s="35">
        <f>SUMIF('Индекс локалицации'!A:A,'Тех отчет'!B343,'Индекс локалицации'!B:B)</f>
        <v>0</v>
      </c>
      <c r="P343" s="25" t="e">
        <f>AVERAGEIFS('Детализация отчётов'!W:W,'Детализация отчётов'!F:F,'Тех отчет'!B343,'Детализация отчётов'!J:J,"Продажа",'Детализация отчётов'!K:K,"Продажа")</f>
        <v>#DIV/0!</v>
      </c>
      <c r="Q343" s="23" t="e">
        <f>INDEX('Рейтинг по отзывам'!F:F,MATCH('Тех отчет'!B343,'Рейтинг по отзывам'!B:B,0))</f>
        <v>#N/A</v>
      </c>
      <c r="R343" s="26" t="e">
        <f>INDEX('рейтинг WB'!B:B,MATCH('Тех отчет'!B343,'рейтинг WB'!A:A,0))</f>
        <v>#N/A</v>
      </c>
      <c r="S343" s="27">
        <f>SUMIFS('Детализация отчётов'!AH:AH,'Детализация отчётов'!F:F,'Тех отчет'!B343,'Детализация отчётов'!J:J,"Продажа",'Детализация отчётов'!K:K,"Продажа")-SUMIFS('Детализация отчётов'!AH:AH,'Детализация отчётов'!F:F,'Тех отчет'!B343,'Детализация отчётов'!J:J,"Возврат",'Детализация отчётов'!K:K,"Возврат")</f>
        <v>0</v>
      </c>
      <c r="T343" s="23">
        <f>IFERROR(INDEX(Себестоимость!B:B,MATCH('Тех отчет'!B343,Себестоимость!A:A,0)),0)</f>
        <v>0</v>
      </c>
      <c r="U343" s="41" t="e">
        <f t="shared" si="38"/>
        <v>#DIV/0!</v>
      </c>
      <c r="V343" s="24">
        <f t="shared" si="40"/>
        <v>0</v>
      </c>
      <c r="W343" s="42">
        <f t="shared" si="41"/>
        <v>0</v>
      </c>
      <c r="X343" s="40" t="e">
        <f t="shared" si="39"/>
        <v>#DIV/0!</v>
      </c>
      <c r="Y343" s="23" t="e">
        <f>AVERAGEIFS('Детализация отчётов'!T:T,'Детализация отчётов'!F:F,'Тех отчет'!B343,'Детализация отчётов'!J:J,"Продажа",'Детализация отчётов'!K:K,"Продажа")</f>
        <v>#DIV/0!</v>
      </c>
      <c r="Z343" s="23">
        <f>SUMIF('Детализация отчётов'!F:F,'Тех отчет'!B343, 'Детализация отчётов'!AC:AC)</f>
        <v>0</v>
      </c>
      <c r="AA343" s="28"/>
      <c r="AB343" s="28"/>
      <c r="AC343" s="28"/>
      <c r="AD343" s="28"/>
      <c r="AE343" s="28"/>
      <c r="AF343" s="28"/>
    </row>
    <row r="344" spans="1:32" ht="15" thickBot="1">
      <c r="A344" s="23"/>
      <c r="B344" s="39" t="s">
        <v>397</v>
      </c>
      <c r="C344" s="24">
        <f>SUMIF(Продажи!F:F,'Тех отчет'!B344,Продажи!M:M)</f>
        <v>0</v>
      </c>
      <c r="D344" s="24">
        <f>SUMIF(Продажи!F:F,'Тех отчет'!B344,Продажи!L:L)</f>
        <v>0</v>
      </c>
      <c r="E344" s="24">
        <f>SUMIFS('Детализация отчётов'!T:T,'Детализация отчётов'!F:F,'Тех отчет'!B344,'Детализация отчётов'!J:J,"Продажа",'Детализация отчётов'!K:K,"Продажа")-SUMIFS('Детализация отчётов'!T:T,'Детализация отчётов'!F:F,'Тех отчет'!B344,'Детализация отчётов'!J:J,"Возврат",'Детализация отчётов'!K:K,"Возврат")</f>
        <v>0</v>
      </c>
      <c r="F344" s="24">
        <f>SUMIFS('Детализация отчётов'!N:N,'Детализация отчётов'!F:F,'Тех отчет'!B344,'Детализация отчётов'!J:J,"Продажа",'Детализация отчётов'!K:K,"Продажа")-SUMIFS('Детализация отчётов'!N:N,'Детализация отчётов'!F:F,'Тех отчет'!B344,'Детализация отчётов'!J:J,"Возврат",'Детализация отчётов'!K:K,"Возврат")</f>
        <v>0</v>
      </c>
      <c r="G344" s="24">
        <f>IFERROR(AVERAGEIFS('Детализация отчётов'!P:P,'Детализация отчётов'!F:F,'Тех отчет'!B344,'Детализация отчётов'!J:J,"Продажа",'Детализация отчётов'!K:K,"Продажа"),0)</f>
        <v>0</v>
      </c>
      <c r="H344" s="25" t="e">
        <f>INDEX('% выкупа'!B:B,MATCH(B344,'% выкупа'!A:A,0))</f>
        <v>#N/A</v>
      </c>
      <c r="I344" s="40">
        <f>IFERROR(INDEX(реклама!B:B,MATCH('Тех отчет'!B344,реклама!A:A,0)),0)</f>
        <v>0</v>
      </c>
      <c r="J344" s="24">
        <f>IFERROR(INDEX('Сумма по хранению'!B:B,MATCH(B344,'Сумма по хранению'!A:A,0)),0)</f>
        <v>0</v>
      </c>
      <c r="K344" s="24">
        <f>SUMIF('Детализация отчётов'!F:F,'Тех отчет'!B344, 'Детализация отчётов'!AK:AK)</f>
        <v>0</v>
      </c>
      <c r="L344" s="40" t="e">
        <f t="shared" si="36"/>
        <v>#DIV/0!</v>
      </c>
      <c r="M344" s="24" t="e">
        <f>INDEX('Остатки по складам'!B:B,MATCH(B344,'Остатки по складам'!A:A,0))</f>
        <v>#N/A</v>
      </c>
      <c r="N344" s="40">
        <f t="shared" si="37"/>
        <v>0</v>
      </c>
      <c r="O344" s="35">
        <f>SUMIF('Индекс локалицации'!A:A,'Тех отчет'!B344,'Индекс локалицации'!B:B)</f>
        <v>0</v>
      </c>
      <c r="P344" s="25" t="e">
        <f>AVERAGEIFS('Детализация отчётов'!W:W,'Детализация отчётов'!F:F,'Тех отчет'!B344,'Детализация отчётов'!J:J,"Продажа",'Детализация отчётов'!K:K,"Продажа")</f>
        <v>#DIV/0!</v>
      </c>
      <c r="Q344" s="23" t="e">
        <f>INDEX('Рейтинг по отзывам'!F:F,MATCH('Тех отчет'!B344,'Рейтинг по отзывам'!B:B,0))</f>
        <v>#N/A</v>
      </c>
      <c r="R344" s="26" t="e">
        <f>INDEX('рейтинг WB'!B:B,MATCH('Тех отчет'!B344,'рейтинг WB'!A:A,0))</f>
        <v>#N/A</v>
      </c>
      <c r="S344" s="27">
        <f>SUMIFS('Детализация отчётов'!AH:AH,'Детализация отчётов'!F:F,'Тех отчет'!B344,'Детализация отчётов'!J:J,"Продажа",'Детализация отчётов'!K:K,"Продажа")-SUMIFS('Детализация отчётов'!AH:AH,'Детализация отчётов'!F:F,'Тех отчет'!B344,'Детализация отчётов'!J:J,"Возврат",'Детализация отчётов'!K:K,"Возврат")</f>
        <v>0</v>
      </c>
      <c r="T344" s="23">
        <f>IFERROR(INDEX(Себестоимость!B:B,MATCH('Тех отчет'!B344,Себестоимость!A:A,0)),0)</f>
        <v>0</v>
      </c>
      <c r="U344" s="41" t="e">
        <f t="shared" si="38"/>
        <v>#DIV/0!</v>
      </c>
      <c r="V344" s="24">
        <f t="shared" si="40"/>
        <v>0</v>
      </c>
      <c r="W344" s="42">
        <f t="shared" si="41"/>
        <v>0</v>
      </c>
      <c r="X344" s="40" t="e">
        <f t="shared" si="39"/>
        <v>#DIV/0!</v>
      </c>
      <c r="Y344" s="23" t="e">
        <f>AVERAGEIFS('Детализация отчётов'!T:T,'Детализация отчётов'!F:F,'Тех отчет'!B344,'Детализация отчётов'!J:J,"Продажа",'Детализация отчётов'!K:K,"Продажа")</f>
        <v>#DIV/0!</v>
      </c>
      <c r="Z344" s="23">
        <f>SUMIF('Детализация отчётов'!F:F,'Тех отчет'!B344, 'Детализация отчётов'!AC:AC)</f>
        <v>0</v>
      </c>
      <c r="AA344" s="28"/>
      <c r="AB344" s="28"/>
      <c r="AC344" s="28"/>
      <c r="AD344" s="28"/>
      <c r="AE344" s="28"/>
      <c r="AF344" s="28"/>
    </row>
    <row r="345" spans="1:32" ht="15" thickBot="1">
      <c r="A345" s="23"/>
      <c r="B345" s="39" t="s">
        <v>396</v>
      </c>
      <c r="C345" s="24">
        <f>SUMIF(Продажи!F:F,'Тех отчет'!B345,Продажи!M:M)</f>
        <v>0</v>
      </c>
      <c r="D345" s="24">
        <f>SUMIF(Продажи!F:F,'Тех отчет'!B345,Продажи!L:L)</f>
        <v>0</v>
      </c>
      <c r="E345" s="24">
        <f>SUMIFS('Детализация отчётов'!T:T,'Детализация отчётов'!F:F,'Тех отчет'!B345,'Детализация отчётов'!J:J,"Продажа",'Детализация отчётов'!K:K,"Продажа")-SUMIFS('Детализация отчётов'!T:T,'Детализация отчётов'!F:F,'Тех отчет'!B345,'Детализация отчётов'!J:J,"Возврат",'Детализация отчётов'!K:K,"Возврат")</f>
        <v>0</v>
      </c>
      <c r="F345" s="24">
        <f>SUMIFS('Детализация отчётов'!N:N,'Детализация отчётов'!F:F,'Тех отчет'!B345,'Детализация отчётов'!J:J,"Продажа",'Детализация отчётов'!K:K,"Продажа")-SUMIFS('Детализация отчётов'!N:N,'Детализация отчётов'!F:F,'Тех отчет'!B345,'Детализация отчётов'!J:J,"Возврат",'Детализация отчётов'!K:K,"Возврат")</f>
        <v>0</v>
      </c>
      <c r="G345" s="24">
        <f>IFERROR(AVERAGEIFS('Детализация отчётов'!P:P,'Детализация отчётов'!F:F,'Тех отчет'!B345,'Детализация отчётов'!J:J,"Продажа",'Детализация отчётов'!K:K,"Продажа"),0)</f>
        <v>0</v>
      </c>
      <c r="H345" s="25" t="e">
        <f>INDEX('% выкупа'!B:B,MATCH(B345,'% выкупа'!A:A,0))</f>
        <v>#N/A</v>
      </c>
      <c r="I345" s="40">
        <f>IFERROR(INDEX(реклама!B:B,MATCH('Тех отчет'!B345,реклама!A:A,0)),0)</f>
        <v>0</v>
      </c>
      <c r="J345" s="24">
        <f>IFERROR(INDEX('Сумма по хранению'!B:B,MATCH(B345,'Сумма по хранению'!A:A,0)),0)</f>
        <v>0</v>
      </c>
      <c r="K345" s="24">
        <f>SUMIF('Детализация отчётов'!F:F,'Тех отчет'!B345, 'Детализация отчётов'!AK:AK)</f>
        <v>0</v>
      </c>
      <c r="L345" s="40" t="e">
        <f t="shared" si="36"/>
        <v>#DIV/0!</v>
      </c>
      <c r="M345" s="24" t="e">
        <f>INDEX('Остатки по складам'!B:B,MATCH(B345,'Остатки по складам'!A:A,0))</f>
        <v>#N/A</v>
      </c>
      <c r="N345" s="40">
        <f t="shared" si="37"/>
        <v>0</v>
      </c>
      <c r="O345" s="35">
        <f>SUMIF('Индекс локалицации'!A:A,'Тех отчет'!B345,'Индекс локалицации'!B:B)</f>
        <v>0</v>
      </c>
      <c r="P345" s="25" t="e">
        <f>AVERAGEIFS('Детализация отчётов'!W:W,'Детализация отчётов'!F:F,'Тех отчет'!B345,'Детализация отчётов'!J:J,"Продажа",'Детализация отчётов'!K:K,"Продажа")</f>
        <v>#DIV/0!</v>
      </c>
      <c r="Q345" s="23" t="e">
        <f>INDEX('Рейтинг по отзывам'!F:F,MATCH('Тех отчет'!B345,'Рейтинг по отзывам'!B:B,0))</f>
        <v>#N/A</v>
      </c>
      <c r="R345" s="26" t="e">
        <f>INDEX('рейтинг WB'!B:B,MATCH('Тех отчет'!B345,'рейтинг WB'!A:A,0))</f>
        <v>#N/A</v>
      </c>
      <c r="S345" s="27">
        <f>SUMIFS('Детализация отчётов'!AH:AH,'Детализация отчётов'!F:F,'Тех отчет'!B345,'Детализация отчётов'!J:J,"Продажа",'Детализация отчётов'!K:K,"Продажа")-SUMIFS('Детализация отчётов'!AH:AH,'Детализация отчётов'!F:F,'Тех отчет'!B345,'Детализация отчётов'!J:J,"Возврат",'Детализация отчётов'!K:K,"Возврат")</f>
        <v>0</v>
      </c>
      <c r="T345" s="23">
        <f>IFERROR(INDEX(Себестоимость!B:B,MATCH('Тех отчет'!B345,Себестоимость!A:A,0)),0)</f>
        <v>0</v>
      </c>
      <c r="U345" s="41" t="e">
        <f t="shared" si="38"/>
        <v>#DIV/0!</v>
      </c>
      <c r="V345" s="24">
        <f t="shared" si="40"/>
        <v>0</v>
      </c>
      <c r="W345" s="42">
        <f t="shared" si="41"/>
        <v>0</v>
      </c>
      <c r="X345" s="40" t="e">
        <f t="shared" si="39"/>
        <v>#DIV/0!</v>
      </c>
      <c r="Y345" s="23" t="e">
        <f>AVERAGEIFS('Детализация отчётов'!T:T,'Детализация отчётов'!F:F,'Тех отчет'!B345,'Детализация отчётов'!J:J,"Продажа",'Детализация отчётов'!K:K,"Продажа")</f>
        <v>#DIV/0!</v>
      </c>
      <c r="Z345" s="23">
        <f>SUMIF('Детализация отчётов'!F:F,'Тех отчет'!B345, 'Детализация отчётов'!AC:AC)</f>
        <v>0</v>
      </c>
      <c r="AA345" s="28"/>
      <c r="AB345" s="28"/>
      <c r="AC345" s="28"/>
      <c r="AD345" s="28"/>
      <c r="AE345" s="28"/>
      <c r="AF345" s="28"/>
    </row>
    <row r="346" spans="1:32" ht="15" thickBot="1">
      <c r="A346" s="23"/>
      <c r="B346" s="39" t="s">
        <v>333</v>
      </c>
      <c r="C346" s="24">
        <f>SUMIF(Продажи!F:F,'Тех отчет'!B346,Продажи!M:M)</f>
        <v>0</v>
      </c>
      <c r="D346" s="24">
        <f>SUMIF(Продажи!F:F,'Тех отчет'!B346,Продажи!L:L)</f>
        <v>0</v>
      </c>
      <c r="E346" s="24">
        <f>SUMIFS('Детализация отчётов'!T:T,'Детализация отчётов'!F:F,'Тех отчет'!B346,'Детализация отчётов'!J:J,"Продажа",'Детализация отчётов'!K:K,"Продажа")-SUMIFS('Детализация отчётов'!T:T,'Детализация отчётов'!F:F,'Тех отчет'!B346,'Детализация отчётов'!J:J,"Возврат",'Детализация отчётов'!K:K,"Возврат")</f>
        <v>0</v>
      </c>
      <c r="F346" s="24">
        <f>SUMIFS('Детализация отчётов'!N:N,'Детализация отчётов'!F:F,'Тех отчет'!B346,'Детализация отчётов'!J:J,"Продажа",'Детализация отчётов'!K:K,"Продажа")-SUMIFS('Детализация отчётов'!N:N,'Детализация отчётов'!F:F,'Тех отчет'!B346,'Детализация отчётов'!J:J,"Возврат",'Детализация отчётов'!K:K,"Возврат")</f>
        <v>0</v>
      </c>
      <c r="G346" s="24">
        <f>IFERROR(AVERAGEIFS('Детализация отчётов'!P:P,'Детализация отчётов'!F:F,'Тех отчет'!B346,'Детализация отчётов'!J:J,"Продажа",'Детализация отчётов'!K:K,"Продажа"),0)</f>
        <v>0</v>
      </c>
      <c r="H346" s="25" t="e">
        <f>INDEX('% выкупа'!B:B,MATCH(B346,'% выкупа'!A:A,0))</f>
        <v>#N/A</v>
      </c>
      <c r="I346" s="40">
        <f>IFERROR(INDEX(реклама!B:B,MATCH('Тех отчет'!B346,реклама!A:A,0)),0)</f>
        <v>0</v>
      </c>
      <c r="J346" s="24">
        <f>IFERROR(INDEX('Сумма по хранению'!B:B,MATCH(B346,'Сумма по хранению'!A:A,0)),0)</f>
        <v>0</v>
      </c>
      <c r="K346" s="24">
        <f>SUMIF('Детализация отчётов'!F:F,'Тех отчет'!B346, 'Детализация отчётов'!AK:AK)</f>
        <v>0</v>
      </c>
      <c r="L346" s="40" t="e">
        <f t="shared" si="36"/>
        <v>#DIV/0!</v>
      </c>
      <c r="M346" s="24" t="e">
        <f>INDEX('Остатки по складам'!B:B,MATCH(B346,'Остатки по складам'!A:A,0))</f>
        <v>#N/A</v>
      </c>
      <c r="N346" s="40">
        <f t="shared" si="37"/>
        <v>0</v>
      </c>
      <c r="O346" s="35">
        <f>SUMIF('Индекс локалицации'!A:A,'Тех отчет'!B346,'Индекс локалицации'!B:B)</f>
        <v>0</v>
      </c>
      <c r="P346" s="25" t="e">
        <f>AVERAGEIFS('Детализация отчётов'!W:W,'Детализация отчётов'!F:F,'Тех отчет'!B346,'Детализация отчётов'!J:J,"Продажа",'Детализация отчётов'!K:K,"Продажа")</f>
        <v>#DIV/0!</v>
      </c>
      <c r="Q346" s="23" t="e">
        <f>INDEX('Рейтинг по отзывам'!F:F,MATCH('Тех отчет'!B346,'Рейтинг по отзывам'!B:B,0))</f>
        <v>#N/A</v>
      </c>
      <c r="R346" s="26" t="e">
        <f>INDEX('рейтинг WB'!B:B,MATCH('Тех отчет'!B346,'рейтинг WB'!A:A,0))</f>
        <v>#N/A</v>
      </c>
      <c r="S346" s="27">
        <f>SUMIFS('Детализация отчётов'!AH:AH,'Детализация отчётов'!F:F,'Тех отчет'!B346,'Детализация отчётов'!J:J,"Продажа",'Детализация отчётов'!K:K,"Продажа")-SUMIFS('Детализация отчётов'!AH:AH,'Детализация отчётов'!F:F,'Тех отчет'!B346,'Детализация отчётов'!J:J,"Возврат",'Детализация отчётов'!K:K,"Возврат")</f>
        <v>0</v>
      </c>
      <c r="T346" s="23">
        <f>IFERROR(INDEX(Себестоимость!B:B,MATCH('Тех отчет'!B346,Себестоимость!A:A,0)),0)</f>
        <v>0</v>
      </c>
      <c r="U346" s="41" t="e">
        <f t="shared" si="38"/>
        <v>#DIV/0!</v>
      </c>
      <c r="V346" s="24">
        <f t="shared" si="40"/>
        <v>0</v>
      </c>
      <c r="W346" s="42">
        <f t="shared" si="41"/>
        <v>0</v>
      </c>
      <c r="X346" s="40" t="e">
        <f t="shared" si="39"/>
        <v>#DIV/0!</v>
      </c>
      <c r="Y346" s="23" t="e">
        <f>AVERAGEIFS('Детализация отчётов'!T:T,'Детализация отчётов'!F:F,'Тех отчет'!B346,'Детализация отчётов'!J:J,"Продажа",'Детализация отчётов'!K:K,"Продажа")</f>
        <v>#DIV/0!</v>
      </c>
      <c r="Z346" s="23">
        <f>SUMIF('Детализация отчётов'!F:F,'Тех отчет'!B346, 'Детализация отчётов'!AC:AC)</f>
        <v>0</v>
      </c>
      <c r="AA346" s="28"/>
      <c r="AB346" s="28"/>
      <c r="AC346" s="28"/>
      <c r="AD346" s="28"/>
      <c r="AE346" s="28"/>
      <c r="AF346" s="28"/>
    </row>
    <row r="347" spans="1:32" ht="15" thickBot="1">
      <c r="A347" s="23"/>
      <c r="B347" s="39" t="s">
        <v>268</v>
      </c>
      <c r="C347" s="24">
        <f>SUMIF(Продажи!F:F,'Тех отчет'!B347,Продажи!M:M)</f>
        <v>0</v>
      </c>
      <c r="D347" s="24">
        <f>SUMIF(Продажи!F:F,'Тех отчет'!B347,Продажи!L:L)</f>
        <v>0</v>
      </c>
      <c r="E347" s="24">
        <f>SUMIFS('Детализация отчётов'!T:T,'Детализация отчётов'!F:F,'Тех отчет'!B347,'Детализация отчётов'!J:J,"Продажа",'Детализация отчётов'!K:K,"Продажа")-SUMIFS('Детализация отчётов'!T:T,'Детализация отчётов'!F:F,'Тех отчет'!B347,'Детализация отчётов'!J:J,"Возврат",'Детализация отчётов'!K:K,"Возврат")</f>
        <v>0</v>
      </c>
      <c r="F347" s="24">
        <f>SUMIFS('Детализация отчётов'!N:N,'Детализация отчётов'!F:F,'Тех отчет'!B347,'Детализация отчётов'!J:J,"Продажа",'Детализация отчётов'!K:K,"Продажа")-SUMIFS('Детализация отчётов'!N:N,'Детализация отчётов'!F:F,'Тех отчет'!B347,'Детализация отчётов'!J:J,"Возврат",'Детализация отчётов'!K:K,"Возврат")</f>
        <v>0</v>
      </c>
      <c r="G347" s="24">
        <f>IFERROR(AVERAGEIFS('Детализация отчётов'!P:P,'Детализация отчётов'!F:F,'Тех отчет'!B347,'Детализация отчётов'!J:J,"Продажа",'Детализация отчётов'!K:K,"Продажа"),0)</f>
        <v>0</v>
      </c>
      <c r="H347" s="25" t="e">
        <f>INDEX('% выкупа'!B:B,MATCH(B347,'% выкупа'!A:A,0))</f>
        <v>#N/A</v>
      </c>
      <c r="I347" s="40">
        <f>IFERROR(INDEX(реклама!B:B,MATCH('Тех отчет'!B347,реклама!A:A,0)),0)</f>
        <v>0</v>
      </c>
      <c r="J347" s="24">
        <f>IFERROR(INDEX('Сумма по хранению'!B:B,MATCH(B347,'Сумма по хранению'!A:A,0)),0)</f>
        <v>0</v>
      </c>
      <c r="K347" s="24">
        <f>SUMIF('Детализация отчётов'!F:F,'Тех отчет'!B347, 'Детализация отчётов'!AK:AK)</f>
        <v>0</v>
      </c>
      <c r="L347" s="40" t="e">
        <f t="shared" si="36"/>
        <v>#DIV/0!</v>
      </c>
      <c r="M347" s="24" t="e">
        <f>INDEX('Остатки по складам'!B:B,MATCH(B347,'Остатки по складам'!A:A,0))</f>
        <v>#N/A</v>
      </c>
      <c r="N347" s="40">
        <f t="shared" si="37"/>
        <v>0</v>
      </c>
      <c r="O347" s="35">
        <f>SUMIF('Индекс локалицации'!A:A,'Тех отчет'!B347,'Индекс локалицации'!B:B)</f>
        <v>0</v>
      </c>
      <c r="P347" s="25" t="e">
        <f>AVERAGEIFS('Детализация отчётов'!W:W,'Детализация отчётов'!F:F,'Тех отчет'!B347,'Детализация отчётов'!J:J,"Продажа",'Детализация отчётов'!K:K,"Продажа")</f>
        <v>#DIV/0!</v>
      </c>
      <c r="Q347" s="23" t="e">
        <f>INDEX('Рейтинг по отзывам'!F:F,MATCH('Тех отчет'!B347,'Рейтинг по отзывам'!B:B,0))</f>
        <v>#N/A</v>
      </c>
      <c r="R347" s="26" t="e">
        <f>INDEX('рейтинг WB'!B:B,MATCH('Тех отчет'!B347,'рейтинг WB'!A:A,0))</f>
        <v>#N/A</v>
      </c>
      <c r="S347" s="27">
        <f>SUMIFS('Детализация отчётов'!AH:AH,'Детализация отчётов'!F:F,'Тех отчет'!B347,'Детализация отчётов'!J:J,"Продажа",'Детализация отчётов'!K:K,"Продажа")-SUMIFS('Детализация отчётов'!AH:AH,'Детализация отчётов'!F:F,'Тех отчет'!B347,'Детализация отчётов'!J:J,"Возврат",'Детализация отчётов'!K:K,"Возврат")</f>
        <v>0</v>
      </c>
      <c r="T347" s="23">
        <f>IFERROR(INDEX(Себестоимость!B:B,MATCH('Тех отчет'!B347,Себестоимость!A:A,0)),0)</f>
        <v>0</v>
      </c>
      <c r="U347" s="41" t="e">
        <f t="shared" si="38"/>
        <v>#DIV/0!</v>
      </c>
      <c r="V347" s="24">
        <f t="shared" si="40"/>
        <v>0</v>
      </c>
      <c r="W347" s="42">
        <f t="shared" si="41"/>
        <v>0</v>
      </c>
      <c r="X347" s="40" t="e">
        <f t="shared" si="39"/>
        <v>#DIV/0!</v>
      </c>
      <c r="Y347" s="23" t="e">
        <f>AVERAGEIFS('Детализация отчётов'!T:T,'Детализация отчётов'!F:F,'Тех отчет'!B347,'Детализация отчётов'!J:J,"Продажа",'Детализация отчётов'!K:K,"Продажа")</f>
        <v>#DIV/0!</v>
      </c>
      <c r="Z347" s="23">
        <f>SUMIF('Детализация отчётов'!F:F,'Тех отчет'!B347, 'Детализация отчётов'!AC:AC)</f>
        <v>0</v>
      </c>
      <c r="AA347" s="28"/>
      <c r="AB347" s="28"/>
      <c r="AC347" s="28"/>
      <c r="AD347" s="28"/>
      <c r="AE347" s="28"/>
      <c r="AF347" s="28"/>
    </row>
    <row r="348" spans="1:32" ht="15" thickBot="1">
      <c r="A348" s="23" t="s">
        <v>624</v>
      </c>
      <c r="B348" s="39" t="s">
        <v>395</v>
      </c>
      <c r="C348" s="24">
        <f>SUMIF(Продажи!F:F,'Тех отчет'!B348,Продажи!M:M)</f>
        <v>0</v>
      </c>
      <c r="D348" s="24">
        <f>SUMIF(Продажи!F:F,'Тех отчет'!B348,Продажи!L:L)</f>
        <v>0</v>
      </c>
      <c r="E348" s="24">
        <f>SUMIFS('Детализация отчётов'!T:T,'Детализация отчётов'!F:F,'Тех отчет'!B348,'Детализация отчётов'!J:J,"Продажа",'Детализация отчётов'!K:K,"Продажа")-SUMIFS('Детализация отчётов'!T:T,'Детализация отчётов'!F:F,'Тех отчет'!B348,'Детализация отчётов'!J:J,"Возврат",'Детализация отчётов'!K:K,"Возврат")</f>
        <v>0</v>
      </c>
      <c r="F348" s="24">
        <f>SUMIFS('Детализация отчётов'!N:N,'Детализация отчётов'!F:F,'Тех отчет'!B348,'Детализация отчётов'!J:J,"Продажа",'Детализация отчётов'!K:K,"Продажа")-SUMIFS('Детализация отчётов'!N:N,'Детализация отчётов'!F:F,'Тех отчет'!B348,'Детализация отчётов'!J:J,"Возврат",'Детализация отчётов'!K:K,"Возврат")</f>
        <v>0</v>
      </c>
      <c r="G348" s="24">
        <f>IFERROR(AVERAGEIFS('Детализация отчётов'!P:P,'Детализация отчётов'!F:F,'Тех отчет'!B348,'Детализация отчётов'!J:J,"Продажа",'Детализация отчётов'!K:K,"Продажа"),0)</f>
        <v>0</v>
      </c>
      <c r="H348" s="25" t="e">
        <f>INDEX('% выкупа'!B:B,MATCH(B348,'% выкупа'!A:A,0))</f>
        <v>#N/A</v>
      </c>
      <c r="I348" s="40">
        <f>IFERROR(INDEX(реклама!B:B,MATCH('Тех отчет'!B348,реклама!A:A,0)),0)</f>
        <v>0</v>
      </c>
      <c r="J348" s="24">
        <f>IFERROR(INDEX('Сумма по хранению'!B:B,MATCH(B348,'Сумма по хранению'!A:A,0)),0)</f>
        <v>0</v>
      </c>
      <c r="K348" s="24">
        <f>SUMIF('Детализация отчётов'!F:F,'Тех отчет'!B348, 'Детализация отчётов'!AK:AK)</f>
        <v>0</v>
      </c>
      <c r="L348" s="40" t="e">
        <f t="shared" si="36"/>
        <v>#DIV/0!</v>
      </c>
      <c r="M348" s="24" t="e">
        <f>INDEX('Остатки по складам'!B:B,MATCH(B348,'Остатки по складам'!A:A,0))</f>
        <v>#N/A</v>
      </c>
      <c r="N348" s="40">
        <f t="shared" si="37"/>
        <v>0</v>
      </c>
      <c r="O348" s="35">
        <f>SUMIF('Индекс локалицации'!A:A,'Тех отчет'!B348,'Индекс локалицации'!B:B)</f>
        <v>0</v>
      </c>
      <c r="P348" s="25" t="e">
        <f>AVERAGEIFS('Детализация отчётов'!W:W,'Детализация отчётов'!F:F,'Тех отчет'!B348,'Детализация отчётов'!J:J,"Продажа",'Детализация отчётов'!K:K,"Продажа")</f>
        <v>#DIV/0!</v>
      </c>
      <c r="Q348" s="23" t="e">
        <f>INDEX('Рейтинг по отзывам'!F:F,MATCH('Тех отчет'!B348,'Рейтинг по отзывам'!B:B,0))</f>
        <v>#N/A</v>
      </c>
      <c r="R348" s="26" t="e">
        <f>INDEX('рейтинг WB'!B:B,MATCH('Тех отчет'!B348,'рейтинг WB'!A:A,0))</f>
        <v>#N/A</v>
      </c>
      <c r="S348" s="27">
        <f>SUMIFS('Детализация отчётов'!AH:AH,'Детализация отчётов'!F:F,'Тех отчет'!B348,'Детализация отчётов'!J:J,"Продажа",'Детализация отчётов'!K:K,"Продажа")-SUMIFS('Детализация отчётов'!AH:AH,'Детализация отчётов'!F:F,'Тех отчет'!B348,'Детализация отчётов'!J:J,"Возврат",'Детализация отчётов'!K:K,"Возврат")</f>
        <v>0</v>
      </c>
      <c r="T348" s="23">
        <f>IFERROR(INDEX(Себестоимость!B:B,MATCH('Тех отчет'!B348,Себестоимость!A:A,0)),0)</f>
        <v>0</v>
      </c>
      <c r="U348" s="41" t="e">
        <f t="shared" si="38"/>
        <v>#DIV/0!</v>
      </c>
      <c r="V348" s="24">
        <f t="shared" si="40"/>
        <v>0</v>
      </c>
      <c r="W348" s="42">
        <f t="shared" si="41"/>
        <v>0</v>
      </c>
      <c r="X348" s="40" t="e">
        <f t="shared" si="39"/>
        <v>#DIV/0!</v>
      </c>
      <c r="Y348" s="23" t="e">
        <f>AVERAGEIFS('Детализация отчётов'!T:T,'Детализация отчётов'!F:F,'Тех отчет'!B348,'Детализация отчётов'!J:J,"Продажа",'Детализация отчётов'!K:K,"Продажа")</f>
        <v>#DIV/0!</v>
      </c>
      <c r="Z348" s="23">
        <f>SUMIF('Детализация отчётов'!F:F,'Тех отчет'!B348, 'Детализация отчётов'!AC:AC)</f>
        <v>0</v>
      </c>
      <c r="AA348" s="28"/>
      <c r="AB348" s="28"/>
      <c r="AC348" s="28"/>
      <c r="AD348" s="28"/>
      <c r="AE348" s="28"/>
      <c r="AF348" s="28"/>
    </row>
    <row r="349" spans="1:32" ht="15" thickBot="1">
      <c r="A349" s="23" t="s">
        <v>624</v>
      </c>
      <c r="B349" s="39" t="s">
        <v>335</v>
      </c>
      <c r="C349" s="24">
        <f>SUMIF(Продажи!F:F,'Тех отчет'!B349,Продажи!M:M)</f>
        <v>0</v>
      </c>
      <c r="D349" s="24">
        <f>SUMIF(Продажи!F:F,'Тех отчет'!B349,Продажи!L:L)</f>
        <v>0</v>
      </c>
      <c r="E349" s="24">
        <f>SUMIFS('Детализация отчётов'!T:T,'Детализация отчётов'!F:F,'Тех отчет'!B349,'Детализация отчётов'!J:J,"Продажа",'Детализация отчётов'!K:K,"Продажа")-SUMIFS('Детализация отчётов'!T:T,'Детализация отчётов'!F:F,'Тех отчет'!B349,'Детализация отчётов'!J:J,"Возврат",'Детализация отчётов'!K:K,"Возврат")</f>
        <v>0</v>
      </c>
      <c r="F349" s="24">
        <f>SUMIFS('Детализация отчётов'!N:N,'Детализация отчётов'!F:F,'Тех отчет'!B349,'Детализация отчётов'!J:J,"Продажа",'Детализация отчётов'!K:K,"Продажа")-SUMIFS('Детализация отчётов'!N:N,'Детализация отчётов'!F:F,'Тех отчет'!B349,'Детализация отчётов'!J:J,"Возврат",'Детализация отчётов'!K:K,"Возврат")</f>
        <v>0</v>
      </c>
      <c r="G349" s="24">
        <f>IFERROR(AVERAGEIFS('Детализация отчётов'!P:P,'Детализация отчётов'!F:F,'Тех отчет'!B349,'Детализация отчётов'!J:J,"Продажа",'Детализация отчётов'!K:K,"Продажа"),0)</f>
        <v>0</v>
      </c>
      <c r="H349" s="25" t="e">
        <f>INDEX('% выкупа'!B:B,MATCH(B349,'% выкупа'!A:A,0))</f>
        <v>#N/A</v>
      </c>
      <c r="I349" s="40">
        <f>IFERROR(INDEX(реклама!B:B,MATCH('Тех отчет'!B349,реклама!A:A,0)),0)</f>
        <v>0</v>
      </c>
      <c r="J349" s="24">
        <f>IFERROR(INDEX('Сумма по хранению'!B:B,MATCH(B349,'Сумма по хранению'!A:A,0)),0)</f>
        <v>0</v>
      </c>
      <c r="K349" s="24">
        <f>SUMIF('Детализация отчётов'!F:F,'Тех отчет'!B349, 'Детализация отчётов'!AK:AK)</f>
        <v>0</v>
      </c>
      <c r="L349" s="40" t="e">
        <f t="shared" si="36"/>
        <v>#DIV/0!</v>
      </c>
      <c r="M349" s="24" t="e">
        <f>INDEX('Остатки по складам'!B:B,MATCH(B349,'Остатки по складам'!A:A,0))</f>
        <v>#N/A</v>
      </c>
      <c r="N349" s="40">
        <f t="shared" si="37"/>
        <v>0</v>
      </c>
      <c r="O349" s="35">
        <f>SUMIF('Индекс локалицации'!A:A,'Тех отчет'!B349,'Индекс локалицации'!B:B)</f>
        <v>0</v>
      </c>
      <c r="P349" s="25" t="e">
        <f>AVERAGEIFS('Детализация отчётов'!W:W,'Детализация отчётов'!F:F,'Тех отчет'!B349,'Детализация отчётов'!J:J,"Продажа",'Детализация отчётов'!K:K,"Продажа")</f>
        <v>#DIV/0!</v>
      </c>
      <c r="Q349" s="23" t="e">
        <f>INDEX('Рейтинг по отзывам'!F:F,MATCH('Тех отчет'!B349,'Рейтинг по отзывам'!B:B,0))</f>
        <v>#N/A</v>
      </c>
      <c r="R349" s="26" t="e">
        <f>INDEX('рейтинг WB'!B:B,MATCH('Тех отчет'!B349,'рейтинг WB'!A:A,0))</f>
        <v>#N/A</v>
      </c>
      <c r="S349" s="27">
        <f>SUMIFS('Детализация отчётов'!AH:AH,'Детализация отчётов'!F:F,'Тех отчет'!B349,'Детализация отчётов'!J:J,"Продажа",'Детализация отчётов'!K:K,"Продажа")-SUMIFS('Детализация отчётов'!AH:AH,'Детализация отчётов'!F:F,'Тех отчет'!B349,'Детализация отчётов'!J:J,"Возврат",'Детализация отчётов'!K:K,"Возврат")</f>
        <v>0</v>
      </c>
      <c r="T349" s="23">
        <f>IFERROR(INDEX(Себестоимость!B:B,MATCH('Тех отчет'!B349,Себестоимость!A:A,0)),0)</f>
        <v>0</v>
      </c>
      <c r="U349" s="41" t="e">
        <f t="shared" si="38"/>
        <v>#DIV/0!</v>
      </c>
      <c r="V349" s="24">
        <f t="shared" si="40"/>
        <v>0</v>
      </c>
      <c r="W349" s="42">
        <f t="shared" si="41"/>
        <v>0</v>
      </c>
      <c r="X349" s="40" t="e">
        <f t="shared" si="39"/>
        <v>#DIV/0!</v>
      </c>
      <c r="Y349" s="23" t="e">
        <f>AVERAGEIFS('Детализация отчётов'!T:T,'Детализация отчётов'!F:F,'Тех отчет'!B349,'Детализация отчётов'!J:J,"Продажа",'Детализация отчётов'!K:K,"Продажа")</f>
        <v>#DIV/0!</v>
      </c>
      <c r="Z349" s="23">
        <f>SUMIF('Детализация отчётов'!F:F,'Тех отчет'!B349, 'Детализация отчётов'!AC:AC)</f>
        <v>0</v>
      </c>
      <c r="AA349" s="28"/>
      <c r="AB349" s="28"/>
      <c r="AC349" s="28"/>
      <c r="AD349" s="28"/>
      <c r="AE349" s="28"/>
      <c r="AF349" s="28"/>
    </row>
    <row r="350" spans="1:32" ht="15" thickBot="1">
      <c r="A350" s="23" t="s">
        <v>624</v>
      </c>
      <c r="B350" s="39" t="s">
        <v>238</v>
      </c>
      <c r="C350" s="24">
        <f>SUMIF(Продажи!F:F,'Тех отчет'!B350,Продажи!M:M)</f>
        <v>0</v>
      </c>
      <c r="D350" s="24">
        <f>SUMIF(Продажи!F:F,'Тех отчет'!B350,Продажи!L:L)</f>
        <v>0</v>
      </c>
      <c r="E350" s="24">
        <f>SUMIFS('Детализация отчётов'!T:T,'Детализация отчётов'!F:F,'Тех отчет'!B350,'Детализация отчётов'!J:J,"Продажа",'Детализация отчётов'!K:K,"Продажа")-SUMIFS('Детализация отчётов'!T:T,'Детализация отчётов'!F:F,'Тех отчет'!B350,'Детализация отчётов'!J:J,"Возврат",'Детализация отчётов'!K:K,"Возврат")</f>
        <v>0</v>
      </c>
      <c r="F350" s="24">
        <f>SUMIFS('Детализация отчётов'!N:N,'Детализация отчётов'!F:F,'Тех отчет'!B350,'Детализация отчётов'!J:J,"Продажа",'Детализация отчётов'!K:K,"Продажа")-SUMIFS('Детализация отчётов'!N:N,'Детализация отчётов'!F:F,'Тех отчет'!B350,'Детализация отчётов'!J:J,"Возврат",'Детализация отчётов'!K:K,"Возврат")</f>
        <v>0</v>
      </c>
      <c r="G350" s="24">
        <f>IFERROR(AVERAGEIFS('Детализация отчётов'!P:P,'Детализация отчётов'!F:F,'Тех отчет'!B350,'Детализация отчётов'!J:J,"Продажа",'Детализация отчётов'!K:K,"Продажа"),0)</f>
        <v>0</v>
      </c>
      <c r="H350" s="25" t="e">
        <f>INDEX('% выкупа'!B:B,MATCH(B350,'% выкупа'!A:A,0))</f>
        <v>#N/A</v>
      </c>
      <c r="I350" s="40">
        <f>IFERROR(INDEX(реклама!B:B,MATCH('Тех отчет'!B350,реклама!A:A,0)),0)</f>
        <v>0</v>
      </c>
      <c r="J350" s="24">
        <f>IFERROR(INDEX('Сумма по хранению'!B:B,MATCH(B350,'Сумма по хранению'!A:A,0)),0)</f>
        <v>0</v>
      </c>
      <c r="K350" s="24">
        <f>SUMIF('Детализация отчётов'!F:F,'Тех отчет'!B350, 'Детализация отчётов'!AK:AK)</f>
        <v>0</v>
      </c>
      <c r="L350" s="40" t="e">
        <f t="shared" si="36"/>
        <v>#DIV/0!</v>
      </c>
      <c r="M350" s="24" t="e">
        <f>INDEX('Остатки по складам'!B:B,MATCH(B350,'Остатки по складам'!A:A,0))</f>
        <v>#N/A</v>
      </c>
      <c r="N350" s="40">
        <f t="shared" si="37"/>
        <v>0</v>
      </c>
      <c r="O350" s="35">
        <f>SUMIF('Индекс локалицации'!A:A,'Тех отчет'!B350,'Индекс локалицации'!B:B)</f>
        <v>0</v>
      </c>
      <c r="P350" s="25" t="e">
        <f>AVERAGEIFS('Детализация отчётов'!W:W,'Детализация отчётов'!F:F,'Тех отчет'!B350,'Детализация отчётов'!J:J,"Продажа",'Детализация отчётов'!K:K,"Продажа")</f>
        <v>#DIV/0!</v>
      </c>
      <c r="Q350" s="23" t="e">
        <f>INDEX('Рейтинг по отзывам'!F:F,MATCH('Тех отчет'!B350,'Рейтинг по отзывам'!B:B,0))</f>
        <v>#N/A</v>
      </c>
      <c r="R350" s="26" t="e">
        <f>INDEX('рейтинг WB'!B:B,MATCH('Тех отчет'!B350,'рейтинг WB'!A:A,0))</f>
        <v>#N/A</v>
      </c>
      <c r="S350" s="27">
        <f>SUMIFS('Детализация отчётов'!AH:AH,'Детализация отчётов'!F:F,'Тех отчет'!B350,'Детализация отчётов'!J:J,"Продажа",'Детализация отчётов'!K:K,"Продажа")-SUMIFS('Детализация отчётов'!AH:AH,'Детализация отчётов'!F:F,'Тех отчет'!B350,'Детализация отчётов'!J:J,"Возврат",'Детализация отчётов'!K:K,"Возврат")</f>
        <v>0</v>
      </c>
      <c r="T350" s="23">
        <f>IFERROR(INDEX(Себестоимость!B:B,MATCH('Тех отчет'!B350,Себестоимость!A:A,0)),0)</f>
        <v>0</v>
      </c>
      <c r="U350" s="41" t="e">
        <f t="shared" si="38"/>
        <v>#DIV/0!</v>
      </c>
      <c r="V350" s="24">
        <f t="shared" si="40"/>
        <v>0</v>
      </c>
      <c r="W350" s="42">
        <f t="shared" si="41"/>
        <v>0</v>
      </c>
      <c r="X350" s="40" t="e">
        <f t="shared" si="39"/>
        <v>#DIV/0!</v>
      </c>
      <c r="Y350" s="23" t="e">
        <f>AVERAGEIFS('Детализация отчётов'!T:T,'Детализация отчётов'!F:F,'Тех отчет'!B350,'Детализация отчётов'!J:J,"Продажа",'Детализация отчётов'!K:K,"Продажа")</f>
        <v>#DIV/0!</v>
      </c>
      <c r="Z350" s="23">
        <f>SUMIF('Детализация отчётов'!F:F,'Тех отчет'!B350, 'Детализация отчётов'!AC:AC)</f>
        <v>0</v>
      </c>
      <c r="AA350" s="28"/>
      <c r="AB350" s="28"/>
      <c r="AC350" s="28"/>
      <c r="AD350" s="28"/>
      <c r="AE350" s="28"/>
      <c r="AF350" s="28"/>
    </row>
    <row r="351" spans="1:32" ht="15" thickBot="1">
      <c r="A351" s="23" t="s">
        <v>624</v>
      </c>
      <c r="B351" s="39" t="s">
        <v>380</v>
      </c>
      <c r="C351" s="24">
        <f>SUMIF(Продажи!F:F,'Тех отчет'!B351,Продажи!M:M)</f>
        <v>0</v>
      </c>
      <c r="D351" s="24">
        <f>SUMIF(Продажи!F:F,'Тех отчет'!B351,Продажи!L:L)</f>
        <v>0</v>
      </c>
      <c r="E351" s="24">
        <f>SUMIFS('Детализация отчётов'!T:T,'Детализация отчётов'!F:F,'Тех отчет'!B351,'Детализация отчётов'!J:J,"Продажа",'Детализация отчётов'!K:K,"Продажа")-SUMIFS('Детализация отчётов'!T:T,'Детализация отчётов'!F:F,'Тех отчет'!B351,'Детализация отчётов'!J:J,"Возврат",'Детализация отчётов'!K:K,"Возврат")</f>
        <v>0</v>
      </c>
      <c r="F351" s="24">
        <f>SUMIFS('Детализация отчётов'!N:N,'Детализация отчётов'!F:F,'Тех отчет'!B351,'Детализация отчётов'!J:J,"Продажа",'Детализация отчётов'!K:K,"Продажа")-SUMIFS('Детализация отчётов'!N:N,'Детализация отчётов'!F:F,'Тех отчет'!B351,'Детализация отчётов'!J:J,"Возврат",'Детализация отчётов'!K:K,"Возврат")</f>
        <v>0</v>
      </c>
      <c r="G351" s="24">
        <f>IFERROR(AVERAGEIFS('Детализация отчётов'!P:P,'Детализация отчётов'!F:F,'Тех отчет'!B351,'Детализация отчётов'!J:J,"Продажа",'Детализация отчётов'!K:K,"Продажа"),0)</f>
        <v>0</v>
      </c>
      <c r="H351" s="25" t="e">
        <f>INDEX('% выкупа'!B:B,MATCH(B351,'% выкупа'!A:A,0))</f>
        <v>#N/A</v>
      </c>
      <c r="I351" s="40">
        <f>IFERROR(INDEX(реклама!B:B,MATCH('Тех отчет'!B351,реклама!A:A,0)),0)</f>
        <v>0</v>
      </c>
      <c r="J351" s="24">
        <f>IFERROR(INDEX('Сумма по хранению'!B:B,MATCH(B351,'Сумма по хранению'!A:A,0)),0)</f>
        <v>0</v>
      </c>
      <c r="K351" s="24">
        <f>SUMIF('Детализация отчётов'!F:F,'Тех отчет'!B351, 'Детализация отчётов'!AK:AK)</f>
        <v>0</v>
      </c>
      <c r="L351" s="40" t="e">
        <f t="shared" si="36"/>
        <v>#DIV/0!</v>
      </c>
      <c r="M351" s="24" t="e">
        <f>INDEX('Остатки по складам'!B:B,MATCH(B351,'Остатки по складам'!A:A,0))</f>
        <v>#N/A</v>
      </c>
      <c r="N351" s="40">
        <f t="shared" si="37"/>
        <v>0</v>
      </c>
      <c r="O351" s="35">
        <f>SUMIF('Индекс локалицации'!A:A,'Тех отчет'!B351,'Индекс локалицации'!B:B)</f>
        <v>0</v>
      </c>
      <c r="P351" s="25" t="e">
        <f>AVERAGEIFS('Детализация отчётов'!W:W,'Детализация отчётов'!F:F,'Тех отчет'!B351,'Детализация отчётов'!J:J,"Продажа",'Детализация отчётов'!K:K,"Продажа")</f>
        <v>#DIV/0!</v>
      </c>
      <c r="Q351" s="23" t="e">
        <f>INDEX('Рейтинг по отзывам'!F:F,MATCH('Тех отчет'!B351,'Рейтинг по отзывам'!B:B,0))</f>
        <v>#N/A</v>
      </c>
      <c r="R351" s="26" t="e">
        <f>INDEX('рейтинг WB'!B:B,MATCH('Тех отчет'!B351,'рейтинг WB'!A:A,0))</f>
        <v>#N/A</v>
      </c>
      <c r="S351" s="27">
        <f>SUMIFS('Детализация отчётов'!AH:AH,'Детализация отчётов'!F:F,'Тех отчет'!B351,'Детализация отчётов'!J:J,"Продажа",'Детализация отчётов'!K:K,"Продажа")-SUMIFS('Детализация отчётов'!AH:AH,'Детализация отчётов'!F:F,'Тех отчет'!B351,'Детализация отчётов'!J:J,"Возврат",'Детализация отчётов'!K:K,"Возврат")</f>
        <v>0</v>
      </c>
      <c r="T351" s="23">
        <f>IFERROR(INDEX(Себестоимость!B:B,MATCH('Тех отчет'!B351,Себестоимость!A:A,0)),0)</f>
        <v>0</v>
      </c>
      <c r="U351" s="41" t="e">
        <f t="shared" si="38"/>
        <v>#DIV/0!</v>
      </c>
      <c r="V351" s="24">
        <f t="shared" si="40"/>
        <v>0</v>
      </c>
      <c r="W351" s="42">
        <f t="shared" si="41"/>
        <v>0</v>
      </c>
      <c r="X351" s="40" t="e">
        <f t="shared" si="39"/>
        <v>#DIV/0!</v>
      </c>
      <c r="Y351" s="23" t="e">
        <f>AVERAGEIFS('Детализация отчётов'!T:T,'Детализация отчётов'!F:F,'Тех отчет'!B351,'Детализация отчётов'!J:J,"Продажа",'Детализация отчётов'!K:K,"Продажа")</f>
        <v>#DIV/0!</v>
      </c>
      <c r="Z351" s="23">
        <f>SUMIF('Детализация отчётов'!F:F,'Тех отчет'!B351, 'Детализация отчётов'!AC:AC)</f>
        <v>0</v>
      </c>
      <c r="AA351" s="28"/>
      <c r="AB351" s="28"/>
      <c r="AC351" s="28"/>
      <c r="AD351" s="28"/>
      <c r="AE351" s="28"/>
      <c r="AF351" s="28"/>
    </row>
    <row r="352" spans="1:32" ht="15" thickBot="1">
      <c r="A352" s="23" t="s">
        <v>624</v>
      </c>
      <c r="B352" s="39" t="s">
        <v>371</v>
      </c>
      <c r="C352" s="24">
        <f>SUMIF(Продажи!F:F,'Тех отчет'!B352,Продажи!M:M)</f>
        <v>0</v>
      </c>
      <c r="D352" s="24">
        <f>SUMIF(Продажи!F:F,'Тех отчет'!B352,Продажи!L:L)</f>
        <v>0</v>
      </c>
      <c r="E352" s="24">
        <f>SUMIFS('Детализация отчётов'!T:T,'Детализация отчётов'!F:F,'Тех отчет'!B352,'Детализация отчётов'!J:J,"Продажа",'Детализация отчётов'!K:K,"Продажа")-SUMIFS('Детализация отчётов'!T:T,'Детализация отчётов'!F:F,'Тех отчет'!B352,'Детализация отчётов'!J:J,"Возврат",'Детализация отчётов'!K:K,"Возврат")</f>
        <v>0</v>
      </c>
      <c r="F352" s="24">
        <f>SUMIFS('Детализация отчётов'!N:N,'Детализация отчётов'!F:F,'Тех отчет'!B352,'Детализация отчётов'!J:J,"Продажа",'Детализация отчётов'!K:K,"Продажа")-SUMIFS('Детализация отчётов'!N:N,'Детализация отчётов'!F:F,'Тех отчет'!B352,'Детализация отчётов'!J:J,"Возврат",'Детализация отчётов'!K:K,"Возврат")</f>
        <v>0</v>
      </c>
      <c r="G352" s="24">
        <f>IFERROR(AVERAGEIFS('Детализация отчётов'!P:P,'Детализация отчётов'!F:F,'Тех отчет'!B352,'Детализация отчётов'!J:J,"Продажа",'Детализация отчётов'!K:K,"Продажа"),0)</f>
        <v>0</v>
      </c>
      <c r="H352" s="25" t="e">
        <f>INDEX('% выкупа'!B:B,MATCH(B352,'% выкупа'!A:A,0))</f>
        <v>#N/A</v>
      </c>
      <c r="I352" s="40">
        <f>IFERROR(INDEX(реклама!B:B,MATCH('Тех отчет'!B352,реклама!A:A,0)),0)</f>
        <v>0</v>
      </c>
      <c r="J352" s="24">
        <f>IFERROR(INDEX('Сумма по хранению'!B:B,MATCH(B352,'Сумма по хранению'!A:A,0)),0)</f>
        <v>0</v>
      </c>
      <c r="K352" s="24">
        <f>SUMIF('Детализация отчётов'!F:F,'Тех отчет'!B352, 'Детализация отчётов'!AK:AK)</f>
        <v>0</v>
      </c>
      <c r="L352" s="40" t="e">
        <f t="shared" si="36"/>
        <v>#DIV/0!</v>
      </c>
      <c r="M352" s="24" t="e">
        <f>INDEX('Остатки по складам'!B:B,MATCH(B352,'Остатки по складам'!A:A,0))</f>
        <v>#N/A</v>
      </c>
      <c r="N352" s="40">
        <f t="shared" si="37"/>
        <v>0</v>
      </c>
      <c r="O352" s="35">
        <f>SUMIF('Индекс локалицации'!A:A,'Тех отчет'!B352,'Индекс локалицации'!B:B)</f>
        <v>0</v>
      </c>
      <c r="P352" s="25" t="e">
        <f>AVERAGEIFS('Детализация отчётов'!W:W,'Детализация отчётов'!F:F,'Тех отчет'!B352,'Детализация отчётов'!J:J,"Продажа",'Детализация отчётов'!K:K,"Продажа")</f>
        <v>#DIV/0!</v>
      </c>
      <c r="Q352" s="23" t="e">
        <f>INDEX('Рейтинг по отзывам'!F:F,MATCH('Тех отчет'!B352,'Рейтинг по отзывам'!B:B,0))</f>
        <v>#N/A</v>
      </c>
      <c r="R352" s="26" t="e">
        <f>INDEX('рейтинг WB'!B:B,MATCH('Тех отчет'!B352,'рейтинг WB'!A:A,0))</f>
        <v>#N/A</v>
      </c>
      <c r="S352" s="27">
        <f>SUMIFS('Детализация отчётов'!AH:AH,'Детализация отчётов'!F:F,'Тех отчет'!B352,'Детализация отчётов'!J:J,"Продажа",'Детализация отчётов'!K:K,"Продажа")-SUMIFS('Детализация отчётов'!AH:AH,'Детализация отчётов'!F:F,'Тех отчет'!B352,'Детализация отчётов'!J:J,"Возврат",'Детализация отчётов'!K:K,"Возврат")</f>
        <v>0</v>
      </c>
      <c r="T352" s="23">
        <f>IFERROR(INDEX(Себестоимость!B:B,MATCH('Тех отчет'!B352,Себестоимость!A:A,0)),0)</f>
        <v>0</v>
      </c>
      <c r="U352" s="41" t="e">
        <f t="shared" si="38"/>
        <v>#DIV/0!</v>
      </c>
      <c r="V352" s="24">
        <f t="shared" si="40"/>
        <v>0</v>
      </c>
      <c r="W352" s="42">
        <f t="shared" si="41"/>
        <v>0</v>
      </c>
      <c r="X352" s="40" t="e">
        <f t="shared" si="39"/>
        <v>#DIV/0!</v>
      </c>
      <c r="Y352" s="23" t="e">
        <f>AVERAGEIFS('Детализация отчётов'!T:T,'Детализация отчётов'!F:F,'Тех отчет'!B352,'Детализация отчётов'!J:J,"Продажа",'Детализация отчётов'!K:K,"Продажа")</f>
        <v>#DIV/0!</v>
      </c>
      <c r="Z352" s="23">
        <f>SUMIF('Детализация отчётов'!F:F,'Тех отчет'!B352, 'Детализация отчётов'!AC:AC)</f>
        <v>0</v>
      </c>
      <c r="AA352" s="28"/>
      <c r="AB352" s="28"/>
      <c r="AC352" s="28"/>
      <c r="AD352" s="28"/>
      <c r="AE352" s="28"/>
      <c r="AF352" s="28"/>
    </row>
    <row r="353" spans="1:32" ht="15" thickBot="1">
      <c r="A353" s="23" t="s">
        <v>624</v>
      </c>
      <c r="B353" s="39" t="s">
        <v>402</v>
      </c>
      <c r="C353" s="24">
        <f>SUMIF(Продажи!F:F,'Тех отчет'!B353,Продажи!M:M)</f>
        <v>0</v>
      </c>
      <c r="D353" s="24">
        <f>SUMIF(Продажи!F:F,'Тех отчет'!B353,Продажи!L:L)</f>
        <v>0</v>
      </c>
      <c r="E353" s="24">
        <f>SUMIFS('Детализация отчётов'!T:T,'Детализация отчётов'!F:F,'Тех отчет'!B353,'Детализация отчётов'!J:J,"Продажа",'Детализация отчётов'!K:K,"Продажа")-SUMIFS('Детализация отчётов'!T:T,'Детализация отчётов'!F:F,'Тех отчет'!B353,'Детализация отчётов'!J:J,"Возврат",'Детализация отчётов'!K:K,"Возврат")</f>
        <v>0</v>
      </c>
      <c r="F353" s="24">
        <f>SUMIFS('Детализация отчётов'!N:N,'Детализация отчётов'!F:F,'Тех отчет'!B353,'Детализация отчётов'!J:J,"Продажа",'Детализация отчётов'!K:K,"Продажа")-SUMIFS('Детализация отчётов'!N:N,'Детализация отчётов'!F:F,'Тех отчет'!B353,'Детализация отчётов'!J:J,"Возврат",'Детализация отчётов'!K:K,"Возврат")</f>
        <v>0</v>
      </c>
      <c r="G353" s="24">
        <f>IFERROR(AVERAGEIFS('Детализация отчётов'!P:P,'Детализация отчётов'!F:F,'Тех отчет'!B353,'Детализация отчётов'!J:J,"Продажа",'Детализация отчётов'!K:K,"Продажа"),0)</f>
        <v>0</v>
      </c>
      <c r="H353" s="25" t="e">
        <f>INDEX('% выкупа'!B:B,MATCH(B353,'% выкупа'!A:A,0))</f>
        <v>#N/A</v>
      </c>
      <c r="I353" s="40">
        <f>IFERROR(INDEX(реклама!B:B,MATCH('Тех отчет'!B353,реклама!A:A,0)),0)</f>
        <v>0</v>
      </c>
      <c r="J353" s="24">
        <f>IFERROR(INDEX('Сумма по хранению'!B:B,MATCH(B353,'Сумма по хранению'!A:A,0)),0)</f>
        <v>0</v>
      </c>
      <c r="K353" s="24">
        <f>SUMIF('Детализация отчётов'!F:F,'Тех отчет'!B353, 'Детализация отчётов'!AK:AK)</f>
        <v>0</v>
      </c>
      <c r="L353" s="40" t="e">
        <f t="shared" si="36"/>
        <v>#DIV/0!</v>
      </c>
      <c r="M353" s="24" t="e">
        <f>INDEX('Остатки по складам'!B:B,MATCH(B353,'Остатки по складам'!A:A,0))</f>
        <v>#N/A</v>
      </c>
      <c r="N353" s="40">
        <f t="shared" si="37"/>
        <v>0</v>
      </c>
      <c r="O353" s="35">
        <f>SUMIF('Индекс локалицации'!A:A,'Тех отчет'!B353,'Индекс локалицации'!B:B)</f>
        <v>0</v>
      </c>
      <c r="P353" s="25" t="e">
        <f>AVERAGEIFS('Детализация отчётов'!W:W,'Детализация отчётов'!F:F,'Тех отчет'!B353,'Детализация отчётов'!J:J,"Продажа",'Детализация отчётов'!K:K,"Продажа")</f>
        <v>#DIV/0!</v>
      </c>
      <c r="Q353" s="23" t="e">
        <f>INDEX('Рейтинг по отзывам'!F:F,MATCH('Тех отчет'!B353,'Рейтинг по отзывам'!B:B,0))</f>
        <v>#N/A</v>
      </c>
      <c r="R353" s="26" t="e">
        <f>INDEX('рейтинг WB'!B:B,MATCH('Тех отчет'!B353,'рейтинг WB'!A:A,0))</f>
        <v>#N/A</v>
      </c>
      <c r="S353" s="27">
        <f>SUMIFS('Детализация отчётов'!AH:AH,'Детализация отчётов'!F:F,'Тех отчет'!B353,'Детализация отчётов'!J:J,"Продажа",'Детализация отчётов'!K:K,"Продажа")-SUMIFS('Детализация отчётов'!AH:AH,'Детализация отчётов'!F:F,'Тех отчет'!B353,'Детализация отчётов'!J:J,"Возврат",'Детализация отчётов'!K:K,"Возврат")</f>
        <v>0</v>
      </c>
      <c r="T353" s="23">
        <f>IFERROR(INDEX(Себестоимость!B:B,MATCH('Тех отчет'!B353,Себестоимость!A:A,0)),0)</f>
        <v>0</v>
      </c>
      <c r="U353" s="41" t="e">
        <f t="shared" si="38"/>
        <v>#DIV/0!</v>
      </c>
      <c r="V353" s="24">
        <f t="shared" si="40"/>
        <v>0</v>
      </c>
      <c r="W353" s="42">
        <f t="shared" si="41"/>
        <v>0</v>
      </c>
      <c r="X353" s="40" t="e">
        <f t="shared" si="39"/>
        <v>#DIV/0!</v>
      </c>
      <c r="Y353" s="23" t="e">
        <f>AVERAGEIFS('Детализация отчётов'!T:T,'Детализация отчётов'!F:F,'Тех отчет'!B353,'Детализация отчётов'!J:J,"Продажа",'Детализация отчётов'!K:K,"Продажа")</f>
        <v>#DIV/0!</v>
      </c>
      <c r="Z353" s="23">
        <f>SUMIF('Детализация отчётов'!F:F,'Тех отчет'!B353, 'Детализация отчётов'!AC:AC)</f>
        <v>0</v>
      </c>
      <c r="AA353" s="28"/>
      <c r="AB353" s="28"/>
      <c r="AC353" s="28"/>
      <c r="AD353" s="28"/>
      <c r="AE353" s="28"/>
      <c r="AF353" s="28"/>
    </row>
    <row r="354" spans="1:32" ht="15" thickBot="1">
      <c r="A354" s="23" t="s">
        <v>624</v>
      </c>
      <c r="B354" s="39" t="s">
        <v>394</v>
      </c>
      <c r="C354" s="24">
        <f>SUMIF(Продажи!F:F,'Тех отчет'!B354,Продажи!M:M)</f>
        <v>0</v>
      </c>
      <c r="D354" s="24">
        <f>SUMIF(Продажи!F:F,'Тех отчет'!B354,Продажи!L:L)</f>
        <v>0</v>
      </c>
      <c r="E354" s="24">
        <f>SUMIFS('Детализация отчётов'!T:T,'Детализация отчётов'!F:F,'Тех отчет'!B354,'Детализация отчётов'!J:J,"Продажа",'Детализация отчётов'!K:K,"Продажа")-SUMIFS('Детализация отчётов'!T:T,'Детализация отчётов'!F:F,'Тех отчет'!B354,'Детализация отчётов'!J:J,"Возврат",'Детализация отчётов'!K:K,"Возврат")</f>
        <v>0</v>
      </c>
      <c r="F354" s="24">
        <f>SUMIFS('Детализация отчётов'!N:N,'Детализация отчётов'!F:F,'Тех отчет'!B354,'Детализация отчётов'!J:J,"Продажа",'Детализация отчётов'!K:K,"Продажа")-SUMIFS('Детализация отчётов'!N:N,'Детализация отчётов'!F:F,'Тех отчет'!B354,'Детализация отчётов'!J:J,"Возврат",'Детализация отчётов'!K:K,"Возврат")</f>
        <v>0</v>
      </c>
      <c r="G354" s="24">
        <f>IFERROR(AVERAGEIFS('Детализация отчётов'!P:P,'Детализация отчётов'!F:F,'Тех отчет'!B354,'Детализация отчётов'!J:J,"Продажа",'Детализация отчётов'!K:K,"Продажа"),0)</f>
        <v>0</v>
      </c>
      <c r="H354" s="25" t="e">
        <f>INDEX('% выкупа'!B:B,MATCH(B354,'% выкупа'!A:A,0))</f>
        <v>#N/A</v>
      </c>
      <c r="I354" s="40">
        <f>IFERROR(INDEX(реклама!B:B,MATCH('Тех отчет'!B354,реклама!A:A,0)),0)</f>
        <v>0</v>
      </c>
      <c r="J354" s="24">
        <f>IFERROR(INDEX('Сумма по хранению'!B:B,MATCH(B354,'Сумма по хранению'!A:A,0)),0)</f>
        <v>0</v>
      </c>
      <c r="K354" s="24">
        <f>SUMIF('Детализация отчётов'!F:F,'Тех отчет'!B354, 'Детализация отчётов'!AK:AK)</f>
        <v>0</v>
      </c>
      <c r="L354" s="40" t="e">
        <f t="shared" si="36"/>
        <v>#DIV/0!</v>
      </c>
      <c r="M354" s="24" t="e">
        <f>INDEX('Остатки по складам'!B:B,MATCH(B354,'Остатки по складам'!A:A,0))</f>
        <v>#N/A</v>
      </c>
      <c r="N354" s="40">
        <f t="shared" si="37"/>
        <v>0</v>
      </c>
      <c r="O354" s="35">
        <f>SUMIF('Индекс локалицации'!A:A,'Тех отчет'!B354,'Индекс локалицации'!B:B)</f>
        <v>0</v>
      </c>
      <c r="P354" s="25" t="e">
        <f>AVERAGEIFS('Детализация отчётов'!W:W,'Детализация отчётов'!F:F,'Тех отчет'!B354,'Детализация отчётов'!J:J,"Продажа",'Детализация отчётов'!K:K,"Продажа")</f>
        <v>#DIV/0!</v>
      </c>
      <c r="Q354" s="23" t="e">
        <f>INDEX('Рейтинг по отзывам'!F:F,MATCH('Тех отчет'!B354,'Рейтинг по отзывам'!B:B,0))</f>
        <v>#N/A</v>
      </c>
      <c r="R354" s="26" t="e">
        <f>INDEX('рейтинг WB'!B:B,MATCH('Тех отчет'!B354,'рейтинг WB'!A:A,0))</f>
        <v>#N/A</v>
      </c>
      <c r="S354" s="27">
        <f>SUMIFS('Детализация отчётов'!AH:AH,'Детализация отчётов'!F:F,'Тех отчет'!B354,'Детализация отчётов'!J:J,"Продажа",'Детализация отчётов'!K:K,"Продажа")-SUMIFS('Детализация отчётов'!AH:AH,'Детализация отчётов'!F:F,'Тех отчет'!B354,'Детализация отчётов'!J:J,"Возврат",'Детализация отчётов'!K:K,"Возврат")</f>
        <v>0</v>
      </c>
      <c r="T354" s="23">
        <f>IFERROR(INDEX(Себестоимость!B:B,MATCH('Тех отчет'!B354,Себестоимость!A:A,0)),0)</f>
        <v>0</v>
      </c>
      <c r="U354" s="41" t="e">
        <f t="shared" si="38"/>
        <v>#DIV/0!</v>
      </c>
      <c r="V354" s="24">
        <f t="shared" si="40"/>
        <v>0</v>
      </c>
      <c r="W354" s="42">
        <f t="shared" si="41"/>
        <v>0</v>
      </c>
      <c r="X354" s="40" t="e">
        <f t="shared" si="39"/>
        <v>#DIV/0!</v>
      </c>
      <c r="Y354" s="23" t="e">
        <f>AVERAGEIFS('Детализация отчётов'!T:T,'Детализация отчётов'!F:F,'Тех отчет'!B354,'Детализация отчётов'!J:J,"Продажа",'Детализация отчётов'!K:K,"Продажа")</f>
        <v>#DIV/0!</v>
      </c>
      <c r="Z354" s="23">
        <f>SUMIF('Детализация отчётов'!F:F,'Тех отчет'!B354, 'Детализация отчётов'!AC:AC)</f>
        <v>0</v>
      </c>
      <c r="AA354" s="28"/>
      <c r="AB354" s="28"/>
      <c r="AC354" s="28"/>
      <c r="AD354" s="28"/>
      <c r="AE354" s="28"/>
      <c r="AF354" s="28"/>
    </row>
    <row r="355" spans="1:32" ht="15" thickBot="1">
      <c r="A355" s="23" t="s">
        <v>624</v>
      </c>
      <c r="B355" s="39" t="s">
        <v>381</v>
      </c>
      <c r="C355" s="24">
        <f>SUMIF(Продажи!F:F,'Тех отчет'!B355,Продажи!M:M)</f>
        <v>0</v>
      </c>
      <c r="D355" s="24">
        <f>SUMIF(Продажи!F:F,'Тех отчет'!B355,Продажи!L:L)</f>
        <v>0</v>
      </c>
      <c r="E355" s="24">
        <f>SUMIFS('Детализация отчётов'!T:T,'Детализация отчётов'!F:F,'Тех отчет'!B355,'Детализация отчётов'!J:J,"Продажа",'Детализация отчётов'!K:K,"Продажа")-SUMIFS('Детализация отчётов'!T:T,'Детализация отчётов'!F:F,'Тех отчет'!B355,'Детализация отчётов'!J:J,"Возврат",'Детализация отчётов'!K:K,"Возврат")</f>
        <v>0</v>
      </c>
      <c r="F355" s="24">
        <f>SUMIFS('Детализация отчётов'!N:N,'Детализация отчётов'!F:F,'Тех отчет'!B355,'Детализация отчётов'!J:J,"Продажа",'Детализация отчётов'!K:K,"Продажа")-SUMIFS('Детализация отчётов'!N:N,'Детализация отчётов'!F:F,'Тех отчет'!B355,'Детализация отчётов'!J:J,"Возврат",'Детализация отчётов'!K:K,"Возврат")</f>
        <v>0</v>
      </c>
      <c r="G355" s="24">
        <f>IFERROR(AVERAGEIFS('Детализация отчётов'!P:P,'Детализация отчётов'!F:F,'Тех отчет'!B355,'Детализация отчётов'!J:J,"Продажа",'Детализация отчётов'!K:K,"Продажа"),0)</f>
        <v>0</v>
      </c>
      <c r="H355" s="25" t="e">
        <f>INDEX('% выкупа'!B:B,MATCH(B355,'% выкупа'!A:A,0))</f>
        <v>#N/A</v>
      </c>
      <c r="I355" s="40">
        <f>IFERROR(INDEX(реклама!B:B,MATCH('Тех отчет'!B355,реклама!A:A,0)),0)</f>
        <v>0</v>
      </c>
      <c r="J355" s="24">
        <f>IFERROR(INDEX('Сумма по хранению'!B:B,MATCH(B355,'Сумма по хранению'!A:A,0)),0)</f>
        <v>0</v>
      </c>
      <c r="K355" s="24">
        <f>SUMIF('Детализация отчётов'!F:F,'Тех отчет'!B355, 'Детализация отчётов'!AK:AK)</f>
        <v>0</v>
      </c>
      <c r="L355" s="40" t="e">
        <f t="shared" si="36"/>
        <v>#DIV/0!</v>
      </c>
      <c r="M355" s="24" t="e">
        <f>INDEX('Остатки по складам'!B:B,MATCH(B355,'Остатки по складам'!A:A,0))</f>
        <v>#N/A</v>
      </c>
      <c r="N355" s="40">
        <f t="shared" si="37"/>
        <v>0</v>
      </c>
      <c r="O355" s="35">
        <f>SUMIF('Индекс локалицации'!A:A,'Тех отчет'!B355,'Индекс локалицации'!B:B)</f>
        <v>0</v>
      </c>
      <c r="P355" s="25" t="e">
        <f>AVERAGEIFS('Детализация отчётов'!W:W,'Детализация отчётов'!F:F,'Тех отчет'!B355,'Детализация отчётов'!J:J,"Продажа",'Детализация отчётов'!K:K,"Продажа")</f>
        <v>#DIV/0!</v>
      </c>
      <c r="Q355" s="23" t="e">
        <f>INDEX('Рейтинг по отзывам'!F:F,MATCH('Тех отчет'!B355,'Рейтинг по отзывам'!B:B,0))</f>
        <v>#N/A</v>
      </c>
      <c r="R355" s="26" t="e">
        <f>INDEX('рейтинг WB'!B:B,MATCH('Тех отчет'!B355,'рейтинг WB'!A:A,0))</f>
        <v>#N/A</v>
      </c>
      <c r="S355" s="27">
        <f>SUMIFS('Детализация отчётов'!AH:AH,'Детализация отчётов'!F:F,'Тех отчет'!B355,'Детализация отчётов'!J:J,"Продажа",'Детализация отчётов'!K:K,"Продажа")-SUMIFS('Детализация отчётов'!AH:AH,'Детализация отчётов'!F:F,'Тех отчет'!B355,'Детализация отчётов'!J:J,"Возврат",'Детализация отчётов'!K:K,"Возврат")</f>
        <v>0</v>
      </c>
      <c r="T355" s="23">
        <f>IFERROR(INDEX(Себестоимость!B:B,MATCH('Тех отчет'!B355,Себестоимость!A:A,0)),0)</f>
        <v>0</v>
      </c>
      <c r="U355" s="41" t="e">
        <f t="shared" si="38"/>
        <v>#DIV/0!</v>
      </c>
      <c r="V355" s="24">
        <f t="shared" si="40"/>
        <v>0</v>
      </c>
      <c r="W355" s="42">
        <f t="shared" si="41"/>
        <v>0</v>
      </c>
      <c r="X355" s="40" t="e">
        <f t="shared" si="39"/>
        <v>#DIV/0!</v>
      </c>
      <c r="Y355" s="23" t="e">
        <f>AVERAGEIFS('Детализация отчётов'!T:T,'Детализация отчётов'!F:F,'Тех отчет'!B355,'Детализация отчётов'!J:J,"Продажа",'Детализация отчётов'!K:K,"Продажа")</f>
        <v>#DIV/0!</v>
      </c>
      <c r="Z355" s="23">
        <f>SUMIF('Детализация отчётов'!F:F,'Тех отчет'!B355, 'Детализация отчётов'!AC:AC)</f>
        <v>0</v>
      </c>
      <c r="AA355" s="28"/>
      <c r="AB355" s="28"/>
      <c r="AC355" s="28"/>
      <c r="AD355" s="28"/>
      <c r="AE355" s="28"/>
      <c r="AF355" s="28"/>
    </row>
    <row r="356" spans="1:32" ht="15" thickBot="1">
      <c r="A356" s="23" t="s">
        <v>120</v>
      </c>
      <c r="B356" s="39" t="s">
        <v>382</v>
      </c>
      <c r="C356" s="24">
        <f>SUMIF(Продажи!F:F,'Тех отчет'!B356,Продажи!M:M)</f>
        <v>0</v>
      </c>
      <c r="D356" s="24">
        <f>SUMIF(Продажи!F:F,'Тех отчет'!B356,Продажи!L:L)</f>
        <v>0</v>
      </c>
      <c r="E356" s="24">
        <f>SUMIFS('Детализация отчётов'!T:T,'Детализация отчётов'!F:F,'Тех отчет'!B356,'Детализация отчётов'!J:J,"Продажа",'Детализация отчётов'!K:K,"Продажа")-SUMIFS('Детализация отчётов'!T:T,'Детализация отчётов'!F:F,'Тех отчет'!B356,'Детализация отчётов'!J:J,"Возврат",'Детализация отчётов'!K:K,"Возврат")</f>
        <v>0</v>
      </c>
      <c r="F356" s="24">
        <f>SUMIFS('Детализация отчётов'!N:N,'Детализация отчётов'!F:F,'Тех отчет'!B356,'Детализация отчётов'!J:J,"Продажа",'Детализация отчётов'!K:K,"Продажа")-SUMIFS('Детализация отчётов'!N:N,'Детализация отчётов'!F:F,'Тех отчет'!B356,'Детализация отчётов'!J:J,"Возврат",'Детализация отчётов'!K:K,"Возврат")</f>
        <v>0</v>
      </c>
      <c r="G356" s="24">
        <f>IFERROR(AVERAGEIFS('Детализация отчётов'!P:P,'Детализация отчётов'!F:F,'Тех отчет'!B356,'Детализация отчётов'!J:J,"Продажа",'Детализация отчётов'!K:K,"Продажа"),0)</f>
        <v>0</v>
      </c>
      <c r="H356" s="25" t="e">
        <f>INDEX('% выкупа'!B:B,MATCH(B356,'% выкупа'!A:A,0))</f>
        <v>#N/A</v>
      </c>
      <c r="I356" s="40">
        <f>IFERROR(INDEX(реклама!B:B,MATCH('Тех отчет'!B356,реклама!A:A,0)),0)</f>
        <v>0</v>
      </c>
      <c r="J356" s="24">
        <f>IFERROR(INDEX('Сумма по хранению'!B:B,MATCH(B356,'Сумма по хранению'!A:A,0)),0)</f>
        <v>0</v>
      </c>
      <c r="K356" s="24">
        <f>SUMIF('Детализация отчётов'!F:F,'Тех отчет'!B356, 'Детализация отчётов'!AK:AK)</f>
        <v>0</v>
      </c>
      <c r="L356" s="40" t="e">
        <f t="shared" ref="L356:L374" si="42">K356/F356</f>
        <v>#DIV/0!</v>
      </c>
      <c r="M356" s="24" t="e">
        <f>INDEX('Остатки по складам'!B:B,MATCH(B356,'Остатки по складам'!A:A,0))</f>
        <v>#N/A</v>
      </c>
      <c r="N356" s="40">
        <f t="shared" ref="N356:N374" si="43">IFERROR(M356/F356*7,0)</f>
        <v>0</v>
      </c>
      <c r="O356" s="35">
        <f>SUMIF('Индекс локалицации'!A:A,'Тех отчет'!B356,'Индекс локалицации'!B:B)</f>
        <v>0</v>
      </c>
      <c r="P356" s="25" t="e">
        <f>AVERAGEIFS('Детализация отчётов'!W:W,'Детализация отчётов'!F:F,'Тех отчет'!B356,'Детализация отчётов'!J:J,"Продажа",'Детализация отчётов'!K:K,"Продажа")</f>
        <v>#DIV/0!</v>
      </c>
      <c r="Q356" s="23" t="e">
        <f>INDEX('Рейтинг по отзывам'!F:F,MATCH('Тех отчет'!B356,'Рейтинг по отзывам'!B:B,0))</f>
        <v>#N/A</v>
      </c>
      <c r="R356" s="26" t="e">
        <f>INDEX('рейтинг WB'!B:B,MATCH('Тех отчет'!B356,'рейтинг WB'!A:A,0))</f>
        <v>#N/A</v>
      </c>
      <c r="S356" s="27">
        <f>SUMIFS('Детализация отчётов'!AH:AH,'Детализация отчётов'!F:F,'Тех отчет'!B356,'Детализация отчётов'!J:J,"Продажа",'Детализация отчётов'!K:K,"Продажа")-SUMIFS('Детализация отчётов'!AH:AH,'Детализация отчётов'!F:F,'Тех отчет'!B356,'Детализация отчётов'!J:J,"Возврат",'Детализация отчётов'!K:K,"Возврат")</f>
        <v>0</v>
      </c>
      <c r="T356" s="23">
        <f>IFERROR(INDEX(Себестоимость!B:B,MATCH('Тех отчет'!B356,Себестоимость!A:A,0)),0)</f>
        <v>0</v>
      </c>
      <c r="U356" s="41" t="e">
        <f t="shared" ref="U356:U374" si="44">V356/E356</f>
        <v>#DIV/0!</v>
      </c>
      <c r="V356" s="24">
        <f t="shared" si="40"/>
        <v>0</v>
      </c>
      <c r="W356" s="42">
        <f t="shared" si="41"/>
        <v>0</v>
      </c>
      <c r="X356" s="40" t="e">
        <f t="shared" ref="X356:X374" si="45">V356/F356</f>
        <v>#DIV/0!</v>
      </c>
      <c r="Y356" s="23" t="e">
        <f>AVERAGEIFS('Детализация отчётов'!T:T,'Детализация отчётов'!F:F,'Тех отчет'!B356,'Детализация отчётов'!J:J,"Продажа",'Детализация отчётов'!K:K,"Продажа")</f>
        <v>#DIV/0!</v>
      </c>
      <c r="Z356" s="23">
        <f>SUMIF('Детализация отчётов'!F:F,'Тех отчет'!B356, 'Детализация отчётов'!AC:AC)</f>
        <v>0</v>
      </c>
      <c r="AA356" s="28"/>
      <c r="AB356" s="28"/>
      <c r="AC356" s="28"/>
      <c r="AD356" s="28"/>
      <c r="AE356" s="28"/>
      <c r="AF356" s="28"/>
    </row>
    <row r="357" spans="1:32" ht="15" thickBot="1">
      <c r="A357" s="23"/>
      <c r="B357" s="39" t="s">
        <v>354</v>
      </c>
      <c r="C357" s="24">
        <f>SUMIF(Продажи!F:F,'Тех отчет'!B357,Продажи!M:M)</f>
        <v>0</v>
      </c>
      <c r="D357" s="24">
        <f>SUMIF(Продажи!F:F,'Тех отчет'!B357,Продажи!L:L)</f>
        <v>0</v>
      </c>
      <c r="E357" s="24">
        <f>SUMIFS('Детализация отчётов'!T:T,'Детализация отчётов'!F:F,'Тех отчет'!B357,'Детализация отчётов'!J:J,"Продажа",'Детализация отчётов'!K:K,"Продажа")-SUMIFS('Детализация отчётов'!T:T,'Детализация отчётов'!F:F,'Тех отчет'!B357,'Детализация отчётов'!J:J,"Возврат",'Детализация отчётов'!K:K,"Возврат")</f>
        <v>0</v>
      </c>
      <c r="F357" s="24">
        <f>SUMIFS('Детализация отчётов'!N:N,'Детализация отчётов'!F:F,'Тех отчет'!B357,'Детализация отчётов'!J:J,"Продажа",'Детализация отчётов'!K:K,"Продажа")-SUMIFS('Детализация отчётов'!N:N,'Детализация отчётов'!F:F,'Тех отчет'!B357,'Детализация отчётов'!J:J,"Возврат",'Детализация отчётов'!K:K,"Возврат")</f>
        <v>0</v>
      </c>
      <c r="G357" s="24">
        <f>IFERROR(AVERAGEIFS('Детализация отчётов'!P:P,'Детализация отчётов'!F:F,'Тех отчет'!B357,'Детализация отчётов'!J:J,"Продажа",'Детализация отчётов'!K:K,"Продажа"),0)</f>
        <v>0</v>
      </c>
      <c r="H357" s="25" t="e">
        <f>INDEX('% выкупа'!B:B,MATCH(B357,'% выкупа'!A:A,0))</f>
        <v>#N/A</v>
      </c>
      <c r="I357" s="40">
        <f>IFERROR(INDEX(реклама!B:B,MATCH('Тех отчет'!B357,реклама!A:A,0)),0)</f>
        <v>0</v>
      </c>
      <c r="J357" s="24">
        <f>IFERROR(INDEX('Сумма по хранению'!B:B,MATCH(B357,'Сумма по хранению'!A:A,0)),0)</f>
        <v>0</v>
      </c>
      <c r="K357" s="24">
        <f>SUMIF('Детализация отчётов'!F:F,'Тех отчет'!B357, 'Детализация отчётов'!AK:AK)</f>
        <v>0</v>
      </c>
      <c r="L357" s="40" t="e">
        <f t="shared" si="42"/>
        <v>#DIV/0!</v>
      </c>
      <c r="M357" s="24" t="e">
        <f>INDEX('Остатки по складам'!B:B,MATCH(B357,'Остатки по складам'!A:A,0))</f>
        <v>#N/A</v>
      </c>
      <c r="N357" s="40">
        <f t="shared" si="43"/>
        <v>0</v>
      </c>
      <c r="O357" s="35">
        <f>SUMIF('Индекс локалицации'!A:A,'Тех отчет'!B357,'Индекс локалицации'!B:B)</f>
        <v>0</v>
      </c>
      <c r="P357" s="25" t="e">
        <f>AVERAGEIFS('Детализация отчётов'!W:W,'Детализация отчётов'!F:F,'Тех отчет'!B357,'Детализация отчётов'!J:J,"Продажа",'Детализация отчётов'!K:K,"Продажа")</f>
        <v>#DIV/0!</v>
      </c>
      <c r="Q357" s="23" t="e">
        <f>INDEX('Рейтинг по отзывам'!F:F,MATCH('Тех отчет'!B357,'Рейтинг по отзывам'!B:B,0))</f>
        <v>#N/A</v>
      </c>
      <c r="R357" s="26" t="e">
        <f>INDEX('рейтинг WB'!B:B,MATCH('Тех отчет'!B357,'рейтинг WB'!A:A,0))</f>
        <v>#N/A</v>
      </c>
      <c r="S357" s="27">
        <f>SUMIFS('Детализация отчётов'!AH:AH,'Детализация отчётов'!F:F,'Тех отчет'!B357,'Детализация отчётов'!J:J,"Продажа",'Детализация отчётов'!K:K,"Продажа")-SUMIFS('Детализация отчётов'!AH:AH,'Детализация отчётов'!F:F,'Тех отчет'!B357,'Детализация отчётов'!J:J,"Возврат",'Детализация отчётов'!K:K,"Возврат")</f>
        <v>0</v>
      </c>
      <c r="T357" s="23">
        <f>IFERROR(INDEX(Себестоимость!B:B,MATCH('Тех отчет'!B357,Себестоимость!A:A,0)),0)</f>
        <v>0</v>
      </c>
      <c r="U357" s="41" t="e">
        <f t="shared" si="44"/>
        <v>#DIV/0!</v>
      </c>
      <c r="V357" s="24">
        <f t="shared" si="40"/>
        <v>0</v>
      </c>
      <c r="W357" s="42">
        <f t="shared" si="41"/>
        <v>0</v>
      </c>
      <c r="X357" s="40" t="e">
        <f t="shared" si="45"/>
        <v>#DIV/0!</v>
      </c>
      <c r="Y357" s="23" t="e">
        <f>AVERAGEIFS('Детализация отчётов'!T:T,'Детализация отчётов'!F:F,'Тех отчет'!B357,'Детализация отчётов'!J:J,"Продажа",'Детализация отчётов'!K:K,"Продажа")</f>
        <v>#DIV/0!</v>
      </c>
      <c r="Z357" s="23">
        <f>SUMIF('Детализация отчётов'!F:F,'Тех отчет'!B357, 'Детализация отчётов'!AC:AC)</f>
        <v>0</v>
      </c>
      <c r="AA357" s="28"/>
      <c r="AB357" s="28"/>
      <c r="AC357" s="28"/>
      <c r="AD357" s="28"/>
      <c r="AE357" s="28"/>
      <c r="AF357" s="28"/>
    </row>
    <row r="358" spans="1:32" ht="15" thickBot="1">
      <c r="A358" s="23"/>
      <c r="B358" s="39" t="s">
        <v>350</v>
      </c>
      <c r="C358" s="24">
        <f>SUMIF(Продажи!F:F,'Тех отчет'!B358,Продажи!M:M)</f>
        <v>0</v>
      </c>
      <c r="D358" s="24">
        <f>SUMIF(Продажи!F:F,'Тех отчет'!B358,Продажи!L:L)</f>
        <v>0</v>
      </c>
      <c r="E358" s="24">
        <f>SUMIFS('Детализация отчётов'!T:T,'Детализация отчётов'!F:F,'Тех отчет'!B358,'Детализация отчётов'!J:J,"Продажа",'Детализация отчётов'!K:K,"Продажа")-SUMIFS('Детализация отчётов'!T:T,'Детализация отчётов'!F:F,'Тех отчет'!B358,'Детализация отчётов'!J:J,"Возврат",'Детализация отчётов'!K:K,"Возврат")</f>
        <v>0</v>
      </c>
      <c r="F358" s="24">
        <f>SUMIFS('Детализация отчётов'!N:N,'Детализация отчётов'!F:F,'Тех отчет'!B358,'Детализация отчётов'!J:J,"Продажа",'Детализация отчётов'!K:K,"Продажа")-SUMIFS('Детализация отчётов'!N:N,'Детализация отчётов'!F:F,'Тех отчет'!B358,'Детализация отчётов'!J:J,"Возврат",'Детализация отчётов'!K:K,"Возврат")</f>
        <v>0</v>
      </c>
      <c r="G358" s="24">
        <f>IFERROR(AVERAGEIFS('Детализация отчётов'!P:P,'Детализация отчётов'!F:F,'Тех отчет'!B358,'Детализация отчётов'!J:J,"Продажа",'Детализация отчётов'!K:K,"Продажа"),0)</f>
        <v>0</v>
      </c>
      <c r="H358" s="25" t="e">
        <f>INDEX('% выкупа'!B:B,MATCH(B358,'% выкупа'!A:A,0))</f>
        <v>#N/A</v>
      </c>
      <c r="I358" s="40">
        <f>IFERROR(INDEX(реклама!B:B,MATCH('Тех отчет'!B358,реклама!A:A,0)),0)</f>
        <v>0</v>
      </c>
      <c r="J358" s="24">
        <f>IFERROR(INDEX('Сумма по хранению'!B:B,MATCH(B358,'Сумма по хранению'!A:A,0)),0)</f>
        <v>0</v>
      </c>
      <c r="K358" s="24">
        <f>SUMIF('Детализация отчётов'!F:F,'Тех отчет'!B358, 'Детализация отчётов'!AK:AK)</f>
        <v>0</v>
      </c>
      <c r="L358" s="40" t="e">
        <f t="shared" si="42"/>
        <v>#DIV/0!</v>
      </c>
      <c r="M358" s="24" t="e">
        <f>INDEX('Остатки по складам'!B:B,MATCH(B358,'Остатки по складам'!A:A,0))</f>
        <v>#N/A</v>
      </c>
      <c r="N358" s="40">
        <f t="shared" si="43"/>
        <v>0</v>
      </c>
      <c r="O358" s="35">
        <f>SUMIF('Индекс локалицации'!A:A,'Тех отчет'!B358,'Индекс локалицации'!B:B)</f>
        <v>0</v>
      </c>
      <c r="P358" s="25" t="e">
        <f>AVERAGEIFS('Детализация отчётов'!W:W,'Детализация отчётов'!F:F,'Тех отчет'!B358,'Детализация отчётов'!J:J,"Продажа",'Детализация отчётов'!K:K,"Продажа")</f>
        <v>#DIV/0!</v>
      </c>
      <c r="Q358" s="23" t="e">
        <f>INDEX('Рейтинг по отзывам'!F:F,MATCH('Тех отчет'!B358,'Рейтинг по отзывам'!B:B,0))</f>
        <v>#N/A</v>
      </c>
      <c r="R358" s="26" t="e">
        <f>INDEX('рейтинг WB'!B:B,MATCH('Тех отчет'!B358,'рейтинг WB'!A:A,0))</f>
        <v>#N/A</v>
      </c>
      <c r="S358" s="27">
        <f>SUMIFS('Детализация отчётов'!AH:AH,'Детализация отчётов'!F:F,'Тех отчет'!B358,'Детализация отчётов'!J:J,"Продажа",'Детализация отчётов'!K:K,"Продажа")-SUMIFS('Детализация отчётов'!AH:AH,'Детализация отчётов'!F:F,'Тех отчет'!B358,'Детализация отчётов'!J:J,"Возврат",'Детализация отчётов'!K:K,"Возврат")</f>
        <v>0</v>
      </c>
      <c r="T358" s="23">
        <f>IFERROR(INDEX(Себестоимость!B:B,MATCH('Тех отчет'!B358,Себестоимость!A:A,0)),0)</f>
        <v>0</v>
      </c>
      <c r="U358" s="41" t="e">
        <f t="shared" si="44"/>
        <v>#DIV/0!</v>
      </c>
      <c r="V358" s="24">
        <f t="shared" si="40"/>
        <v>0</v>
      </c>
      <c r="W358" s="42">
        <f t="shared" si="41"/>
        <v>0</v>
      </c>
      <c r="X358" s="40" t="e">
        <f t="shared" si="45"/>
        <v>#DIV/0!</v>
      </c>
      <c r="Y358" s="23" t="e">
        <f>AVERAGEIFS('Детализация отчётов'!T:T,'Детализация отчётов'!F:F,'Тех отчет'!B358,'Детализация отчётов'!J:J,"Продажа",'Детализация отчётов'!K:K,"Продажа")</f>
        <v>#DIV/0!</v>
      </c>
      <c r="Z358" s="23">
        <f>SUMIF('Детализация отчётов'!F:F,'Тех отчет'!B358, 'Детализация отчётов'!AC:AC)</f>
        <v>0</v>
      </c>
      <c r="AA358" s="28"/>
      <c r="AB358" s="28"/>
      <c r="AC358" s="28"/>
      <c r="AD358" s="28"/>
      <c r="AE358" s="28"/>
      <c r="AF358" s="28"/>
    </row>
    <row r="359" spans="1:32" ht="15" thickBot="1">
      <c r="A359" s="23"/>
      <c r="B359" s="39" t="s">
        <v>351</v>
      </c>
      <c r="C359" s="24">
        <f>SUMIF(Продажи!F:F,'Тех отчет'!B359,Продажи!M:M)</f>
        <v>0</v>
      </c>
      <c r="D359" s="24">
        <f>SUMIF(Продажи!F:F,'Тех отчет'!B359,Продажи!L:L)</f>
        <v>0</v>
      </c>
      <c r="E359" s="24">
        <f>SUMIFS('Детализация отчётов'!T:T,'Детализация отчётов'!F:F,'Тех отчет'!B359,'Детализация отчётов'!J:J,"Продажа",'Детализация отчётов'!K:K,"Продажа")-SUMIFS('Детализация отчётов'!T:T,'Детализация отчётов'!F:F,'Тех отчет'!B359,'Детализация отчётов'!J:J,"Возврат",'Детализация отчётов'!K:K,"Возврат")</f>
        <v>0</v>
      </c>
      <c r="F359" s="24">
        <f>SUMIFS('Детализация отчётов'!N:N,'Детализация отчётов'!F:F,'Тех отчет'!B359,'Детализация отчётов'!J:J,"Продажа",'Детализация отчётов'!K:K,"Продажа")-SUMIFS('Детализация отчётов'!N:N,'Детализация отчётов'!F:F,'Тех отчет'!B359,'Детализация отчётов'!J:J,"Возврат",'Детализация отчётов'!K:K,"Возврат")</f>
        <v>0</v>
      </c>
      <c r="G359" s="24">
        <f>IFERROR(AVERAGEIFS('Детализация отчётов'!P:P,'Детализация отчётов'!F:F,'Тех отчет'!B359,'Детализация отчётов'!J:J,"Продажа",'Детализация отчётов'!K:K,"Продажа"),0)</f>
        <v>0</v>
      </c>
      <c r="H359" s="25" t="e">
        <f>INDEX('% выкупа'!B:B,MATCH(B359,'% выкупа'!A:A,0))</f>
        <v>#N/A</v>
      </c>
      <c r="I359" s="40">
        <f>IFERROR(INDEX(реклама!B:B,MATCH('Тех отчет'!B359,реклама!A:A,0)),0)</f>
        <v>0</v>
      </c>
      <c r="J359" s="24">
        <f>IFERROR(INDEX('Сумма по хранению'!B:B,MATCH(B359,'Сумма по хранению'!A:A,0)),0)</f>
        <v>0</v>
      </c>
      <c r="K359" s="24">
        <f>SUMIF('Детализация отчётов'!F:F,'Тех отчет'!B359, 'Детализация отчётов'!AK:AK)</f>
        <v>0</v>
      </c>
      <c r="L359" s="40" t="e">
        <f t="shared" si="42"/>
        <v>#DIV/0!</v>
      </c>
      <c r="M359" s="24" t="e">
        <f>INDEX('Остатки по складам'!B:B,MATCH(B359,'Остатки по складам'!A:A,0))</f>
        <v>#N/A</v>
      </c>
      <c r="N359" s="40">
        <f t="shared" si="43"/>
        <v>0</v>
      </c>
      <c r="O359" s="35">
        <f>SUMIF('Индекс локалицации'!A:A,'Тех отчет'!B359,'Индекс локалицации'!B:B)</f>
        <v>0</v>
      </c>
      <c r="P359" s="25" t="e">
        <f>AVERAGEIFS('Детализация отчётов'!W:W,'Детализация отчётов'!F:F,'Тех отчет'!B359,'Детализация отчётов'!J:J,"Продажа",'Детализация отчётов'!K:K,"Продажа")</f>
        <v>#DIV/0!</v>
      </c>
      <c r="Q359" s="23" t="e">
        <f>INDEX('Рейтинг по отзывам'!F:F,MATCH('Тех отчет'!B359,'Рейтинг по отзывам'!B:B,0))</f>
        <v>#N/A</v>
      </c>
      <c r="R359" s="26" t="e">
        <f>INDEX('рейтинг WB'!B:B,MATCH('Тех отчет'!B359,'рейтинг WB'!A:A,0))</f>
        <v>#N/A</v>
      </c>
      <c r="S359" s="27">
        <f>SUMIFS('Детализация отчётов'!AH:AH,'Детализация отчётов'!F:F,'Тех отчет'!B359,'Детализация отчётов'!J:J,"Продажа",'Детализация отчётов'!K:K,"Продажа")-SUMIFS('Детализация отчётов'!AH:AH,'Детализация отчётов'!F:F,'Тех отчет'!B359,'Детализация отчётов'!J:J,"Возврат",'Детализация отчётов'!K:K,"Возврат")</f>
        <v>0</v>
      </c>
      <c r="T359" s="23">
        <f>IFERROR(INDEX(Себестоимость!B:B,MATCH('Тех отчет'!B359,Себестоимость!A:A,0)),0)</f>
        <v>0</v>
      </c>
      <c r="U359" s="41" t="e">
        <f t="shared" si="44"/>
        <v>#DIV/0!</v>
      </c>
      <c r="V359" s="24">
        <f t="shared" si="40"/>
        <v>0</v>
      </c>
      <c r="W359" s="42">
        <f t="shared" si="41"/>
        <v>0</v>
      </c>
      <c r="X359" s="40" t="e">
        <f t="shared" si="45"/>
        <v>#DIV/0!</v>
      </c>
      <c r="Y359" s="23" t="e">
        <f>AVERAGEIFS('Детализация отчётов'!T:T,'Детализация отчётов'!F:F,'Тех отчет'!B359,'Детализация отчётов'!J:J,"Продажа",'Детализация отчётов'!K:K,"Продажа")</f>
        <v>#DIV/0!</v>
      </c>
      <c r="Z359" s="23">
        <f>SUMIF('Детализация отчётов'!F:F,'Тех отчет'!B359, 'Детализация отчётов'!AC:AC)</f>
        <v>0</v>
      </c>
      <c r="AA359" s="28"/>
      <c r="AB359" s="28"/>
      <c r="AC359" s="28"/>
      <c r="AD359" s="28"/>
      <c r="AE359" s="28"/>
      <c r="AF359" s="28"/>
    </row>
    <row r="360" spans="1:32" ht="15" thickBot="1">
      <c r="A360" s="23"/>
      <c r="B360" s="39" t="s">
        <v>358</v>
      </c>
      <c r="C360" s="24">
        <f>SUMIF(Продажи!F:F,'Тех отчет'!B360,Продажи!M:M)</f>
        <v>0</v>
      </c>
      <c r="D360" s="24">
        <f>SUMIF(Продажи!F:F,'Тех отчет'!B360,Продажи!L:L)</f>
        <v>0</v>
      </c>
      <c r="E360" s="24">
        <f>SUMIFS('Детализация отчётов'!T:T,'Детализация отчётов'!F:F,'Тех отчет'!B360,'Детализация отчётов'!J:J,"Продажа",'Детализация отчётов'!K:K,"Продажа")-SUMIFS('Детализация отчётов'!T:T,'Детализация отчётов'!F:F,'Тех отчет'!B360,'Детализация отчётов'!J:J,"Возврат",'Детализация отчётов'!K:K,"Возврат")</f>
        <v>0</v>
      </c>
      <c r="F360" s="24">
        <f>SUMIFS('Детализация отчётов'!N:N,'Детализация отчётов'!F:F,'Тех отчет'!B360,'Детализация отчётов'!J:J,"Продажа",'Детализация отчётов'!K:K,"Продажа")-SUMIFS('Детализация отчётов'!N:N,'Детализация отчётов'!F:F,'Тех отчет'!B360,'Детализация отчётов'!J:J,"Возврат",'Детализация отчётов'!K:K,"Возврат")</f>
        <v>0</v>
      </c>
      <c r="G360" s="24">
        <f>IFERROR(AVERAGEIFS('Детализация отчётов'!P:P,'Детализация отчётов'!F:F,'Тех отчет'!B360,'Детализация отчётов'!J:J,"Продажа",'Детализация отчётов'!K:K,"Продажа"),0)</f>
        <v>0</v>
      </c>
      <c r="H360" s="25" t="e">
        <f>INDEX('% выкупа'!B:B,MATCH(B360,'% выкупа'!A:A,0))</f>
        <v>#N/A</v>
      </c>
      <c r="I360" s="40">
        <f>IFERROR(INDEX(реклама!B:B,MATCH('Тех отчет'!B360,реклама!A:A,0)),0)</f>
        <v>0</v>
      </c>
      <c r="J360" s="24">
        <f>IFERROR(INDEX('Сумма по хранению'!B:B,MATCH(B360,'Сумма по хранению'!A:A,0)),0)</f>
        <v>0</v>
      </c>
      <c r="K360" s="24">
        <f>SUMIF('Детализация отчётов'!F:F,'Тех отчет'!B360, 'Детализация отчётов'!AK:AK)</f>
        <v>0</v>
      </c>
      <c r="L360" s="40" t="e">
        <f t="shared" si="42"/>
        <v>#DIV/0!</v>
      </c>
      <c r="M360" s="24" t="e">
        <f>INDEX('Остатки по складам'!B:B,MATCH(B360,'Остатки по складам'!A:A,0))</f>
        <v>#N/A</v>
      </c>
      <c r="N360" s="40">
        <f t="shared" si="43"/>
        <v>0</v>
      </c>
      <c r="O360" s="35">
        <f>SUMIF('Индекс локалицации'!A:A,'Тех отчет'!B360,'Индекс локалицации'!B:B)</f>
        <v>0</v>
      </c>
      <c r="P360" s="25" t="e">
        <f>AVERAGEIFS('Детализация отчётов'!W:W,'Детализация отчётов'!F:F,'Тех отчет'!B360,'Детализация отчётов'!J:J,"Продажа",'Детализация отчётов'!K:K,"Продажа")</f>
        <v>#DIV/0!</v>
      </c>
      <c r="Q360" s="23" t="e">
        <f>INDEX('Рейтинг по отзывам'!F:F,MATCH('Тех отчет'!B360,'Рейтинг по отзывам'!B:B,0))</f>
        <v>#N/A</v>
      </c>
      <c r="R360" s="26" t="e">
        <f>INDEX('рейтинг WB'!B:B,MATCH('Тех отчет'!B360,'рейтинг WB'!A:A,0))</f>
        <v>#N/A</v>
      </c>
      <c r="S360" s="27">
        <f>SUMIFS('Детализация отчётов'!AH:AH,'Детализация отчётов'!F:F,'Тех отчет'!B360,'Детализация отчётов'!J:J,"Продажа",'Детализация отчётов'!K:K,"Продажа")-SUMIFS('Детализация отчётов'!AH:AH,'Детализация отчётов'!F:F,'Тех отчет'!B360,'Детализация отчётов'!J:J,"Возврат",'Детализация отчётов'!K:K,"Возврат")</f>
        <v>0</v>
      </c>
      <c r="T360" s="23">
        <f>IFERROR(INDEX(Себестоимость!B:B,MATCH('Тех отчет'!B360,Себестоимость!A:A,0)),0)</f>
        <v>0</v>
      </c>
      <c r="U360" s="41" t="e">
        <f t="shared" si="44"/>
        <v>#DIV/0!</v>
      </c>
      <c r="V360" s="24">
        <f t="shared" si="40"/>
        <v>0</v>
      </c>
      <c r="W360" s="42">
        <f t="shared" si="41"/>
        <v>0</v>
      </c>
      <c r="X360" s="40" t="e">
        <f t="shared" si="45"/>
        <v>#DIV/0!</v>
      </c>
      <c r="Y360" s="23" t="e">
        <f>AVERAGEIFS('Детализация отчётов'!T:T,'Детализация отчётов'!F:F,'Тех отчет'!B360,'Детализация отчётов'!J:J,"Продажа",'Детализация отчётов'!K:K,"Продажа")</f>
        <v>#DIV/0!</v>
      </c>
      <c r="Z360" s="23">
        <f>SUMIF('Детализация отчётов'!F:F,'Тех отчет'!B360, 'Детализация отчётов'!AC:AC)</f>
        <v>0</v>
      </c>
      <c r="AA360" s="28"/>
      <c r="AB360" s="28"/>
      <c r="AC360" s="28"/>
      <c r="AD360" s="28"/>
      <c r="AE360" s="28"/>
      <c r="AF360" s="28"/>
    </row>
    <row r="361" spans="1:32" ht="15" thickBot="1">
      <c r="A361" s="23"/>
      <c r="B361" s="39" t="s">
        <v>316</v>
      </c>
      <c r="C361" s="24">
        <f>SUMIF(Продажи!F:F,'Тех отчет'!B361,Продажи!M:M)</f>
        <v>0</v>
      </c>
      <c r="D361" s="24">
        <f>SUMIF(Продажи!F:F,'Тех отчет'!B361,Продажи!L:L)</f>
        <v>0</v>
      </c>
      <c r="E361" s="24">
        <f>SUMIFS('Детализация отчётов'!T:T,'Детализация отчётов'!F:F,'Тех отчет'!B361,'Детализация отчётов'!J:J,"Продажа",'Детализация отчётов'!K:K,"Продажа")-SUMIFS('Детализация отчётов'!T:T,'Детализация отчётов'!F:F,'Тех отчет'!B361,'Детализация отчётов'!J:J,"Возврат",'Детализация отчётов'!K:K,"Возврат")</f>
        <v>0</v>
      </c>
      <c r="F361" s="24">
        <f>SUMIFS('Детализация отчётов'!N:N,'Детализация отчётов'!F:F,'Тех отчет'!B361,'Детализация отчётов'!J:J,"Продажа",'Детализация отчётов'!K:K,"Продажа")-SUMIFS('Детализация отчётов'!N:N,'Детализация отчётов'!F:F,'Тех отчет'!B361,'Детализация отчётов'!J:J,"Возврат",'Детализация отчётов'!K:K,"Возврат")</f>
        <v>0</v>
      </c>
      <c r="G361" s="24">
        <f>IFERROR(AVERAGEIFS('Детализация отчётов'!P:P,'Детализация отчётов'!F:F,'Тех отчет'!B361,'Детализация отчётов'!J:J,"Продажа",'Детализация отчётов'!K:K,"Продажа"),0)</f>
        <v>0</v>
      </c>
      <c r="H361" s="25" t="e">
        <f>INDEX('% выкупа'!B:B,MATCH(B361,'% выкупа'!A:A,0))</f>
        <v>#N/A</v>
      </c>
      <c r="I361" s="40">
        <f>IFERROR(INDEX(реклама!B:B,MATCH('Тех отчет'!B361,реклама!A:A,0)),0)</f>
        <v>0</v>
      </c>
      <c r="J361" s="24">
        <f>IFERROR(INDEX('Сумма по хранению'!B:B,MATCH(B361,'Сумма по хранению'!A:A,0)),0)</f>
        <v>0</v>
      </c>
      <c r="K361" s="24">
        <f>SUMIF('Детализация отчётов'!F:F,'Тех отчет'!B361, 'Детализация отчётов'!AK:AK)</f>
        <v>0</v>
      </c>
      <c r="L361" s="40" t="e">
        <f t="shared" si="42"/>
        <v>#DIV/0!</v>
      </c>
      <c r="M361" s="24" t="e">
        <f>INDEX('Остатки по складам'!B:B,MATCH(B361,'Остатки по складам'!A:A,0))</f>
        <v>#N/A</v>
      </c>
      <c r="N361" s="40">
        <f t="shared" si="43"/>
        <v>0</v>
      </c>
      <c r="O361" s="35">
        <f>SUMIF('Индекс локалицации'!A:A,'Тех отчет'!B361,'Индекс локалицации'!B:B)</f>
        <v>0</v>
      </c>
      <c r="P361" s="25" t="e">
        <f>AVERAGEIFS('Детализация отчётов'!W:W,'Детализация отчётов'!F:F,'Тех отчет'!B361,'Детализация отчётов'!J:J,"Продажа",'Детализация отчётов'!K:K,"Продажа")</f>
        <v>#DIV/0!</v>
      </c>
      <c r="Q361" s="23" t="e">
        <f>INDEX('Рейтинг по отзывам'!F:F,MATCH('Тех отчет'!B361,'Рейтинг по отзывам'!B:B,0))</f>
        <v>#N/A</v>
      </c>
      <c r="R361" s="26" t="e">
        <f>INDEX('рейтинг WB'!B:B,MATCH('Тех отчет'!B361,'рейтинг WB'!A:A,0))</f>
        <v>#N/A</v>
      </c>
      <c r="S361" s="27">
        <f>SUMIFS('Детализация отчётов'!AH:AH,'Детализация отчётов'!F:F,'Тех отчет'!B361,'Детализация отчётов'!J:J,"Продажа",'Детализация отчётов'!K:K,"Продажа")-SUMIFS('Детализация отчётов'!AH:AH,'Детализация отчётов'!F:F,'Тех отчет'!B361,'Детализация отчётов'!J:J,"Возврат",'Детализация отчётов'!K:K,"Возврат")</f>
        <v>0</v>
      </c>
      <c r="T361" s="23">
        <f>IFERROR(INDEX(Себестоимость!B:B,MATCH('Тех отчет'!B361,Себестоимость!A:A,0)),0)</f>
        <v>0</v>
      </c>
      <c r="U361" s="41" t="e">
        <f t="shared" si="44"/>
        <v>#DIV/0!</v>
      </c>
      <c r="V361" s="24">
        <f t="shared" si="40"/>
        <v>0</v>
      </c>
      <c r="W361" s="42">
        <f t="shared" si="41"/>
        <v>0</v>
      </c>
      <c r="X361" s="40" t="e">
        <f t="shared" si="45"/>
        <v>#DIV/0!</v>
      </c>
      <c r="Y361" s="23" t="e">
        <f>AVERAGEIFS('Детализация отчётов'!T:T,'Детализация отчётов'!F:F,'Тех отчет'!B361,'Детализация отчётов'!J:J,"Продажа",'Детализация отчётов'!K:K,"Продажа")</f>
        <v>#DIV/0!</v>
      </c>
      <c r="Z361" s="23">
        <f>SUMIF('Детализация отчётов'!F:F,'Тех отчет'!B361, 'Детализация отчётов'!AC:AC)</f>
        <v>0</v>
      </c>
      <c r="AA361" s="28"/>
      <c r="AB361" s="28"/>
      <c r="AC361" s="28"/>
      <c r="AD361" s="28"/>
      <c r="AE361" s="28"/>
      <c r="AF361" s="28"/>
    </row>
    <row r="362" spans="1:32" ht="15" thickBot="1">
      <c r="A362" s="23" t="s">
        <v>71</v>
      </c>
      <c r="B362" s="39" t="s">
        <v>388</v>
      </c>
      <c r="C362" s="24">
        <f>SUMIF(Продажи!F:F,'Тех отчет'!B362,Продажи!M:M)</f>
        <v>0</v>
      </c>
      <c r="D362" s="24">
        <f>SUMIF(Продажи!F:F,'Тех отчет'!B362,Продажи!L:L)</f>
        <v>0</v>
      </c>
      <c r="E362" s="24">
        <f>SUMIFS('Детализация отчётов'!T:T,'Детализация отчётов'!F:F,'Тех отчет'!B362,'Детализация отчётов'!J:J,"Продажа",'Детализация отчётов'!K:K,"Продажа")-SUMIFS('Детализация отчётов'!T:T,'Детализация отчётов'!F:F,'Тех отчет'!B362,'Детализация отчётов'!J:J,"Возврат",'Детализация отчётов'!K:K,"Возврат")</f>
        <v>0</v>
      </c>
      <c r="F362" s="24">
        <f>SUMIFS('Детализация отчётов'!N:N,'Детализация отчётов'!F:F,'Тех отчет'!B362,'Детализация отчётов'!J:J,"Продажа",'Детализация отчётов'!K:K,"Продажа")-SUMIFS('Детализация отчётов'!N:N,'Детализация отчётов'!F:F,'Тех отчет'!B362,'Детализация отчётов'!J:J,"Возврат",'Детализация отчётов'!K:K,"Возврат")</f>
        <v>0</v>
      </c>
      <c r="G362" s="24">
        <f>IFERROR(AVERAGEIFS('Детализация отчётов'!P:P,'Детализация отчётов'!F:F,'Тех отчет'!B362,'Детализация отчётов'!J:J,"Продажа",'Детализация отчётов'!K:K,"Продажа"),0)</f>
        <v>0</v>
      </c>
      <c r="H362" s="25" t="e">
        <f>INDEX('% выкупа'!B:B,MATCH(B362,'% выкупа'!A:A,0))</f>
        <v>#N/A</v>
      </c>
      <c r="I362" s="40">
        <f>IFERROR(INDEX(реклама!B:B,MATCH('Тех отчет'!B362,реклама!A:A,0)),0)</f>
        <v>0</v>
      </c>
      <c r="J362" s="24">
        <f>IFERROR(INDEX('Сумма по хранению'!B:B,MATCH(B362,'Сумма по хранению'!A:A,0)),0)</f>
        <v>0</v>
      </c>
      <c r="K362" s="24">
        <f>SUMIF('Детализация отчётов'!F:F,'Тех отчет'!B362, 'Детализация отчётов'!AK:AK)</f>
        <v>0</v>
      </c>
      <c r="L362" s="40" t="e">
        <f t="shared" si="42"/>
        <v>#DIV/0!</v>
      </c>
      <c r="M362" s="24" t="e">
        <f>INDEX('Остатки по складам'!B:B,MATCH(B362,'Остатки по складам'!A:A,0))</f>
        <v>#N/A</v>
      </c>
      <c r="N362" s="40">
        <f t="shared" si="43"/>
        <v>0</v>
      </c>
      <c r="O362" s="35">
        <f>SUMIF('Индекс локалицации'!A:A,'Тех отчет'!B362,'Индекс локалицации'!B:B)</f>
        <v>0</v>
      </c>
      <c r="P362" s="25" t="e">
        <f>AVERAGEIFS('Детализация отчётов'!W:W,'Детализация отчётов'!F:F,'Тех отчет'!B362,'Детализация отчётов'!J:J,"Продажа",'Детализация отчётов'!K:K,"Продажа")</f>
        <v>#DIV/0!</v>
      </c>
      <c r="Q362" s="23" t="e">
        <f>INDEX('Рейтинг по отзывам'!F:F,MATCH('Тех отчет'!B362,'Рейтинг по отзывам'!B:B,0))</f>
        <v>#N/A</v>
      </c>
      <c r="R362" s="26" t="e">
        <f>INDEX('рейтинг WB'!B:B,MATCH('Тех отчет'!B362,'рейтинг WB'!A:A,0))</f>
        <v>#N/A</v>
      </c>
      <c r="S362" s="27">
        <f>SUMIFS('Детализация отчётов'!AH:AH,'Детализация отчётов'!F:F,'Тех отчет'!B362,'Детализация отчётов'!J:J,"Продажа",'Детализация отчётов'!K:K,"Продажа")-SUMIFS('Детализация отчётов'!AH:AH,'Детализация отчётов'!F:F,'Тех отчет'!B362,'Детализация отчётов'!J:J,"Возврат",'Детализация отчётов'!K:K,"Возврат")</f>
        <v>0</v>
      </c>
      <c r="T362" s="23">
        <f>IFERROR(INDEX(Себестоимость!B:B,MATCH('Тех отчет'!B362,Себестоимость!A:A,0)),0)</f>
        <v>0</v>
      </c>
      <c r="U362" s="41" t="e">
        <f t="shared" si="44"/>
        <v>#DIV/0!</v>
      </c>
      <c r="V362" s="24">
        <f t="shared" si="40"/>
        <v>0</v>
      </c>
      <c r="W362" s="42">
        <f t="shared" si="41"/>
        <v>0</v>
      </c>
      <c r="X362" s="40" t="e">
        <f t="shared" si="45"/>
        <v>#DIV/0!</v>
      </c>
      <c r="Y362" s="23" t="e">
        <f>AVERAGEIFS('Детализация отчётов'!T:T,'Детализация отчётов'!F:F,'Тех отчет'!B362,'Детализация отчётов'!J:J,"Продажа",'Детализация отчётов'!K:K,"Продажа")</f>
        <v>#DIV/0!</v>
      </c>
      <c r="Z362" s="23">
        <f>SUMIF('Детализация отчётов'!F:F,'Тех отчет'!B362, 'Детализация отчётов'!AC:AC)</f>
        <v>0</v>
      </c>
      <c r="AA362" s="28"/>
      <c r="AB362" s="28"/>
      <c r="AC362" s="28"/>
      <c r="AD362" s="28"/>
      <c r="AE362" s="28"/>
      <c r="AF362" s="28"/>
    </row>
    <row r="363" spans="1:32" ht="15" thickBot="1">
      <c r="A363" s="23" t="s">
        <v>71</v>
      </c>
      <c r="B363" s="39" t="s">
        <v>376</v>
      </c>
      <c r="C363" s="24">
        <f>SUMIF(Продажи!F:F,'Тех отчет'!B363,Продажи!M:M)</f>
        <v>0</v>
      </c>
      <c r="D363" s="24">
        <f>SUMIF(Продажи!F:F,'Тех отчет'!B363,Продажи!L:L)</f>
        <v>0</v>
      </c>
      <c r="E363" s="24">
        <f>SUMIFS('Детализация отчётов'!T:T,'Детализация отчётов'!F:F,'Тех отчет'!B363,'Детализация отчётов'!J:J,"Продажа",'Детализация отчётов'!K:K,"Продажа")-SUMIFS('Детализация отчётов'!T:T,'Детализация отчётов'!F:F,'Тех отчет'!B363,'Детализация отчётов'!J:J,"Возврат",'Детализация отчётов'!K:K,"Возврат")</f>
        <v>0</v>
      </c>
      <c r="F363" s="24">
        <f>SUMIFS('Детализация отчётов'!N:N,'Детализация отчётов'!F:F,'Тех отчет'!B363,'Детализация отчётов'!J:J,"Продажа",'Детализация отчётов'!K:K,"Продажа")-SUMIFS('Детализация отчётов'!N:N,'Детализация отчётов'!F:F,'Тех отчет'!B363,'Детализация отчётов'!J:J,"Возврат",'Детализация отчётов'!K:K,"Возврат")</f>
        <v>0</v>
      </c>
      <c r="G363" s="24">
        <f>IFERROR(AVERAGEIFS('Детализация отчётов'!P:P,'Детализация отчётов'!F:F,'Тех отчет'!B363,'Детализация отчётов'!J:J,"Продажа",'Детализация отчётов'!K:K,"Продажа"),0)</f>
        <v>0</v>
      </c>
      <c r="H363" s="25" t="e">
        <f>INDEX('% выкупа'!B:B,MATCH(B363,'% выкупа'!A:A,0))</f>
        <v>#N/A</v>
      </c>
      <c r="I363" s="40">
        <f>IFERROR(INDEX(реклама!B:B,MATCH('Тех отчет'!B363,реклама!A:A,0)),0)</f>
        <v>0</v>
      </c>
      <c r="J363" s="24">
        <f>IFERROR(INDEX('Сумма по хранению'!B:B,MATCH(B363,'Сумма по хранению'!A:A,0)),0)</f>
        <v>0</v>
      </c>
      <c r="K363" s="24">
        <f>SUMIF('Детализация отчётов'!F:F,'Тех отчет'!B363, 'Детализация отчётов'!AK:AK)</f>
        <v>0</v>
      </c>
      <c r="L363" s="40" t="e">
        <f t="shared" si="42"/>
        <v>#DIV/0!</v>
      </c>
      <c r="M363" s="24" t="e">
        <f>INDEX('Остатки по складам'!B:B,MATCH(B363,'Остатки по складам'!A:A,0))</f>
        <v>#N/A</v>
      </c>
      <c r="N363" s="40">
        <f t="shared" si="43"/>
        <v>0</v>
      </c>
      <c r="O363" s="35">
        <f>SUMIF('Индекс локалицации'!A:A,'Тех отчет'!B363,'Индекс локалицации'!B:B)</f>
        <v>0</v>
      </c>
      <c r="P363" s="25" t="e">
        <f>AVERAGEIFS('Детализация отчётов'!W:W,'Детализация отчётов'!F:F,'Тех отчет'!B363,'Детализация отчётов'!J:J,"Продажа",'Детализация отчётов'!K:K,"Продажа")</f>
        <v>#DIV/0!</v>
      </c>
      <c r="Q363" s="23" t="e">
        <f>INDEX('Рейтинг по отзывам'!F:F,MATCH('Тех отчет'!B363,'Рейтинг по отзывам'!B:B,0))</f>
        <v>#N/A</v>
      </c>
      <c r="R363" s="26" t="e">
        <f>INDEX('рейтинг WB'!B:B,MATCH('Тех отчет'!B363,'рейтинг WB'!A:A,0))</f>
        <v>#N/A</v>
      </c>
      <c r="S363" s="27">
        <f>SUMIFS('Детализация отчётов'!AH:AH,'Детализация отчётов'!F:F,'Тех отчет'!B363,'Детализация отчётов'!J:J,"Продажа",'Детализация отчётов'!K:K,"Продажа")-SUMIFS('Детализация отчётов'!AH:AH,'Детализация отчётов'!F:F,'Тех отчет'!B363,'Детализация отчётов'!J:J,"Возврат",'Детализация отчётов'!K:K,"Возврат")</f>
        <v>0</v>
      </c>
      <c r="T363" s="23">
        <f>IFERROR(INDEX(Себестоимость!B:B,MATCH('Тех отчет'!B363,Себестоимость!A:A,0)),0)</f>
        <v>0</v>
      </c>
      <c r="U363" s="41" t="e">
        <f t="shared" si="44"/>
        <v>#DIV/0!</v>
      </c>
      <c r="V363" s="24">
        <f t="shared" si="40"/>
        <v>0</v>
      </c>
      <c r="W363" s="42">
        <f t="shared" si="41"/>
        <v>0</v>
      </c>
      <c r="X363" s="40" t="e">
        <f t="shared" si="45"/>
        <v>#DIV/0!</v>
      </c>
      <c r="Y363" s="23" t="e">
        <f>AVERAGEIFS('Детализация отчётов'!T:T,'Детализация отчётов'!F:F,'Тех отчет'!B363,'Детализация отчётов'!J:J,"Продажа",'Детализация отчётов'!K:K,"Продажа")</f>
        <v>#DIV/0!</v>
      </c>
      <c r="Z363" s="23">
        <f>SUMIF('Детализация отчётов'!F:F,'Тех отчет'!B363, 'Детализация отчётов'!AC:AC)</f>
        <v>0</v>
      </c>
      <c r="AA363" s="28"/>
      <c r="AB363" s="28"/>
      <c r="AC363" s="28"/>
      <c r="AD363" s="28"/>
      <c r="AE363" s="28"/>
      <c r="AF363" s="28"/>
    </row>
    <row r="364" spans="1:32" ht="15" thickBot="1">
      <c r="A364" s="23" t="s">
        <v>71</v>
      </c>
      <c r="B364" s="39" t="s">
        <v>348</v>
      </c>
      <c r="C364" s="24">
        <f>SUMIF(Продажи!F:F,'Тех отчет'!B364,Продажи!M:M)</f>
        <v>0</v>
      </c>
      <c r="D364" s="24">
        <f>SUMIF(Продажи!F:F,'Тех отчет'!B364,Продажи!L:L)</f>
        <v>0</v>
      </c>
      <c r="E364" s="24">
        <f>SUMIFS('Детализация отчётов'!T:T,'Детализация отчётов'!F:F,'Тех отчет'!B364,'Детализация отчётов'!J:J,"Продажа",'Детализация отчётов'!K:K,"Продажа")-SUMIFS('Детализация отчётов'!T:T,'Детализация отчётов'!F:F,'Тех отчет'!B364,'Детализация отчётов'!J:J,"Возврат",'Детализация отчётов'!K:K,"Возврат")</f>
        <v>0</v>
      </c>
      <c r="F364" s="24">
        <f>SUMIFS('Детализация отчётов'!N:N,'Детализация отчётов'!F:F,'Тех отчет'!B364,'Детализация отчётов'!J:J,"Продажа",'Детализация отчётов'!K:K,"Продажа")-SUMIFS('Детализация отчётов'!N:N,'Детализация отчётов'!F:F,'Тех отчет'!B364,'Детализация отчётов'!J:J,"Возврат",'Детализация отчётов'!K:K,"Возврат")</f>
        <v>0</v>
      </c>
      <c r="G364" s="24">
        <f>IFERROR(AVERAGEIFS('Детализация отчётов'!P:P,'Детализация отчётов'!F:F,'Тех отчет'!B364,'Детализация отчётов'!J:J,"Продажа",'Детализация отчётов'!K:K,"Продажа"),0)</f>
        <v>0</v>
      </c>
      <c r="H364" s="25" t="e">
        <f>INDEX('% выкупа'!B:B,MATCH(B364,'% выкупа'!A:A,0))</f>
        <v>#N/A</v>
      </c>
      <c r="I364" s="40">
        <f>IFERROR(INDEX(реклама!B:B,MATCH('Тех отчет'!B364,реклама!A:A,0)),0)</f>
        <v>0</v>
      </c>
      <c r="J364" s="24">
        <f>IFERROR(INDEX('Сумма по хранению'!B:B,MATCH(B364,'Сумма по хранению'!A:A,0)),0)</f>
        <v>0</v>
      </c>
      <c r="K364" s="24">
        <f>SUMIF('Детализация отчётов'!F:F,'Тех отчет'!B364, 'Детализация отчётов'!AK:AK)</f>
        <v>0</v>
      </c>
      <c r="L364" s="40" t="e">
        <f t="shared" si="42"/>
        <v>#DIV/0!</v>
      </c>
      <c r="M364" s="24" t="e">
        <f>INDEX('Остатки по складам'!B:B,MATCH(B364,'Остатки по складам'!A:A,0))</f>
        <v>#N/A</v>
      </c>
      <c r="N364" s="40">
        <f t="shared" si="43"/>
        <v>0</v>
      </c>
      <c r="O364" s="35">
        <f>SUMIF('Индекс локалицации'!A:A,'Тех отчет'!B364,'Индекс локалицации'!B:B)</f>
        <v>0</v>
      </c>
      <c r="P364" s="25" t="e">
        <f>AVERAGEIFS('Детализация отчётов'!W:W,'Детализация отчётов'!F:F,'Тех отчет'!B364,'Детализация отчётов'!J:J,"Продажа",'Детализация отчётов'!K:K,"Продажа")</f>
        <v>#DIV/0!</v>
      </c>
      <c r="Q364" s="23" t="e">
        <f>INDEX('Рейтинг по отзывам'!F:F,MATCH('Тех отчет'!B364,'Рейтинг по отзывам'!B:B,0))</f>
        <v>#N/A</v>
      </c>
      <c r="R364" s="26" t="e">
        <f>INDEX('рейтинг WB'!B:B,MATCH('Тех отчет'!B364,'рейтинг WB'!A:A,0))</f>
        <v>#N/A</v>
      </c>
      <c r="S364" s="27">
        <f>SUMIFS('Детализация отчётов'!AH:AH,'Детализация отчётов'!F:F,'Тех отчет'!B364,'Детализация отчётов'!J:J,"Продажа",'Детализация отчётов'!K:K,"Продажа")-SUMIFS('Детализация отчётов'!AH:AH,'Детализация отчётов'!F:F,'Тех отчет'!B364,'Детализация отчётов'!J:J,"Возврат",'Детализация отчётов'!K:K,"Возврат")</f>
        <v>0</v>
      </c>
      <c r="T364" s="23">
        <f>IFERROR(INDEX(Себестоимость!B:B,MATCH('Тех отчет'!B364,Себестоимость!A:A,0)),0)</f>
        <v>0</v>
      </c>
      <c r="U364" s="41" t="e">
        <f t="shared" si="44"/>
        <v>#DIV/0!</v>
      </c>
      <c r="V364" s="24">
        <f t="shared" si="40"/>
        <v>0</v>
      </c>
      <c r="W364" s="42">
        <f t="shared" si="41"/>
        <v>0</v>
      </c>
      <c r="X364" s="40" t="e">
        <f t="shared" si="45"/>
        <v>#DIV/0!</v>
      </c>
      <c r="Y364" s="23" t="e">
        <f>AVERAGEIFS('Детализация отчётов'!T:T,'Детализация отчётов'!F:F,'Тех отчет'!B364,'Детализация отчётов'!J:J,"Продажа",'Детализация отчётов'!K:K,"Продажа")</f>
        <v>#DIV/0!</v>
      </c>
      <c r="Z364" s="23">
        <f>SUMIF('Детализация отчётов'!F:F,'Тех отчет'!B364, 'Детализация отчётов'!AC:AC)</f>
        <v>0</v>
      </c>
      <c r="AA364" s="28"/>
      <c r="AB364" s="28"/>
      <c r="AC364" s="28"/>
      <c r="AD364" s="28"/>
      <c r="AE364" s="28"/>
      <c r="AF364" s="28"/>
    </row>
    <row r="365" spans="1:32" ht="15" thickBot="1">
      <c r="A365" s="23" t="s">
        <v>733</v>
      </c>
      <c r="B365" s="39" t="s">
        <v>359</v>
      </c>
      <c r="C365" s="24">
        <f>SUMIF(Продажи!F:F,'Тех отчет'!B365,Продажи!M:M)</f>
        <v>0</v>
      </c>
      <c r="D365" s="24">
        <f>SUMIF(Продажи!F:F,'Тех отчет'!B365,Продажи!L:L)</f>
        <v>0</v>
      </c>
      <c r="E365" s="24">
        <f>SUMIFS('Детализация отчётов'!T:T,'Детализация отчётов'!F:F,'Тех отчет'!B365,'Детализация отчётов'!J:J,"Продажа",'Детализация отчётов'!K:K,"Продажа")-SUMIFS('Детализация отчётов'!T:T,'Детализация отчётов'!F:F,'Тех отчет'!B365,'Детализация отчётов'!J:J,"Возврат",'Детализация отчётов'!K:K,"Возврат")</f>
        <v>0</v>
      </c>
      <c r="F365" s="24">
        <f>SUMIFS('Детализация отчётов'!N:N,'Детализация отчётов'!F:F,'Тех отчет'!B365,'Детализация отчётов'!J:J,"Продажа",'Детализация отчётов'!K:K,"Продажа")-SUMIFS('Детализация отчётов'!N:N,'Детализация отчётов'!F:F,'Тех отчет'!B365,'Детализация отчётов'!J:J,"Возврат",'Детализация отчётов'!K:K,"Возврат")</f>
        <v>0</v>
      </c>
      <c r="G365" s="24">
        <f>IFERROR(AVERAGEIFS('Детализация отчётов'!P:P,'Детализация отчётов'!F:F,'Тех отчет'!B365,'Детализация отчётов'!J:J,"Продажа",'Детализация отчётов'!K:K,"Продажа"),0)</f>
        <v>0</v>
      </c>
      <c r="H365" s="25" t="e">
        <f>INDEX('% выкупа'!B:B,MATCH(B365,'% выкупа'!A:A,0))</f>
        <v>#N/A</v>
      </c>
      <c r="I365" s="40">
        <f>IFERROR(INDEX(реклама!B:B,MATCH('Тех отчет'!B365,реклама!A:A,0)),0)</f>
        <v>0</v>
      </c>
      <c r="J365" s="24">
        <f>IFERROR(INDEX('Сумма по хранению'!B:B,MATCH(B365,'Сумма по хранению'!A:A,0)),0)</f>
        <v>0</v>
      </c>
      <c r="K365" s="24">
        <f>SUMIF('Детализация отчётов'!F:F,'Тех отчет'!B365, 'Детализация отчётов'!AK:AK)</f>
        <v>0</v>
      </c>
      <c r="L365" s="40" t="e">
        <f t="shared" si="42"/>
        <v>#DIV/0!</v>
      </c>
      <c r="M365" s="24" t="e">
        <f>INDEX('Остатки по складам'!B:B,MATCH(B365,'Остатки по складам'!A:A,0))</f>
        <v>#N/A</v>
      </c>
      <c r="N365" s="40">
        <f t="shared" si="43"/>
        <v>0</v>
      </c>
      <c r="O365" s="35">
        <f>SUMIF('Индекс локалицации'!A:A,'Тех отчет'!B365,'Индекс локалицации'!B:B)</f>
        <v>0</v>
      </c>
      <c r="P365" s="25" t="e">
        <f>AVERAGEIFS('Детализация отчётов'!W:W,'Детализация отчётов'!F:F,'Тех отчет'!B365,'Детализация отчётов'!J:J,"Продажа",'Детализация отчётов'!K:K,"Продажа")</f>
        <v>#DIV/0!</v>
      </c>
      <c r="Q365" s="23" t="e">
        <f>INDEX('Рейтинг по отзывам'!F:F,MATCH('Тех отчет'!B365,'Рейтинг по отзывам'!B:B,0))</f>
        <v>#N/A</v>
      </c>
      <c r="R365" s="26" t="e">
        <f>INDEX('рейтинг WB'!B:B,MATCH('Тех отчет'!B365,'рейтинг WB'!A:A,0))</f>
        <v>#N/A</v>
      </c>
      <c r="S365" s="27">
        <f>SUMIFS('Детализация отчётов'!AH:AH,'Детализация отчётов'!F:F,'Тех отчет'!B365,'Детализация отчётов'!J:J,"Продажа",'Детализация отчётов'!K:K,"Продажа")-SUMIFS('Детализация отчётов'!AH:AH,'Детализация отчётов'!F:F,'Тех отчет'!B365,'Детализация отчётов'!J:J,"Возврат",'Детализация отчётов'!K:K,"Возврат")</f>
        <v>0</v>
      </c>
      <c r="T365" s="23">
        <f>IFERROR(INDEX(Себестоимость!B:B,MATCH('Тех отчет'!B365,Себестоимость!A:A,0)),0)</f>
        <v>0</v>
      </c>
      <c r="U365" s="41" t="e">
        <f t="shared" si="44"/>
        <v>#DIV/0!</v>
      </c>
      <c r="V365" s="24">
        <f t="shared" si="40"/>
        <v>0</v>
      </c>
      <c r="W365" s="42">
        <f t="shared" si="41"/>
        <v>0</v>
      </c>
      <c r="X365" s="40" t="e">
        <f t="shared" si="45"/>
        <v>#DIV/0!</v>
      </c>
      <c r="Y365" s="23" t="e">
        <f>AVERAGEIFS('Детализация отчётов'!T:T,'Детализация отчётов'!F:F,'Тех отчет'!B365,'Детализация отчётов'!J:J,"Продажа",'Детализация отчётов'!K:K,"Продажа")</f>
        <v>#DIV/0!</v>
      </c>
      <c r="Z365" s="23">
        <f>SUMIF('Детализация отчётов'!F:F,'Тех отчет'!B365, 'Детализация отчётов'!AC:AC)</f>
        <v>0</v>
      </c>
      <c r="AA365" s="28"/>
      <c r="AB365" s="28"/>
      <c r="AC365" s="28"/>
      <c r="AD365" s="28"/>
      <c r="AE365" s="28"/>
      <c r="AF365" s="28"/>
    </row>
    <row r="366" spans="1:32" ht="27.6" thickBot="1">
      <c r="A366" s="23" t="s">
        <v>75</v>
      </c>
      <c r="B366" s="39" t="s">
        <v>345</v>
      </c>
      <c r="C366" s="24">
        <f>SUMIF(Продажи!F:F,'Тех отчет'!B366,Продажи!M:M)</f>
        <v>0</v>
      </c>
      <c r="D366" s="24">
        <f>SUMIF(Продажи!F:F,'Тех отчет'!B366,Продажи!L:L)</f>
        <v>0</v>
      </c>
      <c r="E366" s="24">
        <f>SUMIFS('Детализация отчётов'!T:T,'Детализация отчётов'!F:F,'Тех отчет'!B366,'Детализация отчётов'!J:J,"Продажа",'Детализация отчётов'!K:K,"Продажа")-SUMIFS('Детализация отчётов'!T:T,'Детализация отчётов'!F:F,'Тех отчет'!B366,'Детализация отчётов'!J:J,"Возврат",'Детализация отчётов'!K:K,"Возврат")</f>
        <v>0</v>
      </c>
      <c r="F366" s="24">
        <f>SUMIFS('Детализация отчётов'!N:N,'Детализация отчётов'!F:F,'Тех отчет'!B366,'Детализация отчётов'!J:J,"Продажа",'Детализация отчётов'!K:K,"Продажа")-SUMIFS('Детализация отчётов'!N:N,'Детализация отчётов'!F:F,'Тех отчет'!B366,'Детализация отчётов'!J:J,"Возврат",'Детализация отчётов'!K:K,"Возврат")</f>
        <v>0</v>
      </c>
      <c r="G366" s="24">
        <f>IFERROR(AVERAGEIFS('Детализация отчётов'!P:P,'Детализация отчётов'!F:F,'Тех отчет'!B366,'Детализация отчётов'!J:J,"Продажа",'Детализация отчётов'!K:K,"Продажа"),0)</f>
        <v>0</v>
      </c>
      <c r="H366" s="25" t="e">
        <f>INDEX('% выкупа'!B:B,MATCH(B366,'% выкупа'!A:A,0))</f>
        <v>#N/A</v>
      </c>
      <c r="I366" s="40">
        <f>IFERROR(INDEX(реклама!B:B,MATCH('Тех отчет'!B366,реклама!A:A,0)),0)</f>
        <v>0</v>
      </c>
      <c r="J366" s="24">
        <f>IFERROR(INDEX('Сумма по хранению'!B:B,MATCH(B366,'Сумма по хранению'!A:A,0)),0)</f>
        <v>0</v>
      </c>
      <c r="K366" s="24">
        <f>SUMIF('Детализация отчётов'!F:F,'Тех отчет'!B366, 'Детализация отчётов'!AK:AK)</f>
        <v>0</v>
      </c>
      <c r="L366" s="40" t="e">
        <f t="shared" si="42"/>
        <v>#DIV/0!</v>
      </c>
      <c r="M366" s="24" t="e">
        <f>INDEX('Остатки по складам'!B:B,MATCH(B366,'Остатки по складам'!A:A,0))</f>
        <v>#N/A</v>
      </c>
      <c r="N366" s="40">
        <f t="shared" si="43"/>
        <v>0</v>
      </c>
      <c r="O366" s="35">
        <f>SUMIF('Индекс локалицации'!A:A,'Тех отчет'!B366,'Индекс локалицации'!B:B)</f>
        <v>0</v>
      </c>
      <c r="P366" s="25" t="e">
        <f>AVERAGEIFS('Детализация отчётов'!W:W,'Детализация отчётов'!F:F,'Тех отчет'!B366,'Детализация отчётов'!J:J,"Продажа",'Детализация отчётов'!K:K,"Продажа")</f>
        <v>#DIV/0!</v>
      </c>
      <c r="Q366" s="23" t="e">
        <f>INDEX('Рейтинг по отзывам'!F:F,MATCH('Тех отчет'!B366,'Рейтинг по отзывам'!B:B,0))</f>
        <v>#N/A</v>
      </c>
      <c r="R366" s="26" t="e">
        <f>INDEX('рейтинг WB'!B:B,MATCH('Тех отчет'!B366,'рейтинг WB'!A:A,0))</f>
        <v>#N/A</v>
      </c>
      <c r="S366" s="27">
        <f>SUMIFS('Детализация отчётов'!AH:AH,'Детализация отчётов'!F:F,'Тех отчет'!B366,'Детализация отчётов'!J:J,"Продажа",'Детализация отчётов'!K:K,"Продажа")-SUMIFS('Детализация отчётов'!AH:AH,'Детализация отчётов'!F:F,'Тех отчет'!B366,'Детализация отчётов'!J:J,"Возврат",'Детализация отчётов'!K:K,"Возврат")</f>
        <v>0</v>
      </c>
      <c r="T366" s="23">
        <f>IFERROR(INDEX(Себестоимость!B:B,MATCH('Тех отчет'!B366,Себестоимость!A:A,0)),0)</f>
        <v>0</v>
      </c>
      <c r="U366" s="41" t="e">
        <f t="shared" si="44"/>
        <v>#DIV/0!</v>
      </c>
      <c r="V366" s="24">
        <f t="shared" si="40"/>
        <v>0</v>
      </c>
      <c r="W366" s="42">
        <f t="shared" si="41"/>
        <v>0</v>
      </c>
      <c r="X366" s="40" t="e">
        <f t="shared" si="45"/>
        <v>#DIV/0!</v>
      </c>
      <c r="Y366" s="23" t="e">
        <f>AVERAGEIFS('Детализация отчётов'!T:T,'Детализация отчётов'!F:F,'Тех отчет'!B366,'Детализация отчётов'!J:J,"Продажа",'Детализация отчётов'!K:K,"Продажа")</f>
        <v>#DIV/0!</v>
      </c>
      <c r="Z366" s="23">
        <f>SUMIF('Детализация отчётов'!F:F,'Тех отчет'!B366, 'Детализация отчётов'!AC:AC)</f>
        <v>0</v>
      </c>
      <c r="AA366" s="28"/>
      <c r="AB366" s="28"/>
      <c r="AC366" s="28"/>
      <c r="AD366" s="28"/>
      <c r="AE366" s="28"/>
      <c r="AF366" s="28"/>
    </row>
    <row r="367" spans="1:32" ht="29.4" thickBot="1">
      <c r="A367" s="53" t="s">
        <v>75</v>
      </c>
      <c r="B367" s="39" t="s">
        <v>427</v>
      </c>
      <c r="C367" s="24">
        <f>SUMIF(Продажи!F:F,'Тех отчет'!B367,Продажи!M:M)</f>
        <v>0</v>
      </c>
      <c r="D367" s="24">
        <f>SUMIF(Продажи!F:F,'Тех отчет'!B367,Продажи!L:L)</f>
        <v>0</v>
      </c>
      <c r="E367" s="24">
        <f>SUMIFS('Детализация отчётов'!T:T,'Детализация отчётов'!F:F,'Тех отчет'!B367,'Детализация отчётов'!J:J,"Продажа",'Детализация отчётов'!K:K,"Продажа")-SUMIFS('Детализация отчётов'!T:T,'Детализация отчётов'!F:F,'Тех отчет'!B367,'Детализация отчётов'!J:J,"Возврат",'Детализация отчётов'!K:K,"Возврат")</f>
        <v>0</v>
      </c>
      <c r="F367" s="24">
        <f>SUMIFS('Детализация отчётов'!N:N,'Детализация отчётов'!F:F,'Тех отчет'!B367,'Детализация отчётов'!J:J,"Продажа",'Детализация отчётов'!K:K,"Продажа")-SUMIFS('Детализация отчётов'!N:N,'Детализация отчётов'!F:F,'Тех отчет'!B367,'Детализация отчётов'!J:J,"Возврат",'Детализация отчётов'!K:K,"Возврат")</f>
        <v>0</v>
      </c>
      <c r="G367" s="24">
        <f>IFERROR(AVERAGEIFS('Детализация отчётов'!P:P,'Детализация отчётов'!F:F,'Тех отчет'!B367,'Детализация отчётов'!J:J,"Продажа",'Детализация отчётов'!K:K,"Продажа"),0)</f>
        <v>0</v>
      </c>
      <c r="H367" s="25" t="e">
        <f>INDEX('% выкупа'!B:B,MATCH(B367,'% выкупа'!A:A,0))</f>
        <v>#N/A</v>
      </c>
      <c r="I367" s="40">
        <f>IFERROR(INDEX(реклама!B:B,MATCH('Тех отчет'!B367,реклама!A:A,0)),0)</f>
        <v>0</v>
      </c>
      <c r="J367" s="24">
        <f>IFERROR(INDEX('Сумма по хранению'!B:B,MATCH(B367,'Сумма по хранению'!A:A,0)),0)</f>
        <v>0</v>
      </c>
      <c r="K367" s="24">
        <f>SUMIF('Детализация отчётов'!F:F,'Тех отчет'!B367, 'Детализация отчётов'!AK:AK)</f>
        <v>0</v>
      </c>
      <c r="L367" s="40" t="e">
        <f t="shared" si="42"/>
        <v>#DIV/0!</v>
      </c>
      <c r="M367" s="24" t="e">
        <f>INDEX('Остатки по складам'!B:B,MATCH(B367,'Остатки по складам'!A:A,0))</f>
        <v>#N/A</v>
      </c>
      <c r="N367" s="40">
        <f t="shared" si="43"/>
        <v>0</v>
      </c>
      <c r="O367" s="35">
        <f>SUMIF('Индекс локалицации'!A:A,'Тех отчет'!B367,'Индекс локалицации'!B:B)</f>
        <v>0</v>
      </c>
      <c r="P367" s="25" t="e">
        <f>AVERAGEIFS('Детализация отчётов'!W:W,'Детализация отчётов'!F:F,'Тех отчет'!B367,'Детализация отчётов'!J:J,"Продажа",'Детализация отчётов'!K:K,"Продажа")</f>
        <v>#DIV/0!</v>
      </c>
      <c r="Q367" s="23" t="e">
        <f>INDEX('Рейтинг по отзывам'!F:F,MATCH('Тех отчет'!B367,'Рейтинг по отзывам'!B:B,0))</f>
        <v>#N/A</v>
      </c>
      <c r="R367" s="26" t="e">
        <f>INDEX('рейтинг WB'!B:B,MATCH('Тех отчет'!B367,'рейтинг WB'!A:A,0))</f>
        <v>#N/A</v>
      </c>
      <c r="S367" s="27">
        <f>SUMIFS('Детализация отчётов'!AH:AH,'Детализация отчётов'!F:F,'Тех отчет'!B367,'Детализация отчётов'!J:J,"Продажа",'Детализация отчётов'!K:K,"Продажа")-SUMIFS('Детализация отчётов'!AH:AH,'Детализация отчётов'!F:F,'Тех отчет'!B367,'Детализация отчётов'!J:J,"Возврат",'Детализация отчётов'!K:K,"Возврат")</f>
        <v>0</v>
      </c>
      <c r="T367" s="23">
        <f>IFERROR(INDEX(Себестоимость!B:B,MATCH('Тех отчет'!B367,Себестоимость!A:A,0)),0)</f>
        <v>0</v>
      </c>
      <c r="U367" s="41" t="e">
        <f t="shared" si="44"/>
        <v>#DIV/0!</v>
      </c>
      <c r="V367" s="24">
        <f t="shared" si="40"/>
        <v>0</v>
      </c>
      <c r="W367" s="42">
        <f t="shared" si="41"/>
        <v>0</v>
      </c>
      <c r="X367" s="40" t="e">
        <f t="shared" si="45"/>
        <v>#DIV/0!</v>
      </c>
      <c r="Y367" s="23" t="e">
        <f>AVERAGEIFS('Детализация отчётов'!T:T,'Детализация отчётов'!F:F,'Тех отчет'!B367,'Детализация отчётов'!J:J,"Продажа",'Детализация отчётов'!K:K,"Продажа")</f>
        <v>#DIV/0!</v>
      </c>
      <c r="Z367" s="23">
        <f>SUMIF('Детализация отчётов'!F:F,'Тех отчет'!B367, 'Детализация отчётов'!AC:AC)</f>
        <v>0</v>
      </c>
      <c r="AA367" s="28"/>
      <c r="AB367" s="28"/>
      <c r="AC367" s="28"/>
      <c r="AD367" s="28"/>
      <c r="AE367" s="28"/>
      <c r="AF367" s="28"/>
    </row>
    <row r="368" spans="1:32" ht="27.6" thickBot="1">
      <c r="A368" s="23" t="s">
        <v>75</v>
      </c>
      <c r="B368" s="39" t="s">
        <v>363</v>
      </c>
      <c r="C368" s="24">
        <f>SUMIF(Продажи!F:F,'Тех отчет'!B368,Продажи!M:M)</f>
        <v>0</v>
      </c>
      <c r="D368" s="24">
        <f>SUMIF(Продажи!F:F,'Тех отчет'!B368,Продажи!L:L)</f>
        <v>0</v>
      </c>
      <c r="E368" s="24">
        <f>SUMIFS('Детализация отчётов'!T:T,'Детализация отчётов'!F:F,'Тех отчет'!B368,'Детализация отчётов'!J:J,"Продажа",'Детализация отчётов'!K:K,"Продажа")-SUMIFS('Детализация отчётов'!T:T,'Детализация отчётов'!F:F,'Тех отчет'!B368,'Детализация отчётов'!J:J,"Возврат",'Детализация отчётов'!K:K,"Возврат")</f>
        <v>0</v>
      </c>
      <c r="F368" s="24">
        <f>SUMIFS('Детализация отчётов'!N:N,'Детализация отчётов'!F:F,'Тех отчет'!B368,'Детализация отчётов'!J:J,"Продажа",'Детализация отчётов'!K:K,"Продажа")-SUMIFS('Детализация отчётов'!N:N,'Детализация отчётов'!F:F,'Тех отчет'!B368,'Детализация отчётов'!J:J,"Возврат",'Детализация отчётов'!K:K,"Возврат")</f>
        <v>0</v>
      </c>
      <c r="G368" s="24">
        <f>IFERROR(AVERAGEIFS('Детализация отчётов'!P:P,'Детализация отчётов'!F:F,'Тех отчет'!B368,'Детализация отчётов'!J:J,"Продажа",'Детализация отчётов'!K:K,"Продажа"),0)</f>
        <v>0</v>
      </c>
      <c r="H368" s="25" t="e">
        <f>INDEX('% выкупа'!B:B,MATCH(B368,'% выкупа'!A:A,0))</f>
        <v>#N/A</v>
      </c>
      <c r="I368" s="40">
        <f>IFERROR(INDEX(реклама!B:B,MATCH('Тех отчет'!B368,реклама!A:A,0)),0)</f>
        <v>0</v>
      </c>
      <c r="J368" s="24">
        <f>IFERROR(INDEX('Сумма по хранению'!B:B,MATCH(B368,'Сумма по хранению'!A:A,0)),0)</f>
        <v>0</v>
      </c>
      <c r="K368" s="24">
        <f>SUMIF('Детализация отчётов'!F:F,'Тех отчет'!B368, 'Детализация отчётов'!AK:AK)</f>
        <v>0</v>
      </c>
      <c r="L368" s="40" t="e">
        <f t="shared" si="42"/>
        <v>#DIV/0!</v>
      </c>
      <c r="M368" s="24" t="e">
        <f>INDEX('Остатки по складам'!B:B,MATCH(B368,'Остатки по складам'!A:A,0))</f>
        <v>#N/A</v>
      </c>
      <c r="N368" s="40">
        <f t="shared" si="43"/>
        <v>0</v>
      </c>
      <c r="O368" s="35">
        <f>SUMIF('Индекс локалицации'!A:A,'Тех отчет'!B368,'Индекс локалицации'!B:B)</f>
        <v>0</v>
      </c>
      <c r="P368" s="25" t="e">
        <f>AVERAGEIFS('Детализация отчётов'!W:W,'Детализация отчётов'!F:F,'Тех отчет'!B368,'Детализация отчётов'!J:J,"Продажа",'Детализация отчётов'!K:K,"Продажа")</f>
        <v>#DIV/0!</v>
      </c>
      <c r="Q368" s="23" t="e">
        <f>INDEX('Рейтинг по отзывам'!F:F,MATCH('Тех отчет'!B368,'Рейтинг по отзывам'!B:B,0))</f>
        <v>#N/A</v>
      </c>
      <c r="R368" s="26" t="e">
        <f>INDEX('рейтинг WB'!B:B,MATCH('Тех отчет'!B368,'рейтинг WB'!A:A,0))</f>
        <v>#N/A</v>
      </c>
      <c r="S368" s="27">
        <f>SUMIFS('Детализация отчётов'!AH:AH,'Детализация отчётов'!F:F,'Тех отчет'!B368,'Детализация отчётов'!J:J,"Продажа",'Детализация отчётов'!K:K,"Продажа")-SUMIFS('Детализация отчётов'!AH:AH,'Детализация отчётов'!F:F,'Тех отчет'!B368,'Детализация отчётов'!J:J,"Возврат",'Детализация отчётов'!K:K,"Возврат")</f>
        <v>0</v>
      </c>
      <c r="T368" s="23">
        <f>IFERROR(INDEX(Себестоимость!B:B,MATCH('Тех отчет'!B368,Себестоимость!A:A,0)),0)</f>
        <v>0</v>
      </c>
      <c r="U368" s="41" t="e">
        <f t="shared" si="44"/>
        <v>#DIV/0!</v>
      </c>
      <c r="V368" s="24">
        <f t="shared" si="40"/>
        <v>0</v>
      </c>
      <c r="W368" s="42">
        <f t="shared" si="41"/>
        <v>0</v>
      </c>
      <c r="X368" s="40" t="e">
        <f t="shared" si="45"/>
        <v>#DIV/0!</v>
      </c>
      <c r="Y368" s="23" t="e">
        <f>AVERAGEIFS('Детализация отчётов'!T:T,'Детализация отчётов'!F:F,'Тех отчет'!B368,'Детализация отчётов'!J:J,"Продажа",'Детализация отчётов'!K:K,"Продажа")</f>
        <v>#DIV/0!</v>
      </c>
      <c r="Z368" s="23">
        <f>SUMIF('Детализация отчётов'!F:F,'Тех отчет'!B368, 'Детализация отчётов'!AC:AC)</f>
        <v>0</v>
      </c>
      <c r="AA368" s="28"/>
      <c r="AB368" s="28"/>
      <c r="AC368" s="28"/>
      <c r="AD368" s="28"/>
      <c r="AE368" s="28"/>
      <c r="AF368" s="28"/>
    </row>
    <row r="369" spans="1:32" ht="27.6" thickBot="1">
      <c r="A369" s="23" t="s">
        <v>75</v>
      </c>
      <c r="B369" s="39" t="s">
        <v>78</v>
      </c>
      <c r="C369" s="24">
        <f>SUMIF(Продажи!F:F,'Тех отчет'!B369,Продажи!M:M)</f>
        <v>0</v>
      </c>
      <c r="D369" s="24">
        <f>SUMIF(Продажи!F:F,'Тех отчет'!B369,Продажи!L:L)</f>
        <v>0</v>
      </c>
      <c r="E369" s="24">
        <f>SUMIFS('Детализация отчётов'!T:T,'Детализация отчётов'!F:F,'Тех отчет'!B369,'Детализация отчётов'!J:J,"Продажа",'Детализация отчётов'!K:K,"Продажа")-SUMIFS('Детализация отчётов'!T:T,'Детализация отчётов'!F:F,'Тех отчет'!B369,'Детализация отчётов'!J:J,"Возврат",'Детализация отчётов'!K:K,"Возврат")</f>
        <v>0</v>
      </c>
      <c r="F369" s="24">
        <f>SUMIFS('Детализация отчётов'!N:N,'Детализация отчётов'!F:F,'Тех отчет'!B369,'Детализация отчётов'!J:J,"Продажа",'Детализация отчётов'!K:K,"Продажа")-SUMIFS('Детализация отчётов'!N:N,'Детализация отчётов'!F:F,'Тех отчет'!B369,'Детализация отчётов'!J:J,"Возврат",'Детализация отчётов'!K:K,"Возврат")</f>
        <v>0</v>
      </c>
      <c r="G369" s="24">
        <f>IFERROR(AVERAGEIFS('Детализация отчётов'!P:P,'Детализация отчётов'!F:F,'Тех отчет'!B369,'Детализация отчётов'!J:J,"Продажа",'Детализация отчётов'!K:K,"Продажа"),0)</f>
        <v>0</v>
      </c>
      <c r="H369" s="25" t="e">
        <f>INDEX('% выкупа'!B:B,MATCH(B369,'% выкупа'!A:A,0))</f>
        <v>#N/A</v>
      </c>
      <c r="I369" s="40">
        <f>IFERROR(INDEX(реклама!B:B,MATCH('Тех отчет'!B369,реклама!A:A,0)),0)</f>
        <v>0</v>
      </c>
      <c r="J369" s="24">
        <f>IFERROR(INDEX('Сумма по хранению'!B:B,MATCH(B369,'Сумма по хранению'!A:A,0)),0)</f>
        <v>0</v>
      </c>
      <c r="K369" s="24">
        <f>SUMIF('Детализация отчётов'!F:F,'Тех отчет'!B369, 'Детализация отчётов'!AK:AK)</f>
        <v>0</v>
      </c>
      <c r="L369" s="40" t="e">
        <f t="shared" si="42"/>
        <v>#DIV/0!</v>
      </c>
      <c r="M369" s="24" t="e">
        <f>INDEX('Остатки по складам'!B:B,MATCH(B369,'Остатки по складам'!A:A,0))</f>
        <v>#N/A</v>
      </c>
      <c r="N369" s="40">
        <f t="shared" si="43"/>
        <v>0</v>
      </c>
      <c r="O369" s="35">
        <f>SUMIF('Индекс локалицации'!A:A,'Тех отчет'!B369,'Индекс локалицации'!B:B)</f>
        <v>0</v>
      </c>
      <c r="P369" s="25" t="e">
        <f>AVERAGEIFS('Детализация отчётов'!W:W,'Детализация отчётов'!F:F,'Тех отчет'!B369,'Детализация отчётов'!J:J,"Продажа",'Детализация отчётов'!K:K,"Продажа")</f>
        <v>#DIV/0!</v>
      </c>
      <c r="Q369" s="23" t="e">
        <f>INDEX('Рейтинг по отзывам'!F:F,MATCH('Тех отчет'!B369,'Рейтинг по отзывам'!B:B,0))</f>
        <v>#N/A</v>
      </c>
      <c r="R369" s="26" t="e">
        <f>INDEX('рейтинг WB'!B:B,MATCH('Тех отчет'!B369,'рейтинг WB'!A:A,0))</f>
        <v>#N/A</v>
      </c>
      <c r="S369" s="27">
        <f>SUMIFS('Детализация отчётов'!AH:AH,'Детализация отчётов'!F:F,'Тех отчет'!B369,'Детализация отчётов'!J:J,"Продажа",'Детализация отчётов'!K:K,"Продажа")-SUMIFS('Детализация отчётов'!AH:AH,'Детализация отчётов'!F:F,'Тех отчет'!B369,'Детализация отчётов'!J:J,"Возврат",'Детализация отчётов'!K:K,"Возврат")</f>
        <v>0</v>
      </c>
      <c r="T369" s="23">
        <f>IFERROR(INDEX(Себестоимость!B:B,MATCH('Тех отчет'!B369,Себестоимость!A:A,0)),0)</f>
        <v>0</v>
      </c>
      <c r="U369" s="41" t="e">
        <f t="shared" si="44"/>
        <v>#DIV/0!</v>
      </c>
      <c r="V369" s="24">
        <f t="shared" si="40"/>
        <v>0</v>
      </c>
      <c r="W369" s="42">
        <f t="shared" si="41"/>
        <v>0</v>
      </c>
      <c r="X369" s="40" t="e">
        <f t="shared" si="45"/>
        <v>#DIV/0!</v>
      </c>
      <c r="Y369" s="23" t="e">
        <f>AVERAGEIFS('Детализация отчётов'!T:T,'Детализация отчётов'!F:F,'Тех отчет'!B369,'Детализация отчётов'!J:J,"Продажа",'Детализация отчётов'!K:K,"Продажа")</f>
        <v>#DIV/0!</v>
      </c>
      <c r="Z369" s="23">
        <f>SUMIF('Детализация отчётов'!F:F,'Тех отчет'!B369, 'Детализация отчётов'!AC:AC)</f>
        <v>0</v>
      </c>
      <c r="AA369" s="28"/>
      <c r="AB369" s="28"/>
      <c r="AC369" s="28"/>
      <c r="AD369" s="28"/>
      <c r="AE369" s="28"/>
      <c r="AF369" s="28"/>
    </row>
    <row r="370" spans="1:32" ht="27.6" thickBot="1">
      <c r="A370" s="23" t="s">
        <v>75</v>
      </c>
      <c r="B370" s="39" t="s">
        <v>407</v>
      </c>
      <c r="C370" s="24">
        <f>SUMIF(Продажи!F:F,'Тех отчет'!B370,Продажи!M:M)</f>
        <v>0</v>
      </c>
      <c r="D370" s="24">
        <f>SUMIF(Продажи!F:F,'Тех отчет'!B370,Продажи!L:L)</f>
        <v>0</v>
      </c>
      <c r="E370" s="24">
        <f>SUMIFS('Детализация отчётов'!T:T,'Детализация отчётов'!F:F,'Тех отчет'!B370,'Детализация отчётов'!J:J,"Продажа",'Детализация отчётов'!K:K,"Продажа")-SUMIFS('Детализация отчётов'!T:T,'Детализация отчётов'!F:F,'Тех отчет'!B370,'Детализация отчётов'!J:J,"Возврат",'Детализация отчётов'!K:K,"Возврат")</f>
        <v>0</v>
      </c>
      <c r="F370" s="24">
        <f>SUMIFS('Детализация отчётов'!N:N,'Детализация отчётов'!F:F,'Тех отчет'!B370,'Детализация отчётов'!J:J,"Продажа",'Детализация отчётов'!K:K,"Продажа")-SUMIFS('Детализация отчётов'!N:N,'Детализация отчётов'!F:F,'Тех отчет'!B370,'Детализация отчётов'!J:J,"Возврат",'Детализация отчётов'!K:K,"Возврат")</f>
        <v>0</v>
      </c>
      <c r="G370" s="24">
        <f>IFERROR(AVERAGEIFS('Детализация отчётов'!P:P,'Детализация отчётов'!F:F,'Тех отчет'!B370,'Детализация отчётов'!J:J,"Продажа",'Детализация отчётов'!K:K,"Продажа"),0)</f>
        <v>0</v>
      </c>
      <c r="H370" s="25" t="e">
        <f>INDEX('% выкупа'!B:B,MATCH(B370,'% выкупа'!A:A,0))</f>
        <v>#N/A</v>
      </c>
      <c r="I370" s="40">
        <f>IFERROR(INDEX(реклама!B:B,MATCH('Тех отчет'!B370,реклама!A:A,0)),0)</f>
        <v>0</v>
      </c>
      <c r="J370" s="24">
        <f>IFERROR(INDEX('Сумма по хранению'!B:B,MATCH(B370,'Сумма по хранению'!A:A,0)),0)</f>
        <v>0</v>
      </c>
      <c r="K370" s="24">
        <f>SUMIF('Детализация отчётов'!F:F,'Тех отчет'!B370, 'Детализация отчётов'!AK:AK)</f>
        <v>0</v>
      </c>
      <c r="L370" s="40" t="e">
        <f t="shared" si="42"/>
        <v>#DIV/0!</v>
      </c>
      <c r="M370" s="24" t="e">
        <f>INDEX('Остатки по складам'!B:B,MATCH(B370,'Остатки по складам'!A:A,0))</f>
        <v>#N/A</v>
      </c>
      <c r="N370" s="40">
        <f t="shared" si="43"/>
        <v>0</v>
      </c>
      <c r="O370" s="35">
        <f>SUMIF('Индекс локалицации'!A:A,'Тех отчет'!B370,'Индекс локалицации'!B:B)</f>
        <v>0</v>
      </c>
      <c r="P370" s="25" t="e">
        <f>AVERAGEIFS('Детализация отчётов'!W:W,'Детализация отчётов'!F:F,'Тех отчет'!B370,'Детализация отчётов'!J:J,"Продажа",'Детализация отчётов'!K:K,"Продажа")</f>
        <v>#DIV/0!</v>
      </c>
      <c r="Q370" s="23" t="e">
        <f>INDEX('Рейтинг по отзывам'!F:F,MATCH('Тех отчет'!B370,'Рейтинг по отзывам'!B:B,0))</f>
        <v>#N/A</v>
      </c>
      <c r="R370" s="26" t="e">
        <f>INDEX('рейтинг WB'!B:B,MATCH('Тех отчет'!B370,'рейтинг WB'!A:A,0))</f>
        <v>#N/A</v>
      </c>
      <c r="S370" s="27">
        <f>SUMIFS('Детализация отчётов'!AH:AH,'Детализация отчётов'!F:F,'Тех отчет'!B370,'Детализация отчётов'!J:J,"Продажа",'Детализация отчётов'!K:K,"Продажа")-SUMIFS('Детализация отчётов'!AH:AH,'Детализация отчётов'!F:F,'Тех отчет'!B370,'Детализация отчётов'!J:J,"Возврат",'Детализация отчётов'!K:K,"Возврат")</f>
        <v>0</v>
      </c>
      <c r="T370" s="23">
        <f>IFERROR(INDEX(Себестоимость!B:B,MATCH('Тех отчет'!B370,Себестоимость!A:A,0)),0)</f>
        <v>0</v>
      </c>
      <c r="U370" s="41" t="e">
        <f t="shared" si="44"/>
        <v>#DIV/0!</v>
      </c>
      <c r="V370" s="24">
        <f t="shared" si="40"/>
        <v>0</v>
      </c>
      <c r="W370" s="42">
        <f t="shared" si="41"/>
        <v>0</v>
      </c>
      <c r="X370" s="40" t="e">
        <f t="shared" si="45"/>
        <v>#DIV/0!</v>
      </c>
      <c r="Y370" s="23" t="e">
        <f>AVERAGEIFS('Детализация отчётов'!T:T,'Детализация отчётов'!F:F,'Тех отчет'!B370,'Детализация отчётов'!J:J,"Продажа",'Детализация отчётов'!K:K,"Продажа")</f>
        <v>#DIV/0!</v>
      </c>
      <c r="Z370" s="23">
        <f>SUMIF('Детализация отчётов'!F:F,'Тех отчет'!B370, 'Детализация отчётов'!AC:AC)</f>
        <v>0</v>
      </c>
      <c r="AA370" s="28"/>
      <c r="AB370" s="28"/>
      <c r="AC370" s="28"/>
      <c r="AD370" s="28"/>
      <c r="AE370" s="28"/>
      <c r="AF370" s="28"/>
    </row>
    <row r="371" spans="1:32" ht="27.6" thickBot="1">
      <c r="A371" s="23" t="s">
        <v>75</v>
      </c>
      <c r="B371" s="39" t="s">
        <v>311</v>
      </c>
      <c r="C371" s="24">
        <f>SUMIF(Продажи!F:F,'Тех отчет'!B371,Продажи!M:M)</f>
        <v>0</v>
      </c>
      <c r="D371" s="24">
        <f>SUMIF(Продажи!F:F,'Тех отчет'!B371,Продажи!L:L)</f>
        <v>0</v>
      </c>
      <c r="E371" s="24">
        <f>SUMIFS('Детализация отчётов'!T:T,'Детализация отчётов'!F:F,'Тех отчет'!B371,'Детализация отчётов'!J:J,"Продажа",'Детализация отчётов'!K:K,"Продажа")-SUMIFS('Детализация отчётов'!T:T,'Детализация отчётов'!F:F,'Тех отчет'!B371,'Детализация отчётов'!J:J,"Возврат",'Детализация отчётов'!K:K,"Возврат")</f>
        <v>0</v>
      </c>
      <c r="F371" s="24">
        <f>SUMIFS('Детализация отчётов'!N:N,'Детализация отчётов'!F:F,'Тех отчет'!B371,'Детализация отчётов'!J:J,"Продажа",'Детализация отчётов'!K:K,"Продажа")-SUMIFS('Детализация отчётов'!N:N,'Детализация отчётов'!F:F,'Тех отчет'!B371,'Детализация отчётов'!J:J,"Возврат",'Детализация отчётов'!K:K,"Возврат")</f>
        <v>0</v>
      </c>
      <c r="G371" s="24">
        <f>IFERROR(AVERAGEIFS('Детализация отчётов'!P:P,'Детализация отчётов'!F:F,'Тех отчет'!B371,'Детализация отчётов'!J:J,"Продажа",'Детализация отчётов'!K:K,"Продажа"),0)</f>
        <v>0</v>
      </c>
      <c r="H371" s="25" t="e">
        <f>INDEX('% выкупа'!B:B,MATCH(B371,'% выкупа'!A:A,0))</f>
        <v>#N/A</v>
      </c>
      <c r="I371" s="40">
        <f>IFERROR(INDEX(реклама!B:B,MATCH('Тех отчет'!B371,реклама!A:A,0)),0)</f>
        <v>0</v>
      </c>
      <c r="J371" s="24">
        <f>IFERROR(INDEX('Сумма по хранению'!B:B,MATCH(B371,'Сумма по хранению'!A:A,0)),0)</f>
        <v>0</v>
      </c>
      <c r="K371" s="24">
        <f>SUMIF('Детализация отчётов'!F:F,'Тех отчет'!B371, 'Детализация отчётов'!AK:AK)</f>
        <v>0</v>
      </c>
      <c r="L371" s="40" t="e">
        <f t="shared" si="42"/>
        <v>#DIV/0!</v>
      </c>
      <c r="M371" s="24" t="e">
        <f>INDEX('Остатки по складам'!B:B,MATCH(B371,'Остатки по складам'!A:A,0))</f>
        <v>#N/A</v>
      </c>
      <c r="N371" s="40">
        <f t="shared" si="43"/>
        <v>0</v>
      </c>
      <c r="O371" s="35">
        <f>SUMIF('Индекс локалицации'!A:A,'Тех отчет'!B371,'Индекс локалицации'!B:B)</f>
        <v>0</v>
      </c>
      <c r="P371" s="25" t="e">
        <f>AVERAGEIFS('Детализация отчётов'!W:W,'Детализация отчётов'!F:F,'Тех отчет'!B371,'Детализация отчётов'!J:J,"Продажа",'Детализация отчётов'!K:K,"Продажа")</f>
        <v>#DIV/0!</v>
      </c>
      <c r="Q371" s="23" t="e">
        <f>INDEX('Рейтинг по отзывам'!F:F,MATCH('Тех отчет'!B371,'Рейтинг по отзывам'!B:B,0))</f>
        <v>#N/A</v>
      </c>
      <c r="R371" s="26" t="e">
        <f>INDEX('рейтинг WB'!B:B,MATCH('Тех отчет'!B371,'рейтинг WB'!A:A,0))</f>
        <v>#N/A</v>
      </c>
      <c r="S371" s="27">
        <f>SUMIFS('Детализация отчётов'!AH:AH,'Детализация отчётов'!F:F,'Тех отчет'!B371,'Детализация отчётов'!J:J,"Продажа",'Детализация отчётов'!K:K,"Продажа")-SUMIFS('Детализация отчётов'!AH:AH,'Детализация отчётов'!F:F,'Тех отчет'!B371,'Детализация отчётов'!J:J,"Возврат",'Детализация отчётов'!K:K,"Возврат")</f>
        <v>0</v>
      </c>
      <c r="T371" s="23">
        <f>IFERROR(INDEX(Себестоимость!B:B,MATCH('Тех отчет'!B371,Себестоимость!A:A,0)),0)</f>
        <v>0</v>
      </c>
      <c r="U371" s="41" t="e">
        <f t="shared" si="44"/>
        <v>#DIV/0!</v>
      </c>
      <c r="V371" s="24">
        <f t="shared" si="40"/>
        <v>0</v>
      </c>
      <c r="W371" s="42">
        <f t="shared" si="41"/>
        <v>0</v>
      </c>
      <c r="X371" s="40" t="e">
        <f t="shared" si="45"/>
        <v>#DIV/0!</v>
      </c>
      <c r="Y371" s="23" t="e">
        <f>AVERAGEIFS('Детализация отчётов'!T:T,'Детализация отчётов'!F:F,'Тех отчет'!B371,'Детализация отчётов'!J:J,"Продажа",'Детализация отчётов'!K:K,"Продажа")</f>
        <v>#DIV/0!</v>
      </c>
      <c r="Z371" s="23">
        <f>SUMIF('Детализация отчётов'!F:F,'Тех отчет'!B371, 'Детализация отчётов'!AC:AC)</f>
        <v>0</v>
      </c>
      <c r="AA371" s="28"/>
      <c r="AB371" s="28"/>
      <c r="AC371" s="28"/>
      <c r="AD371" s="28"/>
      <c r="AE371" s="28"/>
      <c r="AF371" s="28"/>
    </row>
    <row r="372" spans="1:32" ht="27.6" thickBot="1">
      <c r="A372" s="23" t="s">
        <v>75</v>
      </c>
      <c r="B372" s="39" t="s">
        <v>356</v>
      </c>
      <c r="C372" s="24">
        <f>SUMIF(Продажи!F:F,'Тех отчет'!B372,Продажи!M:M)</f>
        <v>0</v>
      </c>
      <c r="D372" s="24">
        <f>SUMIF(Продажи!F:F,'Тех отчет'!B372,Продажи!L:L)</f>
        <v>0</v>
      </c>
      <c r="E372" s="24">
        <f>SUMIFS('Детализация отчётов'!T:T,'Детализация отчётов'!F:F,'Тех отчет'!B372,'Детализация отчётов'!J:J,"Продажа",'Детализация отчётов'!K:K,"Продажа")-SUMIFS('Детализация отчётов'!T:T,'Детализация отчётов'!F:F,'Тех отчет'!B372,'Детализация отчётов'!J:J,"Возврат",'Детализация отчётов'!K:K,"Возврат")</f>
        <v>0</v>
      </c>
      <c r="F372" s="24">
        <f>SUMIFS('Детализация отчётов'!N:N,'Детализация отчётов'!F:F,'Тех отчет'!B372,'Детализация отчётов'!J:J,"Продажа",'Детализация отчётов'!K:K,"Продажа")-SUMIFS('Детализация отчётов'!N:N,'Детализация отчётов'!F:F,'Тех отчет'!B372,'Детализация отчётов'!J:J,"Возврат",'Детализация отчётов'!K:K,"Возврат")</f>
        <v>0</v>
      </c>
      <c r="G372" s="24">
        <f>IFERROR(AVERAGEIFS('Детализация отчётов'!P:P,'Детализация отчётов'!F:F,'Тех отчет'!B372,'Детализация отчётов'!J:J,"Продажа",'Детализация отчётов'!K:K,"Продажа"),0)</f>
        <v>0</v>
      </c>
      <c r="H372" s="25" t="e">
        <f>INDEX('% выкупа'!B:B,MATCH(B372,'% выкупа'!A:A,0))</f>
        <v>#N/A</v>
      </c>
      <c r="I372" s="40">
        <f>IFERROR(INDEX(реклама!B:B,MATCH('Тех отчет'!B372,реклама!A:A,0)),0)</f>
        <v>0</v>
      </c>
      <c r="J372" s="24">
        <f>IFERROR(INDEX('Сумма по хранению'!B:B,MATCH(B372,'Сумма по хранению'!A:A,0)),0)</f>
        <v>0</v>
      </c>
      <c r="K372" s="24">
        <f>SUMIF('Детализация отчётов'!F:F,'Тех отчет'!B372, 'Детализация отчётов'!AK:AK)</f>
        <v>0</v>
      </c>
      <c r="L372" s="40" t="e">
        <f t="shared" si="42"/>
        <v>#DIV/0!</v>
      </c>
      <c r="M372" s="24" t="e">
        <f>INDEX('Остатки по складам'!B:B,MATCH(B372,'Остатки по складам'!A:A,0))</f>
        <v>#N/A</v>
      </c>
      <c r="N372" s="40">
        <f t="shared" si="43"/>
        <v>0</v>
      </c>
      <c r="O372" s="35">
        <f>SUMIF('Индекс локалицации'!A:A,'Тех отчет'!B372,'Индекс локалицации'!B:B)</f>
        <v>0</v>
      </c>
      <c r="P372" s="25" t="e">
        <f>AVERAGEIFS('Детализация отчётов'!W:W,'Детализация отчётов'!F:F,'Тех отчет'!B372,'Детализация отчётов'!J:J,"Продажа",'Детализация отчётов'!K:K,"Продажа")</f>
        <v>#DIV/0!</v>
      </c>
      <c r="Q372" s="23" t="e">
        <f>INDEX('Рейтинг по отзывам'!F:F,MATCH('Тех отчет'!B372,'Рейтинг по отзывам'!B:B,0))</f>
        <v>#N/A</v>
      </c>
      <c r="R372" s="26" t="e">
        <f>INDEX('рейтинг WB'!B:B,MATCH('Тех отчет'!B372,'рейтинг WB'!A:A,0))</f>
        <v>#N/A</v>
      </c>
      <c r="S372" s="27">
        <f>SUMIFS('Детализация отчётов'!AH:AH,'Детализация отчётов'!F:F,'Тех отчет'!B372,'Детализация отчётов'!J:J,"Продажа",'Детализация отчётов'!K:K,"Продажа")-SUMIFS('Детализация отчётов'!AH:AH,'Детализация отчётов'!F:F,'Тех отчет'!B372,'Детализация отчётов'!J:J,"Возврат",'Детализация отчётов'!K:K,"Возврат")</f>
        <v>0</v>
      </c>
      <c r="T372" s="23">
        <f>IFERROR(INDEX(Себестоимость!B:B,MATCH('Тех отчет'!B372,Себестоимость!A:A,0)),0)</f>
        <v>0</v>
      </c>
      <c r="U372" s="41" t="e">
        <f t="shared" si="44"/>
        <v>#DIV/0!</v>
      </c>
      <c r="V372" s="24">
        <f t="shared" si="40"/>
        <v>0</v>
      </c>
      <c r="W372" s="42">
        <f t="shared" si="41"/>
        <v>0</v>
      </c>
      <c r="X372" s="40" t="e">
        <f t="shared" si="45"/>
        <v>#DIV/0!</v>
      </c>
      <c r="Y372" s="23" t="e">
        <f>AVERAGEIFS('Детализация отчётов'!T:T,'Детализация отчётов'!F:F,'Тех отчет'!B372,'Детализация отчётов'!J:J,"Продажа",'Детализация отчётов'!K:K,"Продажа")</f>
        <v>#DIV/0!</v>
      </c>
      <c r="Z372" s="23">
        <f>SUMIF('Детализация отчётов'!F:F,'Тех отчет'!B372, 'Детализация отчётов'!AC:AC)</f>
        <v>0</v>
      </c>
      <c r="AA372" s="28"/>
      <c r="AB372" s="28"/>
      <c r="AC372" s="28"/>
      <c r="AD372" s="28"/>
      <c r="AE372" s="28"/>
      <c r="AF372" s="28"/>
    </row>
    <row r="373" spans="1:32" ht="27.6" thickBot="1">
      <c r="A373" s="23" t="s">
        <v>75</v>
      </c>
      <c r="B373" s="39" t="s">
        <v>353</v>
      </c>
      <c r="C373" s="24">
        <f>SUMIF(Продажи!F:F,'Тех отчет'!B373,Продажи!M:M)</f>
        <v>0</v>
      </c>
      <c r="D373" s="24">
        <f>SUMIF(Продажи!F:F,'Тех отчет'!B373,Продажи!L:L)</f>
        <v>0</v>
      </c>
      <c r="E373" s="24">
        <f>SUMIFS('Детализация отчётов'!T:T,'Детализация отчётов'!F:F,'Тех отчет'!B373,'Детализация отчётов'!J:J,"Продажа",'Детализация отчётов'!K:K,"Продажа")-SUMIFS('Детализация отчётов'!T:T,'Детализация отчётов'!F:F,'Тех отчет'!B373,'Детализация отчётов'!J:J,"Возврат",'Детализация отчётов'!K:K,"Возврат")</f>
        <v>0</v>
      </c>
      <c r="F373" s="24">
        <f>SUMIFS('Детализация отчётов'!N:N,'Детализация отчётов'!F:F,'Тех отчет'!B373,'Детализация отчётов'!J:J,"Продажа",'Детализация отчётов'!K:K,"Продажа")-SUMIFS('Детализация отчётов'!N:N,'Детализация отчётов'!F:F,'Тех отчет'!B373,'Детализация отчётов'!J:J,"Возврат",'Детализация отчётов'!K:K,"Возврат")</f>
        <v>0</v>
      </c>
      <c r="G373" s="24">
        <f>IFERROR(AVERAGEIFS('Детализация отчётов'!P:P,'Детализация отчётов'!F:F,'Тех отчет'!B373,'Детализация отчётов'!J:J,"Продажа",'Детализация отчётов'!K:K,"Продажа"),0)</f>
        <v>0</v>
      </c>
      <c r="H373" s="25" t="e">
        <f>INDEX('% выкупа'!B:B,MATCH(B373,'% выкупа'!A:A,0))</f>
        <v>#N/A</v>
      </c>
      <c r="I373" s="40">
        <f>IFERROR(INDEX(реклама!B:B,MATCH('Тех отчет'!B373,реклама!A:A,0)),0)</f>
        <v>0</v>
      </c>
      <c r="J373" s="24">
        <f>IFERROR(INDEX('Сумма по хранению'!B:B,MATCH(B373,'Сумма по хранению'!A:A,0)),0)</f>
        <v>0</v>
      </c>
      <c r="K373" s="24">
        <f>SUMIF('Детализация отчётов'!F:F,'Тех отчет'!B373, 'Детализация отчётов'!AK:AK)</f>
        <v>0</v>
      </c>
      <c r="L373" s="40" t="e">
        <f t="shared" si="42"/>
        <v>#DIV/0!</v>
      </c>
      <c r="M373" s="24" t="e">
        <f>INDEX('Остатки по складам'!B:B,MATCH(B373,'Остатки по складам'!A:A,0))</f>
        <v>#N/A</v>
      </c>
      <c r="N373" s="40">
        <f t="shared" si="43"/>
        <v>0</v>
      </c>
      <c r="O373" s="35">
        <f>SUMIF('Индекс локалицации'!A:A,'Тех отчет'!B373,'Индекс локалицации'!B:B)</f>
        <v>0</v>
      </c>
      <c r="P373" s="25" t="e">
        <f>AVERAGEIFS('Детализация отчётов'!W:W,'Детализация отчётов'!F:F,'Тех отчет'!B373,'Детализация отчётов'!J:J,"Продажа",'Детализация отчётов'!K:K,"Продажа")</f>
        <v>#DIV/0!</v>
      </c>
      <c r="Q373" s="23" t="e">
        <f>INDEX('Рейтинг по отзывам'!F:F,MATCH('Тех отчет'!B373,'Рейтинг по отзывам'!B:B,0))</f>
        <v>#N/A</v>
      </c>
      <c r="R373" s="26" t="e">
        <f>INDEX('рейтинг WB'!B:B,MATCH('Тех отчет'!B373,'рейтинг WB'!A:A,0))</f>
        <v>#N/A</v>
      </c>
      <c r="S373" s="27">
        <f>SUMIFS('Детализация отчётов'!AH:AH,'Детализация отчётов'!F:F,'Тех отчет'!B373,'Детализация отчётов'!J:J,"Продажа",'Детализация отчётов'!K:K,"Продажа")-SUMIFS('Детализация отчётов'!AH:AH,'Детализация отчётов'!F:F,'Тех отчет'!B373,'Детализация отчётов'!J:J,"Возврат",'Детализация отчётов'!K:K,"Возврат")</f>
        <v>0</v>
      </c>
      <c r="T373" s="23">
        <f>IFERROR(INDEX(Себестоимость!B:B,MATCH('Тех отчет'!B373,Себестоимость!A:A,0)),0)</f>
        <v>0</v>
      </c>
      <c r="U373" s="41" t="e">
        <f t="shared" si="44"/>
        <v>#DIV/0!</v>
      </c>
      <c r="V373" s="24">
        <f t="shared" si="40"/>
        <v>0</v>
      </c>
      <c r="W373" s="42">
        <f t="shared" si="41"/>
        <v>0</v>
      </c>
      <c r="X373" s="40" t="e">
        <f t="shared" si="45"/>
        <v>#DIV/0!</v>
      </c>
      <c r="Y373" s="23" t="e">
        <f>AVERAGEIFS('Детализация отчётов'!T:T,'Детализация отчётов'!F:F,'Тех отчет'!B373,'Детализация отчётов'!J:J,"Продажа",'Детализация отчётов'!K:K,"Продажа")</f>
        <v>#DIV/0!</v>
      </c>
      <c r="Z373" s="23">
        <f>SUMIF('Детализация отчётов'!F:F,'Тех отчет'!B373, 'Детализация отчётов'!AC:AC)</f>
        <v>0</v>
      </c>
      <c r="AA373" s="28"/>
      <c r="AB373" s="28"/>
      <c r="AC373" s="28"/>
      <c r="AD373" s="28"/>
      <c r="AE373" s="28"/>
      <c r="AF373" s="28"/>
    </row>
    <row r="374" spans="1:32" ht="27.6" thickBot="1">
      <c r="A374" s="23" t="s">
        <v>75</v>
      </c>
      <c r="B374" s="39" t="s">
        <v>352</v>
      </c>
      <c r="C374" s="24">
        <f>SUMIF(Продажи!F:F,'Тех отчет'!B374,Продажи!M:M)</f>
        <v>0</v>
      </c>
      <c r="D374" s="24">
        <f>SUMIF(Продажи!F:F,'Тех отчет'!B374,Продажи!L:L)</f>
        <v>0</v>
      </c>
      <c r="E374" s="24">
        <f>SUMIFS('Детализация отчётов'!T:T,'Детализация отчётов'!F:F,'Тех отчет'!B374,'Детализация отчётов'!J:J,"Продажа",'Детализация отчётов'!K:K,"Продажа")-SUMIFS('Детализация отчётов'!T:T,'Детализация отчётов'!F:F,'Тех отчет'!B374,'Детализация отчётов'!J:J,"Возврат",'Детализация отчётов'!K:K,"Возврат")</f>
        <v>0</v>
      </c>
      <c r="F374" s="24">
        <f>SUMIFS('Детализация отчётов'!N:N,'Детализация отчётов'!F:F,'Тех отчет'!B374,'Детализация отчётов'!J:J,"Продажа",'Детализация отчётов'!K:K,"Продажа")-SUMIFS('Детализация отчётов'!N:N,'Детализация отчётов'!F:F,'Тех отчет'!B374,'Детализация отчётов'!J:J,"Возврат",'Детализация отчётов'!K:K,"Возврат")</f>
        <v>0</v>
      </c>
      <c r="G374" s="24">
        <f>IFERROR(AVERAGEIFS('Детализация отчётов'!P:P,'Детализация отчётов'!F:F,'Тех отчет'!B374,'Детализация отчётов'!J:J,"Продажа",'Детализация отчётов'!K:K,"Продажа"),0)</f>
        <v>0</v>
      </c>
      <c r="H374" s="25" t="e">
        <f>INDEX('% выкупа'!B:B,MATCH(B374,'% выкупа'!A:A,0))</f>
        <v>#N/A</v>
      </c>
      <c r="I374" s="40">
        <f>IFERROR(INDEX(реклама!B:B,MATCH('Тех отчет'!B374,реклама!A:A,0)),0)</f>
        <v>0</v>
      </c>
      <c r="J374" s="24">
        <f>IFERROR(INDEX('Сумма по хранению'!B:B,MATCH(B374,'Сумма по хранению'!A:A,0)),0)</f>
        <v>0</v>
      </c>
      <c r="K374" s="24">
        <f>SUMIF('Детализация отчётов'!F:F,'Тех отчет'!B374, 'Детализация отчётов'!AK:AK)</f>
        <v>0</v>
      </c>
      <c r="L374" s="40" t="e">
        <f t="shared" si="42"/>
        <v>#DIV/0!</v>
      </c>
      <c r="M374" s="24" t="e">
        <f>INDEX('Остатки по складам'!B:B,MATCH(B374,'Остатки по складам'!A:A,0))</f>
        <v>#N/A</v>
      </c>
      <c r="N374" s="40">
        <f t="shared" si="43"/>
        <v>0</v>
      </c>
      <c r="O374" s="35">
        <f>SUMIF('Индекс локалицации'!A:A,'Тех отчет'!B374,'Индекс локалицации'!B:B)</f>
        <v>0</v>
      </c>
      <c r="P374" s="25" t="e">
        <f>AVERAGEIFS('Детализация отчётов'!W:W,'Детализация отчётов'!F:F,'Тех отчет'!B374,'Детализация отчётов'!J:J,"Продажа",'Детализация отчётов'!K:K,"Продажа")</f>
        <v>#DIV/0!</v>
      </c>
      <c r="Q374" s="23" t="e">
        <f>INDEX('Рейтинг по отзывам'!F:F,MATCH('Тех отчет'!B374,'Рейтинг по отзывам'!B:B,0))</f>
        <v>#N/A</v>
      </c>
      <c r="R374" s="26" t="e">
        <f>INDEX('рейтинг WB'!B:B,MATCH('Тех отчет'!B374,'рейтинг WB'!A:A,0))</f>
        <v>#N/A</v>
      </c>
      <c r="S374" s="27">
        <f>SUMIFS('Детализация отчётов'!AH:AH,'Детализация отчётов'!F:F,'Тех отчет'!B374,'Детализация отчётов'!J:J,"Продажа",'Детализация отчётов'!K:K,"Продажа")-SUMIFS('Детализация отчётов'!AH:AH,'Детализация отчётов'!F:F,'Тех отчет'!B374,'Детализация отчётов'!J:J,"Возврат",'Детализация отчётов'!K:K,"Возврат")</f>
        <v>0</v>
      </c>
      <c r="T374" s="23">
        <f>IFERROR(INDEX(Себестоимость!B:B,MATCH('Тех отчет'!B374,Себестоимость!A:A,0)),0)</f>
        <v>0</v>
      </c>
      <c r="U374" s="41" t="e">
        <f t="shared" si="44"/>
        <v>#DIV/0!</v>
      </c>
      <c r="V374" s="24">
        <f t="shared" si="40"/>
        <v>0</v>
      </c>
      <c r="W374" s="42">
        <f t="shared" si="41"/>
        <v>0</v>
      </c>
      <c r="X374" s="40" t="e">
        <f t="shared" si="45"/>
        <v>#DIV/0!</v>
      </c>
      <c r="Y374" s="23" t="e">
        <f>AVERAGEIFS('Детализация отчётов'!T:T,'Детализация отчётов'!F:F,'Тех отчет'!B374,'Детализация отчётов'!J:J,"Продажа",'Детализация отчётов'!K:K,"Продажа")</f>
        <v>#DIV/0!</v>
      </c>
      <c r="Z374" s="23">
        <f>SUMIF('Детализация отчётов'!F:F,'Тех отчет'!B374, 'Детализация отчётов'!AC:AC)</f>
        <v>0</v>
      </c>
      <c r="AA374" s="28"/>
      <c r="AB374" s="28"/>
      <c r="AC374" s="28"/>
      <c r="AD374" s="28"/>
      <c r="AE374" s="28"/>
      <c r="AF374" s="28"/>
    </row>
    <row r="375" spans="1:32" ht="15" thickBot="1">
      <c r="A375" s="23" t="s">
        <v>624</v>
      </c>
      <c r="B375" s="39" t="s">
        <v>384</v>
      </c>
      <c r="C375" s="24">
        <f>SUMIF(Продажи!F:F,'Тех отчет'!B375,Продажи!M:M)</f>
        <v>0</v>
      </c>
      <c r="D375" s="24">
        <f>SUMIF(Продажи!F:F,'Тех отчет'!B375,Продажи!L:L)</f>
        <v>0</v>
      </c>
      <c r="E375" s="24">
        <f>SUMIFS('Детализация отчётов'!T:T,'Детализация отчётов'!F:F,'Тех отчет'!B375,'Детализация отчётов'!J:J,"Продажа",'Детализация отчётов'!K:K,"Продажа")-SUMIFS('Детализация отчётов'!T:T,'Детализация отчётов'!F:F,'Тех отчет'!B375,'Детализация отчётов'!J:J,"Возврат",'Детализация отчётов'!K:K,"Возврат")</f>
        <v>0</v>
      </c>
      <c r="F375" s="24">
        <f>SUMIFS('Детализация отчётов'!N:N,'Детализация отчётов'!F:F,'Тех отчет'!B375,'Детализация отчётов'!J:J,"Продажа",'Детализация отчётов'!K:K,"Продажа")-SUMIFS('Детализация отчётов'!N:N,'Детализация отчётов'!F:F,'Тех отчет'!B375,'Детализация отчётов'!J:J,"Возврат",'Детализация отчётов'!K:K,"Возврат")</f>
        <v>0</v>
      </c>
      <c r="G375" s="24">
        <f>IFERROR(AVERAGEIFS('Детализация отчётов'!P:P,'Детализация отчётов'!F:F,'Тех отчет'!B375,'Детализация отчётов'!J:J,"Продажа",'Детализация отчётов'!K:K,"Продажа"),0)</f>
        <v>0</v>
      </c>
      <c r="H375" s="25" t="e">
        <f>INDEX('% выкупа'!B:B,MATCH(B375,'% выкупа'!A:A,0))</f>
        <v>#N/A</v>
      </c>
      <c r="I375" s="40">
        <f>IFERROR(INDEX(реклама!B:B,MATCH('Тех отчет'!B375,реклама!A:A,0)),0)</f>
        <v>0</v>
      </c>
      <c r="J375" s="24">
        <f>IFERROR(INDEX('Сумма по хранению'!B:B,MATCH(B375,'Сумма по хранению'!A:A,0)),0)</f>
        <v>0</v>
      </c>
      <c r="K375" s="24">
        <f>SUMIF('Детализация отчётов'!F:F,'Тех отчет'!B375, 'Детализация отчётов'!AK:AK)</f>
        <v>0</v>
      </c>
      <c r="L375" s="40" t="e">
        <f t="shared" ref="L375:L378" si="46">K375/F375</f>
        <v>#DIV/0!</v>
      </c>
      <c r="M375" s="24" t="e">
        <f>INDEX('Остатки по складам'!B:B,MATCH(B375,'Остатки по складам'!A:A,0))</f>
        <v>#N/A</v>
      </c>
      <c r="N375" s="40">
        <f t="shared" ref="N375:N378" si="47">IFERROR(M375/F375*7,0)</f>
        <v>0</v>
      </c>
      <c r="O375" s="35">
        <f>SUMIF('Индекс локалицации'!A:A,'Тех отчет'!B375,'Индекс локалицации'!B:B)</f>
        <v>0</v>
      </c>
      <c r="P375" s="25" t="e">
        <f>AVERAGEIFS('Детализация отчётов'!W:W,'Детализация отчётов'!F:F,'Тех отчет'!B375,'Детализация отчётов'!J:J,"Продажа",'Детализация отчётов'!K:K,"Продажа")</f>
        <v>#DIV/0!</v>
      </c>
      <c r="Q375" s="23" t="e">
        <f>INDEX('Рейтинг по отзывам'!F:F,MATCH('Тех отчет'!B375,'Рейтинг по отзывам'!B:B,0))</f>
        <v>#N/A</v>
      </c>
      <c r="R375" s="26" t="e">
        <f>INDEX('рейтинг WB'!B:B,MATCH('Тех отчет'!B375,'рейтинг WB'!A:A,0))</f>
        <v>#N/A</v>
      </c>
      <c r="S375" s="27">
        <f>SUMIFS('Детализация отчётов'!AH:AH,'Детализация отчётов'!F:F,'Тех отчет'!B375,'Детализация отчётов'!J:J,"Продажа",'Детализация отчётов'!K:K,"Продажа")-SUMIFS('Детализация отчётов'!AH:AH,'Детализация отчётов'!F:F,'Тех отчет'!B375,'Детализация отчётов'!J:J,"Возврат",'Детализация отчётов'!K:K,"Возврат")</f>
        <v>0</v>
      </c>
      <c r="T375" s="23">
        <f>IFERROR(INDEX(Себестоимость!B:B,MATCH('Тех отчет'!B375,Себестоимость!A:A,0)),0)</f>
        <v>0</v>
      </c>
      <c r="U375" s="41" t="e">
        <f t="shared" ref="U375:U378" si="48">V375/E375</f>
        <v>#DIV/0!</v>
      </c>
      <c r="V375" s="24">
        <f t="shared" si="40"/>
        <v>0</v>
      </c>
      <c r="W375" s="42">
        <f t="shared" si="41"/>
        <v>0</v>
      </c>
      <c r="X375" s="40" t="e">
        <f t="shared" ref="X375:X378" si="49">V375/F375</f>
        <v>#DIV/0!</v>
      </c>
      <c r="Y375" s="23" t="e">
        <f>AVERAGEIFS('Детализация отчётов'!T:T,'Детализация отчётов'!F:F,'Тех отчет'!B375,'Детализация отчётов'!J:J,"Продажа",'Детализация отчётов'!K:K,"Продажа")</f>
        <v>#DIV/0!</v>
      </c>
      <c r="Z375" s="23">
        <f>SUMIF('Детализация отчётов'!F:F,'Тех отчет'!B375, 'Детализация отчётов'!AC:AC)</f>
        <v>0</v>
      </c>
      <c r="AA375" s="28"/>
      <c r="AB375" s="28"/>
      <c r="AC375" s="28"/>
      <c r="AD375" s="28"/>
      <c r="AE375" s="28"/>
      <c r="AF375" s="28"/>
    </row>
    <row r="376" spans="1:32" ht="15" thickBot="1">
      <c r="A376" s="23" t="s">
        <v>627</v>
      </c>
      <c r="B376" s="39" t="s">
        <v>364</v>
      </c>
      <c r="C376" s="24">
        <f>SUMIF(Продажи!F:F,'Тех отчет'!B376,Продажи!M:M)</f>
        <v>0</v>
      </c>
      <c r="D376" s="24">
        <f>SUMIF(Продажи!F:F,'Тех отчет'!B376,Продажи!L:L)</f>
        <v>0</v>
      </c>
      <c r="E376" s="24">
        <f>SUMIFS('Детализация отчётов'!T:T,'Детализация отчётов'!F:F,'Тех отчет'!B376,'Детализация отчётов'!J:J,"Продажа",'Детализация отчётов'!K:K,"Продажа")-SUMIFS('Детализация отчётов'!T:T,'Детализация отчётов'!F:F,'Тех отчет'!B376,'Детализация отчётов'!J:J,"Возврат",'Детализация отчётов'!K:K,"Возврат")</f>
        <v>0</v>
      </c>
      <c r="F376" s="24">
        <f>SUMIFS('Детализация отчётов'!N:N,'Детализация отчётов'!F:F,'Тех отчет'!B376,'Детализация отчётов'!J:J,"Продажа",'Детализация отчётов'!K:K,"Продажа")-SUMIFS('Детализация отчётов'!N:N,'Детализация отчётов'!F:F,'Тех отчет'!B376,'Детализация отчётов'!J:J,"Возврат",'Детализация отчётов'!K:K,"Возврат")</f>
        <v>0</v>
      </c>
      <c r="G376" s="24">
        <f>IFERROR(AVERAGEIFS('Детализация отчётов'!P:P,'Детализация отчётов'!F:F,'Тех отчет'!B376,'Детализация отчётов'!J:J,"Продажа",'Детализация отчётов'!K:K,"Продажа"),0)</f>
        <v>0</v>
      </c>
      <c r="H376" s="25" t="e">
        <f>INDEX('% выкупа'!B:B,MATCH(B376,'% выкупа'!A:A,0))</f>
        <v>#N/A</v>
      </c>
      <c r="I376" s="40">
        <f>IFERROR(INDEX(реклама!B:B,MATCH('Тех отчет'!B376,реклама!A:A,0)),0)</f>
        <v>0</v>
      </c>
      <c r="J376" s="24">
        <f>IFERROR(INDEX('Сумма по хранению'!B:B,MATCH(B376,'Сумма по хранению'!A:A,0)),0)</f>
        <v>0</v>
      </c>
      <c r="K376" s="24">
        <f>SUMIF('Детализация отчётов'!F:F,'Тех отчет'!B376, 'Детализация отчётов'!AK:AK)</f>
        <v>0</v>
      </c>
      <c r="L376" s="40" t="e">
        <f t="shared" si="46"/>
        <v>#DIV/0!</v>
      </c>
      <c r="M376" s="24" t="e">
        <f>INDEX('Остатки по складам'!B:B,MATCH(B376,'Остатки по складам'!A:A,0))</f>
        <v>#N/A</v>
      </c>
      <c r="N376" s="40">
        <f t="shared" si="47"/>
        <v>0</v>
      </c>
      <c r="O376" s="35">
        <f>SUMIF('Индекс локалицации'!A:A,'Тех отчет'!B376,'Индекс локалицации'!B:B)</f>
        <v>0</v>
      </c>
      <c r="P376" s="25" t="e">
        <f>AVERAGEIFS('Детализация отчётов'!W:W,'Детализация отчётов'!F:F,'Тех отчет'!B376,'Детализация отчётов'!J:J,"Продажа",'Детализация отчётов'!K:K,"Продажа")</f>
        <v>#DIV/0!</v>
      </c>
      <c r="Q376" s="23" t="e">
        <f>INDEX('Рейтинг по отзывам'!F:F,MATCH('Тех отчет'!B376,'Рейтинг по отзывам'!B:B,0))</f>
        <v>#N/A</v>
      </c>
      <c r="R376" s="26" t="e">
        <f>INDEX('рейтинг WB'!B:B,MATCH('Тех отчет'!B376,'рейтинг WB'!A:A,0))</f>
        <v>#N/A</v>
      </c>
      <c r="S376" s="27">
        <f>SUMIFS('Детализация отчётов'!AH:AH,'Детализация отчётов'!F:F,'Тех отчет'!B376,'Детализация отчётов'!J:J,"Продажа",'Детализация отчётов'!K:K,"Продажа")-SUMIFS('Детализация отчётов'!AH:AH,'Детализация отчётов'!F:F,'Тех отчет'!B376,'Детализация отчётов'!J:J,"Возврат",'Детализация отчётов'!K:K,"Возврат")</f>
        <v>0</v>
      </c>
      <c r="T376" s="23">
        <f>IFERROR(INDEX(Себестоимость!B:B,MATCH('Тех отчет'!B376,Себестоимость!A:A,0)),0)</f>
        <v>0</v>
      </c>
      <c r="U376" s="41" t="e">
        <f t="shared" si="48"/>
        <v>#DIV/0!</v>
      </c>
      <c r="V376" s="24">
        <f t="shared" si="40"/>
        <v>0</v>
      </c>
      <c r="W376" s="42">
        <f t="shared" si="41"/>
        <v>0</v>
      </c>
      <c r="X376" s="40" t="e">
        <f t="shared" si="49"/>
        <v>#DIV/0!</v>
      </c>
      <c r="Y376" s="23" t="e">
        <f>AVERAGEIFS('Детализация отчётов'!T:T,'Детализация отчётов'!F:F,'Тех отчет'!B376,'Детализация отчётов'!J:J,"Продажа",'Детализация отчётов'!K:K,"Продажа")</f>
        <v>#DIV/0!</v>
      </c>
      <c r="Z376" s="23">
        <f>SUMIF('Детализация отчётов'!F:F,'Тех отчет'!B376, 'Детализация отчётов'!AC:AC)</f>
        <v>0</v>
      </c>
      <c r="AA376" s="28"/>
      <c r="AB376" s="28"/>
      <c r="AC376" s="28"/>
      <c r="AD376" s="28"/>
      <c r="AE376" s="28"/>
      <c r="AF376" s="28"/>
    </row>
    <row r="377" spans="1:32" ht="15" thickBot="1">
      <c r="A377" s="23"/>
      <c r="B377" s="39" t="s">
        <v>390</v>
      </c>
      <c r="C377" s="24">
        <f>SUMIF(Продажи!F:F,'Тех отчет'!B377,Продажи!M:M)</f>
        <v>0</v>
      </c>
      <c r="D377" s="24">
        <f>SUMIF(Продажи!F:F,'Тех отчет'!B377,Продажи!L:L)</f>
        <v>0</v>
      </c>
      <c r="E377" s="24">
        <f>SUMIFS('Детализация отчётов'!T:T,'Детализация отчётов'!F:F,'Тех отчет'!B377,'Детализация отчётов'!J:J,"Продажа",'Детализация отчётов'!K:K,"Продажа")-SUMIFS('Детализация отчётов'!T:T,'Детализация отчётов'!F:F,'Тех отчет'!B377,'Детализация отчётов'!J:J,"Возврат",'Детализация отчётов'!K:K,"Возврат")</f>
        <v>0</v>
      </c>
      <c r="F377" s="24">
        <f>SUMIFS('Детализация отчётов'!N:N,'Детализация отчётов'!F:F,'Тех отчет'!B377,'Детализация отчётов'!J:J,"Продажа",'Детализация отчётов'!K:K,"Продажа")-SUMIFS('Детализация отчётов'!N:N,'Детализация отчётов'!F:F,'Тех отчет'!B377,'Детализация отчётов'!J:J,"Возврат",'Детализация отчётов'!K:K,"Возврат")</f>
        <v>0</v>
      </c>
      <c r="G377" s="24">
        <f>IFERROR(AVERAGEIFS('Детализация отчётов'!P:P,'Детализация отчётов'!F:F,'Тех отчет'!B377,'Детализация отчётов'!J:J,"Продажа",'Детализация отчётов'!K:K,"Продажа"),0)</f>
        <v>0</v>
      </c>
      <c r="H377" s="25" t="e">
        <f>INDEX('% выкупа'!B:B,MATCH(B377,'% выкупа'!A:A,0))</f>
        <v>#N/A</v>
      </c>
      <c r="I377" s="40">
        <f>IFERROR(INDEX(реклама!B:B,MATCH('Тех отчет'!B377,реклама!A:A,0)),0)</f>
        <v>0</v>
      </c>
      <c r="J377" s="24">
        <f>IFERROR(INDEX('Сумма по хранению'!B:B,MATCH(B377,'Сумма по хранению'!A:A,0)),0)</f>
        <v>0</v>
      </c>
      <c r="K377" s="24">
        <f>SUMIF('Детализация отчётов'!F:F,'Тех отчет'!B377, 'Детализация отчётов'!AK:AK)</f>
        <v>0</v>
      </c>
      <c r="L377" s="40" t="e">
        <f t="shared" si="46"/>
        <v>#DIV/0!</v>
      </c>
      <c r="M377" s="24" t="e">
        <f>INDEX('Остатки по складам'!B:B,MATCH(B377,'Остатки по складам'!A:A,0))</f>
        <v>#N/A</v>
      </c>
      <c r="N377" s="40">
        <f t="shared" si="47"/>
        <v>0</v>
      </c>
      <c r="O377" s="35">
        <f>SUMIF('Индекс локалицации'!A:A,'Тех отчет'!B377,'Индекс локалицации'!B:B)</f>
        <v>0</v>
      </c>
      <c r="P377" s="25" t="e">
        <f>AVERAGEIFS('Детализация отчётов'!W:W,'Детализация отчётов'!F:F,'Тех отчет'!B377,'Детализация отчётов'!J:J,"Продажа",'Детализация отчётов'!K:K,"Продажа")</f>
        <v>#DIV/0!</v>
      </c>
      <c r="Q377" s="23" t="e">
        <f>INDEX('Рейтинг по отзывам'!F:F,MATCH('Тех отчет'!B377,'Рейтинг по отзывам'!B:B,0))</f>
        <v>#N/A</v>
      </c>
      <c r="R377" s="26" t="e">
        <f>INDEX('рейтинг WB'!B:B,MATCH('Тех отчет'!B377,'рейтинг WB'!A:A,0))</f>
        <v>#N/A</v>
      </c>
      <c r="S377" s="27">
        <f>SUMIFS('Детализация отчётов'!AH:AH,'Детализация отчётов'!F:F,'Тех отчет'!B377,'Детализация отчётов'!J:J,"Продажа",'Детализация отчётов'!K:K,"Продажа")-SUMIFS('Детализация отчётов'!AH:AH,'Детализация отчётов'!F:F,'Тех отчет'!B377,'Детализация отчётов'!J:J,"Возврат",'Детализация отчётов'!K:K,"Возврат")</f>
        <v>0</v>
      </c>
      <c r="T377" s="23">
        <f>IFERROR(INDEX(Себестоимость!B:B,MATCH('Тех отчет'!B377,Себестоимость!A:A,0)),0)</f>
        <v>0</v>
      </c>
      <c r="U377" s="41" t="e">
        <f t="shared" si="48"/>
        <v>#DIV/0!</v>
      </c>
      <c r="V377" s="24">
        <f t="shared" si="40"/>
        <v>0</v>
      </c>
      <c r="W377" s="42">
        <f t="shared" si="41"/>
        <v>0</v>
      </c>
      <c r="X377" s="40" t="e">
        <f t="shared" si="49"/>
        <v>#DIV/0!</v>
      </c>
      <c r="Y377" s="23" t="e">
        <f>AVERAGEIFS('Детализация отчётов'!T:T,'Детализация отчётов'!F:F,'Тех отчет'!B377,'Детализация отчётов'!J:J,"Продажа",'Детализация отчётов'!K:K,"Продажа")</f>
        <v>#DIV/0!</v>
      </c>
      <c r="Z377" s="23">
        <f>SUMIF('Детализация отчётов'!F:F,'Тех отчет'!B377, 'Детализация отчётов'!AC:AC)</f>
        <v>0</v>
      </c>
      <c r="AA377" s="28"/>
      <c r="AB377" s="28"/>
      <c r="AC377" s="28"/>
      <c r="AD377" s="28"/>
      <c r="AE377" s="28"/>
      <c r="AF377" s="28"/>
    </row>
    <row r="378" spans="1:32" ht="15" thickBot="1">
      <c r="A378" s="23"/>
      <c r="B378" s="39" t="s">
        <v>346</v>
      </c>
      <c r="C378" s="24">
        <f>SUMIF(Продажи!F:F,'Тех отчет'!B378,Продажи!M:M)</f>
        <v>0</v>
      </c>
      <c r="D378" s="24">
        <f>SUMIF(Продажи!F:F,'Тех отчет'!B378,Продажи!L:L)</f>
        <v>0</v>
      </c>
      <c r="E378" s="24">
        <f>SUMIFS('Детализация отчётов'!T:T,'Детализация отчётов'!F:F,'Тех отчет'!B378,'Детализация отчётов'!J:J,"Продажа",'Детализация отчётов'!K:K,"Продажа")-SUMIFS('Детализация отчётов'!T:T,'Детализация отчётов'!F:F,'Тех отчет'!B378,'Детализация отчётов'!J:J,"Возврат",'Детализация отчётов'!K:K,"Возврат")</f>
        <v>0</v>
      </c>
      <c r="F378" s="24">
        <f>SUMIFS('Детализация отчётов'!N:N,'Детализация отчётов'!F:F,'Тех отчет'!B378,'Детализация отчётов'!J:J,"Продажа",'Детализация отчётов'!K:K,"Продажа")-SUMIFS('Детализация отчётов'!N:N,'Детализация отчётов'!F:F,'Тех отчет'!B378,'Детализация отчётов'!J:J,"Возврат",'Детализация отчётов'!K:K,"Возврат")</f>
        <v>0</v>
      </c>
      <c r="G378" s="24">
        <f>IFERROR(AVERAGEIFS('Детализация отчётов'!P:P,'Детализация отчётов'!F:F,'Тех отчет'!B378,'Детализация отчётов'!J:J,"Продажа",'Детализация отчётов'!K:K,"Продажа"),0)</f>
        <v>0</v>
      </c>
      <c r="H378" s="25" t="e">
        <f>INDEX('% выкупа'!B:B,MATCH(B378,'% выкупа'!A:A,0))</f>
        <v>#N/A</v>
      </c>
      <c r="I378" s="40">
        <f>IFERROR(INDEX(реклама!B:B,MATCH('Тех отчет'!B378,реклама!A:A,0)),0)</f>
        <v>0</v>
      </c>
      <c r="J378" s="24">
        <f>IFERROR(INDEX('Сумма по хранению'!B:B,MATCH(B378,'Сумма по хранению'!A:A,0)),0)</f>
        <v>0</v>
      </c>
      <c r="K378" s="24">
        <f>SUMIF('Детализация отчётов'!F:F,'Тех отчет'!B378, 'Детализация отчётов'!AK:AK)</f>
        <v>0</v>
      </c>
      <c r="L378" s="40" t="e">
        <f t="shared" si="46"/>
        <v>#DIV/0!</v>
      </c>
      <c r="M378" s="24" t="e">
        <f>INDEX('Остатки по складам'!B:B,MATCH(B378,'Остатки по складам'!A:A,0))</f>
        <v>#N/A</v>
      </c>
      <c r="N378" s="40">
        <f t="shared" si="47"/>
        <v>0</v>
      </c>
      <c r="O378" s="35">
        <f>SUMIF('Индекс локалицации'!A:A,'Тех отчет'!B378,'Индекс локалицации'!B:B)</f>
        <v>0</v>
      </c>
      <c r="P378" s="25" t="e">
        <f>AVERAGEIFS('Детализация отчётов'!W:W,'Детализация отчётов'!F:F,'Тех отчет'!B378,'Детализация отчётов'!J:J,"Продажа",'Детализация отчётов'!K:K,"Продажа")</f>
        <v>#DIV/0!</v>
      </c>
      <c r="Q378" s="23" t="e">
        <f>INDEX('Рейтинг по отзывам'!F:F,MATCH('Тех отчет'!B378,'Рейтинг по отзывам'!B:B,0))</f>
        <v>#N/A</v>
      </c>
      <c r="R378" s="26" t="e">
        <f>INDEX('рейтинг WB'!B:B,MATCH('Тех отчет'!B378,'рейтинг WB'!A:A,0))</f>
        <v>#N/A</v>
      </c>
      <c r="S378" s="27">
        <f>SUMIFS('Детализация отчётов'!AH:AH,'Детализация отчётов'!F:F,'Тех отчет'!B378,'Детализация отчётов'!J:J,"Продажа",'Детализация отчётов'!K:K,"Продажа")-SUMIFS('Детализация отчётов'!AH:AH,'Детализация отчётов'!F:F,'Тех отчет'!B378,'Детализация отчётов'!J:J,"Возврат",'Детализация отчётов'!K:K,"Возврат")</f>
        <v>0</v>
      </c>
      <c r="T378" s="23">
        <f>IFERROR(INDEX(Себестоимость!B:B,MATCH('Тех отчет'!B378,Себестоимость!A:A,0)),0)</f>
        <v>0</v>
      </c>
      <c r="U378" s="41" t="e">
        <f t="shared" si="48"/>
        <v>#DIV/0!</v>
      </c>
      <c r="V378" s="24">
        <f t="shared" si="40"/>
        <v>0</v>
      </c>
      <c r="W378" s="42">
        <f t="shared" si="41"/>
        <v>0</v>
      </c>
      <c r="X378" s="40" t="e">
        <f t="shared" si="49"/>
        <v>#DIV/0!</v>
      </c>
      <c r="Y378" s="23" t="e">
        <f>AVERAGEIFS('Детализация отчётов'!T:T,'Детализация отчётов'!F:F,'Тех отчет'!B378,'Детализация отчётов'!J:J,"Продажа",'Детализация отчётов'!K:K,"Продажа")</f>
        <v>#DIV/0!</v>
      </c>
      <c r="Z378" s="23">
        <f>SUMIF('Детализация отчётов'!F:F,'Тех отчет'!B378, 'Детализация отчётов'!AC:AC)</f>
        <v>0</v>
      </c>
      <c r="AA378" s="28"/>
      <c r="AB378" s="28"/>
      <c r="AC378" s="28"/>
      <c r="AD378" s="28"/>
      <c r="AE378" s="28"/>
      <c r="AF378" s="28"/>
    </row>
    <row r="379" spans="1:32" ht="15" thickBot="1">
      <c r="A379" s="23"/>
      <c r="B379" s="44" t="s">
        <v>443</v>
      </c>
      <c r="C379" s="24">
        <f>SUMIF(Продажи!F:F,'Тех отчет'!B379,Продажи!M:M)</f>
        <v>0</v>
      </c>
      <c r="D379" s="24">
        <f>SUMIF(Продажи!F:F,'Тех отчет'!B379,Продажи!L:L)</f>
        <v>0</v>
      </c>
      <c r="E379" s="24">
        <f>SUMIFS('Детализация отчётов'!T:T,'Детализация отчётов'!F:F,'Тех отчет'!B379,'Детализация отчётов'!J:J,"Продажа",'Детализация отчётов'!K:K,"Продажа")-SUMIFS('Детализация отчётов'!T:T,'Детализация отчётов'!F:F,'Тех отчет'!B379,'Детализация отчётов'!J:J,"Возврат",'Детализация отчётов'!K:K,"Возврат")</f>
        <v>0</v>
      </c>
      <c r="F379" s="24">
        <f>SUMIFS('Детализация отчётов'!N:N,'Детализация отчётов'!F:F,'Тех отчет'!B379,'Детализация отчётов'!J:J,"Продажа",'Детализация отчётов'!K:K,"Продажа")-SUMIFS('Детализация отчётов'!N:N,'Детализация отчётов'!F:F,'Тех отчет'!B379,'Детализация отчётов'!J:J,"Возврат",'Детализация отчётов'!K:K,"Возврат")</f>
        <v>0</v>
      </c>
      <c r="G379" s="24">
        <f>IFERROR(AVERAGEIFS('Детализация отчётов'!P:P,'Детализация отчётов'!F:F,'Тех отчет'!B379,'Детализация отчётов'!J:J,"Продажа",'Детализация отчётов'!K:K,"Продажа"),0)</f>
        <v>0</v>
      </c>
      <c r="H379" s="25" t="e">
        <f>INDEX('% выкупа'!B:B,MATCH(B379,'% выкупа'!A:A,0))</f>
        <v>#N/A</v>
      </c>
      <c r="I379" s="40">
        <f>IFERROR(INDEX(реклама!B:B,MATCH('Тех отчет'!B379,реклама!A:A,0)),0)</f>
        <v>0</v>
      </c>
      <c r="J379" s="24">
        <f>IFERROR(INDEX('Сумма по хранению'!B:B,MATCH(B379,'Сумма по хранению'!A:A,0)),0)</f>
        <v>0</v>
      </c>
      <c r="K379" s="24">
        <f>SUMIF('Детализация отчётов'!F:F,'Тех отчет'!B379, 'Детализация отчётов'!AK:AK)</f>
        <v>0</v>
      </c>
      <c r="L379" s="40" t="e">
        <f t="shared" ref="L379:L396" si="50">K379/F379</f>
        <v>#DIV/0!</v>
      </c>
      <c r="M379" s="24" t="e">
        <f>INDEX('Остатки по складам'!B:B,MATCH(B379,'Остатки по складам'!A:A,0))</f>
        <v>#N/A</v>
      </c>
      <c r="N379" s="40">
        <f t="shared" ref="N379:N396" si="51">IFERROR(M379/F379*7,0)</f>
        <v>0</v>
      </c>
      <c r="O379" s="35">
        <f>SUMIF('Индекс локалицации'!A:A,'Тех отчет'!B379,'Индекс локалицации'!B:B)</f>
        <v>0</v>
      </c>
      <c r="P379" s="25" t="e">
        <f>AVERAGEIFS('Детализация отчётов'!W:W,'Детализация отчётов'!F:F,'Тех отчет'!B379,'Детализация отчётов'!J:J,"Продажа",'Детализация отчётов'!K:K,"Продажа")</f>
        <v>#DIV/0!</v>
      </c>
      <c r="Q379" s="23" t="e">
        <f>INDEX('Рейтинг по отзывам'!F:F,MATCH('Тех отчет'!B379,'Рейтинг по отзывам'!B:B,0))</f>
        <v>#N/A</v>
      </c>
      <c r="R379" s="26" t="e">
        <f>INDEX('рейтинг WB'!B:B,MATCH('Тех отчет'!B379,'рейтинг WB'!A:A,0))</f>
        <v>#N/A</v>
      </c>
      <c r="S379" s="27">
        <f>SUMIFS('Детализация отчётов'!AH:AH,'Детализация отчётов'!F:F,'Тех отчет'!B379,'Детализация отчётов'!J:J,"Продажа",'Детализация отчётов'!K:K,"Продажа")-SUMIFS('Детализация отчётов'!AH:AH,'Детализация отчётов'!F:F,'Тех отчет'!B379,'Детализация отчётов'!J:J,"Возврат",'Детализация отчётов'!K:K,"Возврат")</f>
        <v>0</v>
      </c>
      <c r="T379" s="23">
        <f>IFERROR(INDEX(Себестоимость!B:B,MATCH('Тех отчет'!B379,Себестоимость!A:A,0)),0)</f>
        <v>0</v>
      </c>
      <c r="U379" s="41" t="e">
        <f t="shared" ref="U379:U396" si="52">V379/E379</f>
        <v>#DIV/0!</v>
      </c>
      <c r="V379" s="24">
        <f t="shared" si="40"/>
        <v>0</v>
      </c>
      <c r="W379" s="42">
        <f t="shared" ref="W379:W396" si="53">(G379*F379)*$W$2</f>
        <v>0</v>
      </c>
      <c r="X379" s="40" t="e">
        <f t="shared" ref="X379:X396" si="54">V379/F379</f>
        <v>#DIV/0!</v>
      </c>
      <c r="Y379" s="23" t="e">
        <f>AVERAGEIFS('Детализация отчётов'!T:T,'Детализация отчётов'!F:F,'Тех отчет'!B379,'Детализация отчётов'!J:J,"Продажа",'Детализация отчётов'!K:K,"Продажа")</f>
        <v>#DIV/0!</v>
      </c>
      <c r="Z379" s="23">
        <f>SUMIF('Детализация отчётов'!F:F,'Тех отчет'!B379, 'Детализация отчётов'!AC:AC)</f>
        <v>0</v>
      </c>
      <c r="AA379" s="28"/>
      <c r="AB379" s="28"/>
      <c r="AC379" s="28"/>
      <c r="AD379" s="28"/>
      <c r="AE379" s="28"/>
      <c r="AF379" s="28"/>
    </row>
    <row r="380" spans="1:32" ht="15" thickBot="1">
      <c r="A380" s="23"/>
      <c r="B380" s="44" t="s">
        <v>441</v>
      </c>
      <c r="C380" s="24">
        <f>SUMIF(Продажи!F:F,'Тех отчет'!B380,Продажи!M:M)</f>
        <v>0</v>
      </c>
      <c r="D380" s="24">
        <f>SUMIF(Продажи!F:F,'Тех отчет'!B380,Продажи!L:L)</f>
        <v>0</v>
      </c>
      <c r="E380" s="24">
        <f>SUMIFS('Детализация отчётов'!T:T,'Детализация отчётов'!F:F,'Тех отчет'!B380,'Детализация отчётов'!J:J,"Продажа",'Детализация отчётов'!K:K,"Продажа")-SUMIFS('Детализация отчётов'!T:T,'Детализация отчётов'!F:F,'Тех отчет'!B380,'Детализация отчётов'!J:J,"Возврат",'Детализация отчётов'!K:K,"Возврат")</f>
        <v>0</v>
      </c>
      <c r="F380" s="24">
        <f>SUMIFS('Детализация отчётов'!N:N,'Детализация отчётов'!F:F,'Тех отчет'!B380,'Детализация отчётов'!J:J,"Продажа",'Детализация отчётов'!K:K,"Продажа")-SUMIFS('Детализация отчётов'!N:N,'Детализация отчётов'!F:F,'Тех отчет'!B380,'Детализация отчётов'!J:J,"Возврат",'Детализация отчётов'!K:K,"Возврат")</f>
        <v>0</v>
      </c>
      <c r="G380" s="24">
        <f>IFERROR(AVERAGEIFS('Детализация отчётов'!P:P,'Детализация отчётов'!F:F,'Тех отчет'!B380,'Детализация отчётов'!J:J,"Продажа",'Детализация отчётов'!K:K,"Продажа"),0)</f>
        <v>0</v>
      </c>
      <c r="H380" s="25" t="e">
        <f>INDEX('% выкупа'!B:B,MATCH(B380,'% выкупа'!A:A,0))</f>
        <v>#N/A</v>
      </c>
      <c r="I380" s="40">
        <f>IFERROR(INDEX(реклама!B:B,MATCH('Тех отчет'!B380,реклама!A:A,0)),0)</f>
        <v>0</v>
      </c>
      <c r="J380" s="24">
        <f>IFERROR(INDEX('Сумма по хранению'!B:B,MATCH(B380,'Сумма по хранению'!A:A,0)),0)</f>
        <v>0</v>
      </c>
      <c r="K380" s="24">
        <f>SUMIF('Детализация отчётов'!F:F,'Тех отчет'!B380, 'Детализация отчётов'!AK:AK)</f>
        <v>0</v>
      </c>
      <c r="L380" s="40" t="e">
        <f t="shared" si="50"/>
        <v>#DIV/0!</v>
      </c>
      <c r="M380" s="24" t="e">
        <f>INDEX('Остатки по складам'!B:B,MATCH(B380,'Остатки по складам'!A:A,0))</f>
        <v>#N/A</v>
      </c>
      <c r="N380" s="40">
        <f t="shared" si="51"/>
        <v>0</v>
      </c>
      <c r="O380" s="35">
        <f>SUMIF('Индекс локалицации'!A:A,'Тех отчет'!B380,'Индекс локалицации'!B:B)</f>
        <v>0</v>
      </c>
      <c r="P380" s="25" t="e">
        <f>AVERAGEIFS('Детализация отчётов'!W:W,'Детализация отчётов'!F:F,'Тех отчет'!B380,'Детализация отчётов'!J:J,"Продажа",'Детализация отчётов'!K:K,"Продажа")</f>
        <v>#DIV/0!</v>
      </c>
      <c r="Q380" s="23" t="e">
        <f>INDEX('Рейтинг по отзывам'!F:F,MATCH('Тех отчет'!B380,'Рейтинг по отзывам'!B:B,0))</f>
        <v>#N/A</v>
      </c>
      <c r="R380" s="26" t="e">
        <f>INDEX('рейтинг WB'!B:B,MATCH('Тех отчет'!B380,'рейтинг WB'!A:A,0))</f>
        <v>#N/A</v>
      </c>
      <c r="S380" s="27">
        <f>SUMIFS('Детализация отчётов'!AH:AH,'Детализация отчётов'!F:F,'Тех отчет'!B380,'Детализация отчётов'!J:J,"Продажа",'Детализация отчётов'!K:K,"Продажа")-SUMIFS('Детализация отчётов'!AH:AH,'Детализация отчётов'!F:F,'Тех отчет'!B380,'Детализация отчётов'!J:J,"Возврат",'Детализация отчётов'!K:K,"Возврат")</f>
        <v>0</v>
      </c>
      <c r="T380" s="23">
        <f>IFERROR(INDEX(Себестоимость!B:B,MATCH('Тех отчет'!B380,Себестоимость!A:A,0)),0)</f>
        <v>0</v>
      </c>
      <c r="U380" s="41" t="e">
        <f t="shared" si="52"/>
        <v>#DIV/0!</v>
      </c>
      <c r="V380" s="24">
        <f t="shared" si="40"/>
        <v>0</v>
      </c>
      <c r="W380" s="42">
        <f t="shared" si="53"/>
        <v>0</v>
      </c>
      <c r="X380" s="40" t="e">
        <f t="shared" si="54"/>
        <v>#DIV/0!</v>
      </c>
      <c r="Y380" s="23" t="e">
        <f>AVERAGEIFS('Детализация отчётов'!T:T,'Детализация отчётов'!F:F,'Тех отчет'!B380,'Детализация отчётов'!J:J,"Продажа",'Детализация отчётов'!K:K,"Продажа")</f>
        <v>#DIV/0!</v>
      </c>
      <c r="Z380" s="23">
        <f>SUMIF('Детализация отчётов'!F:F,'Тех отчет'!B380, 'Детализация отчётов'!AC:AC)</f>
        <v>0</v>
      </c>
      <c r="AA380" s="28"/>
      <c r="AB380" s="28"/>
      <c r="AC380" s="28"/>
      <c r="AD380" s="28"/>
      <c r="AE380" s="28"/>
      <c r="AF380" s="28"/>
    </row>
    <row r="381" spans="1:32" ht="15" thickBot="1">
      <c r="A381" s="23"/>
      <c r="B381" s="44" t="s">
        <v>442</v>
      </c>
      <c r="C381" s="24">
        <f>SUMIF(Продажи!F:F,'Тех отчет'!B381,Продажи!M:M)</f>
        <v>0</v>
      </c>
      <c r="D381" s="24">
        <f>SUMIF(Продажи!F:F,'Тех отчет'!B381,Продажи!L:L)</f>
        <v>0</v>
      </c>
      <c r="E381" s="24">
        <f>SUMIFS('Детализация отчётов'!T:T,'Детализация отчётов'!F:F,'Тех отчет'!B381,'Детализация отчётов'!J:J,"Продажа",'Детализация отчётов'!K:K,"Продажа")-SUMIFS('Детализация отчётов'!T:T,'Детализация отчётов'!F:F,'Тех отчет'!B381,'Детализация отчётов'!J:J,"Возврат",'Детализация отчётов'!K:K,"Возврат")</f>
        <v>0</v>
      </c>
      <c r="F381" s="24">
        <f>SUMIFS('Детализация отчётов'!N:N,'Детализация отчётов'!F:F,'Тех отчет'!B381,'Детализация отчётов'!J:J,"Продажа",'Детализация отчётов'!K:K,"Продажа")-SUMIFS('Детализация отчётов'!N:N,'Детализация отчётов'!F:F,'Тех отчет'!B381,'Детализация отчётов'!J:J,"Возврат",'Детализация отчётов'!K:K,"Возврат")</f>
        <v>0</v>
      </c>
      <c r="G381" s="24">
        <f>IFERROR(AVERAGEIFS('Детализация отчётов'!P:P,'Детализация отчётов'!F:F,'Тех отчет'!B381,'Детализация отчётов'!J:J,"Продажа",'Детализация отчётов'!K:K,"Продажа"),0)</f>
        <v>0</v>
      </c>
      <c r="H381" s="25" t="e">
        <f>INDEX('% выкупа'!B:B,MATCH(B381,'% выкупа'!A:A,0))</f>
        <v>#N/A</v>
      </c>
      <c r="I381" s="40">
        <f>IFERROR(INDEX(реклама!B:B,MATCH('Тех отчет'!B381,реклама!A:A,0)),0)</f>
        <v>0</v>
      </c>
      <c r="J381" s="24">
        <f>IFERROR(INDEX('Сумма по хранению'!B:B,MATCH(B381,'Сумма по хранению'!A:A,0)),0)</f>
        <v>0</v>
      </c>
      <c r="K381" s="24">
        <f>SUMIF('Детализация отчётов'!F:F,'Тех отчет'!B381, 'Детализация отчётов'!AK:AK)</f>
        <v>0</v>
      </c>
      <c r="L381" s="40" t="e">
        <f t="shared" si="50"/>
        <v>#DIV/0!</v>
      </c>
      <c r="M381" s="24" t="e">
        <f>INDEX('Остатки по складам'!B:B,MATCH(B381,'Остатки по складам'!A:A,0))</f>
        <v>#N/A</v>
      </c>
      <c r="N381" s="40">
        <f t="shared" si="51"/>
        <v>0</v>
      </c>
      <c r="O381" s="35">
        <f>SUMIF('Индекс локалицации'!A:A,'Тех отчет'!B381,'Индекс локалицации'!B:B)</f>
        <v>0</v>
      </c>
      <c r="P381" s="25" t="e">
        <f>AVERAGEIFS('Детализация отчётов'!W:W,'Детализация отчётов'!F:F,'Тех отчет'!B381,'Детализация отчётов'!J:J,"Продажа",'Детализация отчётов'!K:K,"Продажа")</f>
        <v>#DIV/0!</v>
      </c>
      <c r="Q381" s="23" t="e">
        <f>INDEX('Рейтинг по отзывам'!F:F,MATCH('Тех отчет'!B381,'Рейтинг по отзывам'!B:B,0))</f>
        <v>#N/A</v>
      </c>
      <c r="R381" s="26" t="e">
        <f>INDEX('рейтинг WB'!B:B,MATCH('Тех отчет'!B381,'рейтинг WB'!A:A,0))</f>
        <v>#N/A</v>
      </c>
      <c r="S381" s="27">
        <f>SUMIFS('Детализация отчётов'!AH:AH,'Детализация отчётов'!F:F,'Тех отчет'!B381,'Детализация отчётов'!J:J,"Продажа",'Детализация отчётов'!K:K,"Продажа")-SUMIFS('Детализация отчётов'!AH:AH,'Детализация отчётов'!F:F,'Тех отчет'!B381,'Детализация отчётов'!J:J,"Возврат",'Детализация отчётов'!K:K,"Возврат")</f>
        <v>0</v>
      </c>
      <c r="T381" s="23">
        <f>IFERROR(INDEX(Себестоимость!B:B,MATCH('Тех отчет'!B381,Себестоимость!A:A,0)),0)</f>
        <v>0</v>
      </c>
      <c r="U381" s="41" t="e">
        <f t="shared" si="52"/>
        <v>#DIV/0!</v>
      </c>
      <c r="V381" s="24">
        <f t="shared" si="40"/>
        <v>0</v>
      </c>
      <c r="W381" s="42">
        <f t="shared" si="53"/>
        <v>0</v>
      </c>
      <c r="X381" s="40" t="e">
        <f t="shared" si="54"/>
        <v>#DIV/0!</v>
      </c>
      <c r="Y381" s="23" t="e">
        <f>AVERAGEIFS('Детализация отчётов'!T:T,'Детализация отчётов'!F:F,'Тех отчет'!B381,'Детализация отчётов'!J:J,"Продажа",'Детализация отчётов'!K:K,"Продажа")</f>
        <v>#DIV/0!</v>
      </c>
      <c r="Z381" s="23">
        <f>SUMIF('Детализация отчётов'!F:F,'Тех отчет'!B381, 'Детализация отчётов'!AC:AC)</f>
        <v>0</v>
      </c>
      <c r="AA381" s="28"/>
      <c r="AB381" s="28"/>
      <c r="AC381" s="28"/>
      <c r="AD381" s="28"/>
      <c r="AE381" s="28"/>
      <c r="AF381" s="28"/>
    </row>
    <row r="382" spans="1:32" ht="15" thickBot="1">
      <c r="A382" s="23" t="s">
        <v>120</v>
      </c>
      <c r="B382" s="44" t="s">
        <v>446</v>
      </c>
      <c r="C382" s="24">
        <f>SUMIF(Продажи!F:F,'Тех отчет'!B382,Продажи!M:M)</f>
        <v>0</v>
      </c>
      <c r="D382" s="24">
        <f>SUMIF(Продажи!F:F,'Тех отчет'!B382,Продажи!L:L)</f>
        <v>0</v>
      </c>
      <c r="E382" s="24">
        <f>SUMIFS('Детализация отчётов'!T:T,'Детализация отчётов'!F:F,'Тех отчет'!B382,'Детализация отчётов'!J:J,"Продажа",'Детализация отчётов'!K:K,"Продажа")-SUMIFS('Детализация отчётов'!T:T,'Детализация отчётов'!F:F,'Тех отчет'!B382,'Детализация отчётов'!J:J,"Возврат",'Детализация отчётов'!K:K,"Возврат")</f>
        <v>0</v>
      </c>
      <c r="F382" s="24">
        <f>SUMIFS('Детализация отчётов'!N:N,'Детализация отчётов'!F:F,'Тех отчет'!B382,'Детализация отчётов'!J:J,"Продажа",'Детализация отчётов'!K:K,"Продажа")-SUMIFS('Детализация отчётов'!N:N,'Детализация отчётов'!F:F,'Тех отчет'!B382,'Детализация отчётов'!J:J,"Возврат",'Детализация отчётов'!K:K,"Возврат")</f>
        <v>0</v>
      </c>
      <c r="G382" s="24">
        <f>IFERROR(AVERAGEIFS('Детализация отчётов'!P:P,'Детализация отчётов'!F:F,'Тех отчет'!B382,'Детализация отчётов'!J:J,"Продажа",'Детализация отчётов'!K:K,"Продажа"),0)</f>
        <v>0</v>
      </c>
      <c r="H382" s="25" t="e">
        <f>INDEX('% выкупа'!B:B,MATCH(B382,'% выкупа'!A:A,0))</f>
        <v>#N/A</v>
      </c>
      <c r="I382" s="40">
        <f>IFERROR(INDEX(реклама!B:B,MATCH('Тех отчет'!B382,реклама!A:A,0)),0)</f>
        <v>0</v>
      </c>
      <c r="J382" s="24">
        <f>IFERROR(INDEX('Сумма по хранению'!B:B,MATCH(B382,'Сумма по хранению'!A:A,0)),0)</f>
        <v>0</v>
      </c>
      <c r="K382" s="24">
        <f>SUMIF('Детализация отчётов'!F:F,'Тех отчет'!B382, 'Детализация отчётов'!AK:AK)</f>
        <v>0</v>
      </c>
      <c r="L382" s="40" t="e">
        <f t="shared" si="50"/>
        <v>#DIV/0!</v>
      </c>
      <c r="M382" s="24" t="e">
        <f>INDEX('Остатки по складам'!B:B,MATCH(B382,'Остатки по складам'!A:A,0))</f>
        <v>#N/A</v>
      </c>
      <c r="N382" s="40">
        <f t="shared" si="51"/>
        <v>0</v>
      </c>
      <c r="O382" s="35">
        <f>SUMIF('Индекс локалицации'!A:A,'Тех отчет'!B382,'Индекс локалицации'!B:B)</f>
        <v>0</v>
      </c>
      <c r="P382" s="25" t="e">
        <f>AVERAGEIFS('Детализация отчётов'!W:W,'Детализация отчётов'!F:F,'Тех отчет'!B382,'Детализация отчётов'!J:J,"Продажа",'Детализация отчётов'!K:K,"Продажа")</f>
        <v>#DIV/0!</v>
      </c>
      <c r="Q382" s="23" t="e">
        <f>INDEX('Рейтинг по отзывам'!F:F,MATCH('Тех отчет'!B382,'Рейтинг по отзывам'!B:B,0))</f>
        <v>#N/A</v>
      </c>
      <c r="R382" s="26" t="e">
        <f>INDEX('рейтинг WB'!B:B,MATCH('Тех отчет'!B382,'рейтинг WB'!A:A,0))</f>
        <v>#N/A</v>
      </c>
      <c r="S382" s="27">
        <f>SUMIFS('Детализация отчётов'!AH:AH,'Детализация отчётов'!F:F,'Тех отчет'!B382,'Детализация отчётов'!J:J,"Продажа",'Детализация отчётов'!K:K,"Продажа")-SUMIFS('Детализация отчётов'!AH:AH,'Детализация отчётов'!F:F,'Тех отчет'!B382,'Детализация отчётов'!J:J,"Возврат",'Детализация отчётов'!K:K,"Возврат")</f>
        <v>0</v>
      </c>
      <c r="T382" s="23">
        <f>IFERROR(INDEX(Себестоимость!B:B,MATCH('Тех отчет'!B382,Себестоимость!A:A,0)),0)</f>
        <v>0</v>
      </c>
      <c r="U382" s="41" t="e">
        <f t="shared" si="52"/>
        <v>#DIV/0!</v>
      </c>
      <c r="V382" s="24">
        <f t="shared" si="40"/>
        <v>0</v>
      </c>
      <c r="W382" s="42">
        <f t="shared" si="53"/>
        <v>0</v>
      </c>
      <c r="X382" s="40" t="e">
        <f t="shared" si="54"/>
        <v>#DIV/0!</v>
      </c>
      <c r="Y382" s="23" t="e">
        <f>AVERAGEIFS('Детализация отчётов'!T:T,'Детализация отчётов'!F:F,'Тех отчет'!B382,'Детализация отчётов'!J:J,"Продажа",'Детализация отчётов'!K:K,"Продажа")</f>
        <v>#DIV/0!</v>
      </c>
      <c r="Z382" s="23">
        <f>SUMIF('Детализация отчётов'!F:F,'Тех отчет'!B382, 'Детализация отчётов'!AC:AC)</f>
        <v>0</v>
      </c>
      <c r="AA382" s="28"/>
      <c r="AB382" s="28"/>
      <c r="AC382" s="28"/>
      <c r="AD382" s="28"/>
      <c r="AE382" s="28"/>
      <c r="AF382" s="28"/>
    </row>
    <row r="383" spans="1:32" ht="15" thickBot="1">
      <c r="A383" s="23" t="s">
        <v>120</v>
      </c>
      <c r="B383" s="44" t="s">
        <v>448</v>
      </c>
      <c r="C383" s="24">
        <f>SUMIF(Продажи!F:F,'Тех отчет'!B383,Продажи!M:M)</f>
        <v>0</v>
      </c>
      <c r="D383" s="24">
        <f>SUMIF(Продажи!F:F,'Тех отчет'!B383,Продажи!L:L)</f>
        <v>0</v>
      </c>
      <c r="E383" s="24">
        <f>SUMIFS('Детализация отчётов'!T:T,'Детализация отчётов'!F:F,'Тех отчет'!B383,'Детализация отчётов'!J:J,"Продажа",'Детализация отчётов'!K:K,"Продажа")-SUMIFS('Детализация отчётов'!T:T,'Детализация отчётов'!F:F,'Тех отчет'!B383,'Детализация отчётов'!J:J,"Возврат",'Детализация отчётов'!K:K,"Возврат")</f>
        <v>0</v>
      </c>
      <c r="F383" s="24">
        <f>SUMIFS('Детализация отчётов'!N:N,'Детализация отчётов'!F:F,'Тех отчет'!B383,'Детализация отчётов'!J:J,"Продажа",'Детализация отчётов'!K:K,"Продажа")-SUMIFS('Детализация отчётов'!N:N,'Детализация отчётов'!F:F,'Тех отчет'!B383,'Детализация отчётов'!J:J,"Возврат",'Детализация отчётов'!K:K,"Возврат")</f>
        <v>0</v>
      </c>
      <c r="G383" s="24">
        <f>IFERROR(AVERAGEIFS('Детализация отчётов'!P:P,'Детализация отчётов'!F:F,'Тех отчет'!B383,'Детализация отчётов'!J:J,"Продажа",'Детализация отчётов'!K:K,"Продажа"),0)</f>
        <v>0</v>
      </c>
      <c r="H383" s="25" t="e">
        <f>INDEX('% выкупа'!B:B,MATCH(B383,'% выкупа'!A:A,0))</f>
        <v>#N/A</v>
      </c>
      <c r="I383" s="40">
        <f>IFERROR(INDEX(реклама!B:B,MATCH('Тех отчет'!B383,реклама!A:A,0)),0)</f>
        <v>0</v>
      </c>
      <c r="J383" s="24">
        <f>IFERROR(INDEX('Сумма по хранению'!B:B,MATCH(B383,'Сумма по хранению'!A:A,0)),0)</f>
        <v>0</v>
      </c>
      <c r="K383" s="24">
        <f>SUMIF('Детализация отчётов'!F:F,'Тех отчет'!B383, 'Детализация отчётов'!AK:AK)</f>
        <v>0</v>
      </c>
      <c r="L383" s="40" t="e">
        <f t="shared" si="50"/>
        <v>#DIV/0!</v>
      </c>
      <c r="M383" s="24" t="e">
        <f>INDEX('Остатки по складам'!B:B,MATCH(B383,'Остатки по складам'!A:A,0))</f>
        <v>#N/A</v>
      </c>
      <c r="N383" s="40">
        <f t="shared" si="51"/>
        <v>0</v>
      </c>
      <c r="O383" s="35">
        <f>SUMIF('Индекс локалицации'!A:A,'Тех отчет'!B383,'Индекс локалицации'!B:B)</f>
        <v>0</v>
      </c>
      <c r="P383" s="25" t="e">
        <f>AVERAGEIFS('Детализация отчётов'!W:W,'Детализация отчётов'!F:F,'Тех отчет'!B383,'Детализация отчётов'!J:J,"Продажа",'Детализация отчётов'!K:K,"Продажа")</f>
        <v>#DIV/0!</v>
      </c>
      <c r="Q383" s="23" t="e">
        <f>INDEX('Рейтинг по отзывам'!F:F,MATCH('Тех отчет'!B383,'Рейтинг по отзывам'!B:B,0))</f>
        <v>#N/A</v>
      </c>
      <c r="R383" s="26" t="e">
        <f>INDEX('рейтинг WB'!B:B,MATCH('Тех отчет'!B383,'рейтинг WB'!A:A,0))</f>
        <v>#N/A</v>
      </c>
      <c r="S383" s="27">
        <f>SUMIFS('Детализация отчётов'!AH:AH,'Детализация отчётов'!F:F,'Тех отчет'!B383,'Детализация отчётов'!J:J,"Продажа",'Детализация отчётов'!K:K,"Продажа")-SUMIFS('Детализация отчётов'!AH:AH,'Детализация отчётов'!F:F,'Тех отчет'!B383,'Детализация отчётов'!J:J,"Возврат",'Детализация отчётов'!K:K,"Возврат")</f>
        <v>0</v>
      </c>
      <c r="T383" s="23">
        <f>IFERROR(INDEX(Себестоимость!B:B,MATCH('Тех отчет'!B383,Себестоимость!A:A,0)),0)</f>
        <v>0</v>
      </c>
      <c r="U383" s="41" t="e">
        <f t="shared" si="52"/>
        <v>#DIV/0!</v>
      </c>
      <c r="V383" s="24">
        <f t="shared" si="40"/>
        <v>0</v>
      </c>
      <c r="W383" s="42">
        <f t="shared" si="53"/>
        <v>0</v>
      </c>
      <c r="X383" s="40" t="e">
        <f t="shared" si="54"/>
        <v>#DIV/0!</v>
      </c>
      <c r="Y383" s="23" t="e">
        <f>AVERAGEIFS('Детализация отчётов'!T:T,'Детализация отчётов'!F:F,'Тех отчет'!B383,'Детализация отчётов'!J:J,"Продажа",'Детализация отчётов'!K:K,"Продажа")</f>
        <v>#DIV/0!</v>
      </c>
      <c r="Z383" s="23">
        <f>SUMIF('Детализация отчётов'!F:F,'Тех отчет'!B383, 'Детализация отчётов'!AC:AC)</f>
        <v>0</v>
      </c>
      <c r="AA383" s="28"/>
      <c r="AB383" s="28"/>
      <c r="AC383" s="28"/>
      <c r="AD383" s="28"/>
      <c r="AE383" s="28"/>
      <c r="AF383" s="28"/>
    </row>
    <row r="384" spans="1:32" ht="15" thickBot="1">
      <c r="A384" s="23" t="s">
        <v>334</v>
      </c>
      <c r="B384" s="44" t="s">
        <v>451</v>
      </c>
      <c r="C384" s="24">
        <f>SUMIF(Продажи!F:F,'Тех отчет'!B384,Продажи!M:M)</f>
        <v>0</v>
      </c>
      <c r="D384" s="24">
        <f>SUMIF(Продажи!F:F,'Тех отчет'!B384,Продажи!L:L)</f>
        <v>0</v>
      </c>
      <c r="E384" s="24">
        <f>SUMIFS('Детализация отчётов'!T:T,'Детализация отчётов'!F:F,'Тех отчет'!B384,'Детализация отчётов'!J:J,"Продажа",'Детализация отчётов'!K:K,"Продажа")-SUMIFS('Детализация отчётов'!T:T,'Детализация отчётов'!F:F,'Тех отчет'!B384,'Детализация отчётов'!J:J,"Возврат",'Детализация отчётов'!K:K,"Возврат")</f>
        <v>0</v>
      </c>
      <c r="F384" s="24">
        <f>SUMIFS('Детализация отчётов'!N:N,'Детализация отчётов'!F:F,'Тех отчет'!B384,'Детализация отчётов'!J:J,"Продажа",'Детализация отчётов'!K:K,"Продажа")-SUMIFS('Детализация отчётов'!N:N,'Детализация отчётов'!F:F,'Тех отчет'!B384,'Детализация отчётов'!J:J,"Возврат",'Детализация отчётов'!K:K,"Возврат")</f>
        <v>0</v>
      </c>
      <c r="G384" s="24">
        <f>IFERROR(AVERAGEIFS('Детализация отчётов'!P:P,'Детализация отчётов'!F:F,'Тех отчет'!B384,'Детализация отчётов'!J:J,"Продажа",'Детализация отчётов'!K:K,"Продажа"),0)</f>
        <v>0</v>
      </c>
      <c r="H384" s="25" t="e">
        <f>INDEX('% выкупа'!B:B,MATCH(B384,'% выкупа'!A:A,0))</f>
        <v>#N/A</v>
      </c>
      <c r="I384" s="40">
        <f>IFERROR(INDEX(реклама!B:B,MATCH('Тех отчет'!B384,реклама!A:A,0)),0)</f>
        <v>0</v>
      </c>
      <c r="J384" s="24">
        <f>IFERROR(INDEX('Сумма по хранению'!B:B,MATCH(B384,'Сумма по хранению'!A:A,0)),0)</f>
        <v>0</v>
      </c>
      <c r="K384" s="24">
        <f>SUMIF('Детализация отчётов'!F:F,'Тех отчет'!B384, 'Детализация отчётов'!AK:AK)</f>
        <v>0</v>
      </c>
      <c r="L384" s="40" t="e">
        <f t="shared" si="50"/>
        <v>#DIV/0!</v>
      </c>
      <c r="M384" s="24" t="e">
        <f>INDEX('Остатки по складам'!B:B,MATCH(B384,'Остатки по складам'!A:A,0))</f>
        <v>#N/A</v>
      </c>
      <c r="N384" s="40">
        <f t="shared" si="51"/>
        <v>0</v>
      </c>
      <c r="O384" s="35">
        <f>SUMIF('Индекс локалицации'!A:A,'Тех отчет'!B384,'Индекс локалицации'!B:B)</f>
        <v>0</v>
      </c>
      <c r="P384" s="25" t="e">
        <f>AVERAGEIFS('Детализация отчётов'!W:W,'Детализация отчётов'!F:F,'Тех отчет'!B384,'Детализация отчётов'!J:J,"Продажа",'Детализация отчётов'!K:K,"Продажа")</f>
        <v>#DIV/0!</v>
      </c>
      <c r="Q384" s="23" t="e">
        <f>INDEX('Рейтинг по отзывам'!F:F,MATCH('Тех отчет'!B384,'Рейтинг по отзывам'!B:B,0))</f>
        <v>#N/A</v>
      </c>
      <c r="R384" s="26" t="e">
        <f>INDEX('рейтинг WB'!B:B,MATCH('Тех отчет'!B384,'рейтинг WB'!A:A,0))</f>
        <v>#N/A</v>
      </c>
      <c r="S384" s="27">
        <f>SUMIFS('Детализация отчётов'!AH:AH,'Детализация отчётов'!F:F,'Тех отчет'!B384,'Детализация отчётов'!J:J,"Продажа",'Детализация отчётов'!K:K,"Продажа")-SUMIFS('Детализация отчётов'!AH:AH,'Детализация отчётов'!F:F,'Тех отчет'!B384,'Детализация отчётов'!J:J,"Возврат",'Детализация отчётов'!K:K,"Возврат")</f>
        <v>0</v>
      </c>
      <c r="T384" s="23">
        <f>IFERROR(INDEX(Себестоимость!B:B,MATCH('Тех отчет'!B384,Себестоимость!A:A,0)),0)</f>
        <v>0</v>
      </c>
      <c r="U384" s="41" t="e">
        <f t="shared" si="52"/>
        <v>#DIV/0!</v>
      </c>
      <c r="V384" s="24">
        <f t="shared" si="40"/>
        <v>0</v>
      </c>
      <c r="W384" s="42">
        <f t="shared" si="53"/>
        <v>0</v>
      </c>
      <c r="X384" s="40" t="e">
        <f t="shared" si="54"/>
        <v>#DIV/0!</v>
      </c>
      <c r="Y384" s="23" t="e">
        <f>AVERAGEIFS('Детализация отчётов'!T:T,'Детализация отчётов'!F:F,'Тех отчет'!B384,'Детализация отчётов'!J:J,"Продажа",'Детализация отчётов'!K:K,"Продажа")</f>
        <v>#DIV/0!</v>
      </c>
      <c r="Z384" s="23">
        <f>SUMIF('Детализация отчётов'!F:F,'Тех отчет'!B384, 'Детализация отчётов'!AC:AC)</f>
        <v>0</v>
      </c>
      <c r="AA384" s="28"/>
      <c r="AB384" s="28"/>
      <c r="AC384" s="28"/>
      <c r="AD384" s="28"/>
      <c r="AE384" s="28"/>
      <c r="AF384" s="28"/>
    </row>
    <row r="385" spans="1:32" ht="15" thickBot="1">
      <c r="A385" s="23" t="s">
        <v>334</v>
      </c>
      <c r="B385" s="44" t="s">
        <v>440</v>
      </c>
      <c r="C385" s="24">
        <f>SUMIF(Продажи!F:F,'Тех отчет'!B385,Продажи!M:M)</f>
        <v>0</v>
      </c>
      <c r="D385" s="24">
        <f>SUMIF(Продажи!F:F,'Тех отчет'!B385,Продажи!L:L)</f>
        <v>0</v>
      </c>
      <c r="E385" s="24">
        <f>SUMIFS('Детализация отчётов'!T:T,'Детализация отчётов'!F:F,'Тех отчет'!B385,'Детализация отчётов'!J:J,"Продажа",'Детализация отчётов'!K:K,"Продажа")-SUMIFS('Детализация отчётов'!T:T,'Детализация отчётов'!F:F,'Тех отчет'!B385,'Детализация отчётов'!J:J,"Возврат",'Детализация отчётов'!K:K,"Возврат")</f>
        <v>0</v>
      </c>
      <c r="F385" s="24">
        <f>SUMIFS('Детализация отчётов'!N:N,'Детализация отчётов'!F:F,'Тех отчет'!B385,'Детализация отчётов'!J:J,"Продажа",'Детализация отчётов'!K:K,"Продажа")-SUMIFS('Детализация отчётов'!N:N,'Детализация отчётов'!F:F,'Тех отчет'!B385,'Детализация отчётов'!J:J,"Возврат",'Детализация отчётов'!K:K,"Возврат")</f>
        <v>0</v>
      </c>
      <c r="G385" s="24">
        <f>IFERROR(AVERAGEIFS('Детализация отчётов'!P:P,'Детализация отчётов'!F:F,'Тех отчет'!B385,'Детализация отчётов'!J:J,"Продажа",'Детализация отчётов'!K:K,"Продажа"),0)</f>
        <v>0</v>
      </c>
      <c r="H385" s="25" t="e">
        <f>INDEX('% выкупа'!B:B,MATCH(B385,'% выкупа'!A:A,0))</f>
        <v>#N/A</v>
      </c>
      <c r="I385" s="40">
        <f>IFERROR(INDEX(реклама!B:B,MATCH('Тех отчет'!B385,реклама!A:A,0)),0)</f>
        <v>0</v>
      </c>
      <c r="J385" s="24">
        <f>IFERROR(INDEX('Сумма по хранению'!B:B,MATCH(B385,'Сумма по хранению'!A:A,0)),0)</f>
        <v>0</v>
      </c>
      <c r="K385" s="24">
        <f>SUMIF('Детализация отчётов'!F:F,'Тех отчет'!B385, 'Детализация отчётов'!AK:AK)</f>
        <v>0</v>
      </c>
      <c r="L385" s="40" t="e">
        <f t="shared" si="50"/>
        <v>#DIV/0!</v>
      </c>
      <c r="M385" s="24" t="e">
        <f>INDEX('Остатки по складам'!B:B,MATCH(B385,'Остатки по складам'!A:A,0))</f>
        <v>#N/A</v>
      </c>
      <c r="N385" s="40">
        <f t="shared" si="51"/>
        <v>0</v>
      </c>
      <c r="O385" s="35">
        <f>SUMIF('Индекс локалицации'!A:A,'Тех отчет'!B385,'Индекс локалицации'!B:B)</f>
        <v>0</v>
      </c>
      <c r="P385" s="25" t="e">
        <f>AVERAGEIFS('Детализация отчётов'!W:W,'Детализация отчётов'!F:F,'Тех отчет'!B385,'Детализация отчётов'!J:J,"Продажа",'Детализация отчётов'!K:K,"Продажа")</f>
        <v>#DIV/0!</v>
      </c>
      <c r="Q385" s="23" t="e">
        <f>INDEX('Рейтинг по отзывам'!F:F,MATCH('Тех отчет'!B385,'Рейтинг по отзывам'!B:B,0))</f>
        <v>#N/A</v>
      </c>
      <c r="R385" s="26" t="e">
        <f>INDEX('рейтинг WB'!B:B,MATCH('Тех отчет'!B385,'рейтинг WB'!A:A,0))</f>
        <v>#N/A</v>
      </c>
      <c r="S385" s="27">
        <f>SUMIFS('Детализация отчётов'!AH:AH,'Детализация отчётов'!F:F,'Тех отчет'!B385,'Детализация отчётов'!J:J,"Продажа",'Детализация отчётов'!K:K,"Продажа")-SUMIFS('Детализация отчётов'!AH:AH,'Детализация отчётов'!F:F,'Тех отчет'!B385,'Детализация отчётов'!J:J,"Возврат",'Детализация отчётов'!K:K,"Возврат")</f>
        <v>0</v>
      </c>
      <c r="T385" s="23">
        <f>IFERROR(INDEX(Себестоимость!B:B,MATCH('Тех отчет'!B385,Себестоимость!A:A,0)),0)</f>
        <v>0</v>
      </c>
      <c r="U385" s="41" t="e">
        <f t="shared" si="52"/>
        <v>#DIV/0!</v>
      </c>
      <c r="V385" s="24">
        <f t="shared" si="40"/>
        <v>0</v>
      </c>
      <c r="W385" s="42">
        <f t="shared" si="53"/>
        <v>0</v>
      </c>
      <c r="X385" s="40" t="e">
        <f t="shared" si="54"/>
        <v>#DIV/0!</v>
      </c>
      <c r="Y385" s="23" t="e">
        <f>AVERAGEIFS('Детализация отчётов'!T:T,'Детализация отчётов'!F:F,'Тех отчет'!B385,'Детализация отчётов'!J:J,"Продажа",'Детализация отчётов'!K:K,"Продажа")</f>
        <v>#DIV/0!</v>
      </c>
      <c r="Z385" s="23">
        <f>SUMIF('Детализация отчётов'!F:F,'Тех отчет'!B385, 'Детализация отчётов'!AC:AC)</f>
        <v>0</v>
      </c>
      <c r="AA385" s="28"/>
      <c r="AB385" s="28"/>
      <c r="AC385" s="28"/>
      <c r="AD385" s="28"/>
      <c r="AE385" s="28"/>
      <c r="AF385" s="28"/>
    </row>
    <row r="386" spans="1:32" ht="15" thickBot="1">
      <c r="A386" s="23"/>
      <c r="B386" s="44" t="s">
        <v>453</v>
      </c>
      <c r="C386" s="24">
        <f>SUMIF(Продажи!F:F,'Тех отчет'!B386,Продажи!M:M)</f>
        <v>0</v>
      </c>
      <c r="D386" s="24">
        <f>SUMIF(Продажи!F:F,'Тех отчет'!B386,Продажи!L:L)</f>
        <v>0</v>
      </c>
      <c r="E386" s="24">
        <f>SUMIFS('Детализация отчётов'!T:T,'Детализация отчётов'!F:F,'Тех отчет'!B386,'Детализация отчётов'!J:J,"Продажа",'Детализация отчётов'!K:K,"Продажа")-SUMIFS('Детализация отчётов'!T:T,'Детализация отчётов'!F:F,'Тех отчет'!B386,'Детализация отчётов'!J:J,"Возврат",'Детализация отчётов'!K:K,"Возврат")</f>
        <v>0</v>
      </c>
      <c r="F386" s="24">
        <f>SUMIFS('Детализация отчётов'!N:N,'Детализация отчётов'!F:F,'Тех отчет'!B386,'Детализация отчётов'!J:J,"Продажа",'Детализация отчётов'!K:K,"Продажа")-SUMIFS('Детализация отчётов'!N:N,'Детализация отчётов'!F:F,'Тех отчет'!B386,'Детализация отчётов'!J:J,"Возврат",'Детализация отчётов'!K:K,"Возврат")</f>
        <v>0</v>
      </c>
      <c r="G386" s="24">
        <f>IFERROR(AVERAGEIFS('Детализация отчётов'!P:P,'Детализация отчётов'!F:F,'Тех отчет'!B386,'Детализация отчётов'!J:J,"Продажа",'Детализация отчётов'!K:K,"Продажа"),0)</f>
        <v>0</v>
      </c>
      <c r="H386" s="25" t="e">
        <f>INDEX('% выкупа'!B:B,MATCH(B386,'% выкупа'!A:A,0))</f>
        <v>#N/A</v>
      </c>
      <c r="I386" s="40">
        <f>IFERROR(INDEX(реклама!B:B,MATCH('Тех отчет'!B386,реклама!A:A,0)),0)</f>
        <v>0</v>
      </c>
      <c r="J386" s="24">
        <f>IFERROR(INDEX('Сумма по хранению'!B:B,MATCH(B386,'Сумма по хранению'!A:A,0)),0)</f>
        <v>0</v>
      </c>
      <c r="K386" s="24">
        <f>SUMIF('Детализация отчётов'!F:F,'Тех отчет'!B386, 'Детализация отчётов'!AK:AK)</f>
        <v>0</v>
      </c>
      <c r="L386" s="40" t="e">
        <f t="shared" si="50"/>
        <v>#DIV/0!</v>
      </c>
      <c r="M386" s="24" t="e">
        <f>INDEX('Остатки по складам'!B:B,MATCH(B386,'Остатки по складам'!A:A,0))</f>
        <v>#N/A</v>
      </c>
      <c r="N386" s="40">
        <f t="shared" si="51"/>
        <v>0</v>
      </c>
      <c r="O386" s="35">
        <f>SUMIF('Индекс локалицации'!A:A,'Тех отчет'!B386,'Индекс локалицации'!B:B)</f>
        <v>0</v>
      </c>
      <c r="P386" s="25" t="e">
        <f>AVERAGEIFS('Детализация отчётов'!W:W,'Детализация отчётов'!F:F,'Тех отчет'!B386,'Детализация отчётов'!J:J,"Продажа",'Детализация отчётов'!K:K,"Продажа")</f>
        <v>#DIV/0!</v>
      </c>
      <c r="Q386" s="23" t="e">
        <f>INDEX('Рейтинг по отзывам'!F:F,MATCH('Тех отчет'!B386,'Рейтинг по отзывам'!B:B,0))</f>
        <v>#N/A</v>
      </c>
      <c r="R386" s="26" t="e">
        <f>INDEX('рейтинг WB'!B:B,MATCH('Тех отчет'!B386,'рейтинг WB'!A:A,0))</f>
        <v>#N/A</v>
      </c>
      <c r="S386" s="27">
        <f>SUMIFS('Детализация отчётов'!AH:AH,'Детализация отчётов'!F:F,'Тех отчет'!B386,'Детализация отчётов'!J:J,"Продажа",'Детализация отчётов'!K:K,"Продажа")-SUMIFS('Детализация отчётов'!AH:AH,'Детализация отчётов'!F:F,'Тех отчет'!B386,'Детализация отчётов'!J:J,"Возврат",'Детализация отчётов'!K:K,"Возврат")</f>
        <v>0</v>
      </c>
      <c r="T386" s="23">
        <f>IFERROR(INDEX(Себестоимость!B:B,MATCH('Тех отчет'!B386,Себестоимость!A:A,0)),0)</f>
        <v>0</v>
      </c>
      <c r="U386" s="41" t="e">
        <f t="shared" si="52"/>
        <v>#DIV/0!</v>
      </c>
      <c r="V386" s="24">
        <f t="shared" si="40"/>
        <v>0</v>
      </c>
      <c r="W386" s="42">
        <f t="shared" si="53"/>
        <v>0</v>
      </c>
      <c r="X386" s="40" t="e">
        <f t="shared" si="54"/>
        <v>#DIV/0!</v>
      </c>
      <c r="Y386" s="23" t="e">
        <f>AVERAGEIFS('Детализация отчётов'!T:T,'Детализация отчётов'!F:F,'Тех отчет'!B386,'Детализация отчётов'!J:J,"Продажа",'Детализация отчётов'!K:K,"Продажа")</f>
        <v>#DIV/0!</v>
      </c>
      <c r="Z386" s="23">
        <f>SUMIF('Детализация отчётов'!F:F,'Тех отчет'!B386, 'Детализация отчётов'!AC:AC)</f>
        <v>0</v>
      </c>
      <c r="AA386" s="28"/>
      <c r="AB386" s="28"/>
      <c r="AC386" s="28"/>
      <c r="AD386" s="28"/>
      <c r="AE386" s="28"/>
      <c r="AF386" s="28"/>
    </row>
    <row r="387" spans="1:32" ht="15" thickBot="1">
      <c r="A387" s="23"/>
      <c r="B387" s="44" t="s">
        <v>452</v>
      </c>
      <c r="C387" s="24">
        <f>SUMIF(Продажи!F:F,'Тех отчет'!B387,Продажи!M:M)</f>
        <v>0</v>
      </c>
      <c r="D387" s="24">
        <f>SUMIF(Продажи!F:F,'Тех отчет'!B387,Продажи!L:L)</f>
        <v>0</v>
      </c>
      <c r="E387" s="24">
        <f>SUMIFS('Детализация отчётов'!T:T,'Детализация отчётов'!F:F,'Тех отчет'!B387,'Детализация отчётов'!J:J,"Продажа",'Детализация отчётов'!K:K,"Продажа")-SUMIFS('Детализация отчётов'!T:T,'Детализация отчётов'!F:F,'Тех отчет'!B387,'Детализация отчётов'!J:J,"Возврат",'Детализация отчётов'!K:K,"Возврат")</f>
        <v>0</v>
      </c>
      <c r="F387" s="24">
        <f>SUMIFS('Детализация отчётов'!N:N,'Детализация отчётов'!F:F,'Тех отчет'!B387,'Детализация отчётов'!J:J,"Продажа",'Детализация отчётов'!K:K,"Продажа")-SUMIFS('Детализация отчётов'!N:N,'Детализация отчётов'!F:F,'Тех отчет'!B387,'Детализация отчётов'!J:J,"Возврат",'Детализация отчётов'!K:K,"Возврат")</f>
        <v>0</v>
      </c>
      <c r="G387" s="24">
        <f>IFERROR(AVERAGEIFS('Детализация отчётов'!P:P,'Детализация отчётов'!F:F,'Тех отчет'!B387,'Детализация отчётов'!J:J,"Продажа",'Детализация отчётов'!K:K,"Продажа"),0)</f>
        <v>0</v>
      </c>
      <c r="H387" s="25" t="e">
        <f>INDEX('% выкупа'!B:B,MATCH(B387,'% выкупа'!A:A,0))</f>
        <v>#N/A</v>
      </c>
      <c r="I387" s="40">
        <f>IFERROR(INDEX(реклама!B:B,MATCH('Тех отчет'!B387,реклама!A:A,0)),0)</f>
        <v>0</v>
      </c>
      <c r="J387" s="24">
        <f>IFERROR(INDEX('Сумма по хранению'!B:B,MATCH(B387,'Сумма по хранению'!A:A,0)),0)</f>
        <v>0</v>
      </c>
      <c r="K387" s="24">
        <f>SUMIF('Детализация отчётов'!F:F,'Тех отчет'!B387, 'Детализация отчётов'!AK:AK)</f>
        <v>0</v>
      </c>
      <c r="L387" s="40" t="e">
        <f t="shared" si="50"/>
        <v>#DIV/0!</v>
      </c>
      <c r="M387" s="24" t="e">
        <f>INDEX('Остатки по складам'!B:B,MATCH(B387,'Остатки по складам'!A:A,0))</f>
        <v>#N/A</v>
      </c>
      <c r="N387" s="40">
        <f t="shared" si="51"/>
        <v>0</v>
      </c>
      <c r="O387" s="35">
        <f>SUMIF('Индекс локалицации'!A:A,'Тех отчет'!B387,'Индекс локалицации'!B:B)</f>
        <v>0</v>
      </c>
      <c r="P387" s="25" t="e">
        <f>AVERAGEIFS('Детализация отчётов'!W:W,'Детализация отчётов'!F:F,'Тех отчет'!B387,'Детализация отчётов'!J:J,"Продажа",'Детализация отчётов'!K:K,"Продажа")</f>
        <v>#DIV/0!</v>
      </c>
      <c r="Q387" s="23" t="e">
        <f>INDEX('Рейтинг по отзывам'!F:F,MATCH('Тех отчет'!B387,'Рейтинг по отзывам'!B:B,0))</f>
        <v>#N/A</v>
      </c>
      <c r="R387" s="26" t="e">
        <f>INDEX('рейтинг WB'!B:B,MATCH('Тех отчет'!B387,'рейтинг WB'!A:A,0))</f>
        <v>#N/A</v>
      </c>
      <c r="S387" s="27">
        <f>SUMIFS('Детализация отчётов'!AH:AH,'Детализация отчётов'!F:F,'Тех отчет'!B387,'Детализация отчётов'!J:J,"Продажа",'Детализация отчётов'!K:K,"Продажа")-SUMIFS('Детализация отчётов'!AH:AH,'Детализация отчётов'!F:F,'Тех отчет'!B387,'Детализация отчётов'!J:J,"Возврат",'Детализация отчётов'!K:K,"Возврат")</f>
        <v>0</v>
      </c>
      <c r="T387" s="23">
        <f>IFERROR(INDEX(Себестоимость!B:B,MATCH('Тех отчет'!B387,Себестоимость!A:A,0)),0)</f>
        <v>0</v>
      </c>
      <c r="U387" s="41" t="e">
        <f t="shared" si="52"/>
        <v>#DIV/0!</v>
      </c>
      <c r="V387" s="24">
        <f t="shared" si="40"/>
        <v>0</v>
      </c>
      <c r="W387" s="42">
        <f t="shared" si="53"/>
        <v>0</v>
      </c>
      <c r="X387" s="40" t="e">
        <f t="shared" si="54"/>
        <v>#DIV/0!</v>
      </c>
      <c r="Y387" s="23" t="e">
        <f>AVERAGEIFS('Детализация отчётов'!T:T,'Детализация отчётов'!F:F,'Тех отчет'!B387,'Детализация отчётов'!J:J,"Продажа",'Детализация отчётов'!K:K,"Продажа")</f>
        <v>#DIV/0!</v>
      </c>
      <c r="Z387" s="23">
        <f>SUMIF('Детализация отчётов'!F:F,'Тех отчет'!B387, 'Детализация отчётов'!AC:AC)</f>
        <v>0</v>
      </c>
      <c r="AA387" s="28"/>
      <c r="AB387" s="28"/>
      <c r="AC387" s="28"/>
      <c r="AD387" s="28"/>
      <c r="AE387" s="28"/>
      <c r="AF387" s="28"/>
    </row>
    <row r="388" spans="1:32" ht="15" thickBot="1">
      <c r="A388" s="23"/>
      <c r="B388" s="44" t="s">
        <v>439</v>
      </c>
      <c r="C388" s="24">
        <f>SUMIF(Продажи!F:F,'Тех отчет'!B388,Продажи!M:M)</f>
        <v>0</v>
      </c>
      <c r="D388" s="24">
        <f>SUMIF(Продажи!F:F,'Тех отчет'!B388,Продажи!L:L)</f>
        <v>0</v>
      </c>
      <c r="E388" s="24">
        <f>SUMIFS('Детализация отчётов'!T:T,'Детализация отчётов'!F:F,'Тех отчет'!B388,'Детализация отчётов'!J:J,"Продажа",'Детализация отчётов'!K:K,"Продажа")-SUMIFS('Детализация отчётов'!T:T,'Детализация отчётов'!F:F,'Тех отчет'!B388,'Детализация отчётов'!J:J,"Возврат",'Детализация отчётов'!K:K,"Возврат")</f>
        <v>0</v>
      </c>
      <c r="F388" s="24">
        <f>SUMIFS('Детализация отчётов'!N:N,'Детализация отчётов'!F:F,'Тех отчет'!B388,'Детализация отчётов'!J:J,"Продажа",'Детализация отчётов'!K:K,"Продажа")-SUMIFS('Детализация отчётов'!N:N,'Детализация отчётов'!F:F,'Тех отчет'!B388,'Детализация отчётов'!J:J,"Возврат",'Детализация отчётов'!K:K,"Возврат")</f>
        <v>0</v>
      </c>
      <c r="G388" s="24">
        <f>IFERROR(AVERAGEIFS('Детализация отчётов'!P:P,'Детализация отчётов'!F:F,'Тех отчет'!B388,'Детализация отчётов'!J:J,"Продажа",'Детализация отчётов'!K:K,"Продажа"),0)</f>
        <v>0</v>
      </c>
      <c r="H388" s="25" t="e">
        <f>INDEX('% выкупа'!B:B,MATCH(B388,'% выкупа'!A:A,0))</f>
        <v>#N/A</v>
      </c>
      <c r="I388" s="40">
        <f>IFERROR(INDEX(реклама!B:B,MATCH('Тех отчет'!B388,реклама!A:A,0)),0)</f>
        <v>0</v>
      </c>
      <c r="J388" s="24">
        <f>IFERROR(INDEX('Сумма по хранению'!B:B,MATCH(B388,'Сумма по хранению'!A:A,0)),0)</f>
        <v>0</v>
      </c>
      <c r="K388" s="24">
        <f>SUMIF('Детализация отчётов'!F:F,'Тех отчет'!B388, 'Детализация отчётов'!AK:AK)</f>
        <v>0</v>
      </c>
      <c r="L388" s="40" t="e">
        <f t="shared" si="50"/>
        <v>#DIV/0!</v>
      </c>
      <c r="M388" s="24" t="e">
        <f>INDEX('Остатки по складам'!B:B,MATCH(B388,'Остатки по складам'!A:A,0))</f>
        <v>#N/A</v>
      </c>
      <c r="N388" s="40">
        <f t="shared" si="51"/>
        <v>0</v>
      </c>
      <c r="O388" s="35">
        <f>SUMIF('Индекс локалицации'!A:A,'Тех отчет'!B388,'Индекс локалицации'!B:B)</f>
        <v>0</v>
      </c>
      <c r="P388" s="25" t="e">
        <f>AVERAGEIFS('Детализация отчётов'!W:W,'Детализация отчётов'!F:F,'Тех отчет'!B388,'Детализация отчётов'!J:J,"Продажа",'Детализация отчётов'!K:K,"Продажа")</f>
        <v>#DIV/0!</v>
      </c>
      <c r="Q388" s="23" t="e">
        <f>INDEX('Рейтинг по отзывам'!F:F,MATCH('Тех отчет'!B388,'Рейтинг по отзывам'!B:B,0))</f>
        <v>#N/A</v>
      </c>
      <c r="R388" s="26" t="e">
        <f>INDEX('рейтинг WB'!B:B,MATCH('Тех отчет'!B388,'рейтинг WB'!A:A,0))</f>
        <v>#N/A</v>
      </c>
      <c r="S388" s="27">
        <f>SUMIFS('Детализация отчётов'!AH:AH,'Детализация отчётов'!F:F,'Тех отчет'!B388,'Детализация отчётов'!J:J,"Продажа",'Детализация отчётов'!K:K,"Продажа")-SUMIFS('Детализация отчётов'!AH:AH,'Детализация отчётов'!F:F,'Тех отчет'!B388,'Детализация отчётов'!J:J,"Возврат",'Детализация отчётов'!K:K,"Возврат")</f>
        <v>0</v>
      </c>
      <c r="T388" s="23">
        <f>IFERROR(INDEX(Себестоимость!B:B,MATCH('Тех отчет'!B388,Себестоимость!A:A,0)),0)</f>
        <v>0</v>
      </c>
      <c r="U388" s="41" t="e">
        <f t="shared" si="52"/>
        <v>#DIV/0!</v>
      </c>
      <c r="V388" s="24">
        <f t="shared" si="40"/>
        <v>0</v>
      </c>
      <c r="W388" s="42">
        <f t="shared" si="53"/>
        <v>0</v>
      </c>
      <c r="X388" s="40" t="e">
        <f t="shared" si="54"/>
        <v>#DIV/0!</v>
      </c>
      <c r="Y388" s="23" t="e">
        <f>AVERAGEIFS('Детализация отчётов'!T:T,'Детализация отчётов'!F:F,'Тех отчет'!B388,'Детализация отчётов'!J:J,"Продажа",'Детализация отчётов'!K:K,"Продажа")</f>
        <v>#DIV/0!</v>
      </c>
      <c r="Z388" s="23">
        <f>SUMIF('Детализация отчётов'!F:F,'Тех отчет'!B388, 'Детализация отчётов'!AC:AC)</f>
        <v>0</v>
      </c>
      <c r="AA388" s="28"/>
      <c r="AB388" s="28"/>
      <c r="AC388" s="28"/>
      <c r="AD388" s="28"/>
      <c r="AE388" s="28"/>
      <c r="AF388" s="28"/>
    </row>
    <row r="389" spans="1:32" ht="27.6" thickBot="1">
      <c r="A389" s="23" t="s">
        <v>75</v>
      </c>
      <c r="B389" s="44" t="s">
        <v>434</v>
      </c>
      <c r="C389" s="24">
        <f>SUMIF(Продажи!F:F,'Тех отчет'!B389,Продажи!M:M)</f>
        <v>0</v>
      </c>
      <c r="D389" s="24">
        <f>SUMIF(Продажи!F:F,'Тех отчет'!B389,Продажи!L:L)</f>
        <v>0</v>
      </c>
      <c r="E389" s="24">
        <f>SUMIFS('Детализация отчётов'!T:T,'Детализация отчётов'!F:F,'Тех отчет'!B389,'Детализация отчётов'!J:J,"Продажа",'Детализация отчётов'!K:K,"Продажа")-SUMIFS('Детализация отчётов'!T:T,'Детализация отчётов'!F:F,'Тех отчет'!B389,'Детализация отчётов'!J:J,"Возврат",'Детализация отчётов'!K:K,"Возврат")</f>
        <v>0</v>
      </c>
      <c r="F389" s="24">
        <f>SUMIFS('Детализация отчётов'!N:N,'Детализация отчётов'!F:F,'Тех отчет'!B389,'Детализация отчётов'!J:J,"Продажа",'Детализация отчётов'!K:K,"Продажа")-SUMIFS('Детализация отчётов'!N:N,'Детализация отчётов'!F:F,'Тех отчет'!B389,'Детализация отчётов'!J:J,"Возврат",'Детализация отчётов'!K:K,"Возврат")</f>
        <v>0</v>
      </c>
      <c r="G389" s="24">
        <f>IFERROR(AVERAGEIFS('Детализация отчётов'!P:P,'Детализация отчётов'!F:F,'Тех отчет'!B389,'Детализация отчётов'!J:J,"Продажа",'Детализация отчётов'!K:K,"Продажа"),0)</f>
        <v>0</v>
      </c>
      <c r="H389" s="25" t="e">
        <f>INDEX('% выкупа'!B:B,MATCH(B389,'% выкупа'!A:A,0))</f>
        <v>#N/A</v>
      </c>
      <c r="I389" s="40">
        <f>IFERROR(INDEX(реклама!B:B,MATCH('Тех отчет'!B389,реклама!A:A,0)),0)</f>
        <v>0</v>
      </c>
      <c r="J389" s="24">
        <f>IFERROR(INDEX('Сумма по хранению'!B:B,MATCH(B389,'Сумма по хранению'!A:A,0)),0)</f>
        <v>0</v>
      </c>
      <c r="K389" s="24">
        <f>SUMIF('Детализация отчётов'!F:F,'Тех отчет'!B389, 'Детализация отчётов'!AK:AK)</f>
        <v>0</v>
      </c>
      <c r="L389" s="40" t="e">
        <f t="shared" si="50"/>
        <v>#DIV/0!</v>
      </c>
      <c r="M389" s="24" t="e">
        <f>INDEX('Остатки по складам'!B:B,MATCH(B389,'Остатки по складам'!A:A,0))</f>
        <v>#N/A</v>
      </c>
      <c r="N389" s="40">
        <f t="shared" si="51"/>
        <v>0</v>
      </c>
      <c r="O389" s="35">
        <f>SUMIF('Индекс локалицации'!A:A,'Тех отчет'!B389,'Индекс локалицации'!B:B)</f>
        <v>0</v>
      </c>
      <c r="P389" s="25" t="e">
        <f>AVERAGEIFS('Детализация отчётов'!W:W,'Детализация отчётов'!F:F,'Тех отчет'!B389,'Детализация отчётов'!J:J,"Продажа",'Детализация отчётов'!K:K,"Продажа")</f>
        <v>#DIV/0!</v>
      </c>
      <c r="Q389" s="23" t="e">
        <f>INDEX('Рейтинг по отзывам'!F:F,MATCH('Тех отчет'!B389,'Рейтинг по отзывам'!B:B,0))</f>
        <v>#N/A</v>
      </c>
      <c r="R389" s="26" t="e">
        <f>INDEX('рейтинг WB'!B:B,MATCH('Тех отчет'!B389,'рейтинг WB'!A:A,0))</f>
        <v>#N/A</v>
      </c>
      <c r="S389" s="27">
        <f>SUMIFS('Детализация отчётов'!AH:AH,'Детализация отчётов'!F:F,'Тех отчет'!B389,'Детализация отчётов'!J:J,"Продажа",'Детализация отчётов'!K:K,"Продажа")-SUMIFS('Детализация отчётов'!AH:AH,'Детализация отчётов'!F:F,'Тех отчет'!B389,'Детализация отчётов'!J:J,"Возврат",'Детализация отчётов'!K:K,"Возврат")</f>
        <v>0</v>
      </c>
      <c r="T389" s="23">
        <f>IFERROR(INDEX(Себестоимость!B:B,MATCH('Тех отчет'!B389,Себестоимость!A:A,0)),0)</f>
        <v>0</v>
      </c>
      <c r="U389" s="41" t="e">
        <f t="shared" si="52"/>
        <v>#DIV/0!</v>
      </c>
      <c r="V389" s="24">
        <f t="shared" ref="V389:V452" si="55">IFERROR(S389-I389-J389-K389-T389*F389-W389-Z389,0)</f>
        <v>0</v>
      </c>
      <c r="W389" s="42">
        <f t="shared" si="53"/>
        <v>0</v>
      </c>
      <c r="X389" s="40" t="e">
        <f t="shared" si="54"/>
        <v>#DIV/0!</v>
      </c>
      <c r="Y389" s="23" t="e">
        <f>AVERAGEIFS('Детализация отчётов'!T:T,'Детализация отчётов'!F:F,'Тех отчет'!B389,'Детализация отчётов'!J:J,"Продажа",'Детализация отчётов'!K:K,"Продажа")</f>
        <v>#DIV/0!</v>
      </c>
      <c r="Z389" s="23">
        <f>SUMIF('Детализация отчётов'!F:F,'Тех отчет'!B389, 'Детализация отчётов'!AC:AC)</f>
        <v>0</v>
      </c>
      <c r="AA389" s="28"/>
      <c r="AB389" s="28"/>
      <c r="AC389" s="28"/>
      <c r="AD389" s="28"/>
      <c r="AE389" s="28"/>
      <c r="AF389" s="28"/>
    </row>
    <row r="390" spans="1:32" ht="27.6" thickBot="1">
      <c r="A390" s="23" t="s">
        <v>75</v>
      </c>
      <c r="B390" s="44" t="s">
        <v>449</v>
      </c>
      <c r="C390" s="24">
        <f>SUMIF(Продажи!F:F,'Тех отчет'!B390,Продажи!M:M)</f>
        <v>0</v>
      </c>
      <c r="D390" s="24">
        <f>SUMIF(Продажи!F:F,'Тех отчет'!B390,Продажи!L:L)</f>
        <v>0</v>
      </c>
      <c r="E390" s="24">
        <f>SUMIFS('Детализация отчётов'!T:T,'Детализация отчётов'!F:F,'Тех отчет'!B390,'Детализация отчётов'!J:J,"Продажа",'Детализация отчётов'!K:K,"Продажа")-SUMIFS('Детализация отчётов'!T:T,'Детализация отчётов'!F:F,'Тех отчет'!B390,'Детализация отчётов'!J:J,"Возврат",'Детализация отчётов'!K:K,"Возврат")</f>
        <v>0</v>
      </c>
      <c r="F390" s="24">
        <f>SUMIFS('Детализация отчётов'!N:N,'Детализация отчётов'!F:F,'Тех отчет'!B390,'Детализация отчётов'!J:J,"Продажа",'Детализация отчётов'!K:K,"Продажа")-SUMIFS('Детализация отчётов'!N:N,'Детализация отчётов'!F:F,'Тех отчет'!B390,'Детализация отчётов'!J:J,"Возврат",'Детализация отчётов'!K:K,"Возврат")</f>
        <v>0</v>
      </c>
      <c r="G390" s="24">
        <f>IFERROR(AVERAGEIFS('Детализация отчётов'!P:P,'Детализация отчётов'!F:F,'Тех отчет'!B390,'Детализация отчётов'!J:J,"Продажа",'Детализация отчётов'!K:K,"Продажа"),0)</f>
        <v>0</v>
      </c>
      <c r="H390" s="25" t="e">
        <f>INDEX('% выкупа'!B:B,MATCH(B390,'% выкупа'!A:A,0))</f>
        <v>#N/A</v>
      </c>
      <c r="I390" s="40">
        <f>IFERROR(INDEX(реклама!B:B,MATCH('Тех отчет'!B390,реклама!A:A,0)),0)</f>
        <v>0</v>
      </c>
      <c r="J390" s="24">
        <f>IFERROR(INDEX('Сумма по хранению'!B:B,MATCH(B390,'Сумма по хранению'!A:A,0)),0)</f>
        <v>0</v>
      </c>
      <c r="K390" s="24">
        <f>SUMIF('Детализация отчётов'!F:F,'Тех отчет'!B390, 'Детализация отчётов'!AK:AK)</f>
        <v>0</v>
      </c>
      <c r="L390" s="40" t="e">
        <f t="shared" si="50"/>
        <v>#DIV/0!</v>
      </c>
      <c r="M390" s="24" t="e">
        <f>INDEX('Остатки по складам'!B:B,MATCH(B390,'Остатки по складам'!A:A,0))</f>
        <v>#N/A</v>
      </c>
      <c r="N390" s="40">
        <f t="shared" si="51"/>
        <v>0</v>
      </c>
      <c r="O390" s="35">
        <f>SUMIF('Индекс локалицации'!A:A,'Тех отчет'!B390,'Индекс локалицации'!B:B)</f>
        <v>0</v>
      </c>
      <c r="P390" s="25" t="e">
        <f>AVERAGEIFS('Детализация отчётов'!W:W,'Детализация отчётов'!F:F,'Тех отчет'!B390,'Детализация отчётов'!J:J,"Продажа",'Детализация отчётов'!K:K,"Продажа")</f>
        <v>#DIV/0!</v>
      </c>
      <c r="Q390" s="23" t="e">
        <f>INDEX('Рейтинг по отзывам'!F:F,MATCH('Тех отчет'!B390,'Рейтинг по отзывам'!B:B,0))</f>
        <v>#N/A</v>
      </c>
      <c r="R390" s="26" t="e">
        <f>INDEX('рейтинг WB'!B:B,MATCH('Тех отчет'!B390,'рейтинг WB'!A:A,0))</f>
        <v>#N/A</v>
      </c>
      <c r="S390" s="27">
        <f>SUMIFS('Детализация отчётов'!AH:AH,'Детализация отчётов'!F:F,'Тех отчет'!B390,'Детализация отчётов'!J:J,"Продажа",'Детализация отчётов'!K:K,"Продажа")-SUMIFS('Детализация отчётов'!AH:AH,'Детализация отчётов'!F:F,'Тех отчет'!B390,'Детализация отчётов'!J:J,"Возврат",'Детализация отчётов'!K:K,"Возврат")</f>
        <v>0</v>
      </c>
      <c r="T390" s="23">
        <f>IFERROR(INDEX(Себестоимость!B:B,MATCH('Тех отчет'!B390,Себестоимость!A:A,0)),0)</f>
        <v>0</v>
      </c>
      <c r="U390" s="41" t="e">
        <f t="shared" si="52"/>
        <v>#DIV/0!</v>
      </c>
      <c r="V390" s="24">
        <f t="shared" si="55"/>
        <v>0</v>
      </c>
      <c r="W390" s="42">
        <f t="shared" si="53"/>
        <v>0</v>
      </c>
      <c r="X390" s="40" t="e">
        <f t="shared" si="54"/>
        <v>#DIV/0!</v>
      </c>
      <c r="Y390" s="23" t="e">
        <f>AVERAGEIFS('Детализация отчётов'!T:T,'Детализация отчётов'!F:F,'Тех отчет'!B390,'Детализация отчётов'!J:J,"Продажа",'Детализация отчётов'!K:K,"Продажа")</f>
        <v>#DIV/0!</v>
      </c>
      <c r="Z390" s="23">
        <f>SUMIF('Детализация отчётов'!F:F,'Тех отчет'!B390, 'Детализация отчётов'!AC:AC)</f>
        <v>0</v>
      </c>
      <c r="AA390" s="28"/>
      <c r="AB390" s="28"/>
      <c r="AC390" s="28"/>
      <c r="AD390" s="28"/>
      <c r="AE390" s="28"/>
      <c r="AF390" s="28"/>
    </row>
    <row r="391" spans="1:32" ht="27.6" thickBot="1">
      <c r="A391" s="23" t="s">
        <v>75</v>
      </c>
      <c r="B391" s="44" t="s">
        <v>433</v>
      </c>
      <c r="C391" s="24">
        <f>SUMIF(Продажи!F:F,'Тех отчет'!B391,Продажи!M:M)</f>
        <v>0</v>
      </c>
      <c r="D391" s="24">
        <f>SUMIF(Продажи!F:F,'Тех отчет'!B391,Продажи!L:L)</f>
        <v>0</v>
      </c>
      <c r="E391" s="24">
        <f>SUMIFS('Детализация отчётов'!T:T,'Детализация отчётов'!F:F,'Тех отчет'!B391,'Детализация отчётов'!J:J,"Продажа",'Детализация отчётов'!K:K,"Продажа")-SUMIFS('Детализация отчётов'!T:T,'Детализация отчётов'!F:F,'Тех отчет'!B391,'Детализация отчётов'!J:J,"Возврат",'Детализация отчётов'!K:K,"Возврат")</f>
        <v>0</v>
      </c>
      <c r="F391" s="24">
        <f>SUMIFS('Детализация отчётов'!N:N,'Детализация отчётов'!F:F,'Тех отчет'!B391,'Детализация отчётов'!J:J,"Продажа",'Детализация отчётов'!K:K,"Продажа")-SUMIFS('Детализация отчётов'!N:N,'Детализация отчётов'!F:F,'Тех отчет'!B391,'Детализация отчётов'!J:J,"Возврат",'Детализация отчётов'!K:K,"Возврат")</f>
        <v>0</v>
      </c>
      <c r="G391" s="24">
        <f>IFERROR(AVERAGEIFS('Детализация отчётов'!P:P,'Детализация отчётов'!F:F,'Тех отчет'!B391,'Детализация отчётов'!J:J,"Продажа",'Детализация отчётов'!K:K,"Продажа"),0)</f>
        <v>0</v>
      </c>
      <c r="H391" s="25" t="e">
        <f>INDEX('% выкупа'!B:B,MATCH(B391,'% выкупа'!A:A,0))</f>
        <v>#N/A</v>
      </c>
      <c r="I391" s="40">
        <f>IFERROR(INDEX(реклама!B:B,MATCH('Тех отчет'!B391,реклама!A:A,0)),0)</f>
        <v>0</v>
      </c>
      <c r="J391" s="24">
        <f>IFERROR(INDEX('Сумма по хранению'!B:B,MATCH(B391,'Сумма по хранению'!A:A,0)),0)</f>
        <v>0</v>
      </c>
      <c r="K391" s="24">
        <f>SUMIF('Детализация отчётов'!F:F,'Тех отчет'!B391, 'Детализация отчётов'!AK:AK)</f>
        <v>0</v>
      </c>
      <c r="L391" s="40" t="e">
        <f t="shared" si="50"/>
        <v>#DIV/0!</v>
      </c>
      <c r="M391" s="24" t="e">
        <f>INDEX('Остатки по складам'!B:B,MATCH(B391,'Остатки по складам'!A:A,0))</f>
        <v>#N/A</v>
      </c>
      <c r="N391" s="40">
        <f t="shared" si="51"/>
        <v>0</v>
      </c>
      <c r="O391" s="35">
        <f>SUMIF('Индекс локалицации'!A:A,'Тех отчет'!B391,'Индекс локалицации'!B:B)</f>
        <v>0</v>
      </c>
      <c r="P391" s="25" t="e">
        <f>AVERAGEIFS('Детализация отчётов'!W:W,'Детализация отчётов'!F:F,'Тех отчет'!B391,'Детализация отчётов'!J:J,"Продажа",'Детализация отчётов'!K:K,"Продажа")</f>
        <v>#DIV/0!</v>
      </c>
      <c r="Q391" s="23" t="e">
        <f>INDEX('Рейтинг по отзывам'!F:F,MATCH('Тех отчет'!B391,'Рейтинг по отзывам'!B:B,0))</f>
        <v>#N/A</v>
      </c>
      <c r="R391" s="26" t="e">
        <f>INDEX('рейтинг WB'!B:B,MATCH('Тех отчет'!B391,'рейтинг WB'!A:A,0))</f>
        <v>#N/A</v>
      </c>
      <c r="S391" s="27">
        <f>SUMIFS('Детализация отчётов'!AH:AH,'Детализация отчётов'!F:F,'Тех отчет'!B391,'Детализация отчётов'!J:J,"Продажа",'Детализация отчётов'!K:K,"Продажа")-SUMIFS('Детализация отчётов'!AH:AH,'Детализация отчётов'!F:F,'Тех отчет'!B391,'Детализация отчётов'!J:J,"Возврат",'Детализация отчётов'!K:K,"Возврат")</f>
        <v>0</v>
      </c>
      <c r="T391" s="23">
        <f>IFERROR(INDEX(Себестоимость!B:B,MATCH('Тех отчет'!B391,Себестоимость!A:A,0)),0)</f>
        <v>0</v>
      </c>
      <c r="U391" s="41" t="e">
        <f t="shared" si="52"/>
        <v>#DIV/0!</v>
      </c>
      <c r="V391" s="24">
        <f t="shared" si="55"/>
        <v>0</v>
      </c>
      <c r="W391" s="42">
        <f t="shared" si="53"/>
        <v>0</v>
      </c>
      <c r="X391" s="40" t="e">
        <f t="shared" si="54"/>
        <v>#DIV/0!</v>
      </c>
      <c r="Y391" s="23" t="e">
        <f>AVERAGEIFS('Детализация отчётов'!T:T,'Детализация отчётов'!F:F,'Тех отчет'!B391,'Детализация отчётов'!J:J,"Продажа",'Детализация отчётов'!K:K,"Продажа")</f>
        <v>#DIV/0!</v>
      </c>
      <c r="Z391" s="23">
        <f>SUMIF('Детализация отчётов'!F:F,'Тех отчет'!B391, 'Детализация отчётов'!AC:AC)</f>
        <v>0</v>
      </c>
      <c r="AA391" s="28"/>
      <c r="AB391" s="28"/>
      <c r="AC391" s="28"/>
      <c r="AD391" s="28"/>
      <c r="AE391" s="28"/>
      <c r="AF391" s="28"/>
    </row>
    <row r="392" spans="1:32" ht="27.6" thickBot="1">
      <c r="A392" s="23" t="s">
        <v>75</v>
      </c>
      <c r="B392" s="44" t="s">
        <v>431</v>
      </c>
      <c r="C392" s="24">
        <f>SUMIF(Продажи!F:F,'Тех отчет'!B392,Продажи!M:M)</f>
        <v>0</v>
      </c>
      <c r="D392" s="24">
        <f>SUMIF(Продажи!F:F,'Тех отчет'!B392,Продажи!L:L)</f>
        <v>0</v>
      </c>
      <c r="E392" s="24">
        <f>SUMIFS('Детализация отчётов'!T:T,'Детализация отчётов'!F:F,'Тех отчет'!B392,'Детализация отчётов'!J:J,"Продажа",'Детализация отчётов'!K:K,"Продажа")-SUMIFS('Детализация отчётов'!T:T,'Детализация отчётов'!F:F,'Тех отчет'!B392,'Детализация отчётов'!J:J,"Возврат",'Детализация отчётов'!K:K,"Возврат")</f>
        <v>0</v>
      </c>
      <c r="F392" s="24">
        <f>SUMIFS('Детализация отчётов'!N:N,'Детализация отчётов'!F:F,'Тех отчет'!B392,'Детализация отчётов'!J:J,"Продажа",'Детализация отчётов'!K:K,"Продажа")-SUMIFS('Детализация отчётов'!N:N,'Детализация отчётов'!F:F,'Тех отчет'!B392,'Детализация отчётов'!J:J,"Возврат",'Детализация отчётов'!K:K,"Возврат")</f>
        <v>0</v>
      </c>
      <c r="G392" s="24">
        <f>IFERROR(AVERAGEIFS('Детализация отчётов'!P:P,'Детализация отчётов'!F:F,'Тех отчет'!B392,'Детализация отчётов'!J:J,"Продажа",'Детализация отчётов'!K:K,"Продажа"),0)</f>
        <v>0</v>
      </c>
      <c r="H392" s="25" t="e">
        <f>INDEX('% выкупа'!B:B,MATCH(B392,'% выкупа'!A:A,0))</f>
        <v>#N/A</v>
      </c>
      <c r="I392" s="40">
        <f>IFERROR(INDEX(реклама!B:B,MATCH('Тех отчет'!B392,реклама!A:A,0)),0)</f>
        <v>0</v>
      </c>
      <c r="J392" s="24">
        <f>IFERROR(INDEX('Сумма по хранению'!B:B,MATCH(B392,'Сумма по хранению'!A:A,0)),0)</f>
        <v>0</v>
      </c>
      <c r="K392" s="24">
        <f>SUMIF('Детализация отчётов'!F:F,'Тех отчет'!B392, 'Детализация отчётов'!AK:AK)</f>
        <v>0</v>
      </c>
      <c r="L392" s="40" t="e">
        <f t="shared" si="50"/>
        <v>#DIV/0!</v>
      </c>
      <c r="M392" s="24" t="e">
        <f>INDEX('Остатки по складам'!B:B,MATCH(B392,'Остатки по складам'!A:A,0))</f>
        <v>#N/A</v>
      </c>
      <c r="N392" s="40">
        <f t="shared" si="51"/>
        <v>0</v>
      </c>
      <c r="O392" s="35">
        <f>SUMIF('Индекс локалицации'!A:A,'Тех отчет'!B392,'Индекс локалицации'!B:B)</f>
        <v>0</v>
      </c>
      <c r="P392" s="25" t="e">
        <f>AVERAGEIFS('Детализация отчётов'!W:W,'Детализация отчётов'!F:F,'Тех отчет'!B392,'Детализация отчётов'!J:J,"Продажа",'Детализация отчётов'!K:K,"Продажа")</f>
        <v>#DIV/0!</v>
      </c>
      <c r="Q392" s="23" t="e">
        <f>INDEX('Рейтинг по отзывам'!F:F,MATCH('Тех отчет'!B392,'Рейтинг по отзывам'!B:B,0))</f>
        <v>#N/A</v>
      </c>
      <c r="R392" s="26" t="e">
        <f>INDEX('рейтинг WB'!B:B,MATCH('Тех отчет'!B392,'рейтинг WB'!A:A,0))</f>
        <v>#N/A</v>
      </c>
      <c r="S392" s="27">
        <f>SUMIFS('Детализация отчётов'!AH:AH,'Детализация отчётов'!F:F,'Тех отчет'!B392,'Детализация отчётов'!J:J,"Продажа",'Детализация отчётов'!K:K,"Продажа")-SUMIFS('Детализация отчётов'!AH:AH,'Детализация отчётов'!F:F,'Тех отчет'!B392,'Детализация отчётов'!J:J,"Возврат",'Детализация отчётов'!K:K,"Возврат")</f>
        <v>0</v>
      </c>
      <c r="T392" s="23">
        <f>IFERROR(INDEX(Себестоимость!B:B,MATCH('Тех отчет'!B392,Себестоимость!A:A,0)),0)</f>
        <v>0</v>
      </c>
      <c r="U392" s="41" t="e">
        <f t="shared" si="52"/>
        <v>#DIV/0!</v>
      </c>
      <c r="V392" s="24">
        <f t="shared" si="55"/>
        <v>0</v>
      </c>
      <c r="W392" s="42">
        <f t="shared" si="53"/>
        <v>0</v>
      </c>
      <c r="X392" s="40" t="e">
        <f t="shared" si="54"/>
        <v>#DIV/0!</v>
      </c>
      <c r="Y392" s="23" t="e">
        <f>AVERAGEIFS('Детализация отчётов'!T:T,'Детализация отчётов'!F:F,'Тех отчет'!B392,'Детализация отчётов'!J:J,"Продажа",'Детализация отчётов'!K:K,"Продажа")</f>
        <v>#DIV/0!</v>
      </c>
      <c r="Z392" s="23">
        <f>SUMIF('Детализация отчётов'!F:F,'Тех отчет'!B392, 'Детализация отчётов'!AC:AC)</f>
        <v>0</v>
      </c>
      <c r="AA392" s="28"/>
      <c r="AB392" s="28"/>
      <c r="AC392" s="28"/>
      <c r="AD392" s="28"/>
      <c r="AE392" s="28"/>
      <c r="AF392" s="28"/>
    </row>
    <row r="393" spans="1:32" ht="27.6" thickBot="1">
      <c r="A393" s="23" t="s">
        <v>75</v>
      </c>
      <c r="B393" s="44" t="s">
        <v>432</v>
      </c>
      <c r="C393" s="24">
        <f>SUMIF(Продажи!F:F,'Тех отчет'!B393,Продажи!M:M)</f>
        <v>0</v>
      </c>
      <c r="D393" s="24">
        <f>SUMIF(Продажи!F:F,'Тех отчет'!B393,Продажи!L:L)</f>
        <v>0</v>
      </c>
      <c r="E393" s="24">
        <f>SUMIFS('Детализация отчётов'!T:T,'Детализация отчётов'!F:F,'Тех отчет'!B393,'Детализация отчётов'!J:J,"Продажа",'Детализация отчётов'!K:K,"Продажа")-SUMIFS('Детализация отчётов'!T:T,'Детализация отчётов'!F:F,'Тех отчет'!B393,'Детализация отчётов'!J:J,"Возврат",'Детализация отчётов'!K:K,"Возврат")</f>
        <v>0</v>
      </c>
      <c r="F393" s="24">
        <f>SUMIFS('Детализация отчётов'!N:N,'Детализация отчётов'!F:F,'Тех отчет'!B393,'Детализация отчётов'!J:J,"Продажа",'Детализация отчётов'!K:K,"Продажа")-SUMIFS('Детализация отчётов'!N:N,'Детализация отчётов'!F:F,'Тех отчет'!B393,'Детализация отчётов'!J:J,"Возврат",'Детализация отчётов'!K:K,"Возврат")</f>
        <v>0</v>
      </c>
      <c r="G393" s="24">
        <f>IFERROR(AVERAGEIFS('Детализация отчётов'!P:P,'Детализация отчётов'!F:F,'Тех отчет'!B393,'Детализация отчётов'!J:J,"Продажа",'Детализация отчётов'!K:K,"Продажа"),0)</f>
        <v>0</v>
      </c>
      <c r="H393" s="25" t="e">
        <f>INDEX('% выкупа'!B:B,MATCH(B393,'% выкупа'!A:A,0))</f>
        <v>#N/A</v>
      </c>
      <c r="I393" s="40">
        <f>IFERROR(INDEX(реклама!B:B,MATCH('Тех отчет'!B393,реклама!A:A,0)),0)</f>
        <v>0</v>
      </c>
      <c r="J393" s="24">
        <f>IFERROR(INDEX('Сумма по хранению'!B:B,MATCH(B393,'Сумма по хранению'!A:A,0)),0)</f>
        <v>0</v>
      </c>
      <c r="K393" s="24">
        <f>SUMIF('Детализация отчётов'!F:F,'Тех отчет'!B393, 'Детализация отчётов'!AK:AK)</f>
        <v>0</v>
      </c>
      <c r="L393" s="40" t="e">
        <f t="shared" si="50"/>
        <v>#DIV/0!</v>
      </c>
      <c r="M393" s="24" t="e">
        <f>INDEX('Остатки по складам'!B:B,MATCH(B393,'Остатки по складам'!A:A,0))</f>
        <v>#N/A</v>
      </c>
      <c r="N393" s="40">
        <f t="shared" si="51"/>
        <v>0</v>
      </c>
      <c r="O393" s="35">
        <f>SUMIF('Индекс локалицации'!A:A,'Тех отчет'!B393,'Индекс локалицации'!B:B)</f>
        <v>0</v>
      </c>
      <c r="P393" s="25" t="e">
        <f>AVERAGEIFS('Детализация отчётов'!W:W,'Детализация отчётов'!F:F,'Тех отчет'!B393,'Детализация отчётов'!J:J,"Продажа",'Детализация отчётов'!K:K,"Продажа")</f>
        <v>#DIV/0!</v>
      </c>
      <c r="Q393" s="23" t="e">
        <f>INDEX('Рейтинг по отзывам'!F:F,MATCH('Тех отчет'!B393,'Рейтинг по отзывам'!B:B,0))</f>
        <v>#N/A</v>
      </c>
      <c r="R393" s="26" t="e">
        <f>INDEX('рейтинг WB'!B:B,MATCH('Тех отчет'!B393,'рейтинг WB'!A:A,0))</f>
        <v>#N/A</v>
      </c>
      <c r="S393" s="27">
        <f>SUMIFS('Детализация отчётов'!AH:AH,'Детализация отчётов'!F:F,'Тех отчет'!B393,'Детализация отчётов'!J:J,"Продажа",'Детализация отчётов'!K:K,"Продажа")-SUMIFS('Детализация отчётов'!AH:AH,'Детализация отчётов'!F:F,'Тех отчет'!B393,'Детализация отчётов'!J:J,"Возврат",'Детализация отчётов'!K:K,"Возврат")</f>
        <v>0</v>
      </c>
      <c r="T393" s="23">
        <f>IFERROR(INDEX(Себестоимость!B:B,MATCH('Тех отчет'!B393,Себестоимость!A:A,0)),0)</f>
        <v>0</v>
      </c>
      <c r="U393" s="41" t="e">
        <f t="shared" si="52"/>
        <v>#DIV/0!</v>
      </c>
      <c r="V393" s="24">
        <f t="shared" si="55"/>
        <v>0</v>
      </c>
      <c r="W393" s="42">
        <f t="shared" si="53"/>
        <v>0</v>
      </c>
      <c r="X393" s="40" t="e">
        <f t="shared" si="54"/>
        <v>#DIV/0!</v>
      </c>
      <c r="Y393" s="23" t="e">
        <f>AVERAGEIFS('Детализация отчётов'!T:T,'Детализация отчётов'!F:F,'Тех отчет'!B393,'Детализация отчётов'!J:J,"Продажа",'Детализация отчётов'!K:K,"Продажа")</f>
        <v>#DIV/0!</v>
      </c>
      <c r="Z393" s="23">
        <f>SUMIF('Детализация отчётов'!F:F,'Тех отчет'!B393, 'Детализация отчётов'!AC:AC)</f>
        <v>0</v>
      </c>
      <c r="AA393" s="28"/>
      <c r="AB393" s="28"/>
      <c r="AC393" s="28"/>
      <c r="AD393" s="28"/>
      <c r="AE393" s="28"/>
      <c r="AF393" s="28"/>
    </row>
    <row r="394" spans="1:32" ht="27.6" thickBot="1">
      <c r="A394" s="23" t="s">
        <v>75</v>
      </c>
      <c r="B394" s="44" t="s">
        <v>435</v>
      </c>
      <c r="C394" s="24">
        <f>SUMIF(Продажи!F:F,'Тех отчет'!B394,Продажи!M:M)</f>
        <v>0</v>
      </c>
      <c r="D394" s="24">
        <f>SUMIF(Продажи!F:F,'Тех отчет'!B394,Продажи!L:L)</f>
        <v>0</v>
      </c>
      <c r="E394" s="24">
        <f>SUMIFS('Детализация отчётов'!T:T,'Детализация отчётов'!F:F,'Тех отчет'!B394,'Детализация отчётов'!J:J,"Продажа",'Детализация отчётов'!K:K,"Продажа")-SUMIFS('Детализация отчётов'!T:T,'Детализация отчётов'!F:F,'Тех отчет'!B394,'Детализация отчётов'!J:J,"Возврат",'Детализация отчётов'!K:K,"Возврат")</f>
        <v>0</v>
      </c>
      <c r="F394" s="24">
        <f>SUMIFS('Детализация отчётов'!N:N,'Детализация отчётов'!F:F,'Тех отчет'!B394,'Детализация отчётов'!J:J,"Продажа",'Детализация отчётов'!K:K,"Продажа")-SUMIFS('Детализация отчётов'!N:N,'Детализация отчётов'!F:F,'Тех отчет'!B394,'Детализация отчётов'!J:J,"Возврат",'Детализация отчётов'!K:K,"Возврат")</f>
        <v>0</v>
      </c>
      <c r="G394" s="24">
        <f>IFERROR(AVERAGEIFS('Детализация отчётов'!P:P,'Детализация отчётов'!F:F,'Тех отчет'!B394,'Детализация отчётов'!J:J,"Продажа",'Детализация отчётов'!K:K,"Продажа"),0)</f>
        <v>0</v>
      </c>
      <c r="H394" s="25" t="e">
        <f>INDEX('% выкупа'!B:B,MATCH(B394,'% выкупа'!A:A,0))</f>
        <v>#N/A</v>
      </c>
      <c r="I394" s="40">
        <f>IFERROR(INDEX(реклама!B:B,MATCH('Тех отчет'!B394,реклама!A:A,0)),0)</f>
        <v>0</v>
      </c>
      <c r="J394" s="24">
        <f>IFERROR(INDEX('Сумма по хранению'!B:B,MATCH(B394,'Сумма по хранению'!A:A,0)),0)</f>
        <v>0</v>
      </c>
      <c r="K394" s="24">
        <f>SUMIF('Детализация отчётов'!F:F,'Тех отчет'!B394, 'Детализация отчётов'!AK:AK)</f>
        <v>0</v>
      </c>
      <c r="L394" s="40" t="e">
        <f t="shared" si="50"/>
        <v>#DIV/0!</v>
      </c>
      <c r="M394" s="24" t="e">
        <f>INDEX('Остатки по складам'!B:B,MATCH(B394,'Остатки по складам'!A:A,0))</f>
        <v>#N/A</v>
      </c>
      <c r="N394" s="40">
        <f t="shared" si="51"/>
        <v>0</v>
      </c>
      <c r="O394" s="35">
        <f>SUMIF('Индекс локалицации'!A:A,'Тех отчет'!B394,'Индекс локалицации'!B:B)</f>
        <v>0</v>
      </c>
      <c r="P394" s="25" t="e">
        <f>AVERAGEIFS('Детализация отчётов'!W:W,'Детализация отчётов'!F:F,'Тех отчет'!B394,'Детализация отчётов'!J:J,"Продажа",'Детализация отчётов'!K:K,"Продажа")</f>
        <v>#DIV/0!</v>
      </c>
      <c r="Q394" s="23" t="e">
        <f>INDEX('Рейтинг по отзывам'!F:F,MATCH('Тех отчет'!B394,'Рейтинг по отзывам'!B:B,0))</f>
        <v>#N/A</v>
      </c>
      <c r="R394" s="26" t="e">
        <f>INDEX('рейтинг WB'!B:B,MATCH('Тех отчет'!B394,'рейтинг WB'!A:A,0))</f>
        <v>#N/A</v>
      </c>
      <c r="S394" s="27">
        <f>SUMIFS('Детализация отчётов'!AH:AH,'Детализация отчётов'!F:F,'Тех отчет'!B394,'Детализация отчётов'!J:J,"Продажа",'Детализация отчётов'!K:K,"Продажа")-SUMIFS('Детализация отчётов'!AH:AH,'Детализация отчётов'!F:F,'Тех отчет'!B394,'Детализация отчётов'!J:J,"Возврат",'Детализация отчётов'!K:K,"Возврат")</f>
        <v>0</v>
      </c>
      <c r="T394" s="23">
        <f>IFERROR(INDEX(Себестоимость!B:B,MATCH('Тех отчет'!B394,Себестоимость!A:A,0)),0)</f>
        <v>0</v>
      </c>
      <c r="U394" s="41" t="e">
        <f t="shared" si="52"/>
        <v>#DIV/0!</v>
      </c>
      <c r="V394" s="24">
        <f t="shared" si="55"/>
        <v>0</v>
      </c>
      <c r="W394" s="42">
        <f t="shared" si="53"/>
        <v>0</v>
      </c>
      <c r="X394" s="40" t="e">
        <f t="shared" si="54"/>
        <v>#DIV/0!</v>
      </c>
      <c r="Y394" s="23" t="e">
        <f>AVERAGEIFS('Детализация отчётов'!T:T,'Детализация отчётов'!F:F,'Тех отчет'!B394,'Детализация отчётов'!J:J,"Продажа",'Детализация отчётов'!K:K,"Продажа")</f>
        <v>#DIV/0!</v>
      </c>
      <c r="Z394" s="23">
        <f>SUMIF('Детализация отчётов'!F:F,'Тех отчет'!B394, 'Детализация отчётов'!AC:AC)</f>
        <v>0</v>
      </c>
      <c r="AA394" s="28"/>
      <c r="AB394" s="28"/>
      <c r="AC394" s="28"/>
      <c r="AD394" s="28"/>
      <c r="AE394" s="28"/>
      <c r="AF394" s="28"/>
    </row>
    <row r="395" spans="1:32" ht="27.6" thickBot="1">
      <c r="A395" s="23" t="s">
        <v>75</v>
      </c>
      <c r="B395" s="44" t="s">
        <v>438</v>
      </c>
      <c r="C395" s="24">
        <f>SUMIF(Продажи!F:F,'Тех отчет'!B395,Продажи!M:M)</f>
        <v>0</v>
      </c>
      <c r="D395" s="24">
        <f>SUMIF(Продажи!F:F,'Тех отчет'!B395,Продажи!L:L)</f>
        <v>0</v>
      </c>
      <c r="E395" s="24">
        <f>SUMIFS('Детализация отчётов'!T:T,'Детализация отчётов'!F:F,'Тех отчет'!B395,'Детализация отчётов'!J:J,"Продажа",'Детализация отчётов'!K:K,"Продажа")-SUMIFS('Детализация отчётов'!T:T,'Детализация отчётов'!F:F,'Тех отчет'!B395,'Детализация отчётов'!J:J,"Возврат",'Детализация отчётов'!K:K,"Возврат")</f>
        <v>0</v>
      </c>
      <c r="F395" s="24">
        <f>SUMIFS('Детализация отчётов'!N:N,'Детализация отчётов'!F:F,'Тех отчет'!B395,'Детализация отчётов'!J:J,"Продажа",'Детализация отчётов'!K:K,"Продажа")-SUMIFS('Детализация отчётов'!N:N,'Детализация отчётов'!F:F,'Тех отчет'!B395,'Детализация отчётов'!J:J,"Возврат",'Детализация отчётов'!K:K,"Возврат")</f>
        <v>0</v>
      </c>
      <c r="G395" s="24">
        <f>IFERROR(AVERAGEIFS('Детализация отчётов'!P:P,'Детализация отчётов'!F:F,'Тех отчет'!B395,'Детализация отчётов'!J:J,"Продажа",'Детализация отчётов'!K:K,"Продажа"),0)</f>
        <v>0</v>
      </c>
      <c r="H395" s="25" t="e">
        <f>INDEX('% выкупа'!B:B,MATCH(B395,'% выкупа'!A:A,0))</f>
        <v>#N/A</v>
      </c>
      <c r="I395" s="40">
        <f>IFERROR(INDEX(реклама!B:B,MATCH('Тех отчет'!B395,реклама!A:A,0)),0)</f>
        <v>0</v>
      </c>
      <c r="J395" s="24">
        <f>IFERROR(INDEX('Сумма по хранению'!B:B,MATCH(B395,'Сумма по хранению'!A:A,0)),0)</f>
        <v>0</v>
      </c>
      <c r="K395" s="24">
        <f>SUMIF('Детализация отчётов'!F:F,'Тех отчет'!B395, 'Детализация отчётов'!AK:AK)</f>
        <v>0</v>
      </c>
      <c r="L395" s="40" t="e">
        <f t="shared" si="50"/>
        <v>#DIV/0!</v>
      </c>
      <c r="M395" s="24" t="e">
        <f>INDEX('Остатки по складам'!B:B,MATCH(B395,'Остатки по складам'!A:A,0))</f>
        <v>#N/A</v>
      </c>
      <c r="N395" s="40">
        <f t="shared" si="51"/>
        <v>0</v>
      </c>
      <c r="O395" s="35">
        <f>SUMIF('Индекс локалицации'!A:A,'Тех отчет'!B395,'Индекс локалицации'!B:B)</f>
        <v>0</v>
      </c>
      <c r="P395" s="25" t="e">
        <f>AVERAGEIFS('Детализация отчётов'!W:W,'Детализация отчётов'!F:F,'Тех отчет'!B395,'Детализация отчётов'!J:J,"Продажа",'Детализация отчётов'!K:K,"Продажа")</f>
        <v>#DIV/0!</v>
      </c>
      <c r="Q395" s="23" t="e">
        <f>INDEX('Рейтинг по отзывам'!F:F,MATCH('Тех отчет'!B395,'Рейтинг по отзывам'!B:B,0))</f>
        <v>#N/A</v>
      </c>
      <c r="R395" s="26" t="e">
        <f>INDEX('рейтинг WB'!B:B,MATCH('Тех отчет'!B395,'рейтинг WB'!A:A,0))</f>
        <v>#N/A</v>
      </c>
      <c r="S395" s="27">
        <f>SUMIFS('Детализация отчётов'!AH:AH,'Детализация отчётов'!F:F,'Тех отчет'!B395,'Детализация отчётов'!J:J,"Продажа",'Детализация отчётов'!K:K,"Продажа")-SUMIFS('Детализация отчётов'!AH:AH,'Детализация отчётов'!F:F,'Тех отчет'!B395,'Детализация отчётов'!J:J,"Возврат",'Детализация отчётов'!K:K,"Возврат")</f>
        <v>0</v>
      </c>
      <c r="T395" s="23">
        <f>IFERROR(INDEX(Себестоимость!B:B,MATCH('Тех отчет'!B395,Себестоимость!A:A,0)),0)</f>
        <v>0</v>
      </c>
      <c r="U395" s="41" t="e">
        <f t="shared" si="52"/>
        <v>#DIV/0!</v>
      </c>
      <c r="V395" s="24">
        <f t="shared" si="55"/>
        <v>0</v>
      </c>
      <c r="W395" s="42">
        <f t="shared" si="53"/>
        <v>0</v>
      </c>
      <c r="X395" s="40" t="e">
        <f t="shared" si="54"/>
        <v>#DIV/0!</v>
      </c>
      <c r="Y395" s="23" t="e">
        <f>AVERAGEIFS('Детализация отчётов'!T:T,'Детализация отчётов'!F:F,'Тех отчет'!B395,'Детализация отчётов'!J:J,"Продажа",'Детализация отчётов'!K:K,"Продажа")</f>
        <v>#DIV/0!</v>
      </c>
      <c r="Z395" s="23">
        <f>SUMIF('Детализация отчётов'!F:F,'Тех отчет'!B395, 'Детализация отчётов'!AC:AC)</f>
        <v>0</v>
      </c>
      <c r="AA395" s="28"/>
      <c r="AB395" s="28"/>
      <c r="AC395" s="28"/>
      <c r="AD395" s="28"/>
      <c r="AE395" s="28"/>
      <c r="AF395" s="28"/>
    </row>
    <row r="396" spans="1:32" ht="27.6" thickBot="1">
      <c r="A396" s="23" t="s">
        <v>75</v>
      </c>
      <c r="B396" s="44" t="s">
        <v>437</v>
      </c>
      <c r="C396" s="24">
        <f>SUMIF(Продажи!F:F,'Тех отчет'!B396,Продажи!M:M)</f>
        <v>0</v>
      </c>
      <c r="D396" s="24">
        <f>SUMIF(Продажи!F:F,'Тех отчет'!B396,Продажи!L:L)</f>
        <v>0</v>
      </c>
      <c r="E396" s="24">
        <f>SUMIFS('Детализация отчётов'!T:T,'Детализация отчётов'!F:F,'Тех отчет'!B396,'Детализация отчётов'!J:J,"Продажа",'Детализация отчётов'!K:K,"Продажа")-SUMIFS('Детализация отчётов'!T:T,'Детализация отчётов'!F:F,'Тех отчет'!B396,'Детализация отчётов'!J:J,"Возврат",'Детализация отчётов'!K:K,"Возврат")</f>
        <v>0</v>
      </c>
      <c r="F396" s="24">
        <f>SUMIFS('Детализация отчётов'!N:N,'Детализация отчётов'!F:F,'Тех отчет'!B396,'Детализация отчётов'!J:J,"Продажа",'Детализация отчётов'!K:K,"Продажа")-SUMIFS('Детализация отчётов'!N:N,'Детализация отчётов'!F:F,'Тех отчет'!B396,'Детализация отчётов'!J:J,"Возврат",'Детализация отчётов'!K:K,"Возврат")</f>
        <v>0</v>
      </c>
      <c r="G396" s="24">
        <f>IFERROR(AVERAGEIFS('Детализация отчётов'!P:P,'Детализация отчётов'!F:F,'Тех отчет'!B396,'Детализация отчётов'!J:J,"Продажа",'Детализация отчётов'!K:K,"Продажа"),0)</f>
        <v>0</v>
      </c>
      <c r="H396" s="25" t="e">
        <f>INDEX('% выкупа'!B:B,MATCH(B396,'% выкупа'!A:A,0))</f>
        <v>#N/A</v>
      </c>
      <c r="I396" s="40">
        <f>IFERROR(INDEX(реклама!B:B,MATCH('Тех отчет'!B396,реклама!A:A,0)),0)</f>
        <v>0</v>
      </c>
      <c r="J396" s="24">
        <f>IFERROR(INDEX('Сумма по хранению'!B:B,MATCH(B396,'Сумма по хранению'!A:A,0)),0)</f>
        <v>0</v>
      </c>
      <c r="K396" s="24">
        <f>SUMIF('Детализация отчётов'!F:F,'Тех отчет'!B396, 'Детализация отчётов'!AK:AK)</f>
        <v>0</v>
      </c>
      <c r="L396" s="40" t="e">
        <f t="shared" si="50"/>
        <v>#DIV/0!</v>
      </c>
      <c r="M396" s="24" t="e">
        <f>INDEX('Остатки по складам'!B:B,MATCH(B396,'Остатки по складам'!A:A,0))</f>
        <v>#N/A</v>
      </c>
      <c r="N396" s="40">
        <f t="shared" si="51"/>
        <v>0</v>
      </c>
      <c r="O396" s="35">
        <f>SUMIF('Индекс локалицации'!A:A,'Тех отчет'!B396,'Индекс локалицации'!B:B)</f>
        <v>0</v>
      </c>
      <c r="P396" s="25" t="e">
        <f>AVERAGEIFS('Детализация отчётов'!W:W,'Детализация отчётов'!F:F,'Тех отчет'!B396,'Детализация отчётов'!J:J,"Продажа",'Детализация отчётов'!K:K,"Продажа")</f>
        <v>#DIV/0!</v>
      </c>
      <c r="Q396" s="23" t="e">
        <f>INDEX('Рейтинг по отзывам'!F:F,MATCH('Тех отчет'!B396,'Рейтинг по отзывам'!B:B,0))</f>
        <v>#N/A</v>
      </c>
      <c r="R396" s="26" t="e">
        <f>INDEX('рейтинг WB'!B:B,MATCH('Тех отчет'!B396,'рейтинг WB'!A:A,0))</f>
        <v>#N/A</v>
      </c>
      <c r="S396" s="27">
        <f>SUMIFS('Детализация отчётов'!AH:AH,'Детализация отчётов'!F:F,'Тех отчет'!B396,'Детализация отчётов'!J:J,"Продажа",'Детализация отчётов'!K:K,"Продажа")-SUMIFS('Детализация отчётов'!AH:AH,'Детализация отчётов'!F:F,'Тех отчет'!B396,'Детализация отчётов'!J:J,"Возврат",'Детализация отчётов'!K:K,"Возврат")</f>
        <v>0</v>
      </c>
      <c r="T396" s="23">
        <f>IFERROR(INDEX(Себестоимость!B:B,MATCH('Тех отчет'!B396,Себестоимость!A:A,0)),0)</f>
        <v>0</v>
      </c>
      <c r="U396" s="41" t="e">
        <f t="shared" si="52"/>
        <v>#DIV/0!</v>
      </c>
      <c r="V396" s="24">
        <f t="shared" si="55"/>
        <v>0</v>
      </c>
      <c r="W396" s="42">
        <f t="shared" si="53"/>
        <v>0</v>
      </c>
      <c r="X396" s="40" t="e">
        <f t="shared" si="54"/>
        <v>#DIV/0!</v>
      </c>
      <c r="Y396" s="23" t="e">
        <f>AVERAGEIFS('Детализация отчётов'!T:T,'Детализация отчётов'!F:F,'Тех отчет'!B396,'Детализация отчётов'!J:J,"Продажа",'Детализация отчётов'!K:K,"Продажа")</f>
        <v>#DIV/0!</v>
      </c>
      <c r="Z396" s="23">
        <f>SUMIF('Детализация отчётов'!F:F,'Тех отчет'!B396, 'Детализация отчётов'!AC:AC)</f>
        <v>0</v>
      </c>
      <c r="AA396" s="28"/>
      <c r="AB396" s="28"/>
      <c r="AC396" s="28"/>
      <c r="AD396" s="28"/>
      <c r="AE396" s="28"/>
      <c r="AF396" s="28"/>
    </row>
    <row r="397" spans="1:32" ht="27.6" thickBot="1">
      <c r="A397" s="23" t="s">
        <v>75</v>
      </c>
      <c r="B397" s="44" t="s">
        <v>436</v>
      </c>
      <c r="C397" s="24">
        <f>SUMIF(Продажи!F:F,'Тех отчет'!B397,Продажи!M:M)</f>
        <v>0</v>
      </c>
      <c r="D397" s="24">
        <f>SUMIF(Продажи!F:F,'Тех отчет'!B397,Продажи!L:L)</f>
        <v>0</v>
      </c>
      <c r="E397" s="24">
        <f>SUMIFS('Детализация отчётов'!T:T,'Детализация отчётов'!F:F,'Тех отчет'!B397,'Детализация отчётов'!J:J,"Продажа",'Детализация отчётов'!K:K,"Продажа")-SUMIFS('Детализация отчётов'!T:T,'Детализация отчётов'!F:F,'Тех отчет'!B397,'Детализация отчётов'!J:J,"Возврат",'Детализация отчётов'!K:K,"Возврат")</f>
        <v>0</v>
      </c>
      <c r="F397" s="24">
        <f>SUMIFS('Детализация отчётов'!N:N,'Детализация отчётов'!F:F,'Тех отчет'!B397,'Детализация отчётов'!J:J,"Продажа",'Детализация отчётов'!K:K,"Продажа")-SUMIFS('Детализация отчётов'!N:N,'Детализация отчётов'!F:F,'Тех отчет'!B397,'Детализация отчётов'!J:J,"Возврат",'Детализация отчётов'!K:K,"Возврат")</f>
        <v>0</v>
      </c>
      <c r="G397" s="24">
        <f>IFERROR(AVERAGEIFS('Детализация отчётов'!P:P,'Детализация отчётов'!F:F,'Тех отчет'!B397,'Детализация отчётов'!J:J,"Продажа",'Детализация отчётов'!K:K,"Продажа"),0)</f>
        <v>0</v>
      </c>
      <c r="H397" s="25" t="e">
        <f>INDEX('% выкупа'!B:B,MATCH(B397,'% выкупа'!A:A,0))</f>
        <v>#N/A</v>
      </c>
      <c r="I397" s="40">
        <f>IFERROR(INDEX(реклама!B:B,MATCH('Тех отчет'!B397,реклама!A:A,0)),0)</f>
        <v>0</v>
      </c>
      <c r="J397" s="24">
        <f>IFERROR(INDEX('Сумма по хранению'!B:B,MATCH(B397,'Сумма по хранению'!A:A,0)),0)</f>
        <v>0</v>
      </c>
      <c r="K397" s="24">
        <f>SUMIF('Детализация отчётов'!F:F,'Тех отчет'!B397, 'Детализация отчётов'!AK:AK)</f>
        <v>0</v>
      </c>
      <c r="L397" s="40" t="e">
        <f t="shared" ref="L397:L400" si="56">K397/F397</f>
        <v>#DIV/0!</v>
      </c>
      <c r="M397" s="24" t="e">
        <f>INDEX('Остатки по складам'!B:B,MATCH(B397,'Остатки по складам'!A:A,0))</f>
        <v>#N/A</v>
      </c>
      <c r="N397" s="40">
        <f t="shared" ref="N397:N400" si="57">IFERROR(M397/F397*7,0)</f>
        <v>0</v>
      </c>
      <c r="O397" s="35">
        <f>SUMIF('Индекс локалицации'!A:A,'Тех отчет'!B397,'Индекс локалицации'!B:B)</f>
        <v>0</v>
      </c>
      <c r="P397" s="25" t="e">
        <f>AVERAGEIFS('Детализация отчётов'!W:W,'Детализация отчётов'!F:F,'Тех отчет'!B397,'Детализация отчётов'!J:J,"Продажа",'Детализация отчётов'!K:K,"Продажа")</f>
        <v>#DIV/0!</v>
      </c>
      <c r="Q397" s="23" t="e">
        <f>INDEX('Рейтинг по отзывам'!F:F,MATCH('Тех отчет'!B397,'Рейтинг по отзывам'!B:B,0))</f>
        <v>#N/A</v>
      </c>
      <c r="R397" s="26" t="e">
        <f>INDEX('рейтинг WB'!B:B,MATCH('Тех отчет'!B397,'рейтинг WB'!A:A,0))</f>
        <v>#N/A</v>
      </c>
      <c r="S397" s="27">
        <f>SUMIFS('Детализация отчётов'!AH:AH,'Детализация отчётов'!F:F,'Тех отчет'!B397,'Детализация отчётов'!J:J,"Продажа",'Детализация отчётов'!K:K,"Продажа")-SUMIFS('Детализация отчётов'!AH:AH,'Детализация отчётов'!F:F,'Тех отчет'!B397,'Детализация отчётов'!J:J,"Возврат",'Детализация отчётов'!K:K,"Возврат")</f>
        <v>0</v>
      </c>
      <c r="T397" s="23">
        <f>IFERROR(INDEX(Себестоимость!B:B,MATCH('Тех отчет'!B397,Себестоимость!A:A,0)),0)</f>
        <v>0</v>
      </c>
      <c r="U397" s="41" t="e">
        <f t="shared" ref="U397:U400" si="58">V397/E397</f>
        <v>#DIV/0!</v>
      </c>
      <c r="V397" s="24">
        <f t="shared" si="55"/>
        <v>0</v>
      </c>
      <c r="W397" s="42">
        <f t="shared" ref="W397:W400" si="59">(G397*F397)*$W$2</f>
        <v>0</v>
      </c>
      <c r="X397" s="40" t="e">
        <f t="shared" ref="X397:X400" si="60">V397/F397</f>
        <v>#DIV/0!</v>
      </c>
      <c r="Y397" s="23" t="e">
        <f>AVERAGEIFS('Детализация отчётов'!T:T,'Детализация отчётов'!F:F,'Тех отчет'!B397,'Детализация отчётов'!J:J,"Продажа",'Детализация отчётов'!K:K,"Продажа")</f>
        <v>#DIV/0!</v>
      </c>
      <c r="Z397" s="23">
        <f>SUMIF('Детализация отчётов'!F:F,'Тех отчет'!B397, 'Детализация отчётов'!AC:AC)</f>
        <v>0</v>
      </c>
      <c r="AA397" s="28"/>
      <c r="AB397" s="28"/>
      <c r="AC397" s="28"/>
      <c r="AD397" s="28"/>
      <c r="AE397" s="28"/>
      <c r="AF397" s="28"/>
    </row>
    <row r="398" spans="1:32" ht="27.6" thickBot="1">
      <c r="A398" s="23" t="s">
        <v>75</v>
      </c>
      <c r="B398" s="44" t="s">
        <v>450</v>
      </c>
      <c r="C398" s="24">
        <f>SUMIF(Продажи!F:F,'Тех отчет'!B398,Продажи!M:M)</f>
        <v>0</v>
      </c>
      <c r="D398" s="24">
        <f>SUMIF(Продажи!F:F,'Тех отчет'!B398,Продажи!L:L)</f>
        <v>0</v>
      </c>
      <c r="E398" s="24">
        <f>SUMIFS('Детализация отчётов'!T:T,'Детализация отчётов'!F:F,'Тех отчет'!B398,'Детализация отчётов'!J:J,"Продажа",'Детализация отчётов'!K:K,"Продажа")-SUMIFS('Детализация отчётов'!T:T,'Детализация отчётов'!F:F,'Тех отчет'!B398,'Детализация отчётов'!J:J,"Возврат",'Детализация отчётов'!K:K,"Возврат")</f>
        <v>0</v>
      </c>
      <c r="F398" s="24">
        <f>SUMIFS('Детализация отчётов'!N:N,'Детализация отчётов'!F:F,'Тех отчет'!B398,'Детализация отчётов'!J:J,"Продажа",'Детализация отчётов'!K:K,"Продажа")-SUMIFS('Детализация отчётов'!N:N,'Детализация отчётов'!F:F,'Тех отчет'!B398,'Детализация отчётов'!J:J,"Возврат",'Детализация отчётов'!K:K,"Возврат")</f>
        <v>0</v>
      </c>
      <c r="G398" s="24">
        <f>IFERROR(AVERAGEIFS('Детализация отчётов'!P:P,'Детализация отчётов'!F:F,'Тех отчет'!B398,'Детализация отчётов'!J:J,"Продажа",'Детализация отчётов'!K:K,"Продажа"),0)</f>
        <v>0</v>
      </c>
      <c r="H398" s="25" t="e">
        <f>INDEX('% выкупа'!B:B,MATCH(B398,'% выкупа'!A:A,0))</f>
        <v>#N/A</v>
      </c>
      <c r="I398" s="40">
        <f>IFERROR(INDEX(реклама!B:B,MATCH('Тех отчет'!B398,реклама!A:A,0)),0)</f>
        <v>0</v>
      </c>
      <c r="J398" s="24">
        <f>IFERROR(INDEX('Сумма по хранению'!B:B,MATCH(B398,'Сумма по хранению'!A:A,0)),0)</f>
        <v>0</v>
      </c>
      <c r="K398" s="24">
        <f>SUMIF('Детализация отчётов'!F:F,'Тех отчет'!B398, 'Детализация отчётов'!AK:AK)</f>
        <v>0</v>
      </c>
      <c r="L398" s="40" t="e">
        <f t="shared" si="56"/>
        <v>#DIV/0!</v>
      </c>
      <c r="M398" s="24" t="e">
        <f>INDEX('Остатки по складам'!B:B,MATCH(B398,'Остатки по складам'!A:A,0))</f>
        <v>#N/A</v>
      </c>
      <c r="N398" s="40">
        <f t="shared" si="57"/>
        <v>0</v>
      </c>
      <c r="O398" s="35">
        <f>SUMIF('Индекс локалицации'!A:A,'Тех отчет'!B398,'Индекс локалицации'!B:B)</f>
        <v>0</v>
      </c>
      <c r="P398" s="25" t="e">
        <f>AVERAGEIFS('Детализация отчётов'!W:W,'Детализация отчётов'!F:F,'Тех отчет'!B398,'Детализация отчётов'!J:J,"Продажа",'Детализация отчётов'!K:K,"Продажа")</f>
        <v>#DIV/0!</v>
      </c>
      <c r="Q398" s="23" t="e">
        <f>INDEX('Рейтинг по отзывам'!F:F,MATCH('Тех отчет'!B398,'Рейтинг по отзывам'!B:B,0))</f>
        <v>#N/A</v>
      </c>
      <c r="R398" s="26" t="e">
        <f>INDEX('рейтинг WB'!B:B,MATCH('Тех отчет'!B398,'рейтинг WB'!A:A,0))</f>
        <v>#N/A</v>
      </c>
      <c r="S398" s="27">
        <f>SUMIFS('Детализация отчётов'!AH:AH,'Детализация отчётов'!F:F,'Тех отчет'!B398,'Детализация отчётов'!J:J,"Продажа",'Детализация отчётов'!K:K,"Продажа")-SUMIFS('Детализация отчётов'!AH:AH,'Детализация отчётов'!F:F,'Тех отчет'!B398,'Детализация отчётов'!J:J,"Возврат",'Детализация отчётов'!K:K,"Возврат")</f>
        <v>0</v>
      </c>
      <c r="T398" s="23">
        <f>IFERROR(INDEX(Себестоимость!B:B,MATCH('Тех отчет'!B398,Себестоимость!A:A,0)),0)</f>
        <v>0</v>
      </c>
      <c r="U398" s="41" t="e">
        <f t="shared" si="58"/>
        <v>#DIV/0!</v>
      </c>
      <c r="V398" s="24">
        <f t="shared" si="55"/>
        <v>0</v>
      </c>
      <c r="W398" s="42">
        <f t="shared" si="59"/>
        <v>0</v>
      </c>
      <c r="X398" s="40" t="e">
        <f t="shared" si="60"/>
        <v>#DIV/0!</v>
      </c>
      <c r="Y398" s="23" t="e">
        <f>AVERAGEIFS('Детализация отчётов'!T:T,'Детализация отчётов'!F:F,'Тех отчет'!B398,'Детализация отчётов'!J:J,"Продажа",'Детализация отчётов'!K:K,"Продажа")</f>
        <v>#DIV/0!</v>
      </c>
      <c r="Z398" s="23">
        <f>SUMIF('Детализация отчётов'!F:F,'Тех отчет'!B398, 'Детализация отчётов'!AC:AC)</f>
        <v>0</v>
      </c>
      <c r="AA398" s="28"/>
      <c r="AB398" s="28"/>
      <c r="AC398" s="28"/>
      <c r="AD398" s="28"/>
      <c r="AE398" s="28"/>
      <c r="AF398" s="28"/>
    </row>
    <row r="399" spans="1:32" ht="15" thickBot="1">
      <c r="A399" s="23" t="s">
        <v>624</v>
      </c>
      <c r="B399" s="44" t="s">
        <v>445</v>
      </c>
      <c r="C399" s="24">
        <f>SUMIF(Продажи!F:F,'Тех отчет'!B399,Продажи!M:M)</f>
        <v>0</v>
      </c>
      <c r="D399" s="24">
        <f>SUMIF(Продажи!F:F,'Тех отчет'!B399,Продажи!L:L)</f>
        <v>0</v>
      </c>
      <c r="E399" s="24">
        <f>SUMIFS('Детализация отчётов'!T:T,'Детализация отчётов'!F:F,'Тех отчет'!B399,'Детализация отчётов'!J:J,"Продажа",'Детализация отчётов'!K:K,"Продажа")-SUMIFS('Детализация отчётов'!T:T,'Детализация отчётов'!F:F,'Тех отчет'!B399,'Детализация отчётов'!J:J,"Возврат",'Детализация отчётов'!K:K,"Возврат")</f>
        <v>0</v>
      </c>
      <c r="F399" s="24">
        <f>SUMIFS('Детализация отчётов'!N:N,'Детализация отчётов'!F:F,'Тех отчет'!B399,'Детализация отчётов'!J:J,"Продажа",'Детализация отчётов'!K:K,"Продажа")-SUMIFS('Детализация отчётов'!N:N,'Детализация отчётов'!F:F,'Тех отчет'!B399,'Детализация отчётов'!J:J,"Возврат",'Детализация отчётов'!K:K,"Возврат")</f>
        <v>0</v>
      </c>
      <c r="G399" s="24">
        <f>IFERROR(AVERAGEIFS('Детализация отчётов'!P:P,'Детализация отчётов'!F:F,'Тех отчет'!B399,'Детализация отчётов'!J:J,"Продажа",'Детализация отчётов'!K:K,"Продажа"),0)</f>
        <v>0</v>
      </c>
      <c r="H399" s="25" t="e">
        <f>INDEX('% выкупа'!B:B,MATCH(B399,'% выкупа'!A:A,0))</f>
        <v>#N/A</v>
      </c>
      <c r="I399" s="40">
        <f>IFERROR(INDEX(реклама!B:B,MATCH('Тех отчет'!B399,реклама!A:A,0)),0)</f>
        <v>0</v>
      </c>
      <c r="J399" s="24">
        <f>IFERROR(INDEX('Сумма по хранению'!B:B,MATCH(B399,'Сумма по хранению'!A:A,0)),0)</f>
        <v>0</v>
      </c>
      <c r="K399" s="24">
        <f>SUMIF('Детализация отчётов'!F:F,'Тех отчет'!B399, 'Детализация отчётов'!AK:AK)</f>
        <v>0</v>
      </c>
      <c r="L399" s="40" t="e">
        <f t="shared" si="56"/>
        <v>#DIV/0!</v>
      </c>
      <c r="M399" s="24" t="e">
        <f>INDEX('Остатки по складам'!B:B,MATCH(B399,'Остатки по складам'!A:A,0))</f>
        <v>#N/A</v>
      </c>
      <c r="N399" s="40">
        <f t="shared" si="57"/>
        <v>0</v>
      </c>
      <c r="O399" s="35">
        <f>SUMIF('Индекс локалицации'!A:A,'Тех отчет'!B399,'Индекс локалицации'!B:B)</f>
        <v>0</v>
      </c>
      <c r="P399" s="25" t="e">
        <f>AVERAGEIFS('Детализация отчётов'!W:W,'Детализация отчётов'!F:F,'Тех отчет'!B399,'Детализация отчётов'!J:J,"Продажа",'Детализация отчётов'!K:K,"Продажа")</f>
        <v>#DIV/0!</v>
      </c>
      <c r="Q399" s="23" t="e">
        <f>INDEX('Рейтинг по отзывам'!F:F,MATCH('Тех отчет'!B399,'Рейтинг по отзывам'!B:B,0))</f>
        <v>#N/A</v>
      </c>
      <c r="R399" s="26" t="e">
        <f>INDEX('рейтинг WB'!B:B,MATCH('Тех отчет'!B399,'рейтинг WB'!A:A,0))</f>
        <v>#N/A</v>
      </c>
      <c r="S399" s="27">
        <f>SUMIFS('Детализация отчётов'!AH:AH,'Детализация отчётов'!F:F,'Тех отчет'!B399,'Детализация отчётов'!J:J,"Продажа",'Детализация отчётов'!K:K,"Продажа")-SUMIFS('Детализация отчётов'!AH:AH,'Детализация отчётов'!F:F,'Тех отчет'!B399,'Детализация отчётов'!J:J,"Возврат",'Детализация отчётов'!K:K,"Возврат")</f>
        <v>0</v>
      </c>
      <c r="T399" s="23">
        <f>IFERROR(INDEX(Себестоимость!B:B,MATCH('Тех отчет'!B399,Себестоимость!A:A,0)),0)</f>
        <v>0</v>
      </c>
      <c r="U399" s="41" t="e">
        <f t="shared" si="58"/>
        <v>#DIV/0!</v>
      </c>
      <c r="V399" s="24">
        <f t="shared" si="55"/>
        <v>0</v>
      </c>
      <c r="W399" s="42">
        <f t="shared" si="59"/>
        <v>0</v>
      </c>
      <c r="X399" s="40" t="e">
        <f t="shared" si="60"/>
        <v>#DIV/0!</v>
      </c>
      <c r="Y399" s="23" t="e">
        <f>AVERAGEIFS('Детализация отчётов'!T:T,'Детализация отчётов'!F:F,'Тех отчет'!B399,'Детализация отчётов'!J:J,"Продажа",'Детализация отчётов'!K:K,"Продажа")</f>
        <v>#DIV/0!</v>
      </c>
      <c r="Z399" s="23">
        <f>SUMIF('Детализация отчётов'!F:F,'Тех отчет'!B399, 'Детализация отчётов'!AC:AC)</f>
        <v>0</v>
      </c>
      <c r="AA399" s="28"/>
      <c r="AB399" s="28"/>
      <c r="AC399" s="28"/>
      <c r="AD399" s="28"/>
      <c r="AE399" s="28"/>
      <c r="AF399" s="28"/>
    </row>
    <row r="400" spans="1:32" ht="15" thickBot="1">
      <c r="A400" s="23" t="s">
        <v>624</v>
      </c>
      <c r="B400" s="44" t="s">
        <v>444</v>
      </c>
      <c r="C400" s="24">
        <f>SUMIF(Продажи!F:F,'Тех отчет'!B400,Продажи!M:M)</f>
        <v>0</v>
      </c>
      <c r="D400" s="24">
        <f>SUMIF(Продажи!F:F,'Тех отчет'!B400,Продажи!L:L)</f>
        <v>0</v>
      </c>
      <c r="E400" s="24">
        <f>SUMIFS('Детализация отчётов'!T:T,'Детализация отчётов'!F:F,'Тех отчет'!B400,'Детализация отчётов'!J:J,"Продажа",'Детализация отчётов'!K:K,"Продажа")-SUMIFS('Детализация отчётов'!T:T,'Детализация отчётов'!F:F,'Тех отчет'!B400,'Детализация отчётов'!J:J,"Возврат",'Детализация отчётов'!K:K,"Возврат")</f>
        <v>0</v>
      </c>
      <c r="F400" s="24">
        <f>SUMIFS('Детализация отчётов'!N:N,'Детализация отчётов'!F:F,'Тех отчет'!B400,'Детализация отчётов'!J:J,"Продажа",'Детализация отчётов'!K:K,"Продажа")-SUMIFS('Детализация отчётов'!N:N,'Детализация отчётов'!F:F,'Тех отчет'!B400,'Детализация отчётов'!J:J,"Возврат",'Детализация отчётов'!K:K,"Возврат")</f>
        <v>0</v>
      </c>
      <c r="G400" s="24">
        <f>IFERROR(AVERAGEIFS('Детализация отчётов'!P:P,'Детализация отчётов'!F:F,'Тех отчет'!B400,'Детализация отчётов'!J:J,"Продажа",'Детализация отчётов'!K:K,"Продажа"),0)</f>
        <v>0</v>
      </c>
      <c r="H400" s="25" t="e">
        <f>INDEX('% выкупа'!B:B,MATCH(B400,'% выкупа'!A:A,0))</f>
        <v>#N/A</v>
      </c>
      <c r="I400" s="40">
        <f>IFERROR(INDEX(реклама!B:B,MATCH('Тех отчет'!B400,реклама!A:A,0)),0)</f>
        <v>0</v>
      </c>
      <c r="J400" s="24">
        <f>IFERROR(INDEX('Сумма по хранению'!B:B,MATCH(B400,'Сумма по хранению'!A:A,0)),0)</f>
        <v>0</v>
      </c>
      <c r="K400" s="24">
        <f>SUMIF('Детализация отчётов'!F:F,'Тех отчет'!B400, 'Детализация отчётов'!AK:AK)</f>
        <v>0</v>
      </c>
      <c r="L400" s="40" t="e">
        <f t="shared" si="56"/>
        <v>#DIV/0!</v>
      </c>
      <c r="M400" s="24" t="e">
        <f>INDEX('Остатки по складам'!B:B,MATCH(B400,'Остатки по складам'!A:A,0))</f>
        <v>#N/A</v>
      </c>
      <c r="N400" s="40">
        <f t="shared" si="57"/>
        <v>0</v>
      </c>
      <c r="O400" s="35">
        <f>SUMIF('Индекс локалицации'!A:A,'Тех отчет'!B400,'Индекс локалицации'!B:B)</f>
        <v>0</v>
      </c>
      <c r="P400" s="25" t="e">
        <f>AVERAGEIFS('Детализация отчётов'!W:W,'Детализация отчётов'!F:F,'Тех отчет'!B400,'Детализация отчётов'!J:J,"Продажа",'Детализация отчётов'!K:K,"Продажа")</f>
        <v>#DIV/0!</v>
      </c>
      <c r="Q400" s="23" t="e">
        <f>INDEX('Рейтинг по отзывам'!F:F,MATCH('Тех отчет'!B400,'Рейтинг по отзывам'!B:B,0))</f>
        <v>#N/A</v>
      </c>
      <c r="R400" s="26" t="e">
        <f>INDEX('рейтинг WB'!B:B,MATCH('Тех отчет'!B400,'рейтинг WB'!A:A,0))</f>
        <v>#N/A</v>
      </c>
      <c r="S400" s="27">
        <f>SUMIFS('Детализация отчётов'!AH:AH,'Детализация отчётов'!F:F,'Тех отчет'!B400,'Детализация отчётов'!J:J,"Продажа",'Детализация отчётов'!K:K,"Продажа")-SUMIFS('Детализация отчётов'!AH:AH,'Детализация отчётов'!F:F,'Тех отчет'!B400,'Детализация отчётов'!J:J,"Возврат",'Детализация отчётов'!K:K,"Возврат")</f>
        <v>0</v>
      </c>
      <c r="T400" s="23">
        <f>IFERROR(INDEX(Себестоимость!B:B,MATCH('Тех отчет'!B400,Себестоимость!A:A,0)),0)</f>
        <v>0</v>
      </c>
      <c r="U400" s="41" t="e">
        <f t="shared" si="58"/>
        <v>#DIV/0!</v>
      </c>
      <c r="V400" s="24">
        <f t="shared" si="55"/>
        <v>0</v>
      </c>
      <c r="W400" s="42">
        <f t="shared" si="59"/>
        <v>0</v>
      </c>
      <c r="X400" s="40" t="e">
        <f t="shared" si="60"/>
        <v>#DIV/0!</v>
      </c>
      <c r="Y400" s="23" t="e">
        <f>AVERAGEIFS('Детализация отчётов'!T:T,'Детализация отчётов'!F:F,'Тех отчет'!B400,'Детализация отчётов'!J:J,"Продажа",'Детализация отчётов'!K:K,"Продажа")</f>
        <v>#DIV/0!</v>
      </c>
      <c r="Z400" s="23">
        <f>SUMIF('Детализация отчётов'!F:F,'Тех отчет'!B400, 'Детализация отчётов'!AC:AC)</f>
        <v>0</v>
      </c>
      <c r="AA400" s="28"/>
      <c r="AB400" s="28"/>
      <c r="AC400" s="28"/>
      <c r="AD400" s="28"/>
      <c r="AE400" s="28"/>
      <c r="AF400" s="28"/>
    </row>
    <row r="401" spans="1:32" ht="15" thickBot="1">
      <c r="A401" s="23" t="s">
        <v>120</v>
      </c>
      <c r="B401" s="44" t="s">
        <v>454</v>
      </c>
      <c r="C401" s="24">
        <f>SUMIF(Продажи!F:F,'Тех отчет'!B401,Продажи!M:M)</f>
        <v>0</v>
      </c>
      <c r="D401" s="24">
        <f>SUMIF(Продажи!F:F,'Тех отчет'!B401,Продажи!L:L)</f>
        <v>0</v>
      </c>
      <c r="E401" s="24">
        <f>SUMIFS('Детализация отчётов'!T:T,'Детализация отчётов'!F:F,'Тех отчет'!B401,'Детализация отчётов'!J:J,"Продажа",'Детализация отчётов'!K:K,"Продажа")-SUMIFS('Детализация отчётов'!T:T,'Детализация отчётов'!F:F,'Тех отчет'!B401,'Детализация отчётов'!J:J,"Возврат",'Детализация отчётов'!K:K,"Возврат")</f>
        <v>0</v>
      </c>
      <c r="F401" s="24">
        <f>SUMIFS('Детализация отчётов'!N:N,'Детализация отчётов'!F:F,'Тех отчет'!B401,'Детализация отчётов'!J:J,"Продажа",'Детализация отчётов'!K:K,"Продажа")-SUMIFS('Детализация отчётов'!N:N,'Детализация отчётов'!F:F,'Тех отчет'!B401,'Детализация отчётов'!J:J,"Возврат",'Детализация отчётов'!K:K,"Возврат")</f>
        <v>0</v>
      </c>
      <c r="G401" s="24">
        <f>IFERROR(AVERAGEIFS('Детализация отчётов'!P:P,'Детализация отчётов'!F:F,'Тех отчет'!B401,'Детализация отчётов'!J:J,"Продажа",'Детализация отчётов'!K:K,"Продажа"),0)</f>
        <v>0</v>
      </c>
      <c r="H401" s="25" t="e">
        <f>INDEX('% выкупа'!B:B,MATCH(B401,'% выкупа'!A:A,0))</f>
        <v>#N/A</v>
      </c>
      <c r="I401" s="40">
        <f>IFERROR(INDEX(реклама!B:B,MATCH('Тех отчет'!B401,реклама!A:A,0)),0)</f>
        <v>0</v>
      </c>
      <c r="J401" s="24">
        <f>IFERROR(INDEX('Сумма по хранению'!B:B,MATCH(B401,'Сумма по хранению'!A:A,0)),0)</f>
        <v>0</v>
      </c>
      <c r="K401" s="24">
        <f>SUMIF('Детализация отчётов'!F:F,'Тех отчет'!B401, 'Детализация отчётов'!AK:AK)</f>
        <v>0</v>
      </c>
      <c r="L401" s="40" t="e">
        <f t="shared" ref="L401:L402" si="61">K401/F401</f>
        <v>#DIV/0!</v>
      </c>
      <c r="M401" s="24" t="e">
        <f>INDEX('Остатки по складам'!B:B,MATCH(B401,'Остатки по складам'!A:A,0))</f>
        <v>#N/A</v>
      </c>
      <c r="N401" s="40">
        <f t="shared" ref="N401:N402" si="62">IFERROR(M401/F401*7,0)</f>
        <v>0</v>
      </c>
      <c r="O401" s="35">
        <f>SUMIF('Индекс локалицации'!A:A,'Тех отчет'!B401,'Индекс локалицации'!B:B)</f>
        <v>0</v>
      </c>
      <c r="P401" s="25" t="e">
        <f>AVERAGEIFS('Детализация отчётов'!W:W,'Детализация отчётов'!F:F,'Тех отчет'!B401,'Детализация отчётов'!J:J,"Продажа",'Детализация отчётов'!K:K,"Продажа")</f>
        <v>#DIV/0!</v>
      </c>
      <c r="Q401" s="23" t="e">
        <f>INDEX('Рейтинг по отзывам'!F:F,MATCH('Тех отчет'!B401,'Рейтинг по отзывам'!B:B,0))</f>
        <v>#N/A</v>
      </c>
      <c r="R401" s="26" t="e">
        <f>INDEX('рейтинг WB'!B:B,MATCH('Тех отчет'!B401,'рейтинг WB'!A:A,0))</f>
        <v>#N/A</v>
      </c>
      <c r="S401" s="27">
        <f>SUMIFS('Детализация отчётов'!AH:AH,'Детализация отчётов'!F:F,'Тех отчет'!B401,'Детализация отчётов'!J:J,"Продажа",'Детализация отчётов'!K:K,"Продажа")-SUMIFS('Детализация отчётов'!AH:AH,'Детализация отчётов'!F:F,'Тех отчет'!B401,'Детализация отчётов'!J:J,"Возврат",'Детализация отчётов'!K:K,"Возврат")</f>
        <v>0</v>
      </c>
      <c r="T401" s="23">
        <f>IFERROR(INDEX(Себестоимость!B:B,MATCH('Тех отчет'!B401,Себестоимость!A:A,0)),0)</f>
        <v>0</v>
      </c>
      <c r="U401" s="41" t="e">
        <f t="shared" ref="U401:U402" si="63">V401/E401</f>
        <v>#DIV/0!</v>
      </c>
      <c r="V401" s="24">
        <f t="shared" si="55"/>
        <v>0</v>
      </c>
      <c r="W401" s="42">
        <f t="shared" ref="W401:W402" si="64">(G401*F401)*$W$2</f>
        <v>0</v>
      </c>
      <c r="X401" s="40" t="e">
        <f t="shared" ref="X401:X402" si="65">V401/F401</f>
        <v>#DIV/0!</v>
      </c>
      <c r="Y401" s="23" t="e">
        <f>AVERAGEIFS('Детализация отчётов'!T:T,'Детализация отчётов'!F:F,'Тех отчет'!B401,'Детализация отчётов'!J:J,"Продажа",'Детализация отчётов'!K:K,"Продажа")</f>
        <v>#DIV/0!</v>
      </c>
      <c r="Z401" s="23">
        <f>SUMIF('Детализация отчётов'!F:F,'Тех отчет'!B401, 'Детализация отчётов'!AC:AC)</f>
        <v>0</v>
      </c>
      <c r="AA401" s="28"/>
      <c r="AB401" s="28"/>
      <c r="AC401" s="28"/>
      <c r="AD401" s="28"/>
      <c r="AE401" s="28"/>
      <c r="AF401" s="28"/>
    </row>
    <row r="402" spans="1:32" ht="15" thickBot="1">
      <c r="A402" s="23" t="s">
        <v>120</v>
      </c>
      <c r="B402" s="44" t="s">
        <v>447</v>
      </c>
      <c r="C402" s="24">
        <f>SUMIF(Продажи!F:F,'Тех отчет'!B402,Продажи!M:M)</f>
        <v>0</v>
      </c>
      <c r="D402" s="24">
        <f>SUMIF(Продажи!F:F,'Тех отчет'!B402,Продажи!L:L)</f>
        <v>0</v>
      </c>
      <c r="E402" s="24">
        <f>SUMIFS('Детализация отчётов'!T:T,'Детализация отчётов'!F:F,'Тех отчет'!B402,'Детализация отчётов'!J:J,"Продажа",'Детализация отчётов'!K:K,"Продажа")-SUMIFS('Детализация отчётов'!T:T,'Детализация отчётов'!F:F,'Тех отчет'!B402,'Детализация отчётов'!J:J,"Возврат",'Детализация отчётов'!K:K,"Возврат")</f>
        <v>0</v>
      </c>
      <c r="F402" s="24">
        <f>SUMIFS('Детализация отчётов'!N:N,'Детализация отчётов'!F:F,'Тех отчет'!B402,'Детализация отчётов'!J:J,"Продажа",'Детализация отчётов'!K:K,"Продажа")-SUMIFS('Детализация отчётов'!N:N,'Детализация отчётов'!F:F,'Тех отчет'!B402,'Детализация отчётов'!J:J,"Возврат",'Детализация отчётов'!K:K,"Возврат")</f>
        <v>0</v>
      </c>
      <c r="G402" s="24">
        <f>IFERROR(AVERAGEIFS('Детализация отчётов'!P:P,'Детализация отчётов'!F:F,'Тех отчет'!B402,'Детализация отчётов'!J:J,"Продажа",'Детализация отчётов'!K:K,"Продажа"),0)</f>
        <v>0</v>
      </c>
      <c r="H402" s="25" t="e">
        <f>INDEX('% выкупа'!B:B,MATCH(B402,'% выкупа'!A:A,0))</f>
        <v>#N/A</v>
      </c>
      <c r="I402" s="40">
        <f>IFERROR(INDEX(реклама!B:B,MATCH('Тех отчет'!B402,реклама!A:A,0)),0)</f>
        <v>0</v>
      </c>
      <c r="J402" s="24">
        <f>IFERROR(INDEX('Сумма по хранению'!B:B,MATCH(B402,'Сумма по хранению'!A:A,0)),0)</f>
        <v>0</v>
      </c>
      <c r="K402" s="24">
        <f>SUMIF('Детализация отчётов'!F:F,'Тех отчет'!B402, 'Детализация отчётов'!AK:AK)</f>
        <v>0</v>
      </c>
      <c r="L402" s="40" t="e">
        <f t="shared" si="61"/>
        <v>#DIV/0!</v>
      </c>
      <c r="M402" s="24" t="e">
        <f>INDEX('Остатки по складам'!B:B,MATCH(B402,'Остатки по складам'!A:A,0))</f>
        <v>#N/A</v>
      </c>
      <c r="N402" s="40">
        <f t="shared" si="62"/>
        <v>0</v>
      </c>
      <c r="O402" s="35">
        <f>SUMIF('Индекс локалицации'!A:A,'Тех отчет'!B402,'Индекс локалицации'!B:B)</f>
        <v>0</v>
      </c>
      <c r="P402" s="25" t="e">
        <f>AVERAGEIFS('Детализация отчётов'!W:W,'Детализация отчётов'!F:F,'Тех отчет'!B402,'Детализация отчётов'!J:J,"Продажа",'Детализация отчётов'!K:K,"Продажа")</f>
        <v>#DIV/0!</v>
      </c>
      <c r="Q402" s="23" t="e">
        <f>INDEX('Рейтинг по отзывам'!F:F,MATCH('Тех отчет'!B402,'Рейтинг по отзывам'!B:B,0))</f>
        <v>#N/A</v>
      </c>
      <c r="R402" s="26" t="e">
        <f>INDEX('рейтинг WB'!B:B,MATCH('Тех отчет'!B402,'рейтинг WB'!A:A,0))</f>
        <v>#N/A</v>
      </c>
      <c r="S402" s="27">
        <f>SUMIFS('Детализация отчётов'!AH:AH,'Детализация отчётов'!F:F,'Тех отчет'!B402,'Детализация отчётов'!J:J,"Продажа",'Детализация отчётов'!K:K,"Продажа")-SUMIFS('Детализация отчётов'!AH:AH,'Детализация отчётов'!F:F,'Тех отчет'!B402,'Детализация отчётов'!J:J,"Возврат",'Детализация отчётов'!K:K,"Возврат")</f>
        <v>0</v>
      </c>
      <c r="T402" s="23">
        <f>IFERROR(INDEX(Себестоимость!B:B,MATCH('Тех отчет'!B402,Себестоимость!A:A,0)),0)</f>
        <v>0</v>
      </c>
      <c r="U402" s="41" t="e">
        <f t="shared" si="63"/>
        <v>#DIV/0!</v>
      </c>
      <c r="V402" s="24">
        <f t="shared" si="55"/>
        <v>0</v>
      </c>
      <c r="W402" s="42">
        <f t="shared" si="64"/>
        <v>0</v>
      </c>
      <c r="X402" s="40" t="e">
        <f t="shared" si="65"/>
        <v>#DIV/0!</v>
      </c>
      <c r="Y402" s="23" t="e">
        <f>AVERAGEIFS('Детализация отчётов'!T:T,'Детализация отчётов'!F:F,'Тех отчет'!B402,'Детализация отчётов'!J:J,"Продажа",'Детализация отчётов'!K:K,"Продажа")</f>
        <v>#DIV/0!</v>
      </c>
      <c r="Z402" s="23">
        <f>SUMIF('Детализация отчётов'!F:F,'Тех отчет'!B402, 'Детализация отчётов'!AC:AC)</f>
        <v>0</v>
      </c>
      <c r="AA402" s="28"/>
      <c r="AB402" s="28"/>
      <c r="AC402" s="28"/>
      <c r="AD402" s="28"/>
      <c r="AE402" s="28"/>
      <c r="AF402" s="28"/>
    </row>
    <row r="403" spans="1:32" ht="15" thickBot="1">
      <c r="A403" s="23" t="s">
        <v>68</v>
      </c>
      <c r="B403" s="44" t="s">
        <v>455</v>
      </c>
      <c r="C403" s="24">
        <f>SUMIF(Продажи!F:F,'Тех отчет'!B403,Продажи!M:M)</f>
        <v>0</v>
      </c>
      <c r="D403" s="24">
        <f>SUMIF(Продажи!F:F,'Тех отчет'!B403,Продажи!L:L)</f>
        <v>0</v>
      </c>
      <c r="E403" s="24">
        <f>SUMIFS('Детализация отчётов'!T:T,'Детализация отчётов'!F:F,'Тех отчет'!B403,'Детализация отчётов'!J:J,"Продажа",'Детализация отчётов'!K:K,"Продажа")-SUMIFS('Детализация отчётов'!T:T,'Детализация отчётов'!F:F,'Тех отчет'!B403,'Детализация отчётов'!J:J,"Возврат",'Детализация отчётов'!K:K,"Возврат")</f>
        <v>0</v>
      </c>
      <c r="F403" s="24">
        <f>SUMIFS('Детализация отчётов'!N:N,'Детализация отчётов'!F:F,'Тех отчет'!B403,'Детализация отчётов'!J:J,"Продажа",'Детализация отчётов'!K:K,"Продажа")-SUMIFS('Детализация отчётов'!N:N,'Детализация отчётов'!F:F,'Тех отчет'!B403,'Детализация отчётов'!J:J,"Возврат",'Детализация отчётов'!K:K,"Возврат")</f>
        <v>0</v>
      </c>
      <c r="G403" s="24">
        <f>IFERROR(AVERAGEIFS('Детализация отчётов'!P:P,'Детализация отчётов'!F:F,'Тех отчет'!B403,'Детализация отчётов'!J:J,"Продажа",'Детализация отчётов'!K:K,"Продажа"),0)</f>
        <v>0</v>
      </c>
      <c r="H403" s="25" t="e">
        <f>INDEX('% выкупа'!B:B,MATCH(B403,'% выкупа'!A:A,0))</f>
        <v>#N/A</v>
      </c>
      <c r="I403" s="40">
        <f>IFERROR(INDEX(реклама!B:B,MATCH('Тех отчет'!B403,реклама!A:A,0)),0)</f>
        <v>0</v>
      </c>
      <c r="J403" s="24">
        <f>IFERROR(INDEX('Сумма по хранению'!B:B,MATCH(B403,'Сумма по хранению'!A:A,0)),0)</f>
        <v>0</v>
      </c>
      <c r="K403" s="24">
        <f>SUMIF('Детализация отчётов'!F:F,'Тех отчет'!B403, 'Детализация отчётов'!AK:AK)</f>
        <v>0</v>
      </c>
      <c r="L403" s="40" t="e">
        <f t="shared" ref="L403:L418" si="66">K403/F403</f>
        <v>#DIV/0!</v>
      </c>
      <c r="M403" s="24" t="e">
        <f>INDEX('Остатки по складам'!B:B,MATCH(B403,'Остатки по складам'!A:A,0))</f>
        <v>#N/A</v>
      </c>
      <c r="N403" s="40">
        <f t="shared" ref="N403:N418" si="67">IFERROR(M403/F403*7,0)</f>
        <v>0</v>
      </c>
      <c r="O403" s="35">
        <f>SUMIF('Индекс локалицации'!A:A,'Тех отчет'!B403,'Индекс локалицации'!B:B)</f>
        <v>0</v>
      </c>
      <c r="P403" s="25" t="e">
        <f>AVERAGEIFS('Детализация отчётов'!W:W,'Детализация отчётов'!F:F,'Тех отчет'!B403,'Детализация отчётов'!J:J,"Продажа",'Детализация отчётов'!K:K,"Продажа")</f>
        <v>#DIV/0!</v>
      </c>
      <c r="Q403" s="23" t="e">
        <f>INDEX('Рейтинг по отзывам'!F:F,MATCH('Тех отчет'!B403,'Рейтинг по отзывам'!B:B,0))</f>
        <v>#N/A</v>
      </c>
      <c r="R403" s="26" t="e">
        <f>INDEX('рейтинг WB'!B:B,MATCH('Тех отчет'!B403,'рейтинг WB'!A:A,0))</f>
        <v>#N/A</v>
      </c>
      <c r="S403" s="27">
        <f>SUMIFS('Детализация отчётов'!AH:AH,'Детализация отчётов'!F:F,'Тех отчет'!B403,'Детализация отчётов'!J:J,"Продажа",'Детализация отчётов'!K:K,"Продажа")-SUMIFS('Детализация отчётов'!AH:AH,'Детализация отчётов'!F:F,'Тех отчет'!B403,'Детализация отчётов'!J:J,"Возврат",'Детализация отчётов'!K:K,"Возврат")</f>
        <v>0</v>
      </c>
      <c r="T403" s="23">
        <f>IFERROR(INDEX(Себестоимость!B:B,MATCH('Тех отчет'!B403,Себестоимость!A:A,0)),0)</f>
        <v>0</v>
      </c>
      <c r="U403" s="41" t="e">
        <f t="shared" ref="U403:U418" si="68">V403/E403</f>
        <v>#DIV/0!</v>
      </c>
      <c r="V403" s="24">
        <f t="shared" si="55"/>
        <v>0</v>
      </c>
      <c r="W403" s="42">
        <f t="shared" ref="W403:W418" si="69">(G403*F403)*$W$2</f>
        <v>0</v>
      </c>
      <c r="X403" s="40" t="e">
        <f t="shared" ref="X403:X418" si="70">V403/F403</f>
        <v>#DIV/0!</v>
      </c>
      <c r="Y403" s="23" t="e">
        <f>AVERAGEIFS('Детализация отчётов'!T:T,'Детализация отчётов'!F:F,'Тех отчет'!B403,'Детализация отчётов'!J:J,"Продажа",'Детализация отчётов'!K:K,"Продажа")</f>
        <v>#DIV/0!</v>
      </c>
      <c r="Z403" s="23">
        <f>SUMIF('Детализация отчётов'!F:F,'Тех отчет'!B403, 'Детализация отчётов'!AC:AC)</f>
        <v>0</v>
      </c>
      <c r="AA403" s="28"/>
      <c r="AB403" s="28"/>
      <c r="AC403" s="28"/>
      <c r="AD403" s="28"/>
      <c r="AE403" s="28"/>
      <c r="AF403" s="28"/>
    </row>
    <row r="404" spans="1:32" ht="15" thickBot="1">
      <c r="A404" s="23" t="s">
        <v>68</v>
      </c>
      <c r="B404" s="44" t="s">
        <v>456</v>
      </c>
      <c r="C404" s="24">
        <f>SUMIF(Продажи!F:F,'Тех отчет'!B404,Продажи!M:M)</f>
        <v>0</v>
      </c>
      <c r="D404" s="24">
        <f>SUMIF(Продажи!F:F,'Тех отчет'!B404,Продажи!L:L)</f>
        <v>0</v>
      </c>
      <c r="E404" s="24">
        <f>SUMIFS('Детализация отчётов'!T:T,'Детализация отчётов'!F:F,'Тех отчет'!B404,'Детализация отчётов'!J:J,"Продажа",'Детализация отчётов'!K:K,"Продажа")-SUMIFS('Детализация отчётов'!T:T,'Детализация отчётов'!F:F,'Тех отчет'!B404,'Детализация отчётов'!J:J,"Возврат",'Детализация отчётов'!K:K,"Возврат")</f>
        <v>0</v>
      </c>
      <c r="F404" s="24">
        <f>SUMIFS('Детализация отчётов'!N:N,'Детализация отчётов'!F:F,'Тех отчет'!B404,'Детализация отчётов'!J:J,"Продажа",'Детализация отчётов'!K:K,"Продажа")-SUMIFS('Детализация отчётов'!N:N,'Детализация отчётов'!F:F,'Тех отчет'!B404,'Детализация отчётов'!J:J,"Возврат",'Детализация отчётов'!K:K,"Возврат")</f>
        <v>0</v>
      </c>
      <c r="G404" s="24">
        <f>IFERROR(AVERAGEIFS('Детализация отчётов'!P:P,'Детализация отчётов'!F:F,'Тех отчет'!B404,'Детализация отчётов'!J:J,"Продажа",'Детализация отчётов'!K:K,"Продажа"),0)</f>
        <v>0</v>
      </c>
      <c r="H404" s="25" t="e">
        <f>INDEX('% выкупа'!B:B,MATCH(B404,'% выкупа'!A:A,0))</f>
        <v>#N/A</v>
      </c>
      <c r="I404" s="40">
        <f>IFERROR(INDEX(реклама!B:B,MATCH('Тех отчет'!B404,реклама!A:A,0)),0)</f>
        <v>0</v>
      </c>
      <c r="J404" s="24">
        <f>IFERROR(INDEX('Сумма по хранению'!B:B,MATCH(B404,'Сумма по хранению'!A:A,0)),0)</f>
        <v>0</v>
      </c>
      <c r="K404" s="24">
        <f>SUMIF('Детализация отчётов'!F:F,'Тех отчет'!B404, 'Детализация отчётов'!AK:AK)</f>
        <v>0</v>
      </c>
      <c r="L404" s="40" t="e">
        <f t="shared" si="66"/>
        <v>#DIV/0!</v>
      </c>
      <c r="M404" s="24" t="e">
        <f>INDEX('Остатки по складам'!B:B,MATCH(B404,'Остатки по складам'!A:A,0))</f>
        <v>#N/A</v>
      </c>
      <c r="N404" s="40">
        <f t="shared" si="67"/>
        <v>0</v>
      </c>
      <c r="O404" s="35">
        <f>SUMIF('Индекс локалицации'!A:A,'Тех отчет'!B404,'Индекс локалицации'!B:B)</f>
        <v>0</v>
      </c>
      <c r="P404" s="25" t="e">
        <f>AVERAGEIFS('Детализация отчётов'!W:W,'Детализация отчётов'!F:F,'Тех отчет'!B404,'Детализация отчётов'!J:J,"Продажа",'Детализация отчётов'!K:K,"Продажа")</f>
        <v>#DIV/0!</v>
      </c>
      <c r="Q404" s="23" t="e">
        <f>INDEX('Рейтинг по отзывам'!F:F,MATCH('Тех отчет'!B404,'Рейтинг по отзывам'!B:B,0))</f>
        <v>#N/A</v>
      </c>
      <c r="R404" s="26" t="e">
        <f>INDEX('рейтинг WB'!B:B,MATCH('Тех отчет'!B404,'рейтинг WB'!A:A,0))</f>
        <v>#N/A</v>
      </c>
      <c r="S404" s="27">
        <f>SUMIFS('Детализация отчётов'!AH:AH,'Детализация отчётов'!F:F,'Тех отчет'!B404,'Детализация отчётов'!J:J,"Продажа",'Детализация отчётов'!K:K,"Продажа")-SUMIFS('Детализация отчётов'!AH:AH,'Детализация отчётов'!F:F,'Тех отчет'!B404,'Детализация отчётов'!J:J,"Возврат",'Детализация отчётов'!K:K,"Возврат")</f>
        <v>0</v>
      </c>
      <c r="T404" s="23">
        <f>IFERROR(INDEX(Себестоимость!B:B,MATCH('Тех отчет'!B404,Себестоимость!A:A,0)),0)</f>
        <v>0</v>
      </c>
      <c r="U404" s="41" t="e">
        <f t="shared" si="68"/>
        <v>#DIV/0!</v>
      </c>
      <c r="V404" s="24">
        <f t="shared" si="55"/>
        <v>0</v>
      </c>
      <c r="W404" s="42">
        <f t="shared" si="69"/>
        <v>0</v>
      </c>
      <c r="X404" s="40" t="e">
        <f t="shared" si="70"/>
        <v>#DIV/0!</v>
      </c>
      <c r="Y404" s="23" t="e">
        <f>AVERAGEIFS('Детализация отчётов'!T:T,'Детализация отчётов'!F:F,'Тех отчет'!B404,'Детализация отчётов'!J:J,"Продажа",'Детализация отчётов'!K:K,"Продажа")</f>
        <v>#DIV/0!</v>
      </c>
      <c r="Z404" s="23">
        <f>SUMIF('Детализация отчётов'!F:F,'Тех отчет'!B404, 'Детализация отчётов'!AC:AC)</f>
        <v>0</v>
      </c>
      <c r="AA404" s="28"/>
      <c r="AB404" s="28"/>
      <c r="AC404" s="28"/>
      <c r="AD404" s="28"/>
      <c r="AE404" s="28"/>
      <c r="AF404" s="28"/>
    </row>
    <row r="405" spans="1:32" ht="15" thickBot="1">
      <c r="A405" s="23" t="s">
        <v>68</v>
      </c>
      <c r="B405" s="44" t="s">
        <v>457</v>
      </c>
      <c r="C405" s="24">
        <f>SUMIF(Продажи!F:F,'Тех отчет'!B405,Продажи!M:M)</f>
        <v>0</v>
      </c>
      <c r="D405" s="24">
        <f>SUMIF(Продажи!F:F,'Тех отчет'!B405,Продажи!L:L)</f>
        <v>0</v>
      </c>
      <c r="E405" s="24">
        <f>SUMIFS('Детализация отчётов'!T:T,'Детализация отчётов'!F:F,'Тех отчет'!B405,'Детализация отчётов'!J:J,"Продажа",'Детализация отчётов'!K:K,"Продажа")-SUMIFS('Детализация отчётов'!T:T,'Детализация отчётов'!F:F,'Тех отчет'!B405,'Детализация отчётов'!J:J,"Возврат",'Детализация отчётов'!K:K,"Возврат")</f>
        <v>0</v>
      </c>
      <c r="F405" s="24">
        <f>SUMIFS('Детализация отчётов'!N:N,'Детализация отчётов'!F:F,'Тех отчет'!B405,'Детализация отчётов'!J:J,"Продажа",'Детализация отчётов'!K:K,"Продажа")-SUMIFS('Детализация отчётов'!N:N,'Детализация отчётов'!F:F,'Тех отчет'!B405,'Детализация отчётов'!J:J,"Возврат",'Детализация отчётов'!K:K,"Возврат")</f>
        <v>0</v>
      </c>
      <c r="G405" s="24">
        <f>IFERROR(AVERAGEIFS('Детализация отчётов'!P:P,'Детализация отчётов'!F:F,'Тех отчет'!B405,'Детализация отчётов'!J:J,"Продажа",'Детализация отчётов'!K:K,"Продажа"),0)</f>
        <v>0</v>
      </c>
      <c r="H405" s="25" t="e">
        <f>INDEX('% выкупа'!B:B,MATCH(B405,'% выкупа'!A:A,0))</f>
        <v>#N/A</v>
      </c>
      <c r="I405" s="40">
        <f>IFERROR(INDEX(реклама!B:B,MATCH('Тех отчет'!B405,реклама!A:A,0)),0)</f>
        <v>0</v>
      </c>
      <c r="J405" s="24">
        <f>IFERROR(INDEX('Сумма по хранению'!B:B,MATCH(B405,'Сумма по хранению'!A:A,0)),0)</f>
        <v>0</v>
      </c>
      <c r="K405" s="24">
        <f>SUMIF('Детализация отчётов'!F:F,'Тех отчет'!B405, 'Детализация отчётов'!AK:AK)</f>
        <v>0</v>
      </c>
      <c r="L405" s="40" t="e">
        <f t="shared" si="66"/>
        <v>#DIV/0!</v>
      </c>
      <c r="M405" s="24" t="e">
        <f>INDEX('Остатки по складам'!B:B,MATCH(B405,'Остатки по складам'!A:A,0))</f>
        <v>#N/A</v>
      </c>
      <c r="N405" s="40">
        <f t="shared" si="67"/>
        <v>0</v>
      </c>
      <c r="O405" s="35">
        <f>SUMIF('Индекс локалицации'!A:A,'Тех отчет'!B405,'Индекс локалицации'!B:B)</f>
        <v>0</v>
      </c>
      <c r="P405" s="25" t="e">
        <f>AVERAGEIFS('Детализация отчётов'!W:W,'Детализация отчётов'!F:F,'Тех отчет'!B405,'Детализация отчётов'!J:J,"Продажа",'Детализация отчётов'!K:K,"Продажа")</f>
        <v>#DIV/0!</v>
      </c>
      <c r="Q405" s="23" t="e">
        <f>INDEX('Рейтинг по отзывам'!F:F,MATCH('Тех отчет'!B405,'Рейтинг по отзывам'!B:B,0))</f>
        <v>#N/A</v>
      </c>
      <c r="R405" s="26" t="e">
        <f>INDEX('рейтинг WB'!B:B,MATCH('Тех отчет'!B405,'рейтинг WB'!A:A,0))</f>
        <v>#N/A</v>
      </c>
      <c r="S405" s="27">
        <f>SUMIFS('Детализация отчётов'!AH:AH,'Детализация отчётов'!F:F,'Тех отчет'!B405,'Детализация отчётов'!J:J,"Продажа",'Детализация отчётов'!K:K,"Продажа")-SUMIFS('Детализация отчётов'!AH:AH,'Детализация отчётов'!F:F,'Тех отчет'!B405,'Детализация отчётов'!J:J,"Возврат",'Детализация отчётов'!K:K,"Возврат")</f>
        <v>0</v>
      </c>
      <c r="T405" s="23">
        <f>IFERROR(INDEX(Себестоимость!B:B,MATCH('Тех отчет'!B405,Себестоимость!A:A,0)),0)</f>
        <v>0</v>
      </c>
      <c r="U405" s="41" t="e">
        <f t="shared" si="68"/>
        <v>#DIV/0!</v>
      </c>
      <c r="V405" s="24">
        <f t="shared" si="55"/>
        <v>0</v>
      </c>
      <c r="W405" s="42">
        <f t="shared" si="69"/>
        <v>0</v>
      </c>
      <c r="X405" s="40" t="e">
        <f t="shared" si="70"/>
        <v>#DIV/0!</v>
      </c>
      <c r="Y405" s="23" t="e">
        <f>AVERAGEIFS('Детализация отчётов'!T:T,'Детализация отчётов'!F:F,'Тех отчет'!B405,'Детализация отчётов'!J:J,"Продажа",'Детализация отчётов'!K:K,"Продажа")</f>
        <v>#DIV/0!</v>
      </c>
      <c r="Z405" s="23">
        <f>SUMIF('Детализация отчётов'!F:F,'Тех отчет'!B405, 'Детализация отчётов'!AC:AC)</f>
        <v>0</v>
      </c>
      <c r="AA405" s="28"/>
      <c r="AB405" s="28"/>
      <c r="AC405" s="28"/>
      <c r="AD405" s="28"/>
      <c r="AE405" s="28"/>
      <c r="AF405" s="28"/>
    </row>
    <row r="406" spans="1:32" ht="15" thickBot="1">
      <c r="A406" s="23"/>
      <c r="B406" s="44" t="s">
        <v>458</v>
      </c>
      <c r="C406" s="24">
        <f>SUMIF(Продажи!F:F,'Тех отчет'!B406,Продажи!M:M)</f>
        <v>0</v>
      </c>
      <c r="D406" s="24">
        <f>SUMIF(Продажи!F:F,'Тех отчет'!B406,Продажи!L:L)</f>
        <v>0</v>
      </c>
      <c r="E406" s="24">
        <f>SUMIFS('Детализация отчётов'!T:T,'Детализация отчётов'!F:F,'Тех отчет'!B406,'Детализация отчётов'!J:J,"Продажа",'Детализация отчётов'!K:K,"Продажа")-SUMIFS('Детализация отчётов'!T:T,'Детализация отчётов'!F:F,'Тех отчет'!B406,'Детализация отчётов'!J:J,"Возврат",'Детализация отчётов'!K:K,"Возврат")</f>
        <v>0</v>
      </c>
      <c r="F406" s="24">
        <f>SUMIFS('Детализация отчётов'!N:N,'Детализация отчётов'!F:F,'Тех отчет'!B406,'Детализация отчётов'!J:J,"Продажа",'Детализация отчётов'!K:K,"Продажа")-SUMIFS('Детализация отчётов'!N:N,'Детализация отчётов'!F:F,'Тех отчет'!B406,'Детализация отчётов'!J:J,"Возврат",'Детализация отчётов'!K:K,"Возврат")</f>
        <v>0</v>
      </c>
      <c r="G406" s="24">
        <f>IFERROR(AVERAGEIFS('Детализация отчётов'!P:P,'Детализация отчётов'!F:F,'Тех отчет'!B406,'Детализация отчётов'!J:J,"Продажа",'Детализация отчётов'!K:K,"Продажа"),0)</f>
        <v>0</v>
      </c>
      <c r="H406" s="25" t="e">
        <f>INDEX('% выкупа'!B:B,MATCH(B406,'% выкупа'!A:A,0))</f>
        <v>#N/A</v>
      </c>
      <c r="I406" s="40">
        <f>IFERROR(INDEX(реклама!B:B,MATCH('Тех отчет'!B406,реклама!A:A,0)),0)</f>
        <v>0</v>
      </c>
      <c r="J406" s="24">
        <f>IFERROR(INDEX('Сумма по хранению'!B:B,MATCH(B406,'Сумма по хранению'!A:A,0)),0)</f>
        <v>0</v>
      </c>
      <c r="K406" s="24">
        <f>SUMIF('Детализация отчётов'!F:F,'Тех отчет'!B406, 'Детализация отчётов'!AK:AK)</f>
        <v>0</v>
      </c>
      <c r="L406" s="40" t="e">
        <f t="shared" si="66"/>
        <v>#DIV/0!</v>
      </c>
      <c r="M406" s="24" t="e">
        <f>INDEX('Остатки по складам'!B:B,MATCH(B406,'Остатки по складам'!A:A,0))</f>
        <v>#N/A</v>
      </c>
      <c r="N406" s="40">
        <f t="shared" si="67"/>
        <v>0</v>
      </c>
      <c r="O406" s="35">
        <f>SUMIF('Индекс локалицации'!A:A,'Тех отчет'!B406,'Индекс локалицации'!B:B)</f>
        <v>0</v>
      </c>
      <c r="P406" s="25" t="e">
        <f>AVERAGEIFS('Детализация отчётов'!W:W,'Детализация отчётов'!F:F,'Тех отчет'!B406,'Детализация отчётов'!J:J,"Продажа",'Детализация отчётов'!K:K,"Продажа")</f>
        <v>#DIV/0!</v>
      </c>
      <c r="Q406" s="23" t="e">
        <f>INDEX('Рейтинг по отзывам'!F:F,MATCH('Тех отчет'!B406,'Рейтинг по отзывам'!B:B,0))</f>
        <v>#N/A</v>
      </c>
      <c r="R406" s="26" t="e">
        <f>INDEX('рейтинг WB'!B:B,MATCH('Тех отчет'!B406,'рейтинг WB'!A:A,0))</f>
        <v>#N/A</v>
      </c>
      <c r="S406" s="27">
        <f>SUMIFS('Детализация отчётов'!AH:AH,'Детализация отчётов'!F:F,'Тех отчет'!B406,'Детализация отчётов'!J:J,"Продажа",'Детализация отчётов'!K:K,"Продажа")-SUMIFS('Детализация отчётов'!AH:AH,'Детализация отчётов'!F:F,'Тех отчет'!B406,'Детализация отчётов'!J:J,"Возврат",'Детализация отчётов'!K:K,"Возврат")</f>
        <v>0</v>
      </c>
      <c r="T406" s="23">
        <f>IFERROR(INDEX(Себестоимость!B:B,MATCH('Тех отчет'!B406,Себестоимость!A:A,0)),0)</f>
        <v>0</v>
      </c>
      <c r="U406" s="41" t="e">
        <f t="shared" si="68"/>
        <v>#DIV/0!</v>
      </c>
      <c r="V406" s="24">
        <f t="shared" si="55"/>
        <v>0</v>
      </c>
      <c r="W406" s="42">
        <f t="shared" si="69"/>
        <v>0</v>
      </c>
      <c r="X406" s="40" t="e">
        <f t="shared" si="70"/>
        <v>#DIV/0!</v>
      </c>
      <c r="Y406" s="23" t="e">
        <f>AVERAGEIFS('Детализация отчётов'!T:T,'Детализация отчётов'!F:F,'Тех отчет'!B406,'Детализация отчётов'!J:J,"Продажа",'Детализация отчётов'!K:K,"Продажа")</f>
        <v>#DIV/0!</v>
      </c>
      <c r="Z406" s="23">
        <f>SUMIF('Детализация отчётов'!F:F,'Тех отчет'!B406, 'Детализация отчётов'!AC:AC)</f>
        <v>0</v>
      </c>
      <c r="AA406" s="28"/>
      <c r="AB406" s="28"/>
      <c r="AC406" s="28"/>
      <c r="AD406" s="28"/>
      <c r="AE406" s="28"/>
      <c r="AF406" s="28"/>
    </row>
    <row r="407" spans="1:32" ht="15" thickBot="1">
      <c r="A407" s="23" t="s">
        <v>71</v>
      </c>
      <c r="B407" s="44" t="s">
        <v>459</v>
      </c>
      <c r="C407" s="24">
        <f>SUMIF(Продажи!F:F,'Тех отчет'!B407,Продажи!M:M)</f>
        <v>0</v>
      </c>
      <c r="D407" s="24">
        <f>SUMIF(Продажи!F:F,'Тех отчет'!B407,Продажи!L:L)</f>
        <v>0</v>
      </c>
      <c r="E407" s="24">
        <f>SUMIFS('Детализация отчётов'!T:T,'Детализация отчётов'!F:F,'Тех отчет'!B407,'Детализация отчётов'!J:J,"Продажа",'Детализация отчётов'!K:K,"Продажа")-SUMIFS('Детализация отчётов'!T:T,'Детализация отчётов'!F:F,'Тех отчет'!B407,'Детализация отчётов'!J:J,"Возврат",'Детализация отчётов'!K:K,"Возврат")</f>
        <v>0</v>
      </c>
      <c r="F407" s="24">
        <f>SUMIFS('Детализация отчётов'!N:N,'Детализация отчётов'!F:F,'Тех отчет'!B407,'Детализация отчётов'!J:J,"Продажа",'Детализация отчётов'!K:K,"Продажа")-SUMIFS('Детализация отчётов'!N:N,'Детализация отчётов'!F:F,'Тех отчет'!B407,'Детализация отчётов'!J:J,"Возврат",'Детализация отчётов'!K:K,"Возврат")</f>
        <v>0</v>
      </c>
      <c r="G407" s="24">
        <f>IFERROR(AVERAGEIFS('Детализация отчётов'!P:P,'Детализация отчётов'!F:F,'Тех отчет'!B407,'Детализация отчётов'!J:J,"Продажа",'Детализация отчётов'!K:K,"Продажа"),0)</f>
        <v>0</v>
      </c>
      <c r="H407" s="25" t="e">
        <f>INDEX('% выкупа'!B:B,MATCH(B407,'% выкупа'!A:A,0))</f>
        <v>#N/A</v>
      </c>
      <c r="I407" s="40">
        <f>IFERROR(INDEX(реклама!B:B,MATCH('Тех отчет'!B407,реклама!A:A,0)),0)</f>
        <v>0</v>
      </c>
      <c r="J407" s="24">
        <f>IFERROR(INDEX('Сумма по хранению'!B:B,MATCH(B407,'Сумма по хранению'!A:A,0)),0)</f>
        <v>0</v>
      </c>
      <c r="K407" s="24">
        <f>SUMIF('Детализация отчётов'!F:F,'Тех отчет'!B407, 'Детализация отчётов'!AK:AK)</f>
        <v>0</v>
      </c>
      <c r="L407" s="40" t="e">
        <f t="shared" si="66"/>
        <v>#DIV/0!</v>
      </c>
      <c r="M407" s="24" t="e">
        <f>INDEX('Остатки по складам'!B:B,MATCH(B407,'Остатки по складам'!A:A,0))</f>
        <v>#N/A</v>
      </c>
      <c r="N407" s="40">
        <f t="shared" si="67"/>
        <v>0</v>
      </c>
      <c r="O407" s="35">
        <f>SUMIF('Индекс локалицации'!A:A,'Тех отчет'!B407,'Индекс локалицации'!B:B)</f>
        <v>0</v>
      </c>
      <c r="P407" s="25" t="e">
        <f>AVERAGEIFS('Детализация отчётов'!W:W,'Детализация отчётов'!F:F,'Тех отчет'!B407,'Детализация отчётов'!J:J,"Продажа",'Детализация отчётов'!K:K,"Продажа")</f>
        <v>#DIV/0!</v>
      </c>
      <c r="Q407" s="23" t="e">
        <f>INDEX('Рейтинг по отзывам'!F:F,MATCH('Тех отчет'!B407,'Рейтинг по отзывам'!B:B,0))</f>
        <v>#N/A</v>
      </c>
      <c r="R407" s="26" t="e">
        <f>INDEX('рейтинг WB'!B:B,MATCH('Тех отчет'!B407,'рейтинг WB'!A:A,0))</f>
        <v>#N/A</v>
      </c>
      <c r="S407" s="27">
        <f>SUMIFS('Детализация отчётов'!AH:AH,'Детализация отчётов'!F:F,'Тех отчет'!B407,'Детализация отчётов'!J:J,"Продажа",'Детализация отчётов'!K:K,"Продажа")-SUMIFS('Детализация отчётов'!AH:AH,'Детализация отчётов'!F:F,'Тех отчет'!B407,'Детализация отчётов'!J:J,"Возврат",'Детализация отчётов'!K:K,"Возврат")</f>
        <v>0</v>
      </c>
      <c r="T407" s="23">
        <f>IFERROR(INDEX(Себестоимость!B:B,MATCH('Тех отчет'!B407,Себестоимость!A:A,0)),0)</f>
        <v>0</v>
      </c>
      <c r="U407" s="41" t="e">
        <f t="shared" si="68"/>
        <v>#DIV/0!</v>
      </c>
      <c r="V407" s="24">
        <f t="shared" si="55"/>
        <v>0</v>
      </c>
      <c r="W407" s="42">
        <f t="shared" si="69"/>
        <v>0</v>
      </c>
      <c r="X407" s="40" t="e">
        <f t="shared" si="70"/>
        <v>#DIV/0!</v>
      </c>
      <c r="Y407" s="23" t="e">
        <f>AVERAGEIFS('Детализация отчётов'!T:T,'Детализация отчётов'!F:F,'Тех отчет'!B407,'Детализация отчётов'!J:J,"Продажа",'Детализация отчётов'!K:K,"Продажа")</f>
        <v>#DIV/0!</v>
      </c>
      <c r="Z407" s="23">
        <f>SUMIF('Детализация отчётов'!F:F,'Тех отчет'!B407, 'Детализация отчётов'!AC:AC)</f>
        <v>0</v>
      </c>
      <c r="AA407" s="28"/>
      <c r="AB407" s="28"/>
      <c r="AC407" s="28"/>
      <c r="AD407" s="28"/>
      <c r="AE407" s="28"/>
      <c r="AF407" s="28"/>
    </row>
    <row r="408" spans="1:32" ht="15" thickBot="1">
      <c r="A408" s="23" t="s">
        <v>71</v>
      </c>
      <c r="B408" s="44" t="s">
        <v>460</v>
      </c>
      <c r="C408" s="24">
        <f>SUMIF(Продажи!F:F,'Тех отчет'!B408,Продажи!M:M)</f>
        <v>0</v>
      </c>
      <c r="D408" s="24">
        <f>SUMIF(Продажи!F:F,'Тех отчет'!B408,Продажи!L:L)</f>
        <v>0</v>
      </c>
      <c r="E408" s="24">
        <f>SUMIFS('Детализация отчётов'!T:T,'Детализация отчётов'!F:F,'Тех отчет'!B408,'Детализация отчётов'!J:J,"Продажа",'Детализация отчётов'!K:K,"Продажа")-SUMIFS('Детализация отчётов'!T:T,'Детализация отчётов'!F:F,'Тех отчет'!B408,'Детализация отчётов'!J:J,"Возврат",'Детализация отчётов'!K:K,"Возврат")</f>
        <v>0</v>
      </c>
      <c r="F408" s="24">
        <f>SUMIFS('Детализация отчётов'!N:N,'Детализация отчётов'!F:F,'Тех отчет'!B408,'Детализация отчётов'!J:J,"Продажа",'Детализация отчётов'!K:K,"Продажа")-SUMIFS('Детализация отчётов'!N:N,'Детализация отчётов'!F:F,'Тех отчет'!B408,'Детализация отчётов'!J:J,"Возврат",'Детализация отчётов'!K:K,"Возврат")</f>
        <v>0</v>
      </c>
      <c r="G408" s="24">
        <f>IFERROR(AVERAGEIFS('Детализация отчётов'!P:P,'Детализация отчётов'!F:F,'Тех отчет'!B408,'Детализация отчётов'!J:J,"Продажа",'Детализация отчётов'!K:K,"Продажа"),0)</f>
        <v>0</v>
      </c>
      <c r="H408" s="25" t="e">
        <f>INDEX('% выкупа'!B:B,MATCH(B408,'% выкупа'!A:A,0))</f>
        <v>#N/A</v>
      </c>
      <c r="I408" s="40">
        <f>IFERROR(INDEX(реклама!B:B,MATCH('Тех отчет'!B408,реклама!A:A,0)),0)</f>
        <v>0</v>
      </c>
      <c r="J408" s="24">
        <f>IFERROR(INDEX('Сумма по хранению'!B:B,MATCH(B408,'Сумма по хранению'!A:A,0)),0)</f>
        <v>0</v>
      </c>
      <c r="K408" s="24">
        <f>SUMIF('Детализация отчётов'!F:F,'Тех отчет'!B408, 'Детализация отчётов'!AK:AK)</f>
        <v>0</v>
      </c>
      <c r="L408" s="40" t="e">
        <f t="shared" si="66"/>
        <v>#DIV/0!</v>
      </c>
      <c r="M408" s="24" t="e">
        <f>INDEX('Остатки по складам'!B:B,MATCH(B408,'Остатки по складам'!A:A,0))</f>
        <v>#N/A</v>
      </c>
      <c r="N408" s="40">
        <f t="shared" si="67"/>
        <v>0</v>
      </c>
      <c r="O408" s="35">
        <f>SUMIF('Индекс локалицации'!A:A,'Тех отчет'!B408,'Индекс локалицации'!B:B)</f>
        <v>0</v>
      </c>
      <c r="P408" s="25" t="e">
        <f>AVERAGEIFS('Детализация отчётов'!W:W,'Детализация отчётов'!F:F,'Тех отчет'!B408,'Детализация отчётов'!J:J,"Продажа",'Детализация отчётов'!K:K,"Продажа")</f>
        <v>#DIV/0!</v>
      </c>
      <c r="Q408" s="23" t="e">
        <f>INDEX('Рейтинг по отзывам'!F:F,MATCH('Тех отчет'!B408,'Рейтинг по отзывам'!B:B,0))</f>
        <v>#N/A</v>
      </c>
      <c r="R408" s="26" t="e">
        <f>INDEX('рейтинг WB'!B:B,MATCH('Тех отчет'!B408,'рейтинг WB'!A:A,0))</f>
        <v>#N/A</v>
      </c>
      <c r="S408" s="27">
        <f>SUMIFS('Детализация отчётов'!AH:AH,'Детализация отчётов'!F:F,'Тех отчет'!B408,'Детализация отчётов'!J:J,"Продажа",'Детализация отчётов'!K:K,"Продажа")-SUMIFS('Детализация отчётов'!AH:AH,'Детализация отчётов'!F:F,'Тех отчет'!B408,'Детализация отчётов'!J:J,"Возврат",'Детализация отчётов'!K:K,"Возврат")</f>
        <v>0</v>
      </c>
      <c r="T408" s="23">
        <f>IFERROR(INDEX(Себестоимость!B:B,MATCH('Тех отчет'!B408,Себестоимость!A:A,0)),0)</f>
        <v>0</v>
      </c>
      <c r="U408" s="41" t="e">
        <f t="shared" si="68"/>
        <v>#DIV/0!</v>
      </c>
      <c r="V408" s="24">
        <f t="shared" si="55"/>
        <v>0</v>
      </c>
      <c r="W408" s="42">
        <f t="shared" si="69"/>
        <v>0</v>
      </c>
      <c r="X408" s="40" t="e">
        <f t="shared" si="70"/>
        <v>#DIV/0!</v>
      </c>
      <c r="Y408" s="23" t="e">
        <f>AVERAGEIFS('Детализация отчётов'!T:T,'Детализация отчётов'!F:F,'Тех отчет'!B408,'Детализация отчётов'!J:J,"Продажа",'Детализация отчётов'!K:K,"Продажа")</f>
        <v>#DIV/0!</v>
      </c>
      <c r="Z408" s="23">
        <f>SUMIF('Детализация отчётов'!F:F,'Тех отчет'!B408, 'Детализация отчётов'!AC:AC)</f>
        <v>0</v>
      </c>
      <c r="AA408" s="28"/>
      <c r="AB408" s="28"/>
      <c r="AC408" s="28"/>
      <c r="AD408" s="28"/>
      <c r="AE408" s="28"/>
      <c r="AF408" s="28"/>
    </row>
    <row r="409" spans="1:32" ht="15" thickBot="1">
      <c r="A409" s="23" t="s">
        <v>71</v>
      </c>
      <c r="B409" s="44" t="s">
        <v>461</v>
      </c>
      <c r="C409" s="24">
        <f>SUMIF(Продажи!F:F,'Тех отчет'!B409,Продажи!M:M)</f>
        <v>0</v>
      </c>
      <c r="D409" s="24">
        <f>SUMIF(Продажи!F:F,'Тех отчет'!B409,Продажи!L:L)</f>
        <v>0</v>
      </c>
      <c r="E409" s="24">
        <f>SUMIFS('Детализация отчётов'!T:T,'Детализация отчётов'!F:F,'Тех отчет'!B409,'Детализация отчётов'!J:J,"Продажа",'Детализация отчётов'!K:K,"Продажа")-SUMIFS('Детализация отчётов'!T:T,'Детализация отчётов'!F:F,'Тех отчет'!B409,'Детализация отчётов'!J:J,"Возврат",'Детализация отчётов'!K:K,"Возврат")</f>
        <v>0</v>
      </c>
      <c r="F409" s="24">
        <f>SUMIFS('Детализация отчётов'!N:N,'Детализация отчётов'!F:F,'Тех отчет'!B409,'Детализация отчётов'!J:J,"Продажа",'Детализация отчётов'!K:K,"Продажа")-SUMIFS('Детализация отчётов'!N:N,'Детализация отчётов'!F:F,'Тех отчет'!B409,'Детализация отчётов'!J:J,"Возврат",'Детализация отчётов'!K:K,"Возврат")</f>
        <v>0</v>
      </c>
      <c r="G409" s="24">
        <f>IFERROR(AVERAGEIFS('Детализация отчётов'!P:P,'Детализация отчётов'!F:F,'Тех отчет'!B409,'Детализация отчётов'!J:J,"Продажа",'Детализация отчётов'!K:K,"Продажа"),0)</f>
        <v>0</v>
      </c>
      <c r="H409" s="25" t="e">
        <f>INDEX('% выкупа'!B:B,MATCH(B409,'% выкупа'!A:A,0))</f>
        <v>#N/A</v>
      </c>
      <c r="I409" s="40">
        <f>IFERROR(INDEX(реклама!B:B,MATCH('Тех отчет'!B409,реклама!A:A,0)),0)</f>
        <v>0</v>
      </c>
      <c r="J409" s="24">
        <f>IFERROR(INDEX('Сумма по хранению'!B:B,MATCH(B409,'Сумма по хранению'!A:A,0)),0)</f>
        <v>0</v>
      </c>
      <c r="K409" s="24">
        <f>SUMIF('Детализация отчётов'!F:F,'Тех отчет'!B409, 'Детализация отчётов'!AK:AK)</f>
        <v>0</v>
      </c>
      <c r="L409" s="40" t="e">
        <f t="shared" si="66"/>
        <v>#DIV/0!</v>
      </c>
      <c r="M409" s="24" t="e">
        <f>INDEX('Остатки по складам'!B:B,MATCH(B409,'Остатки по складам'!A:A,0))</f>
        <v>#N/A</v>
      </c>
      <c r="N409" s="40">
        <f t="shared" si="67"/>
        <v>0</v>
      </c>
      <c r="O409" s="35">
        <f>SUMIF('Индекс локалицации'!A:A,'Тех отчет'!B409,'Индекс локалицации'!B:B)</f>
        <v>0</v>
      </c>
      <c r="P409" s="25" t="e">
        <f>AVERAGEIFS('Детализация отчётов'!W:W,'Детализация отчётов'!F:F,'Тех отчет'!B409,'Детализация отчётов'!J:J,"Продажа",'Детализация отчётов'!K:K,"Продажа")</f>
        <v>#DIV/0!</v>
      </c>
      <c r="Q409" s="23" t="e">
        <f>INDEX('Рейтинг по отзывам'!F:F,MATCH('Тех отчет'!B409,'Рейтинг по отзывам'!B:B,0))</f>
        <v>#N/A</v>
      </c>
      <c r="R409" s="26" t="e">
        <f>INDEX('рейтинг WB'!B:B,MATCH('Тех отчет'!B409,'рейтинг WB'!A:A,0))</f>
        <v>#N/A</v>
      </c>
      <c r="S409" s="27">
        <f>SUMIFS('Детализация отчётов'!AH:AH,'Детализация отчётов'!F:F,'Тех отчет'!B409,'Детализация отчётов'!J:J,"Продажа",'Детализация отчётов'!K:K,"Продажа")-SUMIFS('Детализация отчётов'!AH:AH,'Детализация отчётов'!F:F,'Тех отчет'!B409,'Детализация отчётов'!J:J,"Возврат",'Детализация отчётов'!K:K,"Возврат")</f>
        <v>0</v>
      </c>
      <c r="T409" s="23">
        <f>IFERROR(INDEX(Себестоимость!B:B,MATCH('Тех отчет'!B409,Себестоимость!A:A,0)),0)</f>
        <v>0</v>
      </c>
      <c r="U409" s="41" t="e">
        <f t="shared" si="68"/>
        <v>#DIV/0!</v>
      </c>
      <c r="V409" s="24">
        <f t="shared" si="55"/>
        <v>0</v>
      </c>
      <c r="W409" s="42">
        <f t="shared" si="69"/>
        <v>0</v>
      </c>
      <c r="X409" s="40" t="e">
        <f t="shared" si="70"/>
        <v>#DIV/0!</v>
      </c>
      <c r="Y409" s="23" t="e">
        <f>AVERAGEIFS('Детализация отчётов'!T:T,'Детализация отчётов'!F:F,'Тех отчет'!B409,'Детализация отчётов'!J:J,"Продажа",'Детализация отчётов'!K:K,"Продажа")</f>
        <v>#DIV/0!</v>
      </c>
      <c r="Z409" s="23">
        <f>SUMIF('Детализация отчётов'!F:F,'Тех отчет'!B409, 'Детализация отчётов'!AC:AC)</f>
        <v>0</v>
      </c>
      <c r="AA409" s="28"/>
      <c r="AB409" s="28"/>
      <c r="AC409" s="28"/>
      <c r="AD409" s="28"/>
      <c r="AE409" s="28"/>
      <c r="AF409" s="28"/>
    </row>
    <row r="410" spans="1:32" ht="15" thickBot="1">
      <c r="A410" s="23" t="s">
        <v>71</v>
      </c>
      <c r="B410" s="44" t="s">
        <v>462</v>
      </c>
      <c r="C410" s="24">
        <f>SUMIF(Продажи!F:F,'Тех отчет'!B410,Продажи!M:M)</f>
        <v>0</v>
      </c>
      <c r="D410" s="24">
        <f>SUMIF(Продажи!F:F,'Тех отчет'!B410,Продажи!L:L)</f>
        <v>0</v>
      </c>
      <c r="E410" s="24">
        <f>SUMIFS('Детализация отчётов'!T:T,'Детализация отчётов'!F:F,'Тех отчет'!B410,'Детализация отчётов'!J:J,"Продажа",'Детализация отчётов'!K:K,"Продажа")-SUMIFS('Детализация отчётов'!T:T,'Детализация отчётов'!F:F,'Тех отчет'!B410,'Детализация отчётов'!J:J,"Возврат",'Детализация отчётов'!K:K,"Возврат")</f>
        <v>0</v>
      </c>
      <c r="F410" s="24">
        <f>SUMIFS('Детализация отчётов'!N:N,'Детализация отчётов'!F:F,'Тех отчет'!B410,'Детализация отчётов'!J:J,"Продажа",'Детализация отчётов'!K:K,"Продажа")-SUMIFS('Детализация отчётов'!N:N,'Детализация отчётов'!F:F,'Тех отчет'!B410,'Детализация отчётов'!J:J,"Возврат",'Детализация отчётов'!K:K,"Возврат")</f>
        <v>0</v>
      </c>
      <c r="G410" s="24">
        <f>IFERROR(AVERAGEIFS('Детализация отчётов'!P:P,'Детализация отчётов'!F:F,'Тех отчет'!B410,'Детализация отчётов'!J:J,"Продажа",'Детализация отчётов'!K:K,"Продажа"),0)</f>
        <v>0</v>
      </c>
      <c r="H410" s="25" t="e">
        <f>INDEX('% выкупа'!B:B,MATCH(B410,'% выкупа'!A:A,0))</f>
        <v>#N/A</v>
      </c>
      <c r="I410" s="40">
        <f>IFERROR(INDEX(реклама!B:B,MATCH('Тех отчет'!B410,реклама!A:A,0)),0)</f>
        <v>0</v>
      </c>
      <c r="J410" s="24">
        <f>IFERROR(INDEX('Сумма по хранению'!B:B,MATCH(B410,'Сумма по хранению'!A:A,0)),0)</f>
        <v>0</v>
      </c>
      <c r="K410" s="24">
        <f>SUMIF('Детализация отчётов'!F:F,'Тех отчет'!B410, 'Детализация отчётов'!AK:AK)</f>
        <v>0</v>
      </c>
      <c r="L410" s="40" t="e">
        <f t="shared" si="66"/>
        <v>#DIV/0!</v>
      </c>
      <c r="M410" s="24" t="e">
        <f>INDEX('Остатки по складам'!B:B,MATCH(B410,'Остатки по складам'!A:A,0))</f>
        <v>#N/A</v>
      </c>
      <c r="N410" s="40">
        <f t="shared" si="67"/>
        <v>0</v>
      </c>
      <c r="O410" s="35">
        <f>SUMIF('Индекс локалицации'!A:A,'Тех отчет'!B410,'Индекс локалицации'!B:B)</f>
        <v>0</v>
      </c>
      <c r="P410" s="25" t="e">
        <f>AVERAGEIFS('Детализация отчётов'!W:W,'Детализация отчётов'!F:F,'Тех отчет'!B410,'Детализация отчётов'!J:J,"Продажа",'Детализация отчётов'!K:K,"Продажа")</f>
        <v>#DIV/0!</v>
      </c>
      <c r="Q410" s="23" t="e">
        <f>INDEX('Рейтинг по отзывам'!F:F,MATCH('Тех отчет'!B410,'Рейтинг по отзывам'!B:B,0))</f>
        <v>#N/A</v>
      </c>
      <c r="R410" s="26" t="e">
        <f>INDEX('рейтинг WB'!B:B,MATCH('Тех отчет'!B410,'рейтинг WB'!A:A,0))</f>
        <v>#N/A</v>
      </c>
      <c r="S410" s="27">
        <f>SUMIFS('Детализация отчётов'!AH:AH,'Детализация отчётов'!F:F,'Тех отчет'!B410,'Детализация отчётов'!J:J,"Продажа",'Детализация отчётов'!K:K,"Продажа")-SUMIFS('Детализация отчётов'!AH:AH,'Детализация отчётов'!F:F,'Тех отчет'!B410,'Детализация отчётов'!J:J,"Возврат",'Детализация отчётов'!K:K,"Возврат")</f>
        <v>0</v>
      </c>
      <c r="T410" s="23">
        <f>IFERROR(INDEX(Себестоимость!B:B,MATCH('Тех отчет'!B410,Себестоимость!A:A,0)),0)</f>
        <v>0</v>
      </c>
      <c r="U410" s="41" t="e">
        <f t="shared" si="68"/>
        <v>#DIV/0!</v>
      </c>
      <c r="V410" s="24">
        <f t="shared" si="55"/>
        <v>0</v>
      </c>
      <c r="W410" s="42">
        <f t="shared" si="69"/>
        <v>0</v>
      </c>
      <c r="X410" s="40" t="e">
        <f t="shared" si="70"/>
        <v>#DIV/0!</v>
      </c>
      <c r="Y410" s="23" t="e">
        <f>AVERAGEIFS('Детализация отчётов'!T:T,'Детализация отчётов'!F:F,'Тех отчет'!B410,'Детализация отчётов'!J:J,"Продажа",'Детализация отчётов'!K:K,"Продажа")</f>
        <v>#DIV/0!</v>
      </c>
      <c r="Z410" s="23">
        <f>SUMIF('Детализация отчётов'!F:F,'Тех отчет'!B410, 'Детализация отчётов'!AC:AC)</f>
        <v>0</v>
      </c>
      <c r="AA410" s="28"/>
      <c r="AB410" s="28"/>
      <c r="AC410" s="28"/>
      <c r="AD410" s="28"/>
      <c r="AE410" s="28"/>
      <c r="AF410" s="28"/>
    </row>
    <row r="411" spans="1:32" ht="15" thickBot="1">
      <c r="A411" s="23" t="s">
        <v>71</v>
      </c>
      <c r="B411" s="44" t="s">
        <v>463</v>
      </c>
      <c r="C411" s="24">
        <f>SUMIF(Продажи!F:F,'Тех отчет'!B411,Продажи!M:M)</f>
        <v>0</v>
      </c>
      <c r="D411" s="24">
        <f>SUMIF(Продажи!F:F,'Тех отчет'!B411,Продажи!L:L)</f>
        <v>0</v>
      </c>
      <c r="E411" s="24">
        <f>SUMIFS('Детализация отчётов'!T:T,'Детализация отчётов'!F:F,'Тех отчет'!B411,'Детализация отчётов'!J:J,"Продажа",'Детализация отчётов'!K:K,"Продажа")-SUMIFS('Детализация отчётов'!T:T,'Детализация отчётов'!F:F,'Тех отчет'!B411,'Детализация отчётов'!J:J,"Возврат",'Детализация отчётов'!K:K,"Возврат")</f>
        <v>0</v>
      </c>
      <c r="F411" s="24">
        <f>SUMIFS('Детализация отчётов'!N:N,'Детализация отчётов'!F:F,'Тех отчет'!B411,'Детализация отчётов'!J:J,"Продажа",'Детализация отчётов'!K:K,"Продажа")-SUMIFS('Детализация отчётов'!N:N,'Детализация отчётов'!F:F,'Тех отчет'!B411,'Детализация отчётов'!J:J,"Возврат",'Детализация отчётов'!K:K,"Возврат")</f>
        <v>0</v>
      </c>
      <c r="G411" s="24">
        <f>IFERROR(AVERAGEIFS('Детализация отчётов'!P:P,'Детализация отчётов'!F:F,'Тех отчет'!B411,'Детализация отчётов'!J:J,"Продажа",'Детализация отчётов'!K:K,"Продажа"),0)</f>
        <v>0</v>
      </c>
      <c r="H411" s="25" t="e">
        <f>INDEX('% выкупа'!B:B,MATCH(B411,'% выкупа'!A:A,0))</f>
        <v>#N/A</v>
      </c>
      <c r="I411" s="40">
        <f>IFERROR(INDEX(реклама!B:B,MATCH('Тех отчет'!B411,реклама!A:A,0)),0)</f>
        <v>0</v>
      </c>
      <c r="J411" s="24">
        <f>IFERROR(INDEX('Сумма по хранению'!B:B,MATCH(B411,'Сумма по хранению'!A:A,0)),0)</f>
        <v>0</v>
      </c>
      <c r="K411" s="24">
        <f>SUMIF('Детализация отчётов'!F:F,'Тех отчет'!B411, 'Детализация отчётов'!AK:AK)</f>
        <v>0</v>
      </c>
      <c r="L411" s="40" t="e">
        <f t="shared" si="66"/>
        <v>#DIV/0!</v>
      </c>
      <c r="M411" s="24" t="e">
        <f>INDEX('Остатки по складам'!B:B,MATCH(B411,'Остатки по складам'!A:A,0))</f>
        <v>#N/A</v>
      </c>
      <c r="N411" s="40">
        <f t="shared" si="67"/>
        <v>0</v>
      </c>
      <c r="O411" s="35">
        <f>SUMIF('Индекс локалицации'!A:A,'Тех отчет'!B411,'Индекс локалицации'!B:B)</f>
        <v>0</v>
      </c>
      <c r="P411" s="25" t="e">
        <f>AVERAGEIFS('Детализация отчётов'!W:W,'Детализация отчётов'!F:F,'Тех отчет'!B411,'Детализация отчётов'!J:J,"Продажа",'Детализация отчётов'!K:K,"Продажа")</f>
        <v>#DIV/0!</v>
      </c>
      <c r="Q411" s="23" t="e">
        <f>INDEX('Рейтинг по отзывам'!F:F,MATCH('Тех отчет'!B411,'Рейтинг по отзывам'!B:B,0))</f>
        <v>#N/A</v>
      </c>
      <c r="R411" s="26" t="e">
        <f>INDEX('рейтинг WB'!B:B,MATCH('Тех отчет'!B411,'рейтинг WB'!A:A,0))</f>
        <v>#N/A</v>
      </c>
      <c r="S411" s="27">
        <f>SUMIFS('Детализация отчётов'!AH:AH,'Детализация отчётов'!F:F,'Тех отчет'!B411,'Детализация отчётов'!J:J,"Продажа",'Детализация отчётов'!K:K,"Продажа")-SUMIFS('Детализация отчётов'!AH:AH,'Детализация отчётов'!F:F,'Тех отчет'!B411,'Детализация отчётов'!J:J,"Возврат",'Детализация отчётов'!K:K,"Возврат")</f>
        <v>0</v>
      </c>
      <c r="T411" s="23">
        <f>IFERROR(INDEX(Себестоимость!B:B,MATCH('Тех отчет'!B411,Себестоимость!A:A,0)),0)</f>
        <v>0</v>
      </c>
      <c r="U411" s="41" t="e">
        <f t="shared" si="68"/>
        <v>#DIV/0!</v>
      </c>
      <c r="V411" s="24">
        <f t="shared" si="55"/>
        <v>0</v>
      </c>
      <c r="W411" s="42">
        <f t="shared" si="69"/>
        <v>0</v>
      </c>
      <c r="X411" s="40" t="e">
        <f t="shared" si="70"/>
        <v>#DIV/0!</v>
      </c>
      <c r="Y411" s="23" t="e">
        <f>AVERAGEIFS('Детализация отчётов'!T:T,'Детализация отчётов'!F:F,'Тех отчет'!B411,'Детализация отчётов'!J:J,"Продажа",'Детализация отчётов'!K:K,"Продажа")</f>
        <v>#DIV/0!</v>
      </c>
      <c r="Z411" s="23">
        <f>SUMIF('Детализация отчётов'!F:F,'Тех отчет'!B411, 'Детализация отчётов'!AC:AC)</f>
        <v>0</v>
      </c>
      <c r="AA411" s="28"/>
      <c r="AB411" s="28"/>
      <c r="AC411" s="28"/>
      <c r="AD411" s="28"/>
      <c r="AE411" s="28"/>
      <c r="AF411" s="28"/>
    </row>
    <row r="412" spans="1:32" ht="15" thickBot="1">
      <c r="A412" s="23" t="s">
        <v>71</v>
      </c>
      <c r="B412" s="44" t="s">
        <v>464</v>
      </c>
      <c r="C412" s="24">
        <f>SUMIF(Продажи!F:F,'Тех отчет'!B412,Продажи!M:M)</f>
        <v>0</v>
      </c>
      <c r="D412" s="24">
        <f>SUMIF(Продажи!F:F,'Тех отчет'!B412,Продажи!L:L)</f>
        <v>0</v>
      </c>
      <c r="E412" s="24">
        <f>SUMIFS('Детализация отчётов'!T:T,'Детализация отчётов'!F:F,'Тех отчет'!B412,'Детализация отчётов'!J:J,"Продажа",'Детализация отчётов'!K:K,"Продажа")-SUMIFS('Детализация отчётов'!T:T,'Детализация отчётов'!F:F,'Тех отчет'!B412,'Детализация отчётов'!J:J,"Возврат",'Детализация отчётов'!K:K,"Возврат")</f>
        <v>0</v>
      </c>
      <c r="F412" s="24">
        <f>SUMIFS('Детализация отчётов'!N:N,'Детализация отчётов'!F:F,'Тех отчет'!B412,'Детализация отчётов'!J:J,"Продажа",'Детализация отчётов'!K:K,"Продажа")-SUMIFS('Детализация отчётов'!N:N,'Детализация отчётов'!F:F,'Тех отчет'!B412,'Детализация отчётов'!J:J,"Возврат",'Детализация отчётов'!K:K,"Возврат")</f>
        <v>0</v>
      </c>
      <c r="G412" s="24">
        <f>IFERROR(AVERAGEIFS('Детализация отчётов'!P:P,'Детализация отчётов'!F:F,'Тех отчет'!B412,'Детализация отчётов'!J:J,"Продажа",'Детализация отчётов'!K:K,"Продажа"),0)</f>
        <v>0</v>
      </c>
      <c r="H412" s="25" t="e">
        <f>INDEX('% выкупа'!B:B,MATCH(B412,'% выкупа'!A:A,0))</f>
        <v>#N/A</v>
      </c>
      <c r="I412" s="40">
        <f>IFERROR(INDEX(реклама!B:B,MATCH('Тех отчет'!B412,реклама!A:A,0)),0)</f>
        <v>0</v>
      </c>
      <c r="J412" s="24">
        <f>IFERROR(INDEX('Сумма по хранению'!B:B,MATCH(B412,'Сумма по хранению'!A:A,0)),0)</f>
        <v>0</v>
      </c>
      <c r="K412" s="24">
        <f>SUMIF('Детализация отчётов'!F:F,'Тех отчет'!B412, 'Детализация отчётов'!AK:AK)</f>
        <v>0</v>
      </c>
      <c r="L412" s="40" t="e">
        <f t="shared" si="66"/>
        <v>#DIV/0!</v>
      </c>
      <c r="M412" s="24" t="e">
        <f>INDEX('Остатки по складам'!B:B,MATCH(B412,'Остатки по складам'!A:A,0))</f>
        <v>#N/A</v>
      </c>
      <c r="N412" s="40">
        <f t="shared" si="67"/>
        <v>0</v>
      </c>
      <c r="O412" s="35">
        <f>SUMIF('Индекс локалицации'!A:A,'Тех отчет'!B412,'Индекс локалицации'!B:B)</f>
        <v>0</v>
      </c>
      <c r="P412" s="25" t="e">
        <f>AVERAGEIFS('Детализация отчётов'!W:W,'Детализация отчётов'!F:F,'Тех отчет'!B412,'Детализация отчётов'!J:J,"Продажа",'Детализация отчётов'!K:K,"Продажа")</f>
        <v>#DIV/0!</v>
      </c>
      <c r="Q412" s="23" t="e">
        <f>INDEX('Рейтинг по отзывам'!F:F,MATCH('Тех отчет'!B412,'Рейтинг по отзывам'!B:B,0))</f>
        <v>#N/A</v>
      </c>
      <c r="R412" s="26" t="e">
        <f>INDEX('рейтинг WB'!B:B,MATCH('Тех отчет'!B412,'рейтинг WB'!A:A,0))</f>
        <v>#N/A</v>
      </c>
      <c r="S412" s="27">
        <f>SUMIFS('Детализация отчётов'!AH:AH,'Детализация отчётов'!F:F,'Тех отчет'!B412,'Детализация отчётов'!J:J,"Продажа",'Детализация отчётов'!K:K,"Продажа")-SUMIFS('Детализация отчётов'!AH:AH,'Детализация отчётов'!F:F,'Тех отчет'!B412,'Детализация отчётов'!J:J,"Возврат",'Детализация отчётов'!K:K,"Возврат")</f>
        <v>0</v>
      </c>
      <c r="T412" s="23">
        <f>IFERROR(INDEX(Себестоимость!B:B,MATCH('Тех отчет'!B412,Себестоимость!A:A,0)),0)</f>
        <v>0</v>
      </c>
      <c r="U412" s="41" t="e">
        <f t="shared" si="68"/>
        <v>#DIV/0!</v>
      </c>
      <c r="V412" s="24">
        <f t="shared" si="55"/>
        <v>0</v>
      </c>
      <c r="W412" s="42">
        <f t="shared" si="69"/>
        <v>0</v>
      </c>
      <c r="X412" s="40" t="e">
        <f t="shared" si="70"/>
        <v>#DIV/0!</v>
      </c>
      <c r="Y412" s="23" t="e">
        <f>AVERAGEIFS('Детализация отчётов'!T:T,'Детализация отчётов'!F:F,'Тех отчет'!B412,'Детализация отчётов'!J:J,"Продажа",'Детализация отчётов'!K:K,"Продажа")</f>
        <v>#DIV/0!</v>
      </c>
      <c r="Z412" s="23">
        <f>SUMIF('Детализация отчётов'!F:F,'Тех отчет'!B412, 'Детализация отчётов'!AC:AC)</f>
        <v>0</v>
      </c>
      <c r="AA412" s="28"/>
      <c r="AB412" s="28"/>
      <c r="AC412" s="28"/>
      <c r="AD412" s="28"/>
      <c r="AE412" s="28"/>
      <c r="AF412" s="28"/>
    </row>
    <row r="413" spans="1:32" ht="15" thickBot="1">
      <c r="A413" s="23" t="s">
        <v>71</v>
      </c>
      <c r="B413" s="44" t="s">
        <v>465</v>
      </c>
      <c r="C413" s="24">
        <f>SUMIF(Продажи!F:F,'Тех отчет'!B413,Продажи!M:M)</f>
        <v>0</v>
      </c>
      <c r="D413" s="24">
        <f>SUMIF(Продажи!F:F,'Тех отчет'!B413,Продажи!L:L)</f>
        <v>0</v>
      </c>
      <c r="E413" s="24">
        <f>SUMIFS('Детализация отчётов'!T:T,'Детализация отчётов'!F:F,'Тех отчет'!B413,'Детализация отчётов'!J:J,"Продажа",'Детализация отчётов'!K:K,"Продажа")-SUMIFS('Детализация отчётов'!T:T,'Детализация отчётов'!F:F,'Тех отчет'!B413,'Детализация отчётов'!J:J,"Возврат",'Детализация отчётов'!K:K,"Возврат")</f>
        <v>0</v>
      </c>
      <c r="F413" s="24">
        <f>SUMIFS('Детализация отчётов'!N:N,'Детализация отчётов'!F:F,'Тех отчет'!B413,'Детализация отчётов'!J:J,"Продажа",'Детализация отчётов'!K:K,"Продажа")-SUMIFS('Детализация отчётов'!N:N,'Детализация отчётов'!F:F,'Тех отчет'!B413,'Детализация отчётов'!J:J,"Возврат",'Детализация отчётов'!K:K,"Возврат")</f>
        <v>0</v>
      </c>
      <c r="G413" s="24">
        <f>IFERROR(AVERAGEIFS('Детализация отчётов'!P:P,'Детализация отчётов'!F:F,'Тех отчет'!B413,'Детализация отчётов'!J:J,"Продажа",'Детализация отчётов'!K:K,"Продажа"),0)</f>
        <v>0</v>
      </c>
      <c r="H413" s="25" t="e">
        <f>INDEX('% выкупа'!B:B,MATCH(B413,'% выкупа'!A:A,0))</f>
        <v>#N/A</v>
      </c>
      <c r="I413" s="40">
        <f>IFERROR(INDEX(реклама!B:B,MATCH('Тех отчет'!B413,реклама!A:A,0)),0)</f>
        <v>0</v>
      </c>
      <c r="J413" s="24">
        <f>IFERROR(INDEX('Сумма по хранению'!B:B,MATCH(B413,'Сумма по хранению'!A:A,0)),0)</f>
        <v>0</v>
      </c>
      <c r="K413" s="24">
        <f>SUMIF('Детализация отчётов'!F:F,'Тех отчет'!B413, 'Детализация отчётов'!AK:AK)</f>
        <v>0</v>
      </c>
      <c r="L413" s="40" t="e">
        <f t="shared" si="66"/>
        <v>#DIV/0!</v>
      </c>
      <c r="M413" s="24" t="e">
        <f>INDEX('Остатки по складам'!B:B,MATCH(B413,'Остатки по складам'!A:A,0))</f>
        <v>#N/A</v>
      </c>
      <c r="N413" s="40">
        <f t="shared" si="67"/>
        <v>0</v>
      </c>
      <c r="O413" s="35">
        <f>SUMIF('Индекс локалицации'!A:A,'Тех отчет'!B413,'Индекс локалицации'!B:B)</f>
        <v>0</v>
      </c>
      <c r="P413" s="25" t="e">
        <f>AVERAGEIFS('Детализация отчётов'!W:W,'Детализация отчётов'!F:F,'Тех отчет'!B413,'Детализация отчётов'!J:J,"Продажа",'Детализация отчётов'!K:K,"Продажа")</f>
        <v>#DIV/0!</v>
      </c>
      <c r="Q413" s="23" t="e">
        <f>INDEX('Рейтинг по отзывам'!F:F,MATCH('Тех отчет'!B413,'Рейтинг по отзывам'!B:B,0))</f>
        <v>#N/A</v>
      </c>
      <c r="R413" s="26" t="e">
        <f>INDEX('рейтинг WB'!B:B,MATCH('Тех отчет'!B413,'рейтинг WB'!A:A,0))</f>
        <v>#N/A</v>
      </c>
      <c r="S413" s="27">
        <f>SUMIFS('Детализация отчётов'!AH:AH,'Детализация отчётов'!F:F,'Тех отчет'!B413,'Детализация отчётов'!J:J,"Продажа",'Детализация отчётов'!K:K,"Продажа")-SUMIFS('Детализация отчётов'!AH:AH,'Детализация отчётов'!F:F,'Тех отчет'!B413,'Детализация отчётов'!J:J,"Возврат",'Детализация отчётов'!K:K,"Возврат")</f>
        <v>0</v>
      </c>
      <c r="T413" s="23">
        <f>IFERROR(INDEX(Себестоимость!B:B,MATCH('Тех отчет'!B413,Себестоимость!A:A,0)),0)</f>
        <v>0</v>
      </c>
      <c r="U413" s="41" t="e">
        <f t="shared" si="68"/>
        <v>#DIV/0!</v>
      </c>
      <c r="V413" s="24">
        <f t="shared" si="55"/>
        <v>0</v>
      </c>
      <c r="W413" s="42">
        <f t="shared" si="69"/>
        <v>0</v>
      </c>
      <c r="X413" s="40" t="e">
        <f t="shared" si="70"/>
        <v>#DIV/0!</v>
      </c>
      <c r="Y413" s="23" t="e">
        <f>AVERAGEIFS('Детализация отчётов'!T:T,'Детализация отчётов'!F:F,'Тех отчет'!B413,'Детализация отчётов'!J:J,"Продажа",'Детализация отчётов'!K:K,"Продажа")</f>
        <v>#DIV/0!</v>
      </c>
      <c r="Z413" s="23">
        <f>SUMIF('Детализация отчётов'!F:F,'Тех отчет'!B413, 'Детализация отчётов'!AC:AC)</f>
        <v>0</v>
      </c>
      <c r="AA413" s="28"/>
      <c r="AB413" s="28"/>
      <c r="AC413" s="28"/>
      <c r="AD413" s="28"/>
      <c r="AE413" s="28"/>
      <c r="AF413" s="28"/>
    </row>
    <row r="414" spans="1:32" ht="15" thickBot="1">
      <c r="A414" s="23" t="s">
        <v>71</v>
      </c>
      <c r="B414" s="44" t="s">
        <v>466</v>
      </c>
      <c r="C414" s="24">
        <f>SUMIF(Продажи!F:F,'Тех отчет'!B414,Продажи!M:M)</f>
        <v>0</v>
      </c>
      <c r="D414" s="24">
        <f>SUMIF(Продажи!F:F,'Тех отчет'!B414,Продажи!L:L)</f>
        <v>0</v>
      </c>
      <c r="E414" s="24">
        <f>SUMIFS('Детализация отчётов'!T:T,'Детализация отчётов'!F:F,'Тех отчет'!B414,'Детализация отчётов'!J:J,"Продажа",'Детализация отчётов'!K:K,"Продажа")-SUMIFS('Детализация отчётов'!T:T,'Детализация отчётов'!F:F,'Тех отчет'!B414,'Детализация отчётов'!J:J,"Возврат",'Детализация отчётов'!K:K,"Возврат")</f>
        <v>0</v>
      </c>
      <c r="F414" s="24">
        <f>SUMIFS('Детализация отчётов'!N:N,'Детализация отчётов'!F:F,'Тех отчет'!B414,'Детализация отчётов'!J:J,"Продажа",'Детализация отчётов'!K:K,"Продажа")-SUMIFS('Детализация отчётов'!N:N,'Детализация отчётов'!F:F,'Тех отчет'!B414,'Детализация отчётов'!J:J,"Возврат",'Детализация отчётов'!K:K,"Возврат")</f>
        <v>0</v>
      </c>
      <c r="G414" s="24">
        <f>IFERROR(AVERAGEIFS('Детализация отчётов'!P:P,'Детализация отчётов'!F:F,'Тех отчет'!B414,'Детализация отчётов'!J:J,"Продажа",'Детализация отчётов'!K:K,"Продажа"),0)</f>
        <v>0</v>
      </c>
      <c r="H414" s="25" t="e">
        <f>INDEX('% выкупа'!B:B,MATCH(B414,'% выкупа'!A:A,0))</f>
        <v>#N/A</v>
      </c>
      <c r="I414" s="40">
        <f>IFERROR(INDEX(реклама!B:B,MATCH('Тех отчет'!B414,реклама!A:A,0)),0)</f>
        <v>0</v>
      </c>
      <c r="J414" s="24">
        <f>IFERROR(INDEX('Сумма по хранению'!B:B,MATCH(B414,'Сумма по хранению'!A:A,0)),0)</f>
        <v>0</v>
      </c>
      <c r="K414" s="24">
        <f>SUMIF('Детализация отчётов'!F:F,'Тех отчет'!B414, 'Детализация отчётов'!AK:AK)</f>
        <v>0</v>
      </c>
      <c r="L414" s="40" t="e">
        <f t="shared" si="66"/>
        <v>#DIV/0!</v>
      </c>
      <c r="M414" s="24" t="e">
        <f>INDEX('Остатки по складам'!B:B,MATCH(B414,'Остатки по складам'!A:A,0))</f>
        <v>#N/A</v>
      </c>
      <c r="N414" s="40">
        <f t="shared" si="67"/>
        <v>0</v>
      </c>
      <c r="O414" s="35">
        <f>SUMIF('Индекс локалицации'!A:A,'Тех отчет'!B414,'Индекс локалицации'!B:B)</f>
        <v>0</v>
      </c>
      <c r="P414" s="25" t="e">
        <f>AVERAGEIFS('Детализация отчётов'!W:W,'Детализация отчётов'!F:F,'Тех отчет'!B414,'Детализация отчётов'!J:J,"Продажа",'Детализация отчётов'!K:K,"Продажа")</f>
        <v>#DIV/0!</v>
      </c>
      <c r="Q414" s="23" t="e">
        <f>INDEX('Рейтинг по отзывам'!F:F,MATCH('Тех отчет'!B414,'Рейтинг по отзывам'!B:B,0))</f>
        <v>#N/A</v>
      </c>
      <c r="R414" s="26" t="e">
        <f>INDEX('рейтинг WB'!B:B,MATCH('Тех отчет'!B414,'рейтинг WB'!A:A,0))</f>
        <v>#N/A</v>
      </c>
      <c r="S414" s="27">
        <f>SUMIFS('Детализация отчётов'!AH:AH,'Детализация отчётов'!F:F,'Тех отчет'!B414,'Детализация отчётов'!J:J,"Продажа",'Детализация отчётов'!K:K,"Продажа")-SUMIFS('Детализация отчётов'!AH:AH,'Детализация отчётов'!F:F,'Тех отчет'!B414,'Детализация отчётов'!J:J,"Возврат",'Детализация отчётов'!K:K,"Возврат")</f>
        <v>0</v>
      </c>
      <c r="T414" s="23">
        <f>IFERROR(INDEX(Себестоимость!B:B,MATCH('Тех отчет'!B414,Себестоимость!A:A,0)),0)</f>
        <v>0</v>
      </c>
      <c r="U414" s="41" t="e">
        <f t="shared" si="68"/>
        <v>#DIV/0!</v>
      </c>
      <c r="V414" s="24">
        <f t="shared" si="55"/>
        <v>0</v>
      </c>
      <c r="W414" s="42">
        <f t="shared" si="69"/>
        <v>0</v>
      </c>
      <c r="X414" s="40" t="e">
        <f t="shared" si="70"/>
        <v>#DIV/0!</v>
      </c>
      <c r="Y414" s="23" t="e">
        <f>AVERAGEIFS('Детализация отчётов'!T:T,'Детализация отчётов'!F:F,'Тех отчет'!B414,'Детализация отчётов'!J:J,"Продажа",'Детализация отчётов'!K:K,"Продажа")</f>
        <v>#DIV/0!</v>
      </c>
      <c r="Z414" s="23">
        <f>SUMIF('Детализация отчётов'!F:F,'Тех отчет'!B414, 'Детализация отчётов'!AC:AC)</f>
        <v>0</v>
      </c>
      <c r="AA414" s="28"/>
      <c r="AB414" s="28"/>
      <c r="AC414" s="28"/>
      <c r="AD414" s="28"/>
      <c r="AE414" s="28"/>
      <c r="AF414" s="28"/>
    </row>
    <row r="415" spans="1:32" ht="15" thickBot="1">
      <c r="A415" s="23" t="s">
        <v>71</v>
      </c>
      <c r="B415" s="44" t="s">
        <v>467</v>
      </c>
      <c r="C415" s="24">
        <f>SUMIF(Продажи!F:F,'Тех отчет'!B415,Продажи!M:M)</f>
        <v>0</v>
      </c>
      <c r="D415" s="24">
        <f>SUMIF(Продажи!F:F,'Тех отчет'!B415,Продажи!L:L)</f>
        <v>0</v>
      </c>
      <c r="E415" s="24">
        <f>SUMIFS('Детализация отчётов'!T:T,'Детализация отчётов'!F:F,'Тех отчет'!B415,'Детализация отчётов'!J:J,"Продажа",'Детализация отчётов'!K:K,"Продажа")-SUMIFS('Детализация отчётов'!T:T,'Детализация отчётов'!F:F,'Тех отчет'!B415,'Детализация отчётов'!J:J,"Возврат",'Детализация отчётов'!K:K,"Возврат")</f>
        <v>0</v>
      </c>
      <c r="F415" s="24">
        <f>SUMIFS('Детализация отчётов'!N:N,'Детализация отчётов'!F:F,'Тех отчет'!B415,'Детализация отчётов'!J:J,"Продажа",'Детализация отчётов'!K:K,"Продажа")-SUMIFS('Детализация отчётов'!N:N,'Детализация отчётов'!F:F,'Тех отчет'!B415,'Детализация отчётов'!J:J,"Возврат",'Детализация отчётов'!K:K,"Возврат")</f>
        <v>0</v>
      </c>
      <c r="G415" s="24">
        <f>IFERROR(AVERAGEIFS('Детализация отчётов'!P:P,'Детализация отчётов'!F:F,'Тех отчет'!B415,'Детализация отчётов'!J:J,"Продажа",'Детализация отчётов'!K:K,"Продажа"),0)</f>
        <v>0</v>
      </c>
      <c r="H415" s="25" t="e">
        <f>INDEX('% выкупа'!B:B,MATCH(B415,'% выкупа'!A:A,0))</f>
        <v>#N/A</v>
      </c>
      <c r="I415" s="40">
        <f>IFERROR(INDEX(реклама!B:B,MATCH('Тех отчет'!B415,реклама!A:A,0)),0)</f>
        <v>0</v>
      </c>
      <c r="J415" s="24">
        <f>IFERROR(INDEX('Сумма по хранению'!B:B,MATCH(B415,'Сумма по хранению'!A:A,0)),0)</f>
        <v>0</v>
      </c>
      <c r="K415" s="24">
        <f>SUMIF('Детализация отчётов'!F:F,'Тех отчет'!B415, 'Детализация отчётов'!AK:AK)</f>
        <v>0</v>
      </c>
      <c r="L415" s="40" t="e">
        <f t="shared" si="66"/>
        <v>#DIV/0!</v>
      </c>
      <c r="M415" s="24" t="e">
        <f>INDEX('Остатки по складам'!B:B,MATCH(B415,'Остатки по складам'!A:A,0))</f>
        <v>#N/A</v>
      </c>
      <c r="N415" s="40">
        <f t="shared" si="67"/>
        <v>0</v>
      </c>
      <c r="O415" s="35">
        <f>SUMIF('Индекс локалицации'!A:A,'Тех отчет'!B415,'Индекс локалицации'!B:B)</f>
        <v>0</v>
      </c>
      <c r="P415" s="25" t="e">
        <f>AVERAGEIFS('Детализация отчётов'!W:W,'Детализация отчётов'!F:F,'Тех отчет'!B415,'Детализация отчётов'!J:J,"Продажа",'Детализация отчётов'!K:K,"Продажа")</f>
        <v>#DIV/0!</v>
      </c>
      <c r="Q415" s="23" t="e">
        <f>INDEX('Рейтинг по отзывам'!F:F,MATCH('Тех отчет'!B415,'Рейтинг по отзывам'!B:B,0))</f>
        <v>#N/A</v>
      </c>
      <c r="R415" s="26" t="e">
        <f>INDEX('рейтинг WB'!B:B,MATCH('Тех отчет'!B415,'рейтинг WB'!A:A,0))</f>
        <v>#N/A</v>
      </c>
      <c r="S415" s="27">
        <f>SUMIFS('Детализация отчётов'!AH:AH,'Детализация отчётов'!F:F,'Тех отчет'!B415,'Детализация отчётов'!J:J,"Продажа",'Детализация отчётов'!K:K,"Продажа")-SUMIFS('Детализация отчётов'!AH:AH,'Детализация отчётов'!F:F,'Тех отчет'!B415,'Детализация отчётов'!J:J,"Возврат",'Детализация отчётов'!K:K,"Возврат")</f>
        <v>0</v>
      </c>
      <c r="T415" s="23">
        <f>IFERROR(INDEX(Себестоимость!B:B,MATCH('Тех отчет'!B415,Себестоимость!A:A,0)),0)</f>
        <v>0</v>
      </c>
      <c r="U415" s="41" t="e">
        <f t="shared" si="68"/>
        <v>#DIV/0!</v>
      </c>
      <c r="V415" s="24">
        <f t="shared" si="55"/>
        <v>0</v>
      </c>
      <c r="W415" s="42">
        <f t="shared" si="69"/>
        <v>0</v>
      </c>
      <c r="X415" s="40" t="e">
        <f t="shared" si="70"/>
        <v>#DIV/0!</v>
      </c>
      <c r="Y415" s="23" t="e">
        <f>AVERAGEIFS('Детализация отчётов'!T:T,'Детализация отчётов'!F:F,'Тех отчет'!B415,'Детализация отчётов'!J:J,"Продажа",'Детализация отчётов'!K:K,"Продажа")</f>
        <v>#DIV/0!</v>
      </c>
      <c r="Z415" s="23">
        <f>SUMIF('Детализация отчётов'!F:F,'Тех отчет'!B415, 'Детализация отчётов'!AC:AC)</f>
        <v>0</v>
      </c>
      <c r="AA415" s="28"/>
      <c r="AB415" s="28"/>
      <c r="AC415" s="28"/>
      <c r="AD415" s="28"/>
      <c r="AE415" s="28"/>
      <c r="AF415" s="28"/>
    </row>
    <row r="416" spans="1:32" ht="27.6" thickBot="1">
      <c r="A416" s="23" t="s">
        <v>75</v>
      </c>
      <c r="B416" s="44" t="s">
        <v>468</v>
      </c>
      <c r="C416" s="24">
        <f>SUMIF(Продажи!F:F,'Тех отчет'!B416,Продажи!M:M)</f>
        <v>0</v>
      </c>
      <c r="D416" s="24">
        <f>SUMIF(Продажи!F:F,'Тех отчет'!B416,Продажи!L:L)</f>
        <v>0</v>
      </c>
      <c r="E416" s="24">
        <f>SUMIFS('Детализация отчётов'!T:T,'Детализация отчётов'!F:F,'Тех отчет'!B416,'Детализация отчётов'!J:J,"Продажа",'Детализация отчётов'!K:K,"Продажа")-SUMIFS('Детализация отчётов'!T:T,'Детализация отчётов'!F:F,'Тех отчет'!B416,'Детализация отчётов'!J:J,"Возврат",'Детализация отчётов'!K:K,"Возврат")</f>
        <v>0</v>
      </c>
      <c r="F416" s="24">
        <f>SUMIFS('Детализация отчётов'!N:N,'Детализация отчётов'!F:F,'Тех отчет'!B416,'Детализация отчётов'!J:J,"Продажа",'Детализация отчётов'!K:K,"Продажа")-SUMIFS('Детализация отчётов'!N:N,'Детализация отчётов'!F:F,'Тех отчет'!B416,'Детализация отчётов'!J:J,"Возврат",'Детализация отчётов'!K:K,"Возврат")</f>
        <v>0</v>
      </c>
      <c r="G416" s="24">
        <f>IFERROR(AVERAGEIFS('Детализация отчётов'!P:P,'Детализация отчётов'!F:F,'Тех отчет'!B416,'Детализация отчётов'!J:J,"Продажа",'Детализация отчётов'!K:K,"Продажа"),0)</f>
        <v>0</v>
      </c>
      <c r="H416" s="25" t="e">
        <f>INDEX('% выкупа'!B:B,MATCH(B416,'% выкупа'!A:A,0))</f>
        <v>#N/A</v>
      </c>
      <c r="I416" s="40">
        <f>IFERROR(INDEX(реклама!B:B,MATCH('Тех отчет'!B416,реклама!A:A,0)),0)</f>
        <v>0</v>
      </c>
      <c r="J416" s="24">
        <f>IFERROR(INDEX('Сумма по хранению'!B:B,MATCH(B416,'Сумма по хранению'!A:A,0)),0)</f>
        <v>0</v>
      </c>
      <c r="K416" s="24">
        <f>SUMIF('Детализация отчётов'!F:F,'Тех отчет'!B416, 'Детализация отчётов'!AK:AK)</f>
        <v>0</v>
      </c>
      <c r="L416" s="40" t="e">
        <f t="shared" si="66"/>
        <v>#DIV/0!</v>
      </c>
      <c r="M416" s="24" t="e">
        <f>INDEX('Остатки по складам'!B:B,MATCH(B416,'Остатки по складам'!A:A,0))</f>
        <v>#N/A</v>
      </c>
      <c r="N416" s="40">
        <f t="shared" si="67"/>
        <v>0</v>
      </c>
      <c r="O416" s="35">
        <f>SUMIF('Индекс локалицации'!A:A,'Тех отчет'!B416,'Индекс локалицации'!B:B)</f>
        <v>0</v>
      </c>
      <c r="P416" s="25" t="e">
        <f>AVERAGEIFS('Детализация отчётов'!W:W,'Детализация отчётов'!F:F,'Тех отчет'!B416,'Детализация отчётов'!J:J,"Продажа",'Детализация отчётов'!K:K,"Продажа")</f>
        <v>#DIV/0!</v>
      </c>
      <c r="Q416" s="23" t="e">
        <f>INDEX('Рейтинг по отзывам'!F:F,MATCH('Тех отчет'!B416,'Рейтинг по отзывам'!B:B,0))</f>
        <v>#N/A</v>
      </c>
      <c r="R416" s="26" t="e">
        <f>INDEX('рейтинг WB'!B:B,MATCH('Тех отчет'!B416,'рейтинг WB'!A:A,0))</f>
        <v>#N/A</v>
      </c>
      <c r="S416" s="27">
        <f>SUMIFS('Детализация отчётов'!AH:AH,'Детализация отчётов'!F:F,'Тех отчет'!B416,'Детализация отчётов'!J:J,"Продажа",'Детализация отчётов'!K:K,"Продажа")-SUMIFS('Детализация отчётов'!AH:AH,'Детализация отчётов'!F:F,'Тех отчет'!B416,'Детализация отчётов'!J:J,"Возврат",'Детализация отчётов'!K:K,"Возврат")</f>
        <v>0</v>
      </c>
      <c r="T416" s="23">
        <f>IFERROR(INDEX(Себестоимость!B:B,MATCH('Тех отчет'!B416,Себестоимость!A:A,0)),0)</f>
        <v>0</v>
      </c>
      <c r="U416" s="41" t="e">
        <f t="shared" si="68"/>
        <v>#DIV/0!</v>
      </c>
      <c r="V416" s="24">
        <f t="shared" si="55"/>
        <v>0</v>
      </c>
      <c r="W416" s="42">
        <f t="shared" si="69"/>
        <v>0</v>
      </c>
      <c r="X416" s="40" t="e">
        <f t="shared" si="70"/>
        <v>#DIV/0!</v>
      </c>
      <c r="Y416" s="23" t="e">
        <f>AVERAGEIFS('Детализация отчётов'!T:T,'Детализация отчётов'!F:F,'Тех отчет'!B416,'Детализация отчётов'!J:J,"Продажа",'Детализация отчётов'!K:K,"Продажа")</f>
        <v>#DIV/0!</v>
      </c>
      <c r="Z416" s="23">
        <f>SUMIF('Детализация отчётов'!F:F,'Тех отчет'!B416, 'Детализация отчётов'!AC:AC)</f>
        <v>0</v>
      </c>
      <c r="AA416" s="28"/>
      <c r="AB416" s="28"/>
      <c r="AC416" s="28"/>
      <c r="AD416" s="28"/>
      <c r="AE416" s="28"/>
      <c r="AF416" s="28"/>
    </row>
    <row r="417" spans="1:32" ht="27.6" thickBot="1">
      <c r="A417" s="23" t="s">
        <v>75</v>
      </c>
      <c r="B417" s="44" t="s">
        <v>469</v>
      </c>
      <c r="C417" s="24">
        <f>SUMIF(Продажи!F:F,'Тех отчет'!B417,Продажи!M:M)</f>
        <v>0</v>
      </c>
      <c r="D417" s="24">
        <f>SUMIF(Продажи!F:F,'Тех отчет'!B417,Продажи!L:L)</f>
        <v>0</v>
      </c>
      <c r="E417" s="24">
        <f>SUMIFS('Детализация отчётов'!T:T,'Детализация отчётов'!F:F,'Тех отчет'!B417,'Детализация отчётов'!J:J,"Продажа",'Детализация отчётов'!K:K,"Продажа")-SUMIFS('Детализация отчётов'!T:T,'Детализация отчётов'!F:F,'Тех отчет'!B417,'Детализация отчётов'!J:J,"Возврат",'Детализация отчётов'!K:K,"Возврат")</f>
        <v>0</v>
      </c>
      <c r="F417" s="24">
        <f>SUMIFS('Детализация отчётов'!N:N,'Детализация отчётов'!F:F,'Тех отчет'!B417,'Детализация отчётов'!J:J,"Продажа",'Детализация отчётов'!K:K,"Продажа")-SUMIFS('Детализация отчётов'!N:N,'Детализация отчётов'!F:F,'Тех отчет'!B417,'Детализация отчётов'!J:J,"Возврат",'Детализация отчётов'!K:K,"Возврат")</f>
        <v>0</v>
      </c>
      <c r="G417" s="24">
        <f>IFERROR(AVERAGEIFS('Детализация отчётов'!P:P,'Детализация отчётов'!F:F,'Тех отчет'!B417,'Детализация отчётов'!J:J,"Продажа",'Детализация отчётов'!K:K,"Продажа"),0)</f>
        <v>0</v>
      </c>
      <c r="H417" s="25" t="e">
        <f>INDEX('% выкупа'!B:B,MATCH(B417,'% выкупа'!A:A,0))</f>
        <v>#N/A</v>
      </c>
      <c r="I417" s="40">
        <f>IFERROR(INDEX(реклама!B:B,MATCH('Тех отчет'!B417,реклама!A:A,0)),0)</f>
        <v>0</v>
      </c>
      <c r="J417" s="24">
        <f>IFERROR(INDEX('Сумма по хранению'!B:B,MATCH(B417,'Сумма по хранению'!A:A,0)),0)</f>
        <v>0</v>
      </c>
      <c r="K417" s="24">
        <f>SUMIF('Детализация отчётов'!F:F,'Тех отчет'!B417, 'Детализация отчётов'!AK:AK)</f>
        <v>0</v>
      </c>
      <c r="L417" s="40" t="e">
        <f t="shared" si="66"/>
        <v>#DIV/0!</v>
      </c>
      <c r="M417" s="24" t="e">
        <f>INDEX('Остатки по складам'!B:B,MATCH(B417,'Остатки по складам'!A:A,0))</f>
        <v>#N/A</v>
      </c>
      <c r="N417" s="40">
        <f t="shared" si="67"/>
        <v>0</v>
      </c>
      <c r="O417" s="35">
        <f>SUMIF('Индекс локалицации'!A:A,'Тех отчет'!B417,'Индекс локалицации'!B:B)</f>
        <v>0</v>
      </c>
      <c r="P417" s="25" t="e">
        <f>AVERAGEIFS('Детализация отчётов'!W:W,'Детализация отчётов'!F:F,'Тех отчет'!B417,'Детализация отчётов'!J:J,"Продажа",'Детализация отчётов'!K:K,"Продажа")</f>
        <v>#DIV/0!</v>
      </c>
      <c r="Q417" s="23" t="e">
        <f>INDEX('Рейтинг по отзывам'!F:F,MATCH('Тех отчет'!B417,'Рейтинг по отзывам'!B:B,0))</f>
        <v>#N/A</v>
      </c>
      <c r="R417" s="26" t="e">
        <f>INDEX('рейтинг WB'!B:B,MATCH('Тех отчет'!B417,'рейтинг WB'!A:A,0))</f>
        <v>#N/A</v>
      </c>
      <c r="S417" s="27">
        <f>SUMIFS('Детализация отчётов'!AH:AH,'Детализация отчётов'!F:F,'Тех отчет'!B417,'Детализация отчётов'!J:J,"Продажа",'Детализация отчётов'!K:K,"Продажа")-SUMIFS('Детализация отчётов'!AH:AH,'Детализация отчётов'!F:F,'Тех отчет'!B417,'Детализация отчётов'!J:J,"Возврат",'Детализация отчётов'!K:K,"Возврат")</f>
        <v>0</v>
      </c>
      <c r="T417" s="23">
        <f>IFERROR(INDEX(Себестоимость!B:B,MATCH('Тех отчет'!B417,Себестоимость!A:A,0)),0)</f>
        <v>0</v>
      </c>
      <c r="U417" s="41" t="e">
        <f t="shared" si="68"/>
        <v>#DIV/0!</v>
      </c>
      <c r="V417" s="24">
        <f t="shared" si="55"/>
        <v>0</v>
      </c>
      <c r="W417" s="42">
        <f t="shared" si="69"/>
        <v>0</v>
      </c>
      <c r="X417" s="40" t="e">
        <f t="shared" si="70"/>
        <v>#DIV/0!</v>
      </c>
      <c r="Y417" s="23" t="e">
        <f>AVERAGEIFS('Детализация отчётов'!T:T,'Детализация отчётов'!F:F,'Тех отчет'!B417,'Детализация отчётов'!J:J,"Продажа",'Детализация отчётов'!K:K,"Продажа")</f>
        <v>#DIV/0!</v>
      </c>
      <c r="Z417" s="23">
        <f>SUMIF('Детализация отчётов'!F:F,'Тех отчет'!B417, 'Детализация отчётов'!AC:AC)</f>
        <v>0</v>
      </c>
      <c r="AA417" s="28"/>
      <c r="AB417" s="28"/>
      <c r="AC417" s="28"/>
      <c r="AD417" s="28"/>
      <c r="AE417" s="28"/>
      <c r="AF417" s="28"/>
    </row>
    <row r="418" spans="1:32" ht="15" thickBot="1">
      <c r="A418" s="23" t="s">
        <v>627</v>
      </c>
      <c r="B418" s="44" t="s">
        <v>470</v>
      </c>
      <c r="C418" s="24">
        <f>SUMIF(Продажи!F:F,'Тех отчет'!B418,Продажи!M:M)</f>
        <v>0</v>
      </c>
      <c r="D418" s="24">
        <f>SUMIF(Продажи!F:F,'Тех отчет'!B418,Продажи!L:L)</f>
        <v>0</v>
      </c>
      <c r="E418" s="24">
        <f>SUMIFS('Детализация отчётов'!T:T,'Детализация отчётов'!F:F,'Тех отчет'!B418,'Детализация отчётов'!J:J,"Продажа",'Детализация отчётов'!K:K,"Продажа")-SUMIFS('Детализация отчётов'!T:T,'Детализация отчётов'!F:F,'Тех отчет'!B418,'Детализация отчётов'!J:J,"Возврат",'Детализация отчётов'!K:K,"Возврат")</f>
        <v>0</v>
      </c>
      <c r="F418" s="24">
        <f>SUMIFS('Детализация отчётов'!N:N,'Детализация отчётов'!F:F,'Тех отчет'!B418,'Детализация отчётов'!J:J,"Продажа",'Детализация отчётов'!K:K,"Продажа")-SUMIFS('Детализация отчётов'!N:N,'Детализация отчётов'!F:F,'Тех отчет'!B418,'Детализация отчётов'!J:J,"Возврат",'Детализация отчётов'!K:K,"Возврат")</f>
        <v>0</v>
      </c>
      <c r="G418" s="24">
        <f>IFERROR(AVERAGEIFS('Детализация отчётов'!P:P,'Детализация отчётов'!F:F,'Тех отчет'!B418,'Детализация отчётов'!J:J,"Продажа",'Детализация отчётов'!K:K,"Продажа"),0)</f>
        <v>0</v>
      </c>
      <c r="H418" s="25" t="e">
        <f>INDEX('% выкупа'!B:B,MATCH(B418,'% выкупа'!A:A,0))</f>
        <v>#N/A</v>
      </c>
      <c r="I418" s="40">
        <f>IFERROR(INDEX(реклама!B:B,MATCH('Тех отчет'!B418,реклама!A:A,0)),0)</f>
        <v>0</v>
      </c>
      <c r="J418" s="24">
        <f>IFERROR(INDEX('Сумма по хранению'!B:B,MATCH(B418,'Сумма по хранению'!A:A,0)),0)</f>
        <v>0</v>
      </c>
      <c r="K418" s="24">
        <f>SUMIF('Детализация отчётов'!F:F,'Тех отчет'!B418, 'Детализация отчётов'!AK:AK)</f>
        <v>0</v>
      </c>
      <c r="L418" s="40" t="e">
        <f t="shared" si="66"/>
        <v>#DIV/0!</v>
      </c>
      <c r="M418" s="24" t="e">
        <f>INDEX('Остатки по складам'!B:B,MATCH(B418,'Остатки по складам'!A:A,0))</f>
        <v>#N/A</v>
      </c>
      <c r="N418" s="40">
        <f t="shared" si="67"/>
        <v>0</v>
      </c>
      <c r="O418" s="35">
        <f>SUMIF('Индекс локалицации'!A:A,'Тех отчет'!B418,'Индекс локалицации'!B:B)</f>
        <v>0</v>
      </c>
      <c r="P418" s="25" t="e">
        <f>AVERAGEIFS('Детализация отчётов'!W:W,'Детализация отчётов'!F:F,'Тех отчет'!B418,'Детализация отчётов'!J:J,"Продажа",'Детализация отчётов'!K:K,"Продажа")</f>
        <v>#DIV/0!</v>
      </c>
      <c r="Q418" s="23" t="e">
        <f>INDEX('Рейтинг по отзывам'!F:F,MATCH('Тех отчет'!B418,'Рейтинг по отзывам'!B:B,0))</f>
        <v>#N/A</v>
      </c>
      <c r="R418" s="26" t="e">
        <f>INDEX('рейтинг WB'!B:B,MATCH('Тех отчет'!B418,'рейтинг WB'!A:A,0))</f>
        <v>#N/A</v>
      </c>
      <c r="S418" s="27">
        <f>SUMIFS('Детализация отчётов'!AH:AH,'Детализация отчётов'!F:F,'Тех отчет'!B418,'Детализация отчётов'!J:J,"Продажа",'Детализация отчётов'!K:K,"Продажа")-SUMIFS('Детализация отчётов'!AH:AH,'Детализация отчётов'!F:F,'Тех отчет'!B418,'Детализация отчётов'!J:J,"Возврат",'Детализация отчётов'!K:K,"Возврат")</f>
        <v>0</v>
      </c>
      <c r="T418" s="23">
        <f>IFERROR(INDEX(Себестоимость!B:B,MATCH('Тех отчет'!B418,Себестоимость!A:A,0)),0)</f>
        <v>0</v>
      </c>
      <c r="U418" s="41" t="e">
        <f t="shared" si="68"/>
        <v>#DIV/0!</v>
      </c>
      <c r="V418" s="24">
        <f t="shared" si="55"/>
        <v>0</v>
      </c>
      <c r="W418" s="42">
        <f t="shared" si="69"/>
        <v>0</v>
      </c>
      <c r="X418" s="40" t="e">
        <f t="shared" si="70"/>
        <v>#DIV/0!</v>
      </c>
      <c r="Y418" s="23" t="e">
        <f>AVERAGEIFS('Детализация отчётов'!T:T,'Детализация отчётов'!F:F,'Тех отчет'!B418,'Детализация отчётов'!J:J,"Продажа",'Детализация отчётов'!K:K,"Продажа")</f>
        <v>#DIV/0!</v>
      </c>
      <c r="Z418" s="23">
        <f>SUMIF('Детализация отчётов'!F:F,'Тех отчет'!B418, 'Детализация отчётов'!AC:AC)</f>
        <v>0</v>
      </c>
      <c r="AA418" s="28"/>
      <c r="AB418" s="28"/>
      <c r="AC418" s="28"/>
      <c r="AD418" s="28"/>
      <c r="AE418" s="28"/>
      <c r="AF418" s="28"/>
    </row>
    <row r="419" spans="1:32" ht="15" thickBot="1">
      <c r="A419" s="23"/>
      <c r="B419" s="44" t="s">
        <v>546</v>
      </c>
      <c r="C419" s="24">
        <f>SUMIF(Продажи!F:F,'Тех отчет'!B419,Продажи!M:M)</f>
        <v>0</v>
      </c>
      <c r="D419" s="24">
        <f>SUMIF(Продажи!F:F,'Тех отчет'!B419,Продажи!L:L)</f>
        <v>0</v>
      </c>
      <c r="E419" s="24">
        <f>SUMIFS('Детализация отчётов'!T:T,'Детализация отчётов'!F:F,'Тех отчет'!B419,'Детализация отчётов'!J:J,"Продажа",'Детализация отчётов'!K:K,"Продажа")-SUMIFS('Детализация отчётов'!T:T,'Детализация отчётов'!F:F,'Тех отчет'!B419,'Детализация отчётов'!J:J,"Возврат",'Детализация отчётов'!K:K,"Возврат")</f>
        <v>0</v>
      </c>
      <c r="F419" s="24">
        <f>SUMIFS('Детализация отчётов'!N:N,'Детализация отчётов'!F:F,'Тех отчет'!B419,'Детализация отчётов'!J:J,"Продажа",'Детализация отчётов'!K:K,"Продажа")-SUMIFS('Детализация отчётов'!N:N,'Детализация отчётов'!F:F,'Тех отчет'!B419,'Детализация отчётов'!J:J,"Возврат",'Детализация отчётов'!K:K,"Возврат")</f>
        <v>0</v>
      </c>
      <c r="G419" s="24">
        <f>IFERROR(AVERAGEIFS('Детализация отчётов'!P:P,'Детализация отчётов'!F:F,'Тех отчет'!B419,'Детализация отчётов'!J:J,"Продажа",'Детализация отчётов'!K:K,"Продажа"),0)</f>
        <v>0</v>
      </c>
      <c r="H419" s="25" t="e">
        <f>INDEX('% выкупа'!B:B,MATCH(B419,'% выкупа'!A:A,0))</f>
        <v>#N/A</v>
      </c>
      <c r="I419" s="40">
        <f>IFERROR(INDEX(реклама!B:B,MATCH('Тех отчет'!B419,реклама!A:A,0)),0)</f>
        <v>0</v>
      </c>
      <c r="J419" s="24">
        <f>IFERROR(INDEX('Сумма по хранению'!B:B,MATCH(B419,'Сумма по хранению'!A:A,0)),0)</f>
        <v>0</v>
      </c>
      <c r="K419" s="24">
        <f>SUMIF('Детализация отчётов'!F:F,'Тех отчет'!B419, 'Детализация отчётов'!AK:AK)</f>
        <v>0</v>
      </c>
      <c r="L419" s="40" t="e">
        <f t="shared" ref="L419:L427" si="71">K419/F419</f>
        <v>#DIV/0!</v>
      </c>
      <c r="M419" s="24" t="e">
        <f>INDEX('Остатки по складам'!B:B,MATCH(B419,'Остатки по складам'!A:A,0))</f>
        <v>#N/A</v>
      </c>
      <c r="N419" s="40">
        <f t="shared" ref="N419:N427" si="72">IFERROR(M419/F419*7,0)</f>
        <v>0</v>
      </c>
      <c r="O419" s="35">
        <f>SUMIF('Индекс локалицации'!A:A,'Тех отчет'!B419,'Индекс локалицации'!B:B)</f>
        <v>0</v>
      </c>
      <c r="P419" s="25" t="e">
        <f>AVERAGEIFS('Детализация отчётов'!W:W,'Детализация отчётов'!F:F,'Тех отчет'!B419,'Детализация отчётов'!J:J,"Продажа",'Детализация отчётов'!K:K,"Продажа")</f>
        <v>#DIV/0!</v>
      </c>
      <c r="Q419" s="23" t="e">
        <f>INDEX('Рейтинг по отзывам'!F:F,MATCH('Тех отчет'!B419,'Рейтинг по отзывам'!B:B,0))</f>
        <v>#N/A</v>
      </c>
      <c r="R419" s="26" t="e">
        <f>INDEX('рейтинг WB'!B:B,MATCH('Тех отчет'!B419,'рейтинг WB'!A:A,0))</f>
        <v>#N/A</v>
      </c>
      <c r="S419" s="27">
        <f>SUMIFS('Детализация отчётов'!AH:AH,'Детализация отчётов'!F:F,'Тех отчет'!B419,'Детализация отчётов'!J:J,"Продажа",'Детализация отчётов'!K:K,"Продажа")-SUMIFS('Детализация отчётов'!AH:AH,'Детализация отчётов'!F:F,'Тех отчет'!B419,'Детализация отчётов'!J:J,"Возврат",'Детализация отчётов'!K:K,"Возврат")</f>
        <v>0</v>
      </c>
      <c r="T419" s="23">
        <f>IFERROR(INDEX(Себестоимость!B:B,MATCH('Тех отчет'!B419,Себестоимость!A:A,0)),0)</f>
        <v>0</v>
      </c>
      <c r="U419" s="41" t="e">
        <f t="shared" ref="U419:U427" si="73">V419/E419</f>
        <v>#DIV/0!</v>
      </c>
      <c r="V419" s="24">
        <f t="shared" si="55"/>
        <v>0</v>
      </c>
      <c r="W419" s="42">
        <f t="shared" ref="W419:W427" si="74">(G419*F419)*$W$2</f>
        <v>0</v>
      </c>
      <c r="X419" s="40" t="e">
        <f t="shared" ref="X419:X427" si="75">V419/F419</f>
        <v>#DIV/0!</v>
      </c>
      <c r="Y419" s="23" t="e">
        <f>AVERAGEIFS('Детализация отчётов'!T:T,'Детализация отчётов'!F:F,'Тех отчет'!B419,'Детализация отчётов'!J:J,"Продажа",'Детализация отчётов'!K:K,"Продажа")</f>
        <v>#DIV/0!</v>
      </c>
      <c r="Z419" s="23">
        <f>SUMIF('Детализация отчётов'!F:F,'Тех отчет'!B419, 'Детализация отчётов'!AC:AC)</f>
        <v>0</v>
      </c>
      <c r="AA419" s="28"/>
      <c r="AB419" s="28"/>
      <c r="AC419" s="28"/>
      <c r="AD419" s="28"/>
      <c r="AE419" s="28"/>
      <c r="AF419" s="28"/>
    </row>
    <row r="420" spans="1:32" ht="15" thickBot="1">
      <c r="A420" s="23"/>
      <c r="B420" s="44" t="s">
        <v>547</v>
      </c>
      <c r="C420" s="24">
        <f>SUMIF(Продажи!F:F,'Тех отчет'!B420,Продажи!M:M)</f>
        <v>0</v>
      </c>
      <c r="D420" s="24">
        <f>SUMIF(Продажи!F:F,'Тех отчет'!B420,Продажи!L:L)</f>
        <v>0</v>
      </c>
      <c r="E420" s="24">
        <f>SUMIFS('Детализация отчётов'!T:T,'Детализация отчётов'!F:F,'Тех отчет'!B420,'Детализация отчётов'!J:J,"Продажа",'Детализация отчётов'!K:K,"Продажа")-SUMIFS('Детализация отчётов'!T:T,'Детализация отчётов'!F:F,'Тех отчет'!B420,'Детализация отчётов'!J:J,"Возврат",'Детализация отчётов'!K:K,"Возврат")</f>
        <v>0</v>
      </c>
      <c r="F420" s="24">
        <f>SUMIFS('Детализация отчётов'!N:N,'Детализация отчётов'!F:F,'Тех отчет'!B420,'Детализация отчётов'!J:J,"Продажа",'Детализация отчётов'!K:K,"Продажа")-SUMIFS('Детализация отчётов'!N:N,'Детализация отчётов'!F:F,'Тех отчет'!B420,'Детализация отчётов'!J:J,"Возврат",'Детализация отчётов'!K:K,"Возврат")</f>
        <v>0</v>
      </c>
      <c r="G420" s="24">
        <f>IFERROR(AVERAGEIFS('Детализация отчётов'!P:P,'Детализация отчётов'!F:F,'Тех отчет'!B420,'Детализация отчётов'!J:J,"Продажа",'Детализация отчётов'!K:K,"Продажа"),0)</f>
        <v>0</v>
      </c>
      <c r="H420" s="25" t="e">
        <f>INDEX('% выкупа'!B:B,MATCH(B420,'% выкупа'!A:A,0))</f>
        <v>#N/A</v>
      </c>
      <c r="I420" s="40">
        <f>IFERROR(INDEX(реклама!B:B,MATCH('Тех отчет'!B420,реклама!A:A,0)),0)</f>
        <v>0</v>
      </c>
      <c r="J420" s="24">
        <f>IFERROR(INDEX('Сумма по хранению'!B:B,MATCH(B420,'Сумма по хранению'!A:A,0)),0)</f>
        <v>0</v>
      </c>
      <c r="K420" s="24">
        <f>SUMIF('Детализация отчётов'!F:F,'Тех отчет'!B420, 'Детализация отчётов'!AK:AK)</f>
        <v>0</v>
      </c>
      <c r="L420" s="40" t="e">
        <f t="shared" si="71"/>
        <v>#DIV/0!</v>
      </c>
      <c r="M420" s="24" t="e">
        <f>INDEX('Остатки по складам'!B:B,MATCH(B420,'Остатки по складам'!A:A,0))</f>
        <v>#N/A</v>
      </c>
      <c r="N420" s="40">
        <f t="shared" si="72"/>
        <v>0</v>
      </c>
      <c r="O420" s="35">
        <f>SUMIF('Индекс локалицации'!A:A,'Тех отчет'!B420,'Индекс локалицации'!B:B)</f>
        <v>0</v>
      </c>
      <c r="P420" s="25" t="e">
        <f>AVERAGEIFS('Детализация отчётов'!W:W,'Детализация отчётов'!F:F,'Тех отчет'!B420,'Детализация отчётов'!J:J,"Продажа",'Детализация отчётов'!K:K,"Продажа")</f>
        <v>#DIV/0!</v>
      </c>
      <c r="Q420" s="23" t="e">
        <f>INDEX('Рейтинг по отзывам'!F:F,MATCH('Тех отчет'!B420,'Рейтинг по отзывам'!B:B,0))</f>
        <v>#N/A</v>
      </c>
      <c r="R420" s="26" t="e">
        <f>INDEX('рейтинг WB'!B:B,MATCH('Тех отчет'!B420,'рейтинг WB'!A:A,0))</f>
        <v>#N/A</v>
      </c>
      <c r="S420" s="27">
        <f>SUMIFS('Детализация отчётов'!AH:AH,'Детализация отчётов'!F:F,'Тех отчет'!B420,'Детализация отчётов'!J:J,"Продажа",'Детализация отчётов'!K:K,"Продажа")-SUMIFS('Детализация отчётов'!AH:AH,'Детализация отчётов'!F:F,'Тех отчет'!B420,'Детализация отчётов'!J:J,"Возврат",'Детализация отчётов'!K:K,"Возврат")</f>
        <v>0</v>
      </c>
      <c r="T420" s="23">
        <f>IFERROR(INDEX(Себестоимость!B:B,MATCH('Тех отчет'!B420,Себестоимость!A:A,0)),0)</f>
        <v>0</v>
      </c>
      <c r="U420" s="41" t="e">
        <f t="shared" si="73"/>
        <v>#DIV/0!</v>
      </c>
      <c r="V420" s="24">
        <f t="shared" si="55"/>
        <v>0</v>
      </c>
      <c r="W420" s="42">
        <f t="shared" si="74"/>
        <v>0</v>
      </c>
      <c r="X420" s="40" t="e">
        <f t="shared" si="75"/>
        <v>#DIV/0!</v>
      </c>
      <c r="Y420" s="23" t="e">
        <f>AVERAGEIFS('Детализация отчётов'!T:T,'Детализация отчётов'!F:F,'Тех отчет'!B420,'Детализация отчётов'!J:J,"Продажа",'Детализация отчётов'!K:K,"Продажа")</f>
        <v>#DIV/0!</v>
      </c>
      <c r="Z420" s="23">
        <f>SUMIF('Детализация отчётов'!F:F,'Тех отчет'!B420, 'Детализация отчётов'!AC:AC)</f>
        <v>0</v>
      </c>
      <c r="AA420" s="28"/>
      <c r="AB420" s="28"/>
      <c r="AC420" s="28"/>
      <c r="AD420" s="28"/>
      <c r="AE420" s="28"/>
      <c r="AF420" s="28"/>
    </row>
    <row r="421" spans="1:32" ht="15" thickBot="1">
      <c r="A421" s="23" t="s">
        <v>71</v>
      </c>
      <c r="B421" s="44" t="s">
        <v>548</v>
      </c>
      <c r="C421" s="24">
        <f>SUMIF(Продажи!F:F,'Тех отчет'!B421,Продажи!M:M)</f>
        <v>0</v>
      </c>
      <c r="D421" s="24">
        <f>SUMIF(Продажи!F:F,'Тех отчет'!B421,Продажи!L:L)</f>
        <v>0</v>
      </c>
      <c r="E421" s="24">
        <f>SUMIFS('Детализация отчётов'!T:T,'Детализация отчётов'!F:F,'Тех отчет'!B421,'Детализация отчётов'!J:J,"Продажа",'Детализация отчётов'!K:K,"Продажа")-SUMIFS('Детализация отчётов'!T:T,'Детализация отчётов'!F:F,'Тех отчет'!B421,'Детализация отчётов'!J:J,"Возврат",'Детализация отчётов'!K:K,"Возврат")</f>
        <v>0</v>
      </c>
      <c r="F421" s="24">
        <f>SUMIFS('Детализация отчётов'!N:N,'Детализация отчётов'!F:F,'Тех отчет'!B421,'Детализация отчётов'!J:J,"Продажа",'Детализация отчётов'!K:K,"Продажа")-SUMIFS('Детализация отчётов'!N:N,'Детализация отчётов'!F:F,'Тех отчет'!B421,'Детализация отчётов'!J:J,"Возврат",'Детализация отчётов'!K:K,"Возврат")</f>
        <v>0</v>
      </c>
      <c r="G421" s="24">
        <f>IFERROR(AVERAGEIFS('Детализация отчётов'!P:P,'Детализация отчётов'!F:F,'Тех отчет'!B421,'Детализация отчётов'!J:J,"Продажа",'Детализация отчётов'!K:K,"Продажа"),0)</f>
        <v>0</v>
      </c>
      <c r="H421" s="25" t="e">
        <f>INDEX('% выкупа'!B:B,MATCH(B421,'% выкупа'!A:A,0))</f>
        <v>#N/A</v>
      </c>
      <c r="I421" s="40">
        <f>IFERROR(INDEX(реклама!B:B,MATCH('Тех отчет'!B421,реклама!A:A,0)),0)</f>
        <v>0</v>
      </c>
      <c r="J421" s="24">
        <f>IFERROR(INDEX('Сумма по хранению'!B:B,MATCH(B421,'Сумма по хранению'!A:A,0)),0)</f>
        <v>0</v>
      </c>
      <c r="K421" s="24">
        <f>SUMIF('Детализация отчётов'!F:F,'Тех отчет'!B421, 'Детализация отчётов'!AK:AK)</f>
        <v>0</v>
      </c>
      <c r="L421" s="40" t="e">
        <f t="shared" si="71"/>
        <v>#DIV/0!</v>
      </c>
      <c r="M421" s="24" t="e">
        <f>INDEX('Остатки по складам'!B:B,MATCH(B421,'Остатки по складам'!A:A,0))</f>
        <v>#N/A</v>
      </c>
      <c r="N421" s="40">
        <f t="shared" si="72"/>
        <v>0</v>
      </c>
      <c r="O421" s="35">
        <f>SUMIF('Индекс локалицации'!A:A,'Тех отчет'!B421,'Индекс локалицации'!B:B)</f>
        <v>0</v>
      </c>
      <c r="P421" s="25" t="e">
        <f>AVERAGEIFS('Детализация отчётов'!W:W,'Детализация отчётов'!F:F,'Тех отчет'!B421,'Детализация отчётов'!J:J,"Продажа",'Детализация отчётов'!K:K,"Продажа")</f>
        <v>#DIV/0!</v>
      </c>
      <c r="Q421" s="23" t="e">
        <f>INDEX('Рейтинг по отзывам'!F:F,MATCH('Тех отчет'!B421,'Рейтинг по отзывам'!B:B,0))</f>
        <v>#N/A</v>
      </c>
      <c r="R421" s="26" t="e">
        <f>INDEX('рейтинг WB'!B:B,MATCH('Тех отчет'!B421,'рейтинг WB'!A:A,0))</f>
        <v>#N/A</v>
      </c>
      <c r="S421" s="27">
        <f>SUMIFS('Детализация отчётов'!AH:AH,'Детализация отчётов'!F:F,'Тех отчет'!B421,'Детализация отчётов'!J:J,"Продажа",'Детализация отчётов'!K:K,"Продажа")-SUMIFS('Детализация отчётов'!AH:AH,'Детализация отчётов'!F:F,'Тех отчет'!B421,'Детализация отчётов'!J:J,"Возврат",'Детализация отчётов'!K:K,"Возврат")</f>
        <v>0</v>
      </c>
      <c r="T421" s="23">
        <f>IFERROR(INDEX(Себестоимость!B:B,MATCH('Тех отчет'!B421,Себестоимость!A:A,0)),0)</f>
        <v>0</v>
      </c>
      <c r="U421" s="41" t="e">
        <f t="shared" si="73"/>
        <v>#DIV/0!</v>
      </c>
      <c r="V421" s="24">
        <f t="shared" si="55"/>
        <v>0</v>
      </c>
      <c r="W421" s="42">
        <f t="shared" si="74"/>
        <v>0</v>
      </c>
      <c r="X421" s="40" t="e">
        <f t="shared" si="75"/>
        <v>#DIV/0!</v>
      </c>
      <c r="Y421" s="23" t="e">
        <f>AVERAGEIFS('Детализация отчётов'!T:T,'Детализация отчётов'!F:F,'Тех отчет'!B421,'Детализация отчётов'!J:J,"Продажа",'Детализация отчётов'!K:K,"Продажа")</f>
        <v>#DIV/0!</v>
      </c>
      <c r="Z421" s="23">
        <f>SUMIF('Детализация отчётов'!F:F,'Тех отчет'!B421, 'Детализация отчётов'!AC:AC)</f>
        <v>0</v>
      </c>
      <c r="AA421" s="28"/>
      <c r="AB421" s="28"/>
      <c r="AC421" s="28"/>
      <c r="AD421" s="28"/>
      <c r="AE421" s="28"/>
      <c r="AF421" s="28"/>
    </row>
    <row r="422" spans="1:32" ht="27.6" thickBot="1">
      <c r="A422" s="23" t="s">
        <v>75</v>
      </c>
      <c r="B422" s="44" t="s">
        <v>549</v>
      </c>
      <c r="C422" s="24">
        <f>SUMIF(Продажи!F:F,'Тех отчет'!B422,Продажи!M:M)</f>
        <v>0</v>
      </c>
      <c r="D422" s="24">
        <f>SUMIF(Продажи!F:F,'Тех отчет'!B422,Продажи!L:L)</f>
        <v>0</v>
      </c>
      <c r="E422" s="24">
        <f>SUMIFS('Детализация отчётов'!T:T,'Детализация отчётов'!F:F,'Тех отчет'!B422,'Детализация отчётов'!J:J,"Продажа",'Детализация отчётов'!K:K,"Продажа")-SUMIFS('Детализация отчётов'!T:T,'Детализация отчётов'!F:F,'Тех отчет'!B422,'Детализация отчётов'!J:J,"Возврат",'Детализация отчётов'!K:K,"Возврат")</f>
        <v>0</v>
      </c>
      <c r="F422" s="24">
        <f>SUMIFS('Детализация отчётов'!N:N,'Детализация отчётов'!F:F,'Тех отчет'!B422,'Детализация отчётов'!J:J,"Продажа",'Детализация отчётов'!K:K,"Продажа")-SUMIFS('Детализация отчётов'!N:N,'Детализация отчётов'!F:F,'Тех отчет'!B422,'Детализация отчётов'!J:J,"Возврат",'Детализация отчётов'!K:K,"Возврат")</f>
        <v>0</v>
      </c>
      <c r="G422" s="24">
        <f>IFERROR(AVERAGEIFS('Детализация отчётов'!P:P,'Детализация отчётов'!F:F,'Тех отчет'!B422,'Детализация отчётов'!J:J,"Продажа",'Детализация отчётов'!K:K,"Продажа"),0)</f>
        <v>0</v>
      </c>
      <c r="H422" s="25" t="e">
        <f>INDEX('% выкупа'!B:B,MATCH(B422,'% выкупа'!A:A,0))</f>
        <v>#N/A</v>
      </c>
      <c r="I422" s="40">
        <f>IFERROR(INDEX(реклама!B:B,MATCH('Тех отчет'!B422,реклама!A:A,0)),0)</f>
        <v>0</v>
      </c>
      <c r="J422" s="24">
        <f>IFERROR(INDEX('Сумма по хранению'!B:B,MATCH(B422,'Сумма по хранению'!A:A,0)),0)</f>
        <v>0</v>
      </c>
      <c r="K422" s="24">
        <f>SUMIF('Детализация отчётов'!F:F,'Тех отчет'!B422, 'Детализация отчётов'!AK:AK)</f>
        <v>0</v>
      </c>
      <c r="L422" s="40" t="e">
        <f t="shared" si="71"/>
        <v>#DIV/0!</v>
      </c>
      <c r="M422" s="24" t="e">
        <f>INDEX('Остатки по складам'!B:B,MATCH(B422,'Остатки по складам'!A:A,0))</f>
        <v>#N/A</v>
      </c>
      <c r="N422" s="40">
        <f t="shared" si="72"/>
        <v>0</v>
      </c>
      <c r="O422" s="35">
        <f>SUMIF('Индекс локалицации'!A:A,'Тех отчет'!B422,'Индекс локалицации'!B:B)</f>
        <v>0</v>
      </c>
      <c r="P422" s="25" t="e">
        <f>AVERAGEIFS('Детализация отчётов'!W:W,'Детализация отчётов'!F:F,'Тех отчет'!B422,'Детализация отчётов'!J:J,"Продажа",'Детализация отчётов'!K:K,"Продажа")</f>
        <v>#DIV/0!</v>
      </c>
      <c r="Q422" s="23" t="e">
        <f>INDEX('Рейтинг по отзывам'!F:F,MATCH('Тех отчет'!B422,'Рейтинг по отзывам'!B:B,0))</f>
        <v>#N/A</v>
      </c>
      <c r="R422" s="26" t="e">
        <f>INDEX('рейтинг WB'!B:B,MATCH('Тех отчет'!B422,'рейтинг WB'!A:A,0))</f>
        <v>#N/A</v>
      </c>
      <c r="S422" s="27">
        <f>SUMIFS('Детализация отчётов'!AH:AH,'Детализация отчётов'!F:F,'Тех отчет'!B422,'Детализация отчётов'!J:J,"Продажа",'Детализация отчётов'!K:K,"Продажа")-SUMIFS('Детализация отчётов'!AH:AH,'Детализация отчётов'!F:F,'Тех отчет'!B422,'Детализация отчётов'!J:J,"Возврат",'Детализация отчётов'!K:K,"Возврат")</f>
        <v>0</v>
      </c>
      <c r="T422" s="23">
        <f>IFERROR(INDEX(Себестоимость!B:B,MATCH('Тех отчет'!B422,Себестоимость!A:A,0)),0)</f>
        <v>0</v>
      </c>
      <c r="U422" s="41" t="e">
        <f t="shared" si="73"/>
        <v>#DIV/0!</v>
      </c>
      <c r="V422" s="24">
        <f t="shared" si="55"/>
        <v>0</v>
      </c>
      <c r="W422" s="42">
        <f t="shared" si="74"/>
        <v>0</v>
      </c>
      <c r="X422" s="40" t="e">
        <f t="shared" si="75"/>
        <v>#DIV/0!</v>
      </c>
      <c r="Y422" s="23" t="e">
        <f>AVERAGEIFS('Детализация отчётов'!T:T,'Детализация отчётов'!F:F,'Тех отчет'!B422,'Детализация отчётов'!J:J,"Продажа",'Детализация отчётов'!K:K,"Продажа")</f>
        <v>#DIV/0!</v>
      </c>
      <c r="Z422" s="23">
        <f>SUMIF('Детализация отчётов'!F:F,'Тех отчет'!B422, 'Детализация отчётов'!AC:AC)</f>
        <v>0</v>
      </c>
      <c r="AA422" s="28"/>
      <c r="AB422" s="28"/>
      <c r="AC422" s="28"/>
      <c r="AD422" s="28"/>
      <c r="AE422" s="28"/>
      <c r="AF422" s="28"/>
    </row>
    <row r="423" spans="1:32" ht="27.6" thickBot="1">
      <c r="A423" s="23" t="s">
        <v>75</v>
      </c>
      <c r="B423" s="44" t="s">
        <v>550</v>
      </c>
      <c r="C423" s="24">
        <f>SUMIF(Продажи!F:F,'Тех отчет'!B423,Продажи!M:M)</f>
        <v>0</v>
      </c>
      <c r="D423" s="24">
        <f>SUMIF(Продажи!F:F,'Тех отчет'!B423,Продажи!L:L)</f>
        <v>0</v>
      </c>
      <c r="E423" s="24">
        <f>SUMIFS('Детализация отчётов'!T:T,'Детализация отчётов'!F:F,'Тех отчет'!B423,'Детализация отчётов'!J:J,"Продажа",'Детализация отчётов'!K:K,"Продажа")-SUMIFS('Детализация отчётов'!T:T,'Детализация отчётов'!F:F,'Тех отчет'!B423,'Детализация отчётов'!J:J,"Возврат",'Детализация отчётов'!K:K,"Возврат")</f>
        <v>0</v>
      </c>
      <c r="F423" s="24">
        <f>SUMIFS('Детализация отчётов'!N:N,'Детализация отчётов'!F:F,'Тех отчет'!B423,'Детализация отчётов'!J:J,"Продажа",'Детализация отчётов'!K:K,"Продажа")-SUMIFS('Детализация отчётов'!N:N,'Детализация отчётов'!F:F,'Тех отчет'!B423,'Детализация отчётов'!J:J,"Возврат",'Детализация отчётов'!K:K,"Возврат")</f>
        <v>0</v>
      </c>
      <c r="G423" s="24">
        <f>IFERROR(AVERAGEIFS('Детализация отчётов'!P:P,'Детализация отчётов'!F:F,'Тех отчет'!B423,'Детализация отчётов'!J:J,"Продажа",'Детализация отчётов'!K:K,"Продажа"),0)</f>
        <v>0</v>
      </c>
      <c r="H423" s="25" t="e">
        <f>INDEX('% выкупа'!B:B,MATCH(B423,'% выкупа'!A:A,0))</f>
        <v>#N/A</v>
      </c>
      <c r="I423" s="40">
        <f>IFERROR(INDEX(реклама!B:B,MATCH('Тех отчет'!B423,реклама!A:A,0)),0)</f>
        <v>0</v>
      </c>
      <c r="J423" s="24">
        <f>IFERROR(INDEX('Сумма по хранению'!B:B,MATCH(B423,'Сумма по хранению'!A:A,0)),0)</f>
        <v>0</v>
      </c>
      <c r="K423" s="24">
        <f>SUMIF('Детализация отчётов'!F:F,'Тех отчет'!B423, 'Детализация отчётов'!AK:AK)</f>
        <v>0</v>
      </c>
      <c r="L423" s="40" t="e">
        <f t="shared" si="71"/>
        <v>#DIV/0!</v>
      </c>
      <c r="M423" s="24" t="e">
        <f>INDEX('Остатки по складам'!B:B,MATCH(B423,'Остатки по складам'!A:A,0))</f>
        <v>#N/A</v>
      </c>
      <c r="N423" s="40">
        <f t="shared" si="72"/>
        <v>0</v>
      </c>
      <c r="O423" s="35">
        <f>SUMIF('Индекс локалицации'!A:A,'Тех отчет'!B423,'Индекс локалицации'!B:B)</f>
        <v>0</v>
      </c>
      <c r="P423" s="25" t="e">
        <f>AVERAGEIFS('Детализация отчётов'!W:W,'Детализация отчётов'!F:F,'Тех отчет'!B423,'Детализация отчётов'!J:J,"Продажа",'Детализация отчётов'!K:K,"Продажа")</f>
        <v>#DIV/0!</v>
      </c>
      <c r="Q423" s="23" t="e">
        <f>INDEX('Рейтинг по отзывам'!F:F,MATCH('Тех отчет'!B423,'Рейтинг по отзывам'!B:B,0))</f>
        <v>#N/A</v>
      </c>
      <c r="R423" s="26" t="e">
        <f>INDEX('рейтинг WB'!B:B,MATCH('Тех отчет'!B423,'рейтинг WB'!A:A,0))</f>
        <v>#N/A</v>
      </c>
      <c r="S423" s="27">
        <f>SUMIFS('Детализация отчётов'!AH:AH,'Детализация отчётов'!F:F,'Тех отчет'!B423,'Детализация отчётов'!J:J,"Продажа",'Детализация отчётов'!K:K,"Продажа")-SUMIFS('Детализация отчётов'!AH:AH,'Детализация отчётов'!F:F,'Тех отчет'!B423,'Детализация отчётов'!J:J,"Возврат",'Детализация отчётов'!K:K,"Возврат")</f>
        <v>0</v>
      </c>
      <c r="T423" s="23">
        <f>IFERROR(INDEX(Себестоимость!B:B,MATCH('Тех отчет'!B423,Себестоимость!A:A,0)),0)</f>
        <v>0</v>
      </c>
      <c r="U423" s="41" t="e">
        <f t="shared" si="73"/>
        <v>#DIV/0!</v>
      </c>
      <c r="V423" s="24">
        <f t="shared" si="55"/>
        <v>0</v>
      </c>
      <c r="W423" s="42">
        <f t="shared" si="74"/>
        <v>0</v>
      </c>
      <c r="X423" s="40" t="e">
        <f t="shared" si="75"/>
        <v>#DIV/0!</v>
      </c>
      <c r="Y423" s="23" t="e">
        <f>AVERAGEIFS('Детализация отчётов'!T:T,'Детализация отчётов'!F:F,'Тех отчет'!B423,'Детализация отчётов'!J:J,"Продажа",'Детализация отчётов'!K:K,"Продажа")</f>
        <v>#DIV/0!</v>
      </c>
      <c r="Z423" s="23">
        <f>SUMIF('Детализация отчётов'!F:F,'Тех отчет'!B423, 'Детализация отчётов'!AC:AC)</f>
        <v>0</v>
      </c>
      <c r="AA423" s="28"/>
      <c r="AB423" s="28"/>
      <c r="AC423" s="28"/>
      <c r="AD423" s="28"/>
      <c r="AE423" s="28"/>
      <c r="AF423" s="28"/>
    </row>
    <row r="424" spans="1:32" ht="27.6" thickBot="1">
      <c r="A424" s="23" t="s">
        <v>75</v>
      </c>
      <c r="B424" s="44" t="s">
        <v>551</v>
      </c>
      <c r="C424" s="24">
        <f>SUMIF(Продажи!F:F,'Тех отчет'!B424,Продажи!M:M)</f>
        <v>0</v>
      </c>
      <c r="D424" s="24">
        <f>SUMIF(Продажи!F:F,'Тех отчет'!B424,Продажи!L:L)</f>
        <v>0</v>
      </c>
      <c r="E424" s="24">
        <f>SUMIFS('Детализация отчётов'!T:T,'Детализация отчётов'!F:F,'Тех отчет'!B424,'Детализация отчётов'!J:J,"Продажа",'Детализация отчётов'!K:K,"Продажа")-SUMIFS('Детализация отчётов'!T:T,'Детализация отчётов'!F:F,'Тех отчет'!B424,'Детализация отчётов'!J:J,"Возврат",'Детализация отчётов'!K:K,"Возврат")</f>
        <v>0</v>
      </c>
      <c r="F424" s="24">
        <f>SUMIFS('Детализация отчётов'!N:N,'Детализация отчётов'!F:F,'Тех отчет'!B424,'Детализация отчётов'!J:J,"Продажа",'Детализация отчётов'!K:K,"Продажа")-SUMIFS('Детализация отчётов'!N:N,'Детализация отчётов'!F:F,'Тех отчет'!B424,'Детализация отчётов'!J:J,"Возврат",'Детализация отчётов'!K:K,"Возврат")</f>
        <v>0</v>
      </c>
      <c r="G424" s="24">
        <f>IFERROR(AVERAGEIFS('Детализация отчётов'!P:P,'Детализация отчётов'!F:F,'Тех отчет'!B424,'Детализация отчётов'!J:J,"Продажа",'Детализация отчётов'!K:K,"Продажа"),0)</f>
        <v>0</v>
      </c>
      <c r="H424" s="25" t="e">
        <f>INDEX('% выкупа'!B:B,MATCH(B424,'% выкупа'!A:A,0))</f>
        <v>#N/A</v>
      </c>
      <c r="I424" s="40">
        <f>IFERROR(INDEX(реклама!B:B,MATCH('Тех отчет'!B424,реклама!A:A,0)),0)</f>
        <v>0</v>
      </c>
      <c r="J424" s="24">
        <f>IFERROR(INDEX('Сумма по хранению'!B:B,MATCH(B424,'Сумма по хранению'!A:A,0)),0)</f>
        <v>0</v>
      </c>
      <c r="K424" s="24">
        <f>SUMIF('Детализация отчётов'!F:F,'Тех отчет'!B424, 'Детализация отчётов'!AK:AK)</f>
        <v>0</v>
      </c>
      <c r="L424" s="40" t="e">
        <f t="shared" si="71"/>
        <v>#DIV/0!</v>
      </c>
      <c r="M424" s="24" t="e">
        <f>INDEX('Остатки по складам'!B:B,MATCH(B424,'Остатки по складам'!A:A,0))</f>
        <v>#N/A</v>
      </c>
      <c r="N424" s="40">
        <f t="shared" si="72"/>
        <v>0</v>
      </c>
      <c r="O424" s="35">
        <f>SUMIF('Индекс локалицации'!A:A,'Тех отчет'!B424,'Индекс локалицации'!B:B)</f>
        <v>0</v>
      </c>
      <c r="P424" s="25" t="e">
        <f>AVERAGEIFS('Детализация отчётов'!W:W,'Детализация отчётов'!F:F,'Тех отчет'!B424,'Детализация отчётов'!J:J,"Продажа",'Детализация отчётов'!K:K,"Продажа")</f>
        <v>#DIV/0!</v>
      </c>
      <c r="Q424" s="23" t="e">
        <f>INDEX('Рейтинг по отзывам'!F:F,MATCH('Тех отчет'!B424,'Рейтинг по отзывам'!B:B,0))</f>
        <v>#N/A</v>
      </c>
      <c r="R424" s="26" t="e">
        <f>INDEX('рейтинг WB'!B:B,MATCH('Тех отчет'!B424,'рейтинг WB'!A:A,0))</f>
        <v>#N/A</v>
      </c>
      <c r="S424" s="27">
        <f>SUMIFS('Детализация отчётов'!AH:AH,'Детализация отчётов'!F:F,'Тех отчет'!B424,'Детализация отчётов'!J:J,"Продажа",'Детализация отчётов'!K:K,"Продажа")-SUMIFS('Детализация отчётов'!AH:AH,'Детализация отчётов'!F:F,'Тех отчет'!B424,'Детализация отчётов'!J:J,"Возврат",'Детализация отчётов'!K:K,"Возврат")</f>
        <v>0</v>
      </c>
      <c r="T424" s="23">
        <f>IFERROR(INDEX(Себестоимость!B:B,MATCH('Тех отчет'!B424,Себестоимость!A:A,0)),0)</f>
        <v>0</v>
      </c>
      <c r="U424" s="41" t="e">
        <f t="shared" si="73"/>
        <v>#DIV/0!</v>
      </c>
      <c r="V424" s="24">
        <f t="shared" si="55"/>
        <v>0</v>
      </c>
      <c r="W424" s="42">
        <f t="shared" si="74"/>
        <v>0</v>
      </c>
      <c r="X424" s="40" t="e">
        <f t="shared" si="75"/>
        <v>#DIV/0!</v>
      </c>
      <c r="Y424" s="23" t="e">
        <f>AVERAGEIFS('Детализация отчётов'!T:T,'Детализация отчётов'!F:F,'Тех отчет'!B424,'Детализация отчётов'!J:J,"Продажа",'Детализация отчётов'!K:K,"Продажа")</f>
        <v>#DIV/0!</v>
      </c>
      <c r="Z424" s="23">
        <f>SUMIF('Детализация отчётов'!F:F,'Тех отчет'!B424, 'Детализация отчётов'!AC:AC)</f>
        <v>0</v>
      </c>
      <c r="AA424" s="28"/>
      <c r="AB424" s="28"/>
      <c r="AC424" s="28"/>
      <c r="AD424" s="28"/>
      <c r="AE424" s="28"/>
      <c r="AF424" s="28"/>
    </row>
    <row r="425" spans="1:32" ht="15" thickBot="1">
      <c r="A425" s="23" t="s">
        <v>638</v>
      </c>
      <c r="B425" s="44" t="s">
        <v>552</v>
      </c>
      <c r="C425" s="24">
        <f>SUMIF(Продажи!F:F,'Тех отчет'!B425,Продажи!M:M)</f>
        <v>0</v>
      </c>
      <c r="D425" s="24">
        <f>SUMIF(Продажи!F:F,'Тех отчет'!B425,Продажи!L:L)</f>
        <v>0</v>
      </c>
      <c r="E425" s="24">
        <f>SUMIFS('Детализация отчётов'!T:T,'Детализация отчётов'!F:F,'Тех отчет'!B425,'Детализация отчётов'!J:J,"Продажа",'Детализация отчётов'!K:K,"Продажа")-SUMIFS('Детализация отчётов'!T:T,'Детализация отчётов'!F:F,'Тех отчет'!B425,'Детализация отчётов'!J:J,"Возврат",'Детализация отчётов'!K:K,"Возврат")</f>
        <v>0</v>
      </c>
      <c r="F425" s="24">
        <f>SUMIFS('Детализация отчётов'!N:N,'Детализация отчётов'!F:F,'Тех отчет'!B425,'Детализация отчётов'!J:J,"Продажа",'Детализация отчётов'!K:K,"Продажа")-SUMIFS('Детализация отчётов'!N:N,'Детализация отчётов'!F:F,'Тех отчет'!B425,'Детализация отчётов'!J:J,"Возврат",'Детализация отчётов'!K:K,"Возврат")</f>
        <v>0</v>
      </c>
      <c r="G425" s="24">
        <f>IFERROR(AVERAGEIFS('Детализация отчётов'!P:P,'Детализация отчётов'!F:F,'Тех отчет'!B425,'Детализация отчётов'!J:J,"Продажа",'Детализация отчётов'!K:K,"Продажа"),0)</f>
        <v>0</v>
      </c>
      <c r="H425" s="25" t="e">
        <f>INDEX('% выкупа'!B:B,MATCH(B425,'% выкупа'!A:A,0))</f>
        <v>#N/A</v>
      </c>
      <c r="I425" s="40">
        <f>IFERROR(INDEX(реклама!B:B,MATCH('Тех отчет'!B425,реклама!A:A,0)),0)</f>
        <v>0</v>
      </c>
      <c r="J425" s="24">
        <f>IFERROR(INDEX('Сумма по хранению'!B:B,MATCH(B425,'Сумма по хранению'!A:A,0)),0)</f>
        <v>0</v>
      </c>
      <c r="K425" s="24">
        <f>SUMIF('Детализация отчётов'!F:F,'Тех отчет'!B425, 'Детализация отчётов'!AK:AK)</f>
        <v>0</v>
      </c>
      <c r="L425" s="40" t="e">
        <f t="shared" si="71"/>
        <v>#DIV/0!</v>
      </c>
      <c r="M425" s="24" t="e">
        <f>INDEX('Остатки по складам'!B:B,MATCH(B425,'Остатки по складам'!A:A,0))</f>
        <v>#N/A</v>
      </c>
      <c r="N425" s="40">
        <f t="shared" si="72"/>
        <v>0</v>
      </c>
      <c r="O425" s="35">
        <f>SUMIF('Индекс локалицации'!A:A,'Тех отчет'!B425,'Индекс локалицации'!B:B)</f>
        <v>0</v>
      </c>
      <c r="P425" s="25" t="e">
        <f>AVERAGEIFS('Детализация отчётов'!W:W,'Детализация отчётов'!F:F,'Тех отчет'!B425,'Детализация отчётов'!J:J,"Продажа",'Детализация отчётов'!K:K,"Продажа")</f>
        <v>#DIV/0!</v>
      </c>
      <c r="Q425" s="23" t="e">
        <f>INDEX('Рейтинг по отзывам'!F:F,MATCH('Тех отчет'!B425,'Рейтинг по отзывам'!B:B,0))</f>
        <v>#N/A</v>
      </c>
      <c r="R425" s="26" t="e">
        <f>INDEX('рейтинг WB'!B:B,MATCH('Тех отчет'!B425,'рейтинг WB'!A:A,0))</f>
        <v>#N/A</v>
      </c>
      <c r="S425" s="27">
        <f>SUMIFS('Детализация отчётов'!AH:AH,'Детализация отчётов'!F:F,'Тех отчет'!B425,'Детализация отчётов'!J:J,"Продажа",'Детализация отчётов'!K:K,"Продажа")-SUMIFS('Детализация отчётов'!AH:AH,'Детализация отчётов'!F:F,'Тех отчет'!B425,'Детализация отчётов'!J:J,"Возврат",'Детализация отчётов'!K:K,"Возврат")</f>
        <v>0</v>
      </c>
      <c r="T425" s="23">
        <f>IFERROR(INDEX(Себестоимость!B:B,MATCH('Тех отчет'!B425,Себестоимость!A:A,0)),0)</f>
        <v>0</v>
      </c>
      <c r="U425" s="41" t="e">
        <f t="shared" si="73"/>
        <v>#DIV/0!</v>
      </c>
      <c r="V425" s="24">
        <f t="shared" si="55"/>
        <v>0</v>
      </c>
      <c r="W425" s="42">
        <f t="shared" si="74"/>
        <v>0</v>
      </c>
      <c r="X425" s="40" t="e">
        <f t="shared" si="75"/>
        <v>#DIV/0!</v>
      </c>
      <c r="Y425" s="23" t="e">
        <f>AVERAGEIFS('Детализация отчётов'!T:T,'Детализация отчётов'!F:F,'Тех отчет'!B425,'Детализация отчётов'!J:J,"Продажа",'Детализация отчётов'!K:K,"Продажа")</f>
        <v>#DIV/0!</v>
      </c>
      <c r="Z425" s="23">
        <f>SUMIF('Детализация отчётов'!F:F,'Тех отчет'!B425, 'Детализация отчётов'!AC:AC)</f>
        <v>0</v>
      </c>
      <c r="AA425" s="28"/>
      <c r="AB425" s="28"/>
      <c r="AC425" s="28"/>
      <c r="AD425" s="28"/>
      <c r="AE425" s="28"/>
      <c r="AF425" s="28"/>
    </row>
    <row r="426" spans="1:32" ht="15" thickBot="1">
      <c r="A426" s="23" t="s">
        <v>638</v>
      </c>
      <c r="B426" s="44" t="s">
        <v>553</v>
      </c>
      <c r="C426" s="24">
        <f>SUMIF(Продажи!F:F,'Тех отчет'!B426,Продажи!M:M)</f>
        <v>0</v>
      </c>
      <c r="D426" s="24">
        <f>SUMIF(Продажи!F:F,'Тех отчет'!B426,Продажи!L:L)</f>
        <v>0</v>
      </c>
      <c r="E426" s="24">
        <f>SUMIFS('Детализация отчётов'!T:T,'Детализация отчётов'!F:F,'Тех отчет'!B426,'Детализация отчётов'!J:J,"Продажа",'Детализация отчётов'!K:K,"Продажа")-SUMIFS('Детализация отчётов'!T:T,'Детализация отчётов'!F:F,'Тех отчет'!B426,'Детализация отчётов'!J:J,"Возврат",'Детализация отчётов'!K:K,"Возврат")</f>
        <v>0</v>
      </c>
      <c r="F426" s="24">
        <f>SUMIFS('Детализация отчётов'!N:N,'Детализация отчётов'!F:F,'Тех отчет'!B426,'Детализация отчётов'!J:J,"Продажа",'Детализация отчётов'!K:K,"Продажа")-SUMIFS('Детализация отчётов'!N:N,'Детализация отчётов'!F:F,'Тех отчет'!B426,'Детализация отчётов'!J:J,"Возврат",'Детализация отчётов'!K:K,"Возврат")</f>
        <v>0</v>
      </c>
      <c r="G426" s="24">
        <f>IFERROR(AVERAGEIFS('Детализация отчётов'!P:P,'Детализация отчётов'!F:F,'Тех отчет'!B426,'Детализация отчётов'!J:J,"Продажа",'Детализация отчётов'!K:K,"Продажа"),0)</f>
        <v>0</v>
      </c>
      <c r="H426" s="25" t="e">
        <f>INDEX('% выкупа'!B:B,MATCH(B426,'% выкупа'!A:A,0))</f>
        <v>#N/A</v>
      </c>
      <c r="I426" s="40">
        <f>IFERROR(INDEX(реклама!B:B,MATCH('Тех отчет'!B426,реклама!A:A,0)),0)</f>
        <v>0</v>
      </c>
      <c r="J426" s="24">
        <f>IFERROR(INDEX('Сумма по хранению'!B:B,MATCH(B426,'Сумма по хранению'!A:A,0)),0)</f>
        <v>0</v>
      </c>
      <c r="K426" s="24">
        <f>SUMIF('Детализация отчётов'!F:F,'Тех отчет'!B426, 'Детализация отчётов'!AK:AK)</f>
        <v>0</v>
      </c>
      <c r="L426" s="40" t="e">
        <f t="shared" si="71"/>
        <v>#DIV/0!</v>
      </c>
      <c r="M426" s="24" t="e">
        <f>INDEX('Остатки по складам'!B:B,MATCH(B426,'Остатки по складам'!A:A,0))</f>
        <v>#N/A</v>
      </c>
      <c r="N426" s="40">
        <f t="shared" si="72"/>
        <v>0</v>
      </c>
      <c r="O426" s="35">
        <f>SUMIF('Индекс локалицации'!A:A,'Тех отчет'!B426,'Индекс локалицации'!B:B)</f>
        <v>0</v>
      </c>
      <c r="P426" s="25" t="e">
        <f>AVERAGEIFS('Детализация отчётов'!W:W,'Детализация отчётов'!F:F,'Тех отчет'!B426,'Детализация отчётов'!J:J,"Продажа",'Детализация отчётов'!K:K,"Продажа")</f>
        <v>#DIV/0!</v>
      </c>
      <c r="Q426" s="23" t="e">
        <f>INDEX('Рейтинг по отзывам'!F:F,MATCH('Тех отчет'!B426,'Рейтинг по отзывам'!B:B,0))</f>
        <v>#N/A</v>
      </c>
      <c r="R426" s="26" t="e">
        <f>INDEX('рейтинг WB'!B:B,MATCH('Тех отчет'!B426,'рейтинг WB'!A:A,0))</f>
        <v>#N/A</v>
      </c>
      <c r="S426" s="27">
        <f>SUMIFS('Детализация отчётов'!AH:AH,'Детализация отчётов'!F:F,'Тех отчет'!B426,'Детализация отчётов'!J:J,"Продажа",'Детализация отчётов'!K:K,"Продажа")-SUMIFS('Детализация отчётов'!AH:AH,'Детализация отчётов'!F:F,'Тех отчет'!B426,'Детализация отчётов'!J:J,"Возврат",'Детализация отчётов'!K:K,"Возврат")</f>
        <v>0</v>
      </c>
      <c r="T426" s="23">
        <f>IFERROR(INDEX(Себестоимость!B:B,MATCH('Тех отчет'!B426,Себестоимость!A:A,0)),0)</f>
        <v>0</v>
      </c>
      <c r="U426" s="41" t="e">
        <f t="shared" si="73"/>
        <v>#DIV/0!</v>
      </c>
      <c r="V426" s="24">
        <f t="shared" si="55"/>
        <v>0</v>
      </c>
      <c r="W426" s="42">
        <f t="shared" si="74"/>
        <v>0</v>
      </c>
      <c r="X426" s="40" t="e">
        <f t="shared" si="75"/>
        <v>#DIV/0!</v>
      </c>
      <c r="Y426" s="23" t="e">
        <f>AVERAGEIFS('Детализация отчётов'!T:T,'Детализация отчётов'!F:F,'Тех отчет'!B426,'Детализация отчётов'!J:J,"Продажа",'Детализация отчётов'!K:K,"Продажа")</f>
        <v>#DIV/0!</v>
      </c>
      <c r="Z426" s="23">
        <f>SUMIF('Детализация отчётов'!F:F,'Тех отчет'!B426, 'Детализация отчётов'!AC:AC)</f>
        <v>0</v>
      </c>
      <c r="AA426" s="28"/>
      <c r="AB426" s="28"/>
      <c r="AC426" s="28"/>
      <c r="AD426" s="28"/>
      <c r="AE426" s="28"/>
      <c r="AF426" s="28"/>
    </row>
    <row r="427" spans="1:32" ht="15" thickBot="1">
      <c r="A427" s="23" t="s">
        <v>638</v>
      </c>
      <c r="B427" s="44" t="s">
        <v>554</v>
      </c>
      <c r="C427" s="24">
        <f>SUMIF(Продажи!F:F,'Тех отчет'!B427,Продажи!M:M)</f>
        <v>0</v>
      </c>
      <c r="D427" s="24">
        <f>SUMIF(Продажи!F:F,'Тех отчет'!B427,Продажи!L:L)</f>
        <v>0</v>
      </c>
      <c r="E427" s="24">
        <f>SUMIFS('Детализация отчётов'!T:T,'Детализация отчётов'!F:F,'Тех отчет'!B427,'Детализация отчётов'!J:J,"Продажа",'Детализация отчётов'!K:K,"Продажа")-SUMIFS('Детализация отчётов'!T:T,'Детализация отчётов'!F:F,'Тех отчет'!B427,'Детализация отчётов'!J:J,"Возврат",'Детализация отчётов'!K:K,"Возврат")</f>
        <v>0</v>
      </c>
      <c r="F427" s="24">
        <f>SUMIFS('Детализация отчётов'!N:N,'Детализация отчётов'!F:F,'Тех отчет'!B427,'Детализация отчётов'!J:J,"Продажа",'Детализация отчётов'!K:K,"Продажа")-SUMIFS('Детализация отчётов'!N:N,'Детализация отчётов'!F:F,'Тех отчет'!B427,'Детализация отчётов'!J:J,"Возврат",'Детализация отчётов'!K:K,"Возврат")</f>
        <v>0</v>
      </c>
      <c r="G427" s="24">
        <f>IFERROR(AVERAGEIFS('Детализация отчётов'!P:P,'Детализация отчётов'!F:F,'Тех отчет'!B427,'Детализация отчётов'!J:J,"Продажа",'Детализация отчётов'!K:K,"Продажа"),0)</f>
        <v>0</v>
      </c>
      <c r="H427" s="25" t="e">
        <f>INDEX('% выкупа'!B:B,MATCH(B427,'% выкупа'!A:A,0))</f>
        <v>#N/A</v>
      </c>
      <c r="I427" s="40">
        <f>IFERROR(INDEX(реклама!B:B,MATCH('Тех отчет'!B427,реклама!A:A,0)),0)</f>
        <v>0</v>
      </c>
      <c r="J427" s="24">
        <f>IFERROR(INDEX('Сумма по хранению'!B:B,MATCH(B427,'Сумма по хранению'!A:A,0)),0)</f>
        <v>0</v>
      </c>
      <c r="K427" s="24">
        <f>SUMIF('Детализация отчётов'!F:F,'Тех отчет'!B427, 'Детализация отчётов'!AK:AK)</f>
        <v>0</v>
      </c>
      <c r="L427" s="40" t="e">
        <f t="shared" si="71"/>
        <v>#DIV/0!</v>
      </c>
      <c r="M427" s="24" t="e">
        <f>INDEX('Остатки по складам'!B:B,MATCH(B427,'Остатки по складам'!A:A,0))</f>
        <v>#N/A</v>
      </c>
      <c r="N427" s="40">
        <f t="shared" si="72"/>
        <v>0</v>
      </c>
      <c r="O427" s="35">
        <f>SUMIF('Индекс локалицации'!A:A,'Тех отчет'!B427,'Индекс локалицации'!B:B)</f>
        <v>0</v>
      </c>
      <c r="P427" s="25" t="e">
        <f>AVERAGEIFS('Детализация отчётов'!W:W,'Детализация отчётов'!F:F,'Тех отчет'!B427,'Детализация отчётов'!J:J,"Продажа",'Детализация отчётов'!K:K,"Продажа")</f>
        <v>#DIV/0!</v>
      </c>
      <c r="Q427" s="23" t="e">
        <f>INDEX('Рейтинг по отзывам'!F:F,MATCH('Тех отчет'!B427,'Рейтинг по отзывам'!B:B,0))</f>
        <v>#N/A</v>
      </c>
      <c r="R427" s="26" t="e">
        <f>INDEX('рейтинг WB'!B:B,MATCH('Тех отчет'!B427,'рейтинг WB'!A:A,0))</f>
        <v>#N/A</v>
      </c>
      <c r="S427" s="27">
        <f>SUMIFS('Детализация отчётов'!AH:AH,'Детализация отчётов'!F:F,'Тех отчет'!B427,'Детализация отчётов'!J:J,"Продажа",'Детализация отчётов'!K:K,"Продажа")-SUMIFS('Детализация отчётов'!AH:AH,'Детализация отчётов'!F:F,'Тех отчет'!B427,'Детализация отчётов'!J:J,"Возврат",'Детализация отчётов'!K:K,"Возврат")</f>
        <v>0</v>
      </c>
      <c r="T427" s="23">
        <f>IFERROR(INDEX(Себестоимость!B:B,MATCH('Тех отчет'!B427,Себестоимость!A:A,0)),0)</f>
        <v>0</v>
      </c>
      <c r="U427" s="41" t="e">
        <f t="shared" si="73"/>
        <v>#DIV/0!</v>
      </c>
      <c r="V427" s="24">
        <f t="shared" si="55"/>
        <v>0</v>
      </c>
      <c r="W427" s="42">
        <f t="shared" si="74"/>
        <v>0</v>
      </c>
      <c r="X427" s="40" t="e">
        <f t="shared" si="75"/>
        <v>#DIV/0!</v>
      </c>
      <c r="Y427" s="23" t="e">
        <f>AVERAGEIFS('Детализация отчётов'!T:T,'Детализация отчётов'!F:F,'Тех отчет'!B427,'Детализация отчётов'!J:J,"Продажа",'Детализация отчётов'!K:K,"Продажа")</f>
        <v>#DIV/0!</v>
      </c>
      <c r="Z427" s="23">
        <f>SUMIF('Детализация отчётов'!F:F,'Тех отчет'!B427, 'Детализация отчётов'!AC:AC)</f>
        <v>0</v>
      </c>
      <c r="AA427" s="28"/>
      <c r="AB427" s="28"/>
      <c r="AC427" s="28"/>
      <c r="AD427" s="28"/>
      <c r="AE427" s="28"/>
      <c r="AF427" s="28"/>
    </row>
    <row r="428" spans="1:32" ht="15" thickBot="1">
      <c r="A428" s="23"/>
      <c r="B428" s="44" t="s">
        <v>555</v>
      </c>
      <c r="C428" s="24">
        <f>SUMIF(Продажи!F:F,'Тех отчет'!B428,Продажи!M:M)</f>
        <v>0</v>
      </c>
      <c r="D428" s="24">
        <f>SUMIF(Продажи!F:F,'Тех отчет'!B428,Продажи!L:L)</f>
        <v>0</v>
      </c>
      <c r="E428" s="24">
        <f>SUMIFS('Детализация отчётов'!T:T,'Детализация отчётов'!F:F,'Тех отчет'!B428,'Детализация отчётов'!J:J,"Продажа",'Детализация отчётов'!K:K,"Продажа")-SUMIFS('Детализация отчётов'!T:T,'Детализация отчётов'!F:F,'Тех отчет'!B428,'Детализация отчётов'!J:J,"Возврат",'Детализация отчётов'!K:K,"Возврат")</f>
        <v>0</v>
      </c>
      <c r="F428" s="24">
        <f>SUMIFS('Детализация отчётов'!N:N,'Детализация отчётов'!F:F,'Тех отчет'!B428,'Детализация отчётов'!J:J,"Продажа",'Детализация отчётов'!K:K,"Продажа")-SUMIFS('Детализация отчётов'!N:N,'Детализация отчётов'!F:F,'Тех отчет'!B428,'Детализация отчётов'!J:J,"Возврат",'Детализация отчётов'!K:K,"Возврат")</f>
        <v>0</v>
      </c>
      <c r="G428" s="24">
        <f>IFERROR(AVERAGEIFS('Детализация отчётов'!P:P,'Детализация отчётов'!F:F,'Тех отчет'!B428,'Детализация отчётов'!J:J,"Продажа",'Детализация отчётов'!K:K,"Продажа"),0)</f>
        <v>0</v>
      </c>
      <c r="H428" s="25" t="e">
        <f>INDEX('% выкупа'!B:B,MATCH(B428,'% выкупа'!A:A,0))</f>
        <v>#N/A</v>
      </c>
      <c r="I428" s="40">
        <f>IFERROR(INDEX(реклама!B:B,MATCH('Тех отчет'!B428,реклама!A:A,0)),0)</f>
        <v>0</v>
      </c>
      <c r="J428" s="24">
        <f>IFERROR(INDEX('Сумма по хранению'!B:B,MATCH(B428,'Сумма по хранению'!A:A,0)),0)</f>
        <v>0</v>
      </c>
      <c r="K428" s="24">
        <f>SUMIF('Детализация отчётов'!F:F,'Тех отчет'!B428, 'Детализация отчётов'!AK:AK)</f>
        <v>0</v>
      </c>
      <c r="L428" s="40" t="e">
        <f t="shared" ref="L428:L436" si="76">K428/F428</f>
        <v>#DIV/0!</v>
      </c>
      <c r="M428" s="24" t="e">
        <f>INDEX('Остатки по складам'!B:B,MATCH(B428,'Остатки по складам'!A:A,0))</f>
        <v>#N/A</v>
      </c>
      <c r="N428" s="40">
        <f t="shared" ref="N428:N436" si="77">IFERROR(M428/F428*7,0)</f>
        <v>0</v>
      </c>
      <c r="O428" s="35">
        <f>SUMIF('Индекс локалицации'!A:A,'Тех отчет'!B428,'Индекс локалицации'!B:B)</f>
        <v>0</v>
      </c>
      <c r="P428" s="25" t="e">
        <f>AVERAGEIFS('Детализация отчётов'!W:W,'Детализация отчётов'!F:F,'Тех отчет'!B428,'Детализация отчётов'!J:J,"Продажа",'Детализация отчётов'!K:K,"Продажа")</f>
        <v>#DIV/0!</v>
      </c>
      <c r="Q428" s="23" t="e">
        <f>INDEX('Рейтинг по отзывам'!F:F,MATCH('Тех отчет'!B428,'Рейтинг по отзывам'!B:B,0))</f>
        <v>#N/A</v>
      </c>
      <c r="R428" s="26" t="e">
        <f>INDEX('рейтинг WB'!B:B,MATCH('Тех отчет'!B428,'рейтинг WB'!A:A,0))</f>
        <v>#N/A</v>
      </c>
      <c r="S428" s="27">
        <f>SUMIFS('Детализация отчётов'!AH:AH,'Детализация отчётов'!F:F,'Тех отчет'!B428,'Детализация отчётов'!J:J,"Продажа",'Детализация отчётов'!K:K,"Продажа")-SUMIFS('Детализация отчётов'!AH:AH,'Детализация отчётов'!F:F,'Тех отчет'!B428,'Детализация отчётов'!J:J,"Возврат",'Детализация отчётов'!K:K,"Возврат")</f>
        <v>0</v>
      </c>
      <c r="T428" s="23">
        <f>IFERROR(INDEX(Себестоимость!B:B,MATCH('Тех отчет'!B428,Себестоимость!A:A,0)),0)</f>
        <v>0</v>
      </c>
      <c r="U428" s="41" t="e">
        <f t="shared" ref="U428:U436" si="78">V428/E428</f>
        <v>#DIV/0!</v>
      </c>
      <c r="V428" s="24">
        <f t="shared" si="55"/>
        <v>0</v>
      </c>
      <c r="W428" s="42">
        <f t="shared" ref="W428:W436" si="79">(G428*F428)*$W$2</f>
        <v>0</v>
      </c>
      <c r="X428" s="40" t="e">
        <f t="shared" ref="X428:X436" si="80">V428/F428</f>
        <v>#DIV/0!</v>
      </c>
      <c r="Y428" s="23" t="e">
        <f>AVERAGEIFS('Детализация отчётов'!T:T,'Детализация отчётов'!F:F,'Тех отчет'!B428,'Детализация отчётов'!J:J,"Продажа",'Детализация отчётов'!K:K,"Продажа")</f>
        <v>#DIV/0!</v>
      </c>
      <c r="Z428" s="23">
        <f>SUMIF('Детализация отчётов'!F:F,'Тех отчет'!B428, 'Детализация отчётов'!AC:AC)</f>
        <v>0</v>
      </c>
      <c r="AA428" s="28"/>
      <c r="AB428" s="28"/>
      <c r="AC428" s="28"/>
      <c r="AD428" s="28"/>
      <c r="AE428" s="28"/>
      <c r="AF428" s="28"/>
    </row>
    <row r="429" spans="1:32" ht="15" thickBot="1">
      <c r="A429" s="23" t="s">
        <v>420</v>
      </c>
      <c r="B429" s="44" t="s">
        <v>556</v>
      </c>
      <c r="C429" s="24">
        <f>SUMIF(Продажи!F:F,'Тех отчет'!B429,Продажи!M:M)</f>
        <v>0</v>
      </c>
      <c r="D429" s="24">
        <f>SUMIF(Продажи!F:F,'Тех отчет'!B429,Продажи!L:L)</f>
        <v>0</v>
      </c>
      <c r="E429" s="24">
        <f>SUMIFS('Детализация отчётов'!T:T,'Детализация отчётов'!F:F,'Тех отчет'!B429,'Детализация отчётов'!J:J,"Продажа",'Детализация отчётов'!K:K,"Продажа")-SUMIFS('Детализация отчётов'!T:T,'Детализация отчётов'!F:F,'Тех отчет'!B429,'Детализация отчётов'!J:J,"Возврат",'Детализация отчётов'!K:K,"Возврат")</f>
        <v>0</v>
      </c>
      <c r="F429" s="24">
        <f>SUMIFS('Детализация отчётов'!N:N,'Детализация отчётов'!F:F,'Тех отчет'!B429,'Детализация отчётов'!J:J,"Продажа",'Детализация отчётов'!K:K,"Продажа")-SUMIFS('Детализация отчётов'!N:N,'Детализация отчётов'!F:F,'Тех отчет'!B429,'Детализация отчётов'!J:J,"Возврат",'Детализация отчётов'!K:K,"Возврат")</f>
        <v>0</v>
      </c>
      <c r="G429" s="24">
        <f>IFERROR(AVERAGEIFS('Детализация отчётов'!P:P,'Детализация отчётов'!F:F,'Тех отчет'!B429,'Детализация отчётов'!J:J,"Продажа",'Детализация отчётов'!K:K,"Продажа"),0)</f>
        <v>0</v>
      </c>
      <c r="H429" s="25" t="e">
        <f>INDEX('% выкупа'!B:B,MATCH(B429,'% выкупа'!A:A,0))</f>
        <v>#N/A</v>
      </c>
      <c r="I429" s="40">
        <f>IFERROR(INDEX(реклама!B:B,MATCH('Тех отчет'!B429,реклама!A:A,0)),0)</f>
        <v>0</v>
      </c>
      <c r="J429" s="24">
        <f>IFERROR(INDEX('Сумма по хранению'!B:B,MATCH(B429,'Сумма по хранению'!A:A,0)),0)</f>
        <v>0</v>
      </c>
      <c r="K429" s="24">
        <f>SUMIF('Детализация отчётов'!F:F,'Тех отчет'!B429, 'Детализация отчётов'!AK:AK)</f>
        <v>0</v>
      </c>
      <c r="L429" s="40" t="e">
        <f t="shared" si="76"/>
        <v>#DIV/0!</v>
      </c>
      <c r="M429" s="24" t="e">
        <f>INDEX('Остатки по складам'!B:B,MATCH(B429,'Остатки по складам'!A:A,0))</f>
        <v>#N/A</v>
      </c>
      <c r="N429" s="40">
        <f t="shared" si="77"/>
        <v>0</v>
      </c>
      <c r="O429" s="35">
        <f>SUMIF('Индекс локалицации'!A:A,'Тех отчет'!B429,'Индекс локалицации'!B:B)</f>
        <v>0</v>
      </c>
      <c r="P429" s="25" t="e">
        <f>AVERAGEIFS('Детализация отчётов'!W:W,'Детализация отчётов'!F:F,'Тех отчет'!B429,'Детализация отчётов'!J:J,"Продажа",'Детализация отчётов'!K:K,"Продажа")</f>
        <v>#DIV/0!</v>
      </c>
      <c r="Q429" s="23" t="e">
        <f>INDEX('Рейтинг по отзывам'!F:F,MATCH('Тех отчет'!B429,'Рейтинг по отзывам'!B:B,0))</f>
        <v>#N/A</v>
      </c>
      <c r="R429" s="26" t="e">
        <f>INDEX('рейтинг WB'!B:B,MATCH('Тех отчет'!B429,'рейтинг WB'!A:A,0))</f>
        <v>#N/A</v>
      </c>
      <c r="S429" s="27">
        <f>SUMIFS('Детализация отчётов'!AH:AH,'Детализация отчётов'!F:F,'Тех отчет'!B429,'Детализация отчётов'!J:J,"Продажа",'Детализация отчётов'!K:K,"Продажа")-SUMIFS('Детализация отчётов'!AH:AH,'Детализация отчётов'!F:F,'Тех отчет'!B429,'Детализация отчётов'!J:J,"Возврат",'Детализация отчётов'!K:K,"Возврат")</f>
        <v>0</v>
      </c>
      <c r="T429" s="23">
        <f>IFERROR(INDEX(Себестоимость!B:B,MATCH('Тех отчет'!B429,Себестоимость!A:A,0)),0)</f>
        <v>0</v>
      </c>
      <c r="U429" s="41" t="e">
        <f t="shared" si="78"/>
        <v>#DIV/0!</v>
      </c>
      <c r="V429" s="24">
        <f t="shared" si="55"/>
        <v>0</v>
      </c>
      <c r="W429" s="42">
        <f t="shared" si="79"/>
        <v>0</v>
      </c>
      <c r="X429" s="40" t="e">
        <f t="shared" si="80"/>
        <v>#DIV/0!</v>
      </c>
      <c r="Y429" s="23" t="e">
        <f>AVERAGEIFS('Детализация отчётов'!T:T,'Детализация отчётов'!F:F,'Тех отчет'!B429,'Детализация отчётов'!J:J,"Продажа",'Детализация отчётов'!K:K,"Продажа")</f>
        <v>#DIV/0!</v>
      </c>
      <c r="Z429" s="23">
        <f>SUMIF('Детализация отчётов'!F:F,'Тех отчет'!B429, 'Детализация отчётов'!AC:AC)</f>
        <v>0</v>
      </c>
      <c r="AA429" s="28"/>
      <c r="AB429" s="28"/>
      <c r="AC429" s="28"/>
      <c r="AD429" s="28"/>
      <c r="AE429" s="28"/>
      <c r="AF429" s="28"/>
    </row>
    <row r="430" spans="1:32" ht="15" thickBot="1">
      <c r="A430" s="23" t="s">
        <v>420</v>
      </c>
      <c r="B430" s="44" t="s">
        <v>557</v>
      </c>
      <c r="C430" s="24">
        <f>SUMIF(Продажи!F:F,'Тех отчет'!B430,Продажи!M:M)</f>
        <v>0</v>
      </c>
      <c r="D430" s="24">
        <f>SUMIF(Продажи!F:F,'Тех отчет'!B430,Продажи!L:L)</f>
        <v>0</v>
      </c>
      <c r="E430" s="24">
        <f>SUMIFS('Детализация отчётов'!T:T,'Детализация отчётов'!F:F,'Тех отчет'!B430,'Детализация отчётов'!J:J,"Продажа",'Детализация отчётов'!K:K,"Продажа")-SUMIFS('Детализация отчётов'!T:T,'Детализация отчётов'!F:F,'Тех отчет'!B430,'Детализация отчётов'!J:J,"Возврат",'Детализация отчётов'!K:K,"Возврат")</f>
        <v>0</v>
      </c>
      <c r="F430" s="24">
        <f>SUMIFS('Детализация отчётов'!N:N,'Детализация отчётов'!F:F,'Тех отчет'!B430,'Детализация отчётов'!J:J,"Продажа",'Детализация отчётов'!K:K,"Продажа")-SUMIFS('Детализация отчётов'!N:N,'Детализация отчётов'!F:F,'Тех отчет'!B430,'Детализация отчётов'!J:J,"Возврат",'Детализация отчётов'!K:K,"Возврат")</f>
        <v>0</v>
      </c>
      <c r="G430" s="24">
        <f>IFERROR(AVERAGEIFS('Детализация отчётов'!P:P,'Детализация отчётов'!F:F,'Тех отчет'!B430,'Детализация отчётов'!J:J,"Продажа",'Детализация отчётов'!K:K,"Продажа"),0)</f>
        <v>0</v>
      </c>
      <c r="H430" s="25" t="e">
        <f>INDEX('% выкупа'!B:B,MATCH(B430,'% выкупа'!A:A,0))</f>
        <v>#N/A</v>
      </c>
      <c r="I430" s="40">
        <f>IFERROR(INDEX(реклама!B:B,MATCH('Тех отчет'!B430,реклама!A:A,0)),0)</f>
        <v>0</v>
      </c>
      <c r="J430" s="24">
        <f>IFERROR(INDEX('Сумма по хранению'!B:B,MATCH(B430,'Сумма по хранению'!A:A,0)),0)</f>
        <v>0</v>
      </c>
      <c r="K430" s="24">
        <f>SUMIF('Детализация отчётов'!F:F,'Тех отчет'!B430, 'Детализация отчётов'!AK:AK)</f>
        <v>0</v>
      </c>
      <c r="L430" s="40" t="e">
        <f t="shared" si="76"/>
        <v>#DIV/0!</v>
      </c>
      <c r="M430" s="24" t="e">
        <f>INDEX('Остатки по складам'!B:B,MATCH(B430,'Остатки по складам'!A:A,0))</f>
        <v>#N/A</v>
      </c>
      <c r="N430" s="40">
        <f t="shared" si="77"/>
        <v>0</v>
      </c>
      <c r="O430" s="35">
        <f>SUMIF('Индекс локалицации'!A:A,'Тех отчет'!B430,'Индекс локалицации'!B:B)</f>
        <v>0</v>
      </c>
      <c r="P430" s="25" t="e">
        <f>AVERAGEIFS('Детализация отчётов'!W:W,'Детализация отчётов'!F:F,'Тех отчет'!B430,'Детализация отчётов'!J:J,"Продажа",'Детализация отчётов'!K:K,"Продажа")</f>
        <v>#DIV/0!</v>
      </c>
      <c r="Q430" s="23" t="e">
        <f>INDEX('Рейтинг по отзывам'!F:F,MATCH('Тех отчет'!B430,'Рейтинг по отзывам'!B:B,0))</f>
        <v>#N/A</v>
      </c>
      <c r="R430" s="26" t="e">
        <f>INDEX('рейтинг WB'!B:B,MATCH('Тех отчет'!B430,'рейтинг WB'!A:A,0))</f>
        <v>#N/A</v>
      </c>
      <c r="S430" s="27">
        <f>SUMIFS('Детализация отчётов'!AH:AH,'Детализация отчётов'!F:F,'Тех отчет'!B430,'Детализация отчётов'!J:J,"Продажа",'Детализация отчётов'!K:K,"Продажа")-SUMIFS('Детализация отчётов'!AH:AH,'Детализация отчётов'!F:F,'Тех отчет'!B430,'Детализация отчётов'!J:J,"Возврат",'Детализация отчётов'!K:K,"Возврат")</f>
        <v>0</v>
      </c>
      <c r="T430" s="23">
        <f>IFERROR(INDEX(Себестоимость!B:B,MATCH('Тех отчет'!B430,Себестоимость!A:A,0)),0)</f>
        <v>0</v>
      </c>
      <c r="U430" s="41" t="e">
        <f t="shared" si="78"/>
        <v>#DIV/0!</v>
      </c>
      <c r="V430" s="24">
        <f t="shared" si="55"/>
        <v>0</v>
      </c>
      <c r="W430" s="42">
        <f t="shared" si="79"/>
        <v>0</v>
      </c>
      <c r="X430" s="40" t="e">
        <f t="shared" si="80"/>
        <v>#DIV/0!</v>
      </c>
      <c r="Y430" s="23" t="e">
        <f>AVERAGEIFS('Детализация отчётов'!T:T,'Детализация отчётов'!F:F,'Тех отчет'!B430,'Детализация отчётов'!J:J,"Продажа",'Детализация отчётов'!K:K,"Продажа")</f>
        <v>#DIV/0!</v>
      </c>
      <c r="Z430" s="23">
        <f>SUMIF('Детализация отчётов'!F:F,'Тех отчет'!B430, 'Детализация отчётов'!AC:AC)</f>
        <v>0</v>
      </c>
      <c r="AA430" s="28"/>
      <c r="AB430" s="28"/>
      <c r="AC430" s="28"/>
      <c r="AD430" s="28"/>
      <c r="AE430" s="28"/>
      <c r="AF430" s="28"/>
    </row>
    <row r="431" spans="1:32" ht="15" thickBot="1">
      <c r="A431" s="23" t="s">
        <v>71</v>
      </c>
      <c r="B431" s="44" t="s">
        <v>558</v>
      </c>
      <c r="C431" s="24">
        <f>SUMIF(Продажи!F:F,'Тех отчет'!B431,Продажи!M:M)</f>
        <v>0</v>
      </c>
      <c r="D431" s="24">
        <f>SUMIF(Продажи!F:F,'Тех отчет'!B431,Продажи!L:L)</f>
        <v>0</v>
      </c>
      <c r="E431" s="24">
        <f>SUMIFS('Детализация отчётов'!T:T,'Детализация отчётов'!F:F,'Тех отчет'!B431,'Детализация отчётов'!J:J,"Продажа",'Детализация отчётов'!K:K,"Продажа")-SUMIFS('Детализация отчётов'!T:T,'Детализация отчётов'!F:F,'Тех отчет'!B431,'Детализация отчётов'!J:J,"Возврат",'Детализация отчётов'!K:K,"Возврат")</f>
        <v>0</v>
      </c>
      <c r="F431" s="24">
        <f>SUMIFS('Детализация отчётов'!N:N,'Детализация отчётов'!F:F,'Тех отчет'!B431,'Детализация отчётов'!J:J,"Продажа",'Детализация отчётов'!K:K,"Продажа")-SUMIFS('Детализация отчётов'!N:N,'Детализация отчётов'!F:F,'Тех отчет'!B431,'Детализация отчётов'!J:J,"Возврат",'Детализация отчётов'!K:K,"Возврат")</f>
        <v>0</v>
      </c>
      <c r="G431" s="24">
        <f>IFERROR(AVERAGEIFS('Детализация отчётов'!P:P,'Детализация отчётов'!F:F,'Тех отчет'!B431,'Детализация отчётов'!J:J,"Продажа",'Детализация отчётов'!K:K,"Продажа"),0)</f>
        <v>0</v>
      </c>
      <c r="H431" s="25" t="e">
        <f>INDEX('% выкупа'!B:B,MATCH(B431,'% выкупа'!A:A,0))</f>
        <v>#N/A</v>
      </c>
      <c r="I431" s="40">
        <f>IFERROR(INDEX(реклама!B:B,MATCH('Тех отчет'!B431,реклама!A:A,0)),0)</f>
        <v>0</v>
      </c>
      <c r="J431" s="24">
        <f>IFERROR(INDEX('Сумма по хранению'!B:B,MATCH(B431,'Сумма по хранению'!A:A,0)),0)</f>
        <v>0</v>
      </c>
      <c r="K431" s="24">
        <f>SUMIF('Детализация отчётов'!F:F,'Тех отчет'!B431, 'Детализация отчётов'!AK:AK)</f>
        <v>0</v>
      </c>
      <c r="L431" s="40" t="e">
        <f t="shared" si="76"/>
        <v>#DIV/0!</v>
      </c>
      <c r="M431" s="24" t="e">
        <f>INDEX('Остатки по складам'!B:B,MATCH(B431,'Остатки по складам'!A:A,0))</f>
        <v>#N/A</v>
      </c>
      <c r="N431" s="40">
        <f t="shared" si="77"/>
        <v>0</v>
      </c>
      <c r="O431" s="35">
        <f>SUMIF('Индекс локалицации'!A:A,'Тех отчет'!B431,'Индекс локалицации'!B:B)</f>
        <v>0</v>
      </c>
      <c r="P431" s="25" t="e">
        <f>AVERAGEIFS('Детализация отчётов'!W:W,'Детализация отчётов'!F:F,'Тех отчет'!B431,'Детализация отчётов'!J:J,"Продажа",'Детализация отчётов'!K:K,"Продажа")</f>
        <v>#DIV/0!</v>
      </c>
      <c r="Q431" s="23" t="e">
        <f>INDEX('Рейтинг по отзывам'!F:F,MATCH('Тех отчет'!B431,'Рейтинг по отзывам'!B:B,0))</f>
        <v>#N/A</v>
      </c>
      <c r="R431" s="26" t="e">
        <f>INDEX('рейтинг WB'!B:B,MATCH('Тех отчет'!B431,'рейтинг WB'!A:A,0))</f>
        <v>#N/A</v>
      </c>
      <c r="S431" s="27">
        <f>SUMIFS('Детализация отчётов'!AH:AH,'Детализация отчётов'!F:F,'Тех отчет'!B431,'Детализация отчётов'!J:J,"Продажа",'Детализация отчётов'!K:K,"Продажа")-SUMIFS('Детализация отчётов'!AH:AH,'Детализация отчётов'!F:F,'Тех отчет'!B431,'Детализация отчётов'!J:J,"Возврат",'Детализация отчётов'!K:K,"Возврат")</f>
        <v>0</v>
      </c>
      <c r="T431" s="23">
        <f>IFERROR(INDEX(Себестоимость!B:B,MATCH('Тех отчет'!B431,Себестоимость!A:A,0)),0)</f>
        <v>0</v>
      </c>
      <c r="U431" s="41" t="e">
        <f t="shared" si="78"/>
        <v>#DIV/0!</v>
      </c>
      <c r="V431" s="24">
        <f t="shared" si="55"/>
        <v>0</v>
      </c>
      <c r="W431" s="42">
        <f t="shared" si="79"/>
        <v>0</v>
      </c>
      <c r="X431" s="40" t="e">
        <f t="shared" si="80"/>
        <v>#DIV/0!</v>
      </c>
      <c r="Y431" s="23" t="e">
        <f>AVERAGEIFS('Детализация отчётов'!T:T,'Детализация отчётов'!F:F,'Тех отчет'!B431,'Детализация отчётов'!J:J,"Продажа",'Детализация отчётов'!K:K,"Продажа")</f>
        <v>#DIV/0!</v>
      </c>
      <c r="Z431" s="23">
        <f>SUMIF('Детализация отчётов'!F:F,'Тех отчет'!B431, 'Детализация отчётов'!AC:AC)</f>
        <v>0</v>
      </c>
      <c r="AA431" s="28"/>
      <c r="AB431" s="28"/>
      <c r="AC431" s="28"/>
      <c r="AD431" s="28"/>
      <c r="AE431" s="28"/>
      <c r="AF431" s="28"/>
    </row>
    <row r="432" spans="1:32" ht="15" thickBot="1">
      <c r="A432" s="23" t="s">
        <v>71</v>
      </c>
      <c r="B432" s="44" t="s">
        <v>559</v>
      </c>
      <c r="C432" s="24">
        <f>SUMIF(Продажи!F:F,'Тех отчет'!B432,Продажи!M:M)</f>
        <v>0</v>
      </c>
      <c r="D432" s="24">
        <f>SUMIF(Продажи!F:F,'Тех отчет'!B432,Продажи!L:L)</f>
        <v>0</v>
      </c>
      <c r="E432" s="24">
        <f>SUMIFS('Детализация отчётов'!T:T,'Детализация отчётов'!F:F,'Тех отчет'!B432,'Детализация отчётов'!J:J,"Продажа",'Детализация отчётов'!K:K,"Продажа")-SUMIFS('Детализация отчётов'!T:T,'Детализация отчётов'!F:F,'Тех отчет'!B432,'Детализация отчётов'!J:J,"Возврат",'Детализация отчётов'!K:K,"Возврат")</f>
        <v>0</v>
      </c>
      <c r="F432" s="24">
        <f>SUMIFS('Детализация отчётов'!N:N,'Детализация отчётов'!F:F,'Тех отчет'!B432,'Детализация отчётов'!J:J,"Продажа",'Детализация отчётов'!K:K,"Продажа")-SUMIFS('Детализация отчётов'!N:N,'Детализация отчётов'!F:F,'Тех отчет'!B432,'Детализация отчётов'!J:J,"Возврат",'Детализация отчётов'!K:K,"Возврат")</f>
        <v>0</v>
      </c>
      <c r="G432" s="24">
        <f>IFERROR(AVERAGEIFS('Детализация отчётов'!P:P,'Детализация отчётов'!F:F,'Тех отчет'!B432,'Детализация отчётов'!J:J,"Продажа",'Детализация отчётов'!K:K,"Продажа"),0)</f>
        <v>0</v>
      </c>
      <c r="H432" s="25" t="e">
        <f>INDEX('% выкупа'!B:B,MATCH(B432,'% выкупа'!A:A,0))</f>
        <v>#N/A</v>
      </c>
      <c r="I432" s="40">
        <f>IFERROR(INDEX(реклама!B:B,MATCH('Тех отчет'!B432,реклама!A:A,0)),0)</f>
        <v>0</v>
      </c>
      <c r="J432" s="24">
        <f>IFERROR(INDEX('Сумма по хранению'!B:B,MATCH(B432,'Сумма по хранению'!A:A,0)),0)</f>
        <v>0</v>
      </c>
      <c r="K432" s="24">
        <f>SUMIF('Детализация отчётов'!F:F,'Тех отчет'!B432, 'Детализация отчётов'!AK:AK)</f>
        <v>0</v>
      </c>
      <c r="L432" s="40" t="e">
        <f t="shared" si="76"/>
        <v>#DIV/0!</v>
      </c>
      <c r="M432" s="24" t="e">
        <f>INDEX('Остатки по складам'!B:B,MATCH(B432,'Остатки по складам'!A:A,0))</f>
        <v>#N/A</v>
      </c>
      <c r="N432" s="40">
        <f t="shared" si="77"/>
        <v>0</v>
      </c>
      <c r="O432" s="35">
        <f>SUMIF('Индекс локалицации'!A:A,'Тех отчет'!B432,'Индекс локалицации'!B:B)</f>
        <v>0</v>
      </c>
      <c r="P432" s="25" t="e">
        <f>AVERAGEIFS('Детализация отчётов'!W:W,'Детализация отчётов'!F:F,'Тех отчет'!B432,'Детализация отчётов'!J:J,"Продажа",'Детализация отчётов'!K:K,"Продажа")</f>
        <v>#DIV/0!</v>
      </c>
      <c r="Q432" s="23" t="e">
        <f>INDEX('Рейтинг по отзывам'!F:F,MATCH('Тех отчет'!B432,'Рейтинг по отзывам'!B:B,0))</f>
        <v>#N/A</v>
      </c>
      <c r="R432" s="26" t="e">
        <f>INDEX('рейтинг WB'!B:B,MATCH('Тех отчет'!B432,'рейтинг WB'!A:A,0))</f>
        <v>#N/A</v>
      </c>
      <c r="S432" s="27">
        <f>SUMIFS('Детализация отчётов'!AH:AH,'Детализация отчётов'!F:F,'Тех отчет'!B432,'Детализация отчётов'!J:J,"Продажа",'Детализация отчётов'!K:K,"Продажа")-SUMIFS('Детализация отчётов'!AH:AH,'Детализация отчётов'!F:F,'Тех отчет'!B432,'Детализация отчётов'!J:J,"Возврат",'Детализация отчётов'!K:K,"Возврат")</f>
        <v>0</v>
      </c>
      <c r="T432" s="23">
        <f>IFERROR(INDEX(Себестоимость!B:B,MATCH('Тех отчет'!B432,Себестоимость!A:A,0)),0)</f>
        <v>0</v>
      </c>
      <c r="U432" s="41" t="e">
        <f t="shared" si="78"/>
        <v>#DIV/0!</v>
      </c>
      <c r="V432" s="24">
        <f t="shared" si="55"/>
        <v>0</v>
      </c>
      <c r="W432" s="42">
        <f t="shared" si="79"/>
        <v>0</v>
      </c>
      <c r="X432" s="40" t="e">
        <f t="shared" si="80"/>
        <v>#DIV/0!</v>
      </c>
      <c r="Y432" s="23" t="e">
        <f>AVERAGEIFS('Детализация отчётов'!T:T,'Детализация отчётов'!F:F,'Тех отчет'!B432,'Детализация отчётов'!J:J,"Продажа",'Детализация отчётов'!K:K,"Продажа")</f>
        <v>#DIV/0!</v>
      </c>
      <c r="Z432" s="23">
        <f>SUMIF('Детализация отчётов'!F:F,'Тех отчет'!B432, 'Детализация отчётов'!AC:AC)</f>
        <v>0</v>
      </c>
      <c r="AA432" s="28"/>
      <c r="AB432" s="28"/>
      <c r="AC432" s="28"/>
      <c r="AD432" s="28"/>
      <c r="AE432" s="28"/>
      <c r="AF432" s="28"/>
    </row>
    <row r="433" spans="1:32" ht="15" thickBot="1">
      <c r="A433" s="23" t="s">
        <v>71</v>
      </c>
      <c r="B433" s="44" t="s">
        <v>560</v>
      </c>
      <c r="C433" s="24">
        <f>SUMIF(Продажи!F:F,'Тех отчет'!B433,Продажи!M:M)</f>
        <v>0</v>
      </c>
      <c r="D433" s="24">
        <f>SUMIF(Продажи!F:F,'Тех отчет'!B433,Продажи!L:L)</f>
        <v>0</v>
      </c>
      <c r="E433" s="24">
        <f>SUMIFS('Детализация отчётов'!T:T,'Детализация отчётов'!F:F,'Тех отчет'!B433,'Детализация отчётов'!J:J,"Продажа",'Детализация отчётов'!K:K,"Продажа")-SUMIFS('Детализация отчётов'!T:T,'Детализация отчётов'!F:F,'Тех отчет'!B433,'Детализация отчётов'!J:J,"Возврат",'Детализация отчётов'!K:K,"Возврат")</f>
        <v>0</v>
      </c>
      <c r="F433" s="24">
        <f>SUMIFS('Детализация отчётов'!N:N,'Детализация отчётов'!F:F,'Тех отчет'!B433,'Детализация отчётов'!J:J,"Продажа",'Детализация отчётов'!K:K,"Продажа")-SUMIFS('Детализация отчётов'!N:N,'Детализация отчётов'!F:F,'Тех отчет'!B433,'Детализация отчётов'!J:J,"Возврат",'Детализация отчётов'!K:K,"Возврат")</f>
        <v>0</v>
      </c>
      <c r="G433" s="24">
        <f>IFERROR(AVERAGEIFS('Детализация отчётов'!P:P,'Детализация отчётов'!F:F,'Тех отчет'!B433,'Детализация отчётов'!J:J,"Продажа",'Детализация отчётов'!K:K,"Продажа"),0)</f>
        <v>0</v>
      </c>
      <c r="H433" s="25" t="e">
        <f>INDEX('% выкупа'!B:B,MATCH(B433,'% выкупа'!A:A,0))</f>
        <v>#N/A</v>
      </c>
      <c r="I433" s="40">
        <f>IFERROR(INDEX(реклама!B:B,MATCH('Тех отчет'!B433,реклама!A:A,0)),0)</f>
        <v>0</v>
      </c>
      <c r="J433" s="24">
        <f>IFERROR(INDEX('Сумма по хранению'!B:B,MATCH(B433,'Сумма по хранению'!A:A,0)),0)</f>
        <v>0</v>
      </c>
      <c r="K433" s="24">
        <f>SUMIF('Детализация отчётов'!F:F,'Тех отчет'!B433, 'Детализация отчётов'!AK:AK)</f>
        <v>0</v>
      </c>
      <c r="L433" s="40" t="e">
        <f t="shared" si="76"/>
        <v>#DIV/0!</v>
      </c>
      <c r="M433" s="24" t="e">
        <f>INDEX('Остатки по складам'!B:B,MATCH(B433,'Остатки по складам'!A:A,0))</f>
        <v>#N/A</v>
      </c>
      <c r="N433" s="40">
        <f t="shared" si="77"/>
        <v>0</v>
      </c>
      <c r="O433" s="35">
        <f>SUMIF('Индекс локалицации'!A:A,'Тех отчет'!B433,'Индекс локалицации'!B:B)</f>
        <v>0</v>
      </c>
      <c r="P433" s="25" t="e">
        <f>AVERAGEIFS('Детализация отчётов'!W:W,'Детализация отчётов'!F:F,'Тех отчет'!B433,'Детализация отчётов'!J:J,"Продажа",'Детализация отчётов'!K:K,"Продажа")</f>
        <v>#DIV/0!</v>
      </c>
      <c r="Q433" s="23" t="e">
        <f>INDEX('Рейтинг по отзывам'!F:F,MATCH('Тех отчет'!B433,'Рейтинг по отзывам'!B:B,0))</f>
        <v>#N/A</v>
      </c>
      <c r="R433" s="26" t="e">
        <f>INDEX('рейтинг WB'!B:B,MATCH('Тех отчет'!B433,'рейтинг WB'!A:A,0))</f>
        <v>#N/A</v>
      </c>
      <c r="S433" s="27">
        <f>SUMIFS('Детализация отчётов'!AH:AH,'Детализация отчётов'!F:F,'Тех отчет'!B433,'Детализация отчётов'!J:J,"Продажа",'Детализация отчётов'!K:K,"Продажа")-SUMIFS('Детализация отчётов'!AH:AH,'Детализация отчётов'!F:F,'Тех отчет'!B433,'Детализация отчётов'!J:J,"Возврат",'Детализация отчётов'!K:K,"Возврат")</f>
        <v>0</v>
      </c>
      <c r="T433" s="23">
        <f>IFERROR(INDEX(Себестоимость!B:B,MATCH('Тех отчет'!B433,Себестоимость!A:A,0)),0)</f>
        <v>0</v>
      </c>
      <c r="U433" s="41" t="e">
        <f t="shared" si="78"/>
        <v>#DIV/0!</v>
      </c>
      <c r="V433" s="24">
        <f t="shared" si="55"/>
        <v>0</v>
      </c>
      <c r="W433" s="42">
        <f t="shared" si="79"/>
        <v>0</v>
      </c>
      <c r="X433" s="40" t="e">
        <f t="shared" si="80"/>
        <v>#DIV/0!</v>
      </c>
      <c r="Y433" s="23" t="e">
        <f>AVERAGEIFS('Детализация отчётов'!T:T,'Детализация отчётов'!F:F,'Тех отчет'!B433,'Детализация отчётов'!J:J,"Продажа",'Детализация отчётов'!K:K,"Продажа")</f>
        <v>#DIV/0!</v>
      </c>
      <c r="Z433" s="23">
        <f>SUMIF('Детализация отчётов'!F:F,'Тех отчет'!B433, 'Детализация отчётов'!AC:AC)</f>
        <v>0</v>
      </c>
      <c r="AA433" s="28"/>
      <c r="AB433" s="28"/>
      <c r="AC433" s="28"/>
      <c r="AD433" s="28"/>
      <c r="AE433" s="28"/>
      <c r="AF433" s="28"/>
    </row>
    <row r="434" spans="1:32" ht="15" thickBot="1">
      <c r="A434" s="23" t="s">
        <v>71</v>
      </c>
      <c r="B434" s="44" t="s">
        <v>561</v>
      </c>
      <c r="C434" s="24">
        <f>SUMIF(Продажи!F:F,'Тех отчет'!B434,Продажи!M:M)</f>
        <v>0</v>
      </c>
      <c r="D434" s="24">
        <f>SUMIF(Продажи!F:F,'Тех отчет'!B434,Продажи!L:L)</f>
        <v>0</v>
      </c>
      <c r="E434" s="24">
        <f>SUMIFS('Детализация отчётов'!T:T,'Детализация отчётов'!F:F,'Тех отчет'!B434,'Детализация отчётов'!J:J,"Продажа",'Детализация отчётов'!K:K,"Продажа")-SUMIFS('Детализация отчётов'!T:T,'Детализация отчётов'!F:F,'Тех отчет'!B434,'Детализация отчётов'!J:J,"Возврат",'Детализация отчётов'!K:K,"Возврат")</f>
        <v>0</v>
      </c>
      <c r="F434" s="24">
        <f>SUMIFS('Детализация отчётов'!N:N,'Детализация отчётов'!F:F,'Тех отчет'!B434,'Детализация отчётов'!J:J,"Продажа",'Детализация отчётов'!K:K,"Продажа")-SUMIFS('Детализация отчётов'!N:N,'Детализация отчётов'!F:F,'Тех отчет'!B434,'Детализация отчётов'!J:J,"Возврат",'Детализация отчётов'!K:K,"Возврат")</f>
        <v>0</v>
      </c>
      <c r="G434" s="24">
        <f>IFERROR(AVERAGEIFS('Детализация отчётов'!P:P,'Детализация отчётов'!F:F,'Тех отчет'!B434,'Детализация отчётов'!J:J,"Продажа",'Детализация отчётов'!K:K,"Продажа"),0)</f>
        <v>0</v>
      </c>
      <c r="H434" s="25" t="e">
        <f>INDEX('% выкупа'!B:B,MATCH(B434,'% выкупа'!A:A,0))</f>
        <v>#N/A</v>
      </c>
      <c r="I434" s="40">
        <f>IFERROR(INDEX(реклама!B:B,MATCH('Тех отчет'!B434,реклама!A:A,0)),0)</f>
        <v>0</v>
      </c>
      <c r="J434" s="24">
        <f>IFERROR(INDEX('Сумма по хранению'!B:B,MATCH(B434,'Сумма по хранению'!A:A,0)),0)</f>
        <v>0</v>
      </c>
      <c r="K434" s="24">
        <f>SUMIF('Детализация отчётов'!F:F,'Тех отчет'!B434, 'Детализация отчётов'!AK:AK)</f>
        <v>0</v>
      </c>
      <c r="L434" s="40" t="e">
        <f t="shared" si="76"/>
        <v>#DIV/0!</v>
      </c>
      <c r="M434" s="24" t="e">
        <f>INDEX('Остатки по складам'!B:B,MATCH(B434,'Остатки по складам'!A:A,0))</f>
        <v>#N/A</v>
      </c>
      <c r="N434" s="40">
        <f t="shared" si="77"/>
        <v>0</v>
      </c>
      <c r="O434" s="35">
        <f>SUMIF('Индекс локалицации'!A:A,'Тех отчет'!B434,'Индекс локалицации'!B:B)</f>
        <v>0</v>
      </c>
      <c r="P434" s="25" t="e">
        <f>AVERAGEIFS('Детализация отчётов'!W:W,'Детализация отчётов'!F:F,'Тех отчет'!B434,'Детализация отчётов'!J:J,"Продажа",'Детализация отчётов'!K:K,"Продажа")</f>
        <v>#DIV/0!</v>
      </c>
      <c r="Q434" s="23" t="e">
        <f>INDEX('Рейтинг по отзывам'!F:F,MATCH('Тех отчет'!B434,'Рейтинг по отзывам'!B:B,0))</f>
        <v>#N/A</v>
      </c>
      <c r="R434" s="26" t="e">
        <f>INDEX('рейтинг WB'!B:B,MATCH('Тех отчет'!B434,'рейтинг WB'!A:A,0))</f>
        <v>#N/A</v>
      </c>
      <c r="S434" s="27">
        <f>SUMIFS('Детализация отчётов'!AH:AH,'Детализация отчётов'!F:F,'Тех отчет'!B434,'Детализация отчётов'!J:J,"Продажа",'Детализация отчётов'!K:K,"Продажа")-SUMIFS('Детализация отчётов'!AH:AH,'Детализация отчётов'!F:F,'Тех отчет'!B434,'Детализация отчётов'!J:J,"Возврат",'Детализация отчётов'!K:K,"Возврат")</f>
        <v>0</v>
      </c>
      <c r="T434" s="23">
        <f>IFERROR(INDEX(Себестоимость!B:B,MATCH('Тех отчет'!B434,Себестоимость!A:A,0)),0)</f>
        <v>0</v>
      </c>
      <c r="U434" s="41" t="e">
        <f t="shared" si="78"/>
        <v>#DIV/0!</v>
      </c>
      <c r="V434" s="24">
        <f t="shared" si="55"/>
        <v>0</v>
      </c>
      <c r="W434" s="42">
        <f t="shared" si="79"/>
        <v>0</v>
      </c>
      <c r="X434" s="40" t="e">
        <f t="shared" si="80"/>
        <v>#DIV/0!</v>
      </c>
      <c r="Y434" s="23" t="e">
        <f>AVERAGEIFS('Детализация отчётов'!T:T,'Детализация отчётов'!F:F,'Тех отчет'!B434,'Детализация отчётов'!J:J,"Продажа",'Детализация отчётов'!K:K,"Продажа")</f>
        <v>#DIV/0!</v>
      </c>
      <c r="Z434" s="23">
        <f>SUMIF('Детализация отчётов'!F:F,'Тех отчет'!B434, 'Детализация отчётов'!AC:AC)</f>
        <v>0</v>
      </c>
      <c r="AA434" s="28"/>
      <c r="AB434" s="28"/>
      <c r="AC434" s="28"/>
      <c r="AD434" s="28"/>
      <c r="AE434" s="28"/>
      <c r="AF434" s="28"/>
    </row>
    <row r="435" spans="1:32" ht="27.6" thickBot="1">
      <c r="A435" s="23" t="s">
        <v>75</v>
      </c>
      <c r="B435" s="44" t="s">
        <v>562</v>
      </c>
      <c r="C435" s="24">
        <f>SUMIF(Продажи!F:F,'Тех отчет'!B435,Продажи!M:M)</f>
        <v>0</v>
      </c>
      <c r="D435" s="24">
        <f>SUMIF(Продажи!F:F,'Тех отчет'!B435,Продажи!L:L)</f>
        <v>0</v>
      </c>
      <c r="E435" s="24">
        <f>SUMIFS('Детализация отчётов'!T:T,'Детализация отчётов'!F:F,'Тех отчет'!B435,'Детализация отчётов'!J:J,"Продажа",'Детализация отчётов'!K:K,"Продажа")-SUMIFS('Детализация отчётов'!T:T,'Детализация отчётов'!F:F,'Тех отчет'!B435,'Детализация отчётов'!J:J,"Возврат",'Детализация отчётов'!K:K,"Возврат")</f>
        <v>0</v>
      </c>
      <c r="F435" s="24">
        <f>SUMIFS('Детализация отчётов'!N:N,'Детализация отчётов'!F:F,'Тех отчет'!B435,'Детализация отчётов'!J:J,"Продажа",'Детализация отчётов'!K:K,"Продажа")-SUMIFS('Детализация отчётов'!N:N,'Детализация отчётов'!F:F,'Тех отчет'!B435,'Детализация отчётов'!J:J,"Возврат",'Детализация отчётов'!K:K,"Возврат")</f>
        <v>0</v>
      </c>
      <c r="G435" s="24">
        <f>IFERROR(AVERAGEIFS('Детализация отчётов'!P:P,'Детализация отчётов'!F:F,'Тех отчет'!B435,'Детализация отчётов'!J:J,"Продажа",'Детализация отчётов'!K:K,"Продажа"),0)</f>
        <v>0</v>
      </c>
      <c r="H435" s="25" t="e">
        <f>INDEX('% выкупа'!B:B,MATCH(B435,'% выкупа'!A:A,0))</f>
        <v>#N/A</v>
      </c>
      <c r="I435" s="40">
        <f>IFERROR(INDEX(реклама!B:B,MATCH('Тех отчет'!B435,реклама!A:A,0)),0)</f>
        <v>0</v>
      </c>
      <c r="J435" s="24">
        <f>IFERROR(INDEX('Сумма по хранению'!B:B,MATCH(B435,'Сумма по хранению'!A:A,0)),0)</f>
        <v>0</v>
      </c>
      <c r="K435" s="24">
        <f>SUMIF('Детализация отчётов'!F:F,'Тех отчет'!B435, 'Детализация отчётов'!AK:AK)</f>
        <v>0</v>
      </c>
      <c r="L435" s="40" t="e">
        <f t="shared" si="76"/>
        <v>#DIV/0!</v>
      </c>
      <c r="M435" s="24" t="e">
        <f>INDEX('Остатки по складам'!B:B,MATCH(B435,'Остатки по складам'!A:A,0))</f>
        <v>#N/A</v>
      </c>
      <c r="N435" s="40">
        <f t="shared" si="77"/>
        <v>0</v>
      </c>
      <c r="O435" s="35">
        <f>SUMIF('Индекс локалицации'!A:A,'Тех отчет'!B435,'Индекс локалицации'!B:B)</f>
        <v>0</v>
      </c>
      <c r="P435" s="25" t="e">
        <f>AVERAGEIFS('Детализация отчётов'!W:W,'Детализация отчётов'!F:F,'Тех отчет'!B435,'Детализация отчётов'!J:J,"Продажа",'Детализация отчётов'!K:K,"Продажа")</f>
        <v>#DIV/0!</v>
      </c>
      <c r="Q435" s="23" t="e">
        <f>INDEX('Рейтинг по отзывам'!F:F,MATCH('Тех отчет'!B435,'Рейтинг по отзывам'!B:B,0))</f>
        <v>#N/A</v>
      </c>
      <c r="R435" s="26" t="e">
        <f>INDEX('рейтинг WB'!B:B,MATCH('Тех отчет'!B435,'рейтинг WB'!A:A,0))</f>
        <v>#N/A</v>
      </c>
      <c r="S435" s="27">
        <f>SUMIFS('Детализация отчётов'!AH:AH,'Детализация отчётов'!F:F,'Тех отчет'!B435,'Детализация отчётов'!J:J,"Продажа",'Детализация отчётов'!K:K,"Продажа")-SUMIFS('Детализация отчётов'!AH:AH,'Детализация отчётов'!F:F,'Тех отчет'!B435,'Детализация отчётов'!J:J,"Возврат",'Детализация отчётов'!K:K,"Возврат")</f>
        <v>0</v>
      </c>
      <c r="T435" s="23">
        <f>IFERROR(INDEX(Себестоимость!B:B,MATCH('Тех отчет'!B435,Себестоимость!A:A,0)),0)</f>
        <v>0</v>
      </c>
      <c r="U435" s="41" t="e">
        <f t="shared" si="78"/>
        <v>#DIV/0!</v>
      </c>
      <c r="V435" s="24">
        <f t="shared" si="55"/>
        <v>0</v>
      </c>
      <c r="W435" s="42">
        <f t="shared" si="79"/>
        <v>0</v>
      </c>
      <c r="X435" s="40" t="e">
        <f t="shared" si="80"/>
        <v>#DIV/0!</v>
      </c>
      <c r="Y435" s="23" t="e">
        <f>AVERAGEIFS('Детализация отчётов'!T:T,'Детализация отчётов'!F:F,'Тех отчет'!B435,'Детализация отчётов'!J:J,"Продажа",'Детализация отчётов'!K:K,"Продажа")</f>
        <v>#DIV/0!</v>
      </c>
      <c r="Z435" s="23">
        <f>SUMIF('Детализация отчётов'!F:F,'Тех отчет'!B435, 'Детализация отчётов'!AC:AC)</f>
        <v>0</v>
      </c>
      <c r="AA435" s="28"/>
      <c r="AB435" s="28"/>
      <c r="AC435" s="28"/>
      <c r="AD435" s="28"/>
      <c r="AE435" s="28"/>
      <c r="AF435" s="28"/>
    </row>
    <row r="436" spans="1:32" ht="15" thickBot="1">
      <c r="A436" s="23" t="s">
        <v>627</v>
      </c>
      <c r="B436" s="44" t="s">
        <v>563</v>
      </c>
      <c r="C436" s="24">
        <f>SUMIF(Продажи!F:F,'Тех отчет'!B436,Продажи!M:M)</f>
        <v>0</v>
      </c>
      <c r="D436" s="24">
        <f>SUMIF(Продажи!F:F,'Тех отчет'!B436,Продажи!L:L)</f>
        <v>0</v>
      </c>
      <c r="E436" s="24">
        <f>SUMIFS('Детализация отчётов'!T:T,'Детализация отчётов'!F:F,'Тех отчет'!B436,'Детализация отчётов'!J:J,"Продажа",'Детализация отчётов'!K:K,"Продажа")-SUMIFS('Детализация отчётов'!T:T,'Детализация отчётов'!F:F,'Тех отчет'!B436,'Детализация отчётов'!J:J,"Возврат",'Детализация отчётов'!K:K,"Возврат")</f>
        <v>0</v>
      </c>
      <c r="F436" s="24">
        <f>SUMIFS('Детализация отчётов'!N:N,'Детализация отчётов'!F:F,'Тех отчет'!B436,'Детализация отчётов'!J:J,"Продажа",'Детализация отчётов'!K:K,"Продажа")-SUMIFS('Детализация отчётов'!N:N,'Детализация отчётов'!F:F,'Тех отчет'!B436,'Детализация отчётов'!J:J,"Возврат",'Детализация отчётов'!K:K,"Возврат")</f>
        <v>0</v>
      </c>
      <c r="G436" s="24">
        <f>IFERROR(AVERAGEIFS('Детализация отчётов'!P:P,'Детализация отчётов'!F:F,'Тех отчет'!B436,'Детализация отчётов'!J:J,"Продажа",'Детализация отчётов'!K:K,"Продажа"),0)</f>
        <v>0</v>
      </c>
      <c r="H436" s="25" t="e">
        <f>INDEX('% выкупа'!B:B,MATCH(B436,'% выкупа'!A:A,0))</f>
        <v>#N/A</v>
      </c>
      <c r="I436" s="40">
        <f>IFERROR(INDEX(реклама!B:B,MATCH('Тех отчет'!B436,реклама!A:A,0)),0)</f>
        <v>0</v>
      </c>
      <c r="J436" s="24">
        <f>IFERROR(INDEX('Сумма по хранению'!B:B,MATCH(B436,'Сумма по хранению'!A:A,0)),0)</f>
        <v>0</v>
      </c>
      <c r="K436" s="24">
        <f>SUMIF('Детализация отчётов'!F:F,'Тех отчет'!B436, 'Детализация отчётов'!AK:AK)</f>
        <v>0</v>
      </c>
      <c r="L436" s="40" t="e">
        <f t="shared" si="76"/>
        <v>#DIV/0!</v>
      </c>
      <c r="M436" s="24" t="e">
        <f>INDEX('Остатки по складам'!B:B,MATCH(B436,'Остатки по складам'!A:A,0))</f>
        <v>#N/A</v>
      </c>
      <c r="N436" s="40">
        <f t="shared" si="77"/>
        <v>0</v>
      </c>
      <c r="O436" s="35">
        <f>SUMIF('Индекс локалицации'!A:A,'Тех отчет'!B436,'Индекс локалицации'!B:B)</f>
        <v>0</v>
      </c>
      <c r="P436" s="25" t="e">
        <f>AVERAGEIFS('Детализация отчётов'!W:W,'Детализация отчётов'!F:F,'Тех отчет'!B436,'Детализация отчётов'!J:J,"Продажа",'Детализация отчётов'!K:K,"Продажа")</f>
        <v>#DIV/0!</v>
      </c>
      <c r="Q436" s="23" t="e">
        <f>INDEX('Рейтинг по отзывам'!F:F,MATCH('Тех отчет'!B436,'Рейтинг по отзывам'!B:B,0))</f>
        <v>#N/A</v>
      </c>
      <c r="R436" s="26" t="e">
        <f>INDEX('рейтинг WB'!B:B,MATCH('Тех отчет'!B436,'рейтинг WB'!A:A,0))</f>
        <v>#N/A</v>
      </c>
      <c r="S436" s="27">
        <f>SUMIFS('Детализация отчётов'!AH:AH,'Детализация отчётов'!F:F,'Тех отчет'!B436,'Детализация отчётов'!J:J,"Продажа",'Детализация отчётов'!K:K,"Продажа")-SUMIFS('Детализация отчётов'!AH:AH,'Детализация отчётов'!F:F,'Тех отчет'!B436,'Детализация отчётов'!J:J,"Возврат",'Детализация отчётов'!K:K,"Возврат")</f>
        <v>0</v>
      </c>
      <c r="T436" s="23">
        <f>IFERROR(INDEX(Себестоимость!B:B,MATCH('Тех отчет'!B436,Себестоимость!A:A,0)),0)</f>
        <v>0</v>
      </c>
      <c r="U436" s="41" t="e">
        <f t="shared" si="78"/>
        <v>#DIV/0!</v>
      </c>
      <c r="V436" s="24">
        <f t="shared" si="55"/>
        <v>0</v>
      </c>
      <c r="W436" s="42">
        <f t="shared" si="79"/>
        <v>0</v>
      </c>
      <c r="X436" s="40" t="e">
        <f t="shared" si="80"/>
        <v>#DIV/0!</v>
      </c>
      <c r="Y436" s="23" t="e">
        <f>AVERAGEIFS('Детализация отчётов'!T:T,'Детализация отчётов'!F:F,'Тех отчет'!B436,'Детализация отчётов'!J:J,"Продажа",'Детализация отчётов'!K:K,"Продажа")</f>
        <v>#DIV/0!</v>
      </c>
      <c r="Z436" s="23">
        <f>SUMIF('Детализация отчётов'!F:F,'Тех отчет'!B436, 'Детализация отчётов'!AC:AC)</f>
        <v>0</v>
      </c>
      <c r="AA436" s="28"/>
      <c r="AB436" s="28"/>
      <c r="AC436" s="28"/>
      <c r="AD436" s="28"/>
      <c r="AE436" s="28"/>
      <c r="AF436" s="28"/>
    </row>
    <row r="437" spans="1:32" ht="15" thickBot="1">
      <c r="A437" s="29" t="s">
        <v>39</v>
      </c>
      <c r="B437" s="44" t="s">
        <v>564</v>
      </c>
      <c r="C437" s="24">
        <f>SUMIF(Продажи!F:F,'Тех отчет'!B437,Продажи!M:M)</f>
        <v>0</v>
      </c>
      <c r="D437" s="24">
        <f>SUMIF(Продажи!F:F,'Тех отчет'!B437,Продажи!L:L)</f>
        <v>0</v>
      </c>
      <c r="E437" s="24">
        <f>SUMIFS('Детализация отчётов'!T:T,'Детализация отчётов'!F:F,'Тех отчет'!B437,'Детализация отчётов'!J:J,"Продажа",'Детализация отчётов'!K:K,"Продажа")-SUMIFS('Детализация отчётов'!T:T,'Детализация отчётов'!F:F,'Тех отчет'!B437,'Детализация отчётов'!J:J,"Возврат",'Детализация отчётов'!K:K,"Возврат")</f>
        <v>0</v>
      </c>
      <c r="F437" s="24">
        <f>SUMIFS('Детализация отчётов'!N:N,'Детализация отчётов'!F:F,'Тех отчет'!B437,'Детализация отчётов'!J:J,"Продажа",'Детализация отчётов'!K:K,"Продажа")-SUMIFS('Детализация отчётов'!N:N,'Детализация отчётов'!F:F,'Тех отчет'!B437,'Детализация отчётов'!J:J,"Возврат",'Детализация отчётов'!K:K,"Возврат")</f>
        <v>0</v>
      </c>
      <c r="G437" s="24">
        <f>IFERROR(AVERAGEIFS('Детализация отчётов'!P:P,'Детализация отчётов'!F:F,'Тех отчет'!B437,'Детализация отчётов'!J:J,"Продажа",'Детализация отчётов'!K:K,"Продажа"),0)</f>
        <v>0</v>
      </c>
      <c r="H437" s="25" t="e">
        <f>INDEX('% выкупа'!B:B,MATCH(B437,'% выкупа'!A:A,0))</f>
        <v>#N/A</v>
      </c>
      <c r="I437" s="40">
        <f>IFERROR(INDEX(реклама!B:B,MATCH('Тех отчет'!B437,реклама!A:A,0)),0)</f>
        <v>0</v>
      </c>
      <c r="J437" s="24">
        <f>IFERROR(INDEX('Сумма по хранению'!B:B,MATCH(B437,'Сумма по хранению'!A:A,0)),0)</f>
        <v>0</v>
      </c>
      <c r="K437" s="24">
        <f>SUMIF('Детализация отчётов'!F:F,'Тех отчет'!B437, 'Детализация отчётов'!AK:AK)</f>
        <v>0</v>
      </c>
      <c r="L437" s="40" t="e">
        <f t="shared" ref="L437:L442" si="81">K437/F437</f>
        <v>#DIV/0!</v>
      </c>
      <c r="M437" s="24" t="e">
        <f>INDEX('Остатки по складам'!B:B,MATCH(B437,'Остатки по складам'!A:A,0))</f>
        <v>#N/A</v>
      </c>
      <c r="N437" s="40">
        <f t="shared" ref="N437:N442" si="82">IFERROR(M437/F437*7,0)</f>
        <v>0</v>
      </c>
      <c r="O437" s="35">
        <f>SUMIF('Индекс локалицации'!A:A,'Тех отчет'!B437,'Индекс локалицации'!B:B)</f>
        <v>0</v>
      </c>
      <c r="P437" s="25" t="e">
        <f>AVERAGEIFS('Детализация отчётов'!W:W,'Детализация отчётов'!F:F,'Тех отчет'!B437,'Детализация отчётов'!J:J,"Продажа",'Детализация отчётов'!K:K,"Продажа")</f>
        <v>#DIV/0!</v>
      </c>
      <c r="Q437" s="23" t="e">
        <f>INDEX('Рейтинг по отзывам'!F:F,MATCH('Тех отчет'!B437,'Рейтинг по отзывам'!B:B,0))</f>
        <v>#N/A</v>
      </c>
      <c r="R437" s="26" t="e">
        <f>INDEX('рейтинг WB'!B:B,MATCH('Тех отчет'!B437,'рейтинг WB'!A:A,0))</f>
        <v>#N/A</v>
      </c>
      <c r="S437" s="27">
        <f>SUMIFS('Детализация отчётов'!AH:AH,'Детализация отчётов'!F:F,'Тех отчет'!B437,'Детализация отчётов'!J:J,"Продажа",'Детализация отчётов'!K:K,"Продажа")-SUMIFS('Детализация отчётов'!AH:AH,'Детализация отчётов'!F:F,'Тех отчет'!B437,'Детализация отчётов'!J:J,"Возврат",'Детализация отчётов'!K:K,"Возврат")</f>
        <v>0</v>
      </c>
      <c r="T437" s="23">
        <f>IFERROR(INDEX(Себестоимость!B:B,MATCH('Тех отчет'!B437,Себестоимость!A:A,0)),0)</f>
        <v>0</v>
      </c>
      <c r="U437" s="41" t="e">
        <f t="shared" ref="U437:U442" si="83">V437/E437</f>
        <v>#DIV/0!</v>
      </c>
      <c r="V437" s="24">
        <f t="shared" si="55"/>
        <v>0</v>
      </c>
      <c r="W437" s="42">
        <f t="shared" ref="W437:W442" si="84">(G437*F437)*$W$2</f>
        <v>0</v>
      </c>
      <c r="X437" s="40" t="e">
        <f t="shared" ref="X437:X442" si="85">V437/F437</f>
        <v>#DIV/0!</v>
      </c>
      <c r="Y437" s="23" t="e">
        <f>AVERAGEIFS('Детализация отчётов'!T:T,'Детализация отчётов'!F:F,'Тех отчет'!B437,'Детализация отчётов'!J:J,"Продажа",'Детализация отчётов'!K:K,"Продажа")</f>
        <v>#DIV/0!</v>
      </c>
      <c r="Z437" s="23">
        <f>SUMIF('Детализация отчётов'!F:F,'Тех отчет'!B437, 'Детализация отчётов'!AC:AC)</f>
        <v>0</v>
      </c>
      <c r="AA437" s="28"/>
      <c r="AB437" s="28"/>
      <c r="AC437" s="28"/>
      <c r="AD437" s="28"/>
      <c r="AE437" s="28"/>
      <c r="AF437" s="28"/>
    </row>
    <row r="438" spans="1:32" ht="15" thickBot="1">
      <c r="A438" s="29" t="s">
        <v>420</v>
      </c>
      <c r="B438" s="44" t="s">
        <v>565</v>
      </c>
      <c r="C438" s="24">
        <f>SUMIF(Продажи!F:F,'Тех отчет'!B438,Продажи!M:M)</f>
        <v>0</v>
      </c>
      <c r="D438" s="24">
        <f>SUMIF(Продажи!F:F,'Тех отчет'!B438,Продажи!L:L)</f>
        <v>0</v>
      </c>
      <c r="E438" s="24">
        <f>SUMIFS('Детализация отчётов'!T:T,'Детализация отчётов'!F:F,'Тех отчет'!B438,'Детализация отчётов'!J:J,"Продажа",'Детализация отчётов'!K:K,"Продажа")-SUMIFS('Детализация отчётов'!T:T,'Детализация отчётов'!F:F,'Тех отчет'!B438,'Детализация отчётов'!J:J,"Возврат",'Детализация отчётов'!K:K,"Возврат")</f>
        <v>0</v>
      </c>
      <c r="F438" s="24">
        <f>SUMIFS('Детализация отчётов'!N:N,'Детализация отчётов'!F:F,'Тех отчет'!B438,'Детализация отчётов'!J:J,"Продажа",'Детализация отчётов'!K:K,"Продажа")-SUMIFS('Детализация отчётов'!N:N,'Детализация отчётов'!F:F,'Тех отчет'!B438,'Детализация отчётов'!J:J,"Возврат",'Детализация отчётов'!K:K,"Возврат")</f>
        <v>0</v>
      </c>
      <c r="G438" s="24">
        <f>IFERROR(AVERAGEIFS('Детализация отчётов'!P:P,'Детализация отчётов'!F:F,'Тех отчет'!B438,'Детализация отчётов'!J:J,"Продажа",'Детализация отчётов'!K:K,"Продажа"),0)</f>
        <v>0</v>
      </c>
      <c r="H438" s="25" t="e">
        <f>INDEX('% выкупа'!B:B,MATCH(B438,'% выкупа'!A:A,0))</f>
        <v>#N/A</v>
      </c>
      <c r="I438" s="40">
        <f>IFERROR(INDEX(реклама!B:B,MATCH('Тех отчет'!B438,реклама!A:A,0)),0)</f>
        <v>0</v>
      </c>
      <c r="J438" s="24">
        <f>IFERROR(INDEX('Сумма по хранению'!B:B,MATCH(B438,'Сумма по хранению'!A:A,0)),0)</f>
        <v>0</v>
      </c>
      <c r="K438" s="24">
        <f>SUMIF('Детализация отчётов'!F:F,'Тех отчет'!B438, 'Детализация отчётов'!AK:AK)</f>
        <v>0</v>
      </c>
      <c r="L438" s="40" t="e">
        <f t="shared" si="81"/>
        <v>#DIV/0!</v>
      </c>
      <c r="M438" s="24" t="e">
        <f>INDEX('Остатки по складам'!B:B,MATCH(B438,'Остатки по складам'!A:A,0))</f>
        <v>#N/A</v>
      </c>
      <c r="N438" s="40">
        <f t="shared" si="82"/>
        <v>0</v>
      </c>
      <c r="O438" s="35">
        <f>SUMIF('Индекс локалицации'!A:A,'Тех отчет'!B438,'Индекс локалицации'!B:B)</f>
        <v>0</v>
      </c>
      <c r="P438" s="25" t="e">
        <f>AVERAGEIFS('Детализация отчётов'!W:W,'Детализация отчётов'!F:F,'Тех отчет'!B438,'Детализация отчётов'!J:J,"Продажа",'Детализация отчётов'!K:K,"Продажа")</f>
        <v>#DIV/0!</v>
      </c>
      <c r="Q438" s="23" t="e">
        <f>INDEX('Рейтинг по отзывам'!F:F,MATCH('Тех отчет'!B438,'Рейтинг по отзывам'!B:B,0))</f>
        <v>#N/A</v>
      </c>
      <c r="R438" s="26" t="e">
        <f>INDEX('рейтинг WB'!B:B,MATCH('Тех отчет'!B438,'рейтинг WB'!A:A,0))</f>
        <v>#N/A</v>
      </c>
      <c r="S438" s="27">
        <f>SUMIFS('Детализация отчётов'!AH:AH,'Детализация отчётов'!F:F,'Тех отчет'!B438,'Детализация отчётов'!J:J,"Продажа",'Детализация отчётов'!K:K,"Продажа")-SUMIFS('Детализация отчётов'!AH:AH,'Детализация отчётов'!F:F,'Тех отчет'!B438,'Детализация отчётов'!J:J,"Возврат",'Детализация отчётов'!K:K,"Возврат")</f>
        <v>0</v>
      </c>
      <c r="T438" s="23">
        <f>IFERROR(INDEX(Себестоимость!B:B,MATCH('Тех отчет'!B438,Себестоимость!A:A,0)),0)</f>
        <v>0</v>
      </c>
      <c r="U438" s="41" t="e">
        <f t="shared" si="83"/>
        <v>#DIV/0!</v>
      </c>
      <c r="V438" s="24">
        <f t="shared" si="55"/>
        <v>0</v>
      </c>
      <c r="W438" s="42">
        <f t="shared" si="84"/>
        <v>0</v>
      </c>
      <c r="X438" s="40" t="e">
        <f t="shared" si="85"/>
        <v>#DIV/0!</v>
      </c>
      <c r="Y438" s="23" t="e">
        <f>AVERAGEIFS('Детализация отчётов'!T:T,'Детализация отчётов'!F:F,'Тех отчет'!B438,'Детализация отчётов'!J:J,"Продажа",'Детализация отчётов'!K:K,"Продажа")</f>
        <v>#DIV/0!</v>
      </c>
      <c r="Z438" s="23">
        <f>SUMIF('Детализация отчётов'!F:F,'Тех отчет'!B438, 'Детализация отчётов'!AC:AC)</f>
        <v>0</v>
      </c>
      <c r="AA438" s="28"/>
      <c r="AB438" s="28"/>
      <c r="AC438" s="28"/>
      <c r="AD438" s="28"/>
      <c r="AE438" s="28"/>
      <c r="AF438" s="28"/>
    </row>
    <row r="439" spans="1:32" ht="15" thickBot="1">
      <c r="A439" s="29" t="s">
        <v>420</v>
      </c>
      <c r="B439" s="44" t="s">
        <v>566</v>
      </c>
      <c r="C439" s="24">
        <f>SUMIF(Продажи!F:F,'Тех отчет'!B439,Продажи!M:M)</f>
        <v>0</v>
      </c>
      <c r="D439" s="24">
        <f>SUMIF(Продажи!F:F,'Тех отчет'!B439,Продажи!L:L)</f>
        <v>0</v>
      </c>
      <c r="E439" s="24">
        <f>SUMIFS('Детализация отчётов'!T:T,'Детализация отчётов'!F:F,'Тех отчет'!B439,'Детализация отчётов'!J:J,"Продажа",'Детализация отчётов'!K:K,"Продажа")-SUMIFS('Детализация отчётов'!T:T,'Детализация отчётов'!F:F,'Тех отчет'!B439,'Детализация отчётов'!J:J,"Возврат",'Детализация отчётов'!K:K,"Возврат")</f>
        <v>0</v>
      </c>
      <c r="F439" s="24">
        <f>SUMIFS('Детализация отчётов'!N:N,'Детализация отчётов'!F:F,'Тех отчет'!B439,'Детализация отчётов'!J:J,"Продажа",'Детализация отчётов'!K:K,"Продажа")-SUMIFS('Детализация отчётов'!N:N,'Детализация отчётов'!F:F,'Тех отчет'!B439,'Детализация отчётов'!J:J,"Возврат",'Детализация отчётов'!K:K,"Возврат")</f>
        <v>0</v>
      </c>
      <c r="G439" s="24">
        <f>IFERROR(AVERAGEIFS('Детализация отчётов'!P:P,'Детализация отчётов'!F:F,'Тех отчет'!B439,'Детализация отчётов'!J:J,"Продажа",'Детализация отчётов'!K:K,"Продажа"),0)</f>
        <v>0</v>
      </c>
      <c r="H439" s="25" t="e">
        <f>INDEX('% выкупа'!B:B,MATCH(B439,'% выкупа'!A:A,0))</f>
        <v>#N/A</v>
      </c>
      <c r="I439" s="40">
        <f>IFERROR(INDEX(реклама!B:B,MATCH('Тех отчет'!B439,реклама!A:A,0)),0)</f>
        <v>0</v>
      </c>
      <c r="J439" s="24">
        <f>IFERROR(INDEX('Сумма по хранению'!B:B,MATCH(B439,'Сумма по хранению'!A:A,0)),0)</f>
        <v>0</v>
      </c>
      <c r="K439" s="24">
        <f>SUMIF('Детализация отчётов'!F:F,'Тех отчет'!B439, 'Детализация отчётов'!AK:AK)</f>
        <v>0</v>
      </c>
      <c r="L439" s="40" t="e">
        <f t="shared" si="81"/>
        <v>#DIV/0!</v>
      </c>
      <c r="M439" s="24" t="e">
        <f>INDEX('Остатки по складам'!B:B,MATCH(B439,'Остатки по складам'!A:A,0))</f>
        <v>#N/A</v>
      </c>
      <c r="N439" s="40">
        <f t="shared" si="82"/>
        <v>0</v>
      </c>
      <c r="O439" s="35">
        <f>SUMIF('Индекс локалицации'!A:A,'Тех отчет'!B439,'Индекс локалицации'!B:B)</f>
        <v>0</v>
      </c>
      <c r="P439" s="25" t="e">
        <f>AVERAGEIFS('Детализация отчётов'!W:W,'Детализация отчётов'!F:F,'Тех отчет'!B439,'Детализация отчётов'!J:J,"Продажа",'Детализация отчётов'!K:K,"Продажа")</f>
        <v>#DIV/0!</v>
      </c>
      <c r="Q439" s="23" t="e">
        <f>INDEX('Рейтинг по отзывам'!F:F,MATCH('Тех отчет'!B439,'Рейтинг по отзывам'!B:B,0))</f>
        <v>#N/A</v>
      </c>
      <c r="R439" s="26" t="e">
        <f>INDEX('рейтинг WB'!B:B,MATCH('Тех отчет'!B439,'рейтинг WB'!A:A,0))</f>
        <v>#N/A</v>
      </c>
      <c r="S439" s="27">
        <f>SUMIFS('Детализация отчётов'!AH:AH,'Детализация отчётов'!F:F,'Тех отчет'!B439,'Детализация отчётов'!J:J,"Продажа",'Детализация отчётов'!K:K,"Продажа")-SUMIFS('Детализация отчётов'!AH:AH,'Детализация отчётов'!F:F,'Тех отчет'!B439,'Детализация отчётов'!J:J,"Возврат",'Детализация отчётов'!K:K,"Возврат")</f>
        <v>0</v>
      </c>
      <c r="T439" s="23">
        <f>IFERROR(INDEX(Себестоимость!B:B,MATCH('Тех отчет'!B439,Себестоимость!A:A,0)),0)</f>
        <v>0</v>
      </c>
      <c r="U439" s="41" t="e">
        <f t="shared" si="83"/>
        <v>#DIV/0!</v>
      </c>
      <c r="V439" s="24">
        <f t="shared" si="55"/>
        <v>0</v>
      </c>
      <c r="W439" s="42">
        <f t="shared" si="84"/>
        <v>0</v>
      </c>
      <c r="X439" s="40" t="e">
        <f t="shared" si="85"/>
        <v>#DIV/0!</v>
      </c>
      <c r="Y439" s="23" t="e">
        <f>AVERAGEIFS('Детализация отчётов'!T:T,'Детализация отчётов'!F:F,'Тех отчет'!B439,'Детализация отчётов'!J:J,"Продажа",'Детализация отчётов'!K:K,"Продажа")</f>
        <v>#DIV/0!</v>
      </c>
      <c r="Z439" s="23">
        <f>SUMIF('Детализация отчётов'!F:F,'Тех отчет'!B439, 'Детализация отчётов'!AC:AC)</f>
        <v>0</v>
      </c>
      <c r="AA439" s="28"/>
      <c r="AB439" s="28"/>
      <c r="AC439" s="28"/>
      <c r="AD439" s="28"/>
      <c r="AE439" s="28"/>
      <c r="AF439" s="28"/>
    </row>
    <row r="440" spans="1:32" ht="15" thickBot="1">
      <c r="A440" s="29" t="s">
        <v>420</v>
      </c>
      <c r="B440" s="44" t="s">
        <v>567</v>
      </c>
      <c r="C440" s="24">
        <f>SUMIF(Продажи!F:F,'Тех отчет'!B440,Продажи!M:M)</f>
        <v>0</v>
      </c>
      <c r="D440" s="24">
        <f>SUMIF(Продажи!F:F,'Тех отчет'!B440,Продажи!L:L)</f>
        <v>0</v>
      </c>
      <c r="E440" s="24">
        <f>SUMIFS('Детализация отчётов'!T:T,'Детализация отчётов'!F:F,'Тех отчет'!B440,'Детализация отчётов'!J:J,"Продажа",'Детализация отчётов'!K:K,"Продажа")-SUMIFS('Детализация отчётов'!T:T,'Детализация отчётов'!F:F,'Тех отчет'!B440,'Детализация отчётов'!J:J,"Возврат",'Детализация отчётов'!K:K,"Возврат")</f>
        <v>0</v>
      </c>
      <c r="F440" s="24">
        <f>SUMIFS('Детализация отчётов'!N:N,'Детализация отчётов'!F:F,'Тех отчет'!B440,'Детализация отчётов'!J:J,"Продажа",'Детализация отчётов'!K:K,"Продажа")-SUMIFS('Детализация отчётов'!N:N,'Детализация отчётов'!F:F,'Тех отчет'!B440,'Детализация отчётов'!J:J,"Возврат",'Детализация отчётов'!K:K,"Возврат")</f>
        <v>0</v>
      </c>
      <c r="G440" s="24">
        <f>IFERROR(AVERAGEIFS('Детализация отчётов'!P:P,'Детализация отчётов'!F:F,'Тех отчет'!B440,'Детализация отчётов'!J:J,"Продажа",'Детализация отчётов'!K:K,"Продажа"),0)</f>
        <v>0</v>
      </c>
      <c r="H440" s="25" t="e">
        <f>INDEX('% выкупа'!B:B,MATCH(B440,'% выкупа'!A:A,0))</f>
        <v>#N/A</v>
      </c>
      <c r="I440" s="40">
        <f>IFERROR(INDEX(реклама!B:B,MATCH('Тех отчет'!B440,реклама!A:A,0)),0)</f>
        <v>0</v>
      </c>
      <c r="J440" s="24">
        <f>IFERROR(INDEX('Сумма по хранению'!B:B,MATCH(B440,'Сумма по хранению'!A:A,0)),0)</f>
        <v>0</v>
      </c>
      <c r="K440" s="24">
        <f>SUMIF('Детализация отчётов'!F:F,'Тех отчет'!B440, 'Детализация отчётов'!AK:AK)</f>
        <v>0</v>
      </c>
      <c r="L440" s="40" t="e">
        <f t="shared" si="81"/>
        <v>#DIV/0!</v>
      </c>
      <c r="M440" s="24" t="e">
        <f>INDEX('Остатки по складам'!B:B,MATCH(B440,'Остатки по складам'!A:A,0))</f>
        <v>#N/A</v>
      </c>
      <c r="N440" s="40">
        <f t="shared" si="82"/>
        <v>0</v>
      </c>
      <c r="O440" s="35">
        <f>SUMIF('Индекс локалицации'!A:A,'Тех отчет'!B440,'Индекс локалицации'!B:B)</f>
        <v>0</v>
      </c>
      <c r="P440" s="25" t="e">
        <f>AVERAGEIFS('Детализация отчётов'!W:W,'Детализация отчётов'!F:F,'Тех отчет'!B440,'Детализация отчётов'!J:J,"Продажа",'Детализация отчётов'!K:K,"Продажа")</f>
        <v>#DIV/0!</v>
      </c>
      <c r="Q440" s="23" t="e">
        <f>INDEX('Рейтинг по отзывам'!F:F,MATCH('Тех отчет'!B440,'Рейтинг по отзывам'!B:B,0))</f>
        <v>#N/A</v>
      </c>
      <c r="R440" s="26" t="e">
        <f>INDEX('рейтинг WB'!B:B,MATCH('Тех отчет'!B440,'рейтинг WB'!A:A,0))</f>
        <v>#N/A</v>
      </c>
      <c r="S440" s="27">
        <f>SUMIFS('Детализация отчётов'!AH:AH,'Детализация отчётов'!F:F,'Тех отчет'!B440,'Детализация отчётов'!J:J,"Продажа",'Детализация отчётов'!K:K,"Продажа")-SUMIFS('Детализация отчётов'!AH:AH,'Детализация отчётов'!F:F,'Тех отчет'!B440,'Детализация отчётов'!J:J,"Возврат",'Детализация отчётов'!K:K,"Возврат")</f>
        <v>0</v>
      </c>
      <c r="T440" s="23">
        <f>IFERROR(INDEX(Себестоимость!B:B,MATCH('Тех отчет'!B440,Себестоимость!A:A,0)),0)</f>
        <v>0</v>
      </c>
      <c r="U440" s="41" t="e">
        <f t="shared" si="83"/>
        <v>#DIV/0!</v>
      </c>
      <c r="V440" s="24">
        <f t="shared" si="55"/>
        <v>0</v>
      </c>
      <c r="W440" s="42">
        <f t="shared" si="84"/>
        <v>0</v>
      </c>
      <c r="X440" s="40" t="e">
        <f t="shared" si="85"/>
        <v>#DIV/0!</v>
      </c>
      <c r="Y440" s="23" t="e">
        <f>AVERAGEIFS('Детализация отчётов'!T:T,'Детализация отчётов'!F:F,'Тех отчет'!B440,'Детализация отчётов'!J:J,"Продажа",'Детализация отчётов'!K:K,"Продажа")</f>
        <v>#DIV/0!</v>
      </c>
      <c r="Z440" s="23">
        <f>SUMIF('Детализация отчётов'!F:F,'Тех отчет'!B440, 'Детализация отчётов'!AC:AC)</f>
        <v>0</v>
      </c>
      <c r="AA440" s="28"/>
      <c r="AB440" s="28"/>
      <c r="AC440" s="28"/>
      <c r="AD440" s="28"/>
      <c r="AE440" s="28"/>
      <c r="AF440" s="28"/>
    </row>
    <row r="441" spans="1:32" ht="15" thickBot="1">
      <c r="A441" s="29" t="s">
        <v>71</v>
      </c>
      <c r="B441" s="44" t="s">
        <v>568</v>
      </c>
      <c r="C441" s="24">
        <f>SUMIF(Продажи!F:F,'Тех отчет'!B441,Продажи!M:M)</f>
        <v>0</v>
      </c>
      <c r="D441" s="24">
        <f>SUMIF(Продажи!F:F,'Тех отчет'!B441,Продажи!L:L)</f>
        <v>0</v>
      </c>
      <c r="E441" s="24">
        <f>SUMIFS('Детализация отчётов'!T:T,'Детализация отчётов'!F:F,'Тех отчет'!B441,'Детализация отчётов'!J:J,"Продажа",'Детализация отчётов'!K:K,"Продажа")-SUMIFS('Детализация отчётов'!T:T,'Детализация отчётов'!F:F,'Тех отчет'!B441,'Детализация отчётов'!J:J,"Возврат",'Детализация отчётов'!K:K,"Возврат")</f>
        <v>0</v>
      </c>
      <c r="F441" s="24">
        <f>SUMIFS('Детализация отчётов'!N:N,'Детализация отчётов'!F:F,'Тех отчет'!B441,'Детализация отчётов'!J:J,"Продажа",'Детализация отчётов'!K:K,"Продажа")-SUMIFS('Детализация отчётов'!N:N,'Детализация отчётов'!F:F,'Тех отчет'!B441,'Детализация отчётов'!J:J,"Возврат",'Детализация отчётов'!K:K,"Возврат")</f>
        <v>0</v>
      </c>
      <c r="G441" s="24">
        <f>IFERROR(AVERAGEIFS('Детализация отчётов'!P:P,'Детализация отчётов'!F:F,'Тех отчет'!B441,'Детализация отчётов'!J:J,"Продажа",'Детализация отчётов'!K:K,"Продажа"),0)</f>
        <v>0</v>
      </c>
      <c r="H441" s="25" t="e">
        <f>INDEX('% выкупа'!B:B,MATCH(B441,'% выкупа'!A:A,0))</f>
        <v>#N/A</v>
      </c>
      <c r="I441" s="40">
        <f>IFERROR(INDEX(реклама!B:B,MATCH('Тех отчет'!B441,реклама!A:A,0)),0)</f>
        <v>0</v>
      </c>
      <c r="J441" s="24">
        <f>IFERROR(INDEX('Сумма по хранению'!B:B,MATCH(B441,'Сумма по хранению'!A:A,0)),0)</f>
        <v>0</v>
      </c>
      <c r="K441" s="24">
        <f>SUMIF('Детализация отчётов'!F:F,'Тех отчет'!B441, 'Детализация отчётов'!AK:AK)</f>
        <v>0</v>
      </c>
      <c r="L441" s="40" t="e">
        <f t="shared" si="81"/>
        <v>#DIV/0!</v>
      </c>
      <c r="M441" s="24" t="e">
        <f>INDEX('Остатки по складам'!B:B,MATCH(B441,'Остатки по складам'!A:A,0))</f>
        <v>#N/A</v>
      </c>
      <c r="N441" s="40">
        <f t="shared" si="82"/>
        <v>0</v>
      </c>
      <c r="O441" s="35">
        <f>SUMIF('Индекс локалицации'!A:A,'Тех отчет'!B441,'Индекс локалицации'!B:B)</f>
        <v>0</v>
      </c>
      <c r="P441" s="25" t="e">
        <f>AVERAGEIFS('Детализация отчётов'!W:W,'Детализация отчётов'!F:F,'Тех отчет'!B441,'Детализация отчётов'!J:J,"Продажа",'Детализация отчётов'!K:K,"Продажа")</f>
        <v>#DIV/0!</v>
      </c>
      <c r="Q441" s="23" t="e">
        <f>INDEX('Рейтинг по отзывам'!F:F,MATCH('Тех отчет'!B441,'Рейтинг по отзывам'!B:B,0))</f>
        <v>#N/A</v>
      </c>
      <c r="R441" s="26" t="e">
        <f>INDEX('рейтинг WB'!B:B,MATCH('Тех отчет'!B441,'рейтинг WB'!A:A,0))</f>
        <v>#N/A</v>
      </c>
      <c r="S441" s="27">
        <f>SUMIFS('Детализация отчётов'!AH:AH,'Детализация отчётов'!F:F,'Тех отчет'!B441,'Детализация отчётов'!J:J,"Продажа",'Детализация отчётов'!K:K,"Продажа")-SUMIFS('Детализация отчётов'!AH:AH,'Детализация отчётов'!F:F,'Тех отчет'!B441,'Детализация отчётов'!J:J,"Возврат",'Детализация отчётов'!K:K,"Возврат")</f>
        <v>0</v>
      </c>
      <c r="T441" s="23">
        <f>IFERROR(INDEX(Себестоимость!B:B,MATCH('Тех отчет'!B441,Себестоимость!A:A,0)),0)</f>
        <v>0</v>
      </c>
      <c r="U441" s="41" t="e">
        <f t="shared" si="83"/>
        <v>#DIV/0!</v>
      </c>
      <c r="V441" s="24">
        <f t="shared" si="55"/>
        <v>0</v>
      </c>
      <c r="W441" s="42">
        <f t="shared" si="84"/>
        <v>0</v>
      </c>
      <c r="X441" s="40" t="e">
        <f t="shared" si="85"/>
        <v>#DIV/0!</v>
      </c>
      <c r="Y441" s="23" t="e">
        <f>AVERAGEIFS('Детализация отчётов'!T:T,'Детализация отчётов'!F:F,'Тех отчет'!B441,'Детализация отчётов'!J:J,"Продажа",'Детализация отчётов'!K:K,"Продажа")</f>
        <v>#DIV/0!</v>
      </c>
      <c r="Z441" s="23">
        <f>SUMIF('Детализация отчётов'!F:F,'Тех отчет'!B441, 'Детализация отчётов'!AC:AC)</f>
        <v>0</v>
      </c>
      <c r="AA441" s="28"/>
      <c r="AB441" s="28"/>
      <c r="AC441" s="28"/>
      <c r="AD441" s="28"/>
      <c r="AE441" s="28"/>
      <c r="AF441" s="28"/>
    </row>
    <row r="442" spans="1:32" ht="15" thickBot="1">
      <c r="A442" s="23"/>
      <c r="B442" s="44" t="s">
        <v>569</v>
      </c>
      <c r="C442" s="24">
        <f>SUMIF(Продажи!F:F,'Тех отчет'!B442,Продажи!M:M)</f>
        <v>0</v>
      </c>
      <c r="D442" s="24">
        <f>SUMIF(Продажи!F:F,'Тех отчет'!B442,Продажи!L:L)</f>
        <v>0</v>
      </c>
      <c r="E442" s="24">
        <f>SUMIFS('Детализация отчётов'!T:T,'Детализация отчётов'!F:F,'Тех отчет'!B442,'Детализация отчётов'!J:J,"Продажа",'Детализация отчётов'!K:K,"Продажа")-SUMIFS('Детализация отчётов'!T:T,'Детализация отчётов'!F:F,'Тех отчет'!B442,'Детализация отчётов'!J:J,"Возврат",'Детализация отчётов'!K:K,"Возврат")</f>
        <v>0</v>
      </c>
      <c r="F442" s="24">
        <f>SUMIFS('Детализация отчётов'!N:N,'Детализация отчётов'!F:F,'Тех отчет'!B442,'Детализация отчётов'!J:J,"Продажа",'Детализация отчётов'!K:K,"Продажа")-SUMIFS('Детализация отчётов'!N:N,'Детализация отчётов'!F:F,'Тех отчет'!B442,'Детализация отчётов'!J:J,"Возврат",'Детализация отчётов'!K:K,"Возврат")</f>
        <v>0</v>
      </c>
      <c r="G442" s="24">
        <f>IFERROR(AVERAGEIFS('Детализация отчётов'!P:P,'Детализация отчётов'!F:F,'Тех отчет'!B442,'Детализация отчётов'!J:J,"Продажа",'Детализация отчётов'!K:K,"Продажа"),0)</f>
        <v>0</v>
      </c>
      <c r="H442" s="25" t="e">
        <f>INDEX('% выкупа'!B:B,MATCH(B442,'% выкупа'!A:A,0))</f>
        <v>#N/A</v>
      </c>
      <c r="I442" s="40">
        <f>IFERROR(INDEX(реклама!B:B,MATCH('Тех отчет'!B442,реклама!A:A,0)),0)</f>
        <v>0</v>
      </c>
      <c r="J442" s="24">
        <f>IFERROR(INDEX('Сумма по хранению'!B:B,MATCH(B442,'Сумма по хранению'!A:A,0)),0)</f>
        <v>0</v>
      </c>
      <c r="K442" s="24">
        <f>SUMIF('Детализация отчётов'!F:F,'Тех отчет'!B442, 'Детализация отчётов'!AK:AK)</f>
        <v>0</v>
      </c>
      <c r="L442" s="40" t="e">
        <f t="shared" si="81"/>
        <v>#DIV/0!</v>
      </c>
      <c r="M442" s="24" t="e">
        <f>INDEX('Остатки по складам'!B:B,MATCH(B442,'Остатки по складам'!A:A,0))</f>
        <v>#N/A</v>
      </c>
      <c r="N442" s="40">
        <f t="shared" si="82"/>
        <v>0</v>
      </c>
      <c r="O442" s="35">
        <f>SUMIF('Индекс локалицации'!A:A,'Тех отчет'!B442,'Индекс локалицации'!B:B)</f>
        <v>0</v>
      </c>
      <c r="P442" s="25" t="e">
        <f>AVERAGEIFS('Детализация отчётов'!W:W,'Детализация отчётов'!F:F,'Тех отчет'!B442,'Детализация отчётов'!J:J,"Продажа",'Детализация отчётов'!K:K,"Продажа")</f>
        <v>#DIV/0!</v>
      </c>
      <c r="Q442" s="23" t="e">
        <f>INDEX('Рейтинг по отзывам'!F:F,MATCH('Тех отчет'!B442,'Рейтинг по отзывам'!B:B,0))</f>
        <v>#N/A</v>
      </c>
      <c r="R442" s="26" t="e">
        <f>INDEX('рейтинг WB'!B:B,MATCH('Тех отчет'!B442,'рейтинг WB'!A:A,0))</f>
        <v>#N/A</v>
      </c>
      <c r="S442" s="27">
        <f>SUMIFS('Детализация отчётов'!AH:AH,'Детализация отчётов'!F:F,'Тех отчет'!B442,'Детализация отчётов'!J:J,"Продажа",'Детализация отчётов'!K:K,"Продажа")-SUMIFS('Детализация отчётов'!AH:AH,'Детализация отчётов'!F:F,'Тех отчет'!B442,'Детализация отчётов'!J:J,"Возврат",'Детализация отчётов'!K:K,"Возврат")</f>
        <v>0</v>
      </c>
      <c r="T442" s="23">
        <f>IFERROR(INDEX(Себестоимость!B:B,MATCH('Тех отчет'!B442,Себестоимость!A:A,0)),0)</f>
        <v>0</v>
      </c>
      <c r="U442" s="41" t="e">
        <f t="shared" si="83"/>
        <v>#DIV/0!</v>
      </c>
      <c r="V442" s="24">
        <f t="shared" si="55"/>
        <v>0</v>
      </c>
      <c r="W442" s="42">
        <f t="shared" si="84"/>
        <v>0</v>
      </c>
      <c r="X442" s="40" t="e">
        <f t="shared" si="85"/>
        <v>#DIV/0!</v>
      </c>
      <c r="Y442" s="23" t="e">
        <f>AVERAGEIFS('Детализация отчётов'!T:T,'Детализация отчётов'!F:F,'Тех отчет'!B442,'Детализация отчётов'!J:J,"Продажа",'Детализация отчётов'!K:K,"Продажа")</f>
        <v>#DIV/0!</v>
      </c>
      <c r="Z442" s="23">
        <f>SUMIF('Детализация отчётов'!F:F,'Тех отчет'!B442, 'Детализация отчётов'!AC:AC)</f>
        <v>0</v>
      </c>
      <c r="AA442" s="28"/>
      <c r="AB442" s="28"/>
      <c r="AC442" s="28"/>
      <c r="AD442" s="28"/>
      <c r="AE442" s="28"/>
      <c r="AF442" s="28"/>
    </row>
    <row r="443" spans="1:32" ht="15" thickBot="1">
      <c r="A443" s="23" t="s">
        <v>420</v>
      </c>
      <c r="B443" s="44" t="s">
        <v>570</v>
      </c>
      <c r="C443" s="24">
        <f>SUMIF(Продажи!F:F,'Тех отчет'!B443,Продажи!M:M)</f>
        <v>0</v>
      </c>
      <c r="D443" s="24">
        <f>SUMIF(Продажи!F:F,'Тех отчет'!B443,Продажи!L:L)</f>
        <v>0</v>
      </c>
      <c r="E443" s="24">
        <f>SUMIFS('Детализация отчётов'!T:T,'Детализация отчётов'!F:F,'Тех отчет'!B443,'Детализация отчётов'!J:J,"Продажа",'Детализация отчётов'!K:K,"Продажа")-SUMIFS('Детализация отчётов'!T:T,'Детализация отчётов'!F:F,'Тех отчет'!B443,'Детализация отчётов'!J:J,"Возврат",'Детализация отчётов'!K:K,"Возврат")</f>
        <v>0</v>
      </c>
      <c r="F443" s="24">
        <f>SUMIFS('Детализация отчётов'!N:N,'Детализация отчётов'!F:F,'Тех отчет'!B443,'Детализация отчётов'!J:J,"Продажа",'Детализация отчётов'!K:K,"Продажа")-SUMIFS('Детализация отчётов'!N:N,'Детализация отчётов'!F:F,'Тех отчет'!B443,'Детализация отчётов'!J:J,"Возврат",'Детализация отчётов'!K:K,"Возврат")</f>
        <v>0</v>
      </c>
      <c r="G443" s="24">
        <f>IFERROR(AVERAGEIFS('Детализация отчётов'!P:P,'Детализация отчётов'!F:F,'Тех отчет'!B443,'Детализация отчётов'!J:J,"Продажа",'Детализация отчётов'!K:K,"Продажа"),0)</f>
        <v>0</v>
      </c>
      <c r="H443" s="25" t="e">
        <f>INDEX('% выкупа'!B:B,MATCH(B443,'% выкупа'!A:A,0))</f>
        <v>#N/A</v>
      </c>
      <c r="I443" s="40">
        <f>IFERROR(INDEX(реклама!B:B,MATCH('Тех отчет'!B443,реклама!A:A,0)),0)</f>
        <v>0</v>
      </c>
      <c r="J443" s="24">
        <f>IFERROR(INDEX('Сумма по хранению'!B:B,MATCH(B443,'Сумма по хранению'!A:A,0)),0)</f>
        <v>0</v>
      </c>
      <c r="K443" s="24">
        <f>SUMIF('Детализация отчётов'!F:F,'Тех отчет'!B443, 'Детализация отчётов'!AK:AK)</f>
        <v>0</v>
      </c>
      <c r="L443" s="40" t="e">
        <f t="shared" ref="L443:L445" si="86">K443/F443</f>
        <v>#DIV/0!</v>
      </c>
      <c r="M443" s="24" t="e">
        <f>INDEX('Остатки по складам'!B:B,MATCH(B443,'Остатки по складам'!A:A,0))</f>
        <v>#N/A</v>
      </c>
      <c r="N443" s="40">
        <f t="shared" ref="N443:N445" si="87">IFERROR(M443/F443*7,0)</f>
        <v>0</v>
      </c>
      <c r="O443" s="35">
        <f>SUMIF('Индекс локалицации'!A:A,'Тех отчет'!B443,'Индекс локалицации'!B:B)</f>
        <v>0</v>
      </c>
      <c r="P443" s="25" t="e">
        <f>AVERAGEIFS('Детализация отчётов'!W:W,'Детализация отчётов'!F:F,'Тех отчет'!B443,'Детализация отчётов'!J:J,"Продажа",'Детализация отчётов'!K:K,"Продажа")</f>
        <v>#DIV/0!</v>
      </c>
      <c r="Q443" s="23" t="e">
        <f>INDEX('Рейтинг по отзывам'!F:F,MATCH('Тех отчет'!B443,'Рейтинг по отзывам'!B:B,0))</f>
        <v>#N/A</v>
      </c>
      <c r="R443" s="26" t="e">
        <f>INDEX('рейтинг WB'!B:B,MATCH('Тех отчет'!B443,'рейтинг WB'!A:A,0))</f>
        <v>#N/A</v>
      </c>
      <c r="S443" s="27">
        <f>SUMIFS('Детализация отчётов'!AH:AH,'Детализация отчётов'!F:F,'Тех отчет'!B443,'Детализация отчётов'!J:J,"Продажа",'Детализация отчётов'!K:K,"Продажа")-SUMIFS('Детализация отчётов'!AH:AH,'Детализация отчётов'!F:F,'Тех отчет'!B443,'Детализация отчётов'!J:J,"Возврат",'Детализация отчётов'!K:K,"Возврат")</f>
        <v>0</v>
      </c>
      <c r="T443" s="23">
        <f>IFERROR(INDEX(Себестоимость!B:B,MATCH('Тех отчет'!B443,Себестоимость!A:A,0)),0)</f>
        <v>0</v>
      </c>
      <c r="U443" s="41" t="e">
        <f t="shared" ref="U443:U445" si="88">V443/E443</f>
        <v>#DIV/0!</v>
      </c>
      <c r="V443" s="24">
        <f t="shared" si="55"/>
        <v>0</v>
      </c>
      <c r="W443" s="42">
        <f t="shared" ref="W443:W445" si="89">(G443*F443)*$W$2</f>
        <v>0</v>
      </c>
      <c r="X443" s="40" t="e">
        <f t="shared" ref="X443:X445" si="90">V443/F443</f>
        <v>#DIV/0!</v>
      </c>
      <c r="Y443" s="23" t="e">
        <f>AVERAGEIFS('Детализация отчётов'!T:T,'Детализация отчётов'!F:F,'Тех отчет'!B443,'Детализация отчётов'!J:J,"Продажа",'Детализация отчётов'!K:K,"Продажа")</f>
        <v>#DIV/0!</v>
      </c>
      <c r="Z443" s="23">
        <f>SUMIF('Детализация отчётов'!F:F,'Тех отчет'!B443, 'Детализация отчётов'!AC:AC)</f>
        <v>0</v>
      </c>
      <c r="AA443" s="28"/>
      <c r="AB443" s="28"/>
      <c r="AC443" s="28"/>
      <c r="AD443" s="28"/>
      <c r="AE443" s="28"/>
      <c r="AF443" s="28"/>
    </row>
    <row r="444" spans="1:32" ht="15" thickBot="1">
      <c r="A444" s="23" t="s">
        <v>420</v>
      </c>
      <c r="B444" s="44" t="s">
        <v>571</v>
      </c>
      <c r="C444" s="24">
        <f>SUMIF(Продажи!F:F,'Тех отчет'!B444,Продажи!M:M)</f>
        <v>0</v>
      </c>
      <c r="D444" s="24">
        <f>SUMIF(Продажи!F:F,'Тех отчет'!B444,Продажи!L:L)</f>
        <v>0</v>
      </c>
      <c r="E444" s="24">
        <f>SUMIFS('Детализация отчётов'!T:T,'Детализация отчётов'!F:F,'Тех отчет'!B444,'Детализация отчётов'!J:J,"Продажа",'Детализация отчётов'!K:K,"Продажа")-SUMIFS('Детализация отчётов'!T:T,'Детализация отчётов'!F:F,'Тех отчет'!B444,'Детализация отчётов'!J:J,"Возврат",'Детализация отчётов'!K:K,"Возврат")</f>
        <v>0</v>
      </c>
      <c r="F444" s="24">
        <f>SUMIFS('Детализация отчётов'!N:N,'Детализация отчётов'!F:F,'Тех отчет'!B444,'Детализация отчётов'!J:J,"Продажа",'Детализация отчётов'!K:K,"Продажа")-SUMIFS('Детализация отчётов'!N:N,'Детализация отчётов'!F:F,'Тех отчет'!B444,'Детализация отчётов'!J:J,"Возврат",'Детализация отчётов'!K:K,"Возврат")</f>
        <v>0</v>
      </c>
      <c r="G444" s="24">
        <f>IFERROR(AVERAGEIFS('Детализация отчётов'!P:P,'Детализация отчётов'!F:F,'Тех отчет'!B444,'Детализация отчётов'!J:J,"Продажа",'Детализация отчётов'!K:K,"Продажа"),0)</f>
        <v>0</v>
      </c>
      <c r="H444" s="25" t="e">
        <f>INDEX('% выкупа'!B:B,MATCH(B444,'% выкупа'!A:A,0))</f>
        <v>#N/A</v>
      </c>
      <c r="I444" s="40">
        <f>IFERROR(INDEX(реклама!B:B,MATCH('Тех отчет'!B444,реклама!A:A,0)),0)</f>
        <v>0</v>
      </c>
      <c r="J444" s="24">
        <f>IFERROR(INDEX('Сумма по хранению'!B:B,MATCH(B444,'Сумма по хранению'!A:A,0)),0)</f>
        <v>0</v>
      </c>
      <c r="K444" s="24">
        <f>SUMIF('Детализация отчётов'!F:F,'Тех отчет'!B444, 'Детализация отчётов'!AK:AK)</f>
        <v>0</v>
      </c>
      <c r="L444" s="40" t="e">
        <f t="shared" si="86"/>
        <v>#DIV/0!</v>
      </c>
      <c r="M444" s="24" t="e">
        <f>INDEX('Остатки по складам'!B:B,MATCH(B444,'Остатки по складам'!A:A,0))</f>
        <v>#N/A</v>
      </c>
      <c r="N444" s="40">
        <f t="shared" si="87"/>
        <v>0</v>
      </c>
      <c r="O444" s="35">
        <f>SUMIF('Индекс локалицации'!A:A,'Тех отчет'!B444,'Индекс локалицации'!B:B)</f>
        <v>0</v>
      </c>
      <c r="P444" s="25" t="e">
        <f>AVERAGEIFS('Детализация отчётов'!W:W,'Детализация отчётов'!F:F,'Тех отчет'!B444,'Детализация отчётов'!J:J,"Продажа",'Детализация отчётов'!K:K,"Продажа")</f>
        <v>#DIV/0!</v>
      </c>
      <c r="Q444" s="23" t="e">
        <f>INDEX('Рейтинг по отзывам'!F:F,MATCH('Тех отчет'!B444,'Рейтинг по отзывам'!B:B,0))</f>
        <v>#N/A</v>
      </c>
      <c r="R444" s="26" t="e">
        <f>INDEX('рейтинг WB'!B:B,MATCH('Тех отчет'!B444,'рейтинг WB'!A:A,0))</f>
        <v>#N/A</v>
      </c>
      <c r="S444" s="27">
        <f>SUMIFS('Детализация отчётов'!AH:AH,'Детализация отчётов'!F:F,'Тех отчет'!B444,'Детализация отчётов'!J:J,"Продажа",'Детализация отчётов'!K:K,"Продажа")-SUMIFS('Детализация отчётов'!AH:AH,'Детализация отчётов'!F:F,'Тех отчет'!B444,'Детализация отчётов'!J:J,"Возврат",'Детализация отчётов'!K:K,"Возврат")</f>
        <v>0</v>
      </c>
      <c r="T444" s="23">
        <f>IFERROR(INDEX(Себестоимость!B:B,MATCH('Тех отчет'!B444,Себестоимость!A:A,0)),0)</f>
        <v>0</v>
      </c>
      <c r="U444" s="41" t="e">
        <f t="shared" si="88"/>
        <v>#DIV/0!</v>
      </c>
      <c r="V444" s="24">
        <f t="shared" si="55"/>
        <v>0</v>
      </c>
      <c r="W444" s="42">
        <f t="shared" si="89"/>
        <v>0</v>
      </c>
      <c r="X444" s="40" t="e">
        <f t="shared" si="90"/>
        <v>#DIV/0!</v>
      </c>
      <c r="Y444" s="23" t="e">
        <f>AVERAGEIFS('Детализация отчётов'!T:T,'Детализация отчётов'!F:F,'Тех отчет'!B444,'Детализация отчётов'!J:J,"Продажа",'Детализация отчётов'!K:K,"Продажа")</f>
        <v>#DIV/0!</v>
      </c>
      <c r="Z444" s="23">
        <f>SUMIF('Детализация отчётов'!F:F,'Тех отчет'!B444, 'Детализация отчётов'!AC:AC)</f>
        <v>0</v>
      </c>
      <c r="AA444" s="28"/>
      <c r="AB444" s="28"/>
      <c r="AC444" s="28"/>
      <c r="AD444" s="28"/>
      <c r="AE444" s="28"/>
      <c r="AF444" s="28"/>
    </row>
    <row r="445" spans="1:32" ht="15" thickBot="1">
      <c r="A445" s="29" t="s">
        <v>39</v>
      </c>
      <c r="B445" s="44" t="s">
        <v>572</v>
      </c>
      <c r="C445" s="24">
        <f>SUMIF(Продажи!F:F,'Тех отчет'!B445,Продажи!M:M)</f>
        <v>0</v>
      </c>
      <c r="D445" s="24">
        <f>SUMIF(Продажи!F:F,'Тех отчет'!B445,Продажи!L:L)</f>
        <v>0</v>
      </c>
      <c r="E445" s="24">
        <f>SUMIFS('Детализация отчётов'!T:T,'Детализация отчётов'!F:F,'Тех отчет'!B445,'Детализация отчётов'!J:J,"Продажа",'Детализация отчётов'!K:K,"Продажа")-SUMIFS('Детализация отчётов'!T:T,'Детализация отчётов'!F:F,'Тех отчет'!B445,'Детализация отчётов'!J:J,"Возврат",'Детализация отчётов'!K:K,"Возврат")</f>
        <v>0</v>
      </c>
      <c r="F445" s="24">
        <f>SUMIFS('Детализация отчётов'!N:N,'Детализация отчётов'!F:F,'Тех отчет'!B445,'Детализация отчётов'!J:J,"Продажа",'Детализация отчётов'!K:K,"Продажа")-SUMIFS('Детализация отчётов'!N:N,'Детализация отчётов'!F:F,'Тех отчет'!B445,'Детализация отчётов'!J:J,"Возврат",'Детализация отчётов'!K:K,"Возврат")</f>
        <v>0</v>
      </c>
      <c r="G445" s="24">
        <f>IFERROR(AVERAGEIFS('Детализация отчётов'!P:P,'Детализация отчётов'!F:F,'Тех отчет'!B445,'Детализация отчётов'!J:J,"Продажа",'Детализация отчётов'!K:K,"Продажа"),0)</f>
        <v>0</v>
      </c>
      <c r="H445" s="25" t="e">
        <f>INDEX('% выкупа'!B:B,MATCH(B445,'% выкупа'!A:A,0))</f>
        <v>#N/A</v>
      </c>
      <c r="I445" s="40">
        <f>IFERROR(INDEX(реклама!B:B,MATCH('Тех отчет'!B445,реклама!A:A,0)),0)</f>
        <v>0</v>
      </c>
      <c r="J445" s="24">
        <f>IFERROR(INDEX('Сумма по хранению'!B:B,MATCH(B445,'Сумма по хранению'!A:A,0)),0)</f>
        <v>0</v>
      </c>
      <c r="K445" s="24">
        <f>SUMIF('Детализация отчётов'!F:F,'Тех отчет'!B445, 'Детализация отчётов'!AK:AK)</f>
        <v>0</v>
      </c>
      <c r="L445" s="40" t="e">
        <f t="shared" si="86"/>
        <v>#DIV/0!</v>
      </c>
      <c r="M445" s="24" t="e">
        <f>INDEX('Остатки по складам'!B:B,MATCH(B445,'Остатки по складам'!A:A,0))</f>
        <v>#N/A</v>
      </c>
      <c r="N445" s="40">
        <f t="shared" si="87"/>
        <v>0</v>
      </c>
      <c r="O445" s="35">
        <f>SUMIF('Индекс локалицации'!A:A,'Тех отчет'!B445,'Индекс локалицации'!B:B)</f>
        <v>0</v>
      </c>
      <c r="P445" s="25" t="e">
        <f>AVERAGEIFS('Детализация отчётов'!W:W,'Детализация отчётов'!F:F,'Тех отчет'!B445,'Детализация отчётов'!J:J,"Продажа",'Детализация отчётов'!K:K,"Продажа")</f>
        <v>#DIV/0!</v>
      </c>
      <c r="Q445" s="23" t="e">
        <f>INDEX('Рейтинг по отзывам'!F:F,MATCH('Тех отчет'!B445,'Рейтинг по отзывам'!B:B,0))</f>
        <v>#N/A</v>
      </c>
      <c r="R445" s="26" t="e">
        <f>INDEX('рейтинг WB'!B:B,MATCH('Тех отчет'!B445,'рейтинг WB'!A:A,0))</f>
        <v>#N/A</v>
      </c>
      <c r="S445" s="27">
        <f>SUMIFS('Детализация отчётов'!AH:AH,'Детализация отчётов'!F:F,'Тех отчет'!B445,'Детализация отчётов'!J:J,"Продажа",'Детализация отчётов'!K:K,"Продажа")-SUMIFS('Детализация отчётов'!AH:AH,'Детализация отчётов'!F:F,'Тех отчет'!B445,'Детализация отчётов'!J:J,"Возврат",'Детализация отчётов'!K:K,"Возврат")</f>
        <v>0</v>
      </c>
      <c r="T445" s="23">
        <f>IFERROR(INDEX(Себестоимость!B:B,MATCH('Тех отчет'!B445,Себестоимость!A:A,0)),0)</f>
        <v>0</v>
      </c>
      <c r="U445" s="41" t="e">
        <f t="shared" si="88"/>
        <v>#DIV/0!</v>
      </c>
      <c r="V445" s="24">
        <f t="shared" si="55"/>
        <v>0</v>
      </c>
      <c r="W445" s="42">
        <f t="shared" si="89"/>
        <v>0</v>
      </c>
      <c r="X445" s="40" t="e">
        <f t="shared" si="90"/>
        <v>#DIV/0!</v>
      </c>
      <c r="Y445" s="23" t="e">
        <f>AVERAGEIFS('Детализация отчётов'!T:T,'Детализация отчётов'!F:F,'Тех отчет'!B445,'Детализация отчётов'!J:J,"Продажа",'Детализация отчётов'!K:K,"Продажа")</f>
        <v>#DIV/0!</v>
      </c>
      <c r="Z445" s="23">
        <f>SUMIF('Детализация отчётов'!F:F,'Тех отчет'!B445, 'Детализация отчётов'!AC:AC)</f>
        <v>0</v>
      </c>
      <c r="AA445" s="28"/>
      <c r="AB445" s="28"/>
      <c r="AC445" s="28"/>
      <c r="AD445" s="28"/>
      <c r="AE445" s="28"/>
      <c r="AF445" s="28"/>
    </row>
    <row r="446" spans="1:32" ht="15" thickBot="1">
      <c r="A446" s="23" t="s">
        <v>420</v>
      </c>
      <c r="B446" s="44" t="s">
        <v>573</v>
      </c>
      <c r="C446" s="24">
        <f>SUMIF(Продажи!F:F,'Тех отчет'!B446,Продажи!M:M)</f>
        <v>0</v>
      </c>
      <c r="D446" s="24">
        <f>SUMIF(Продажи!F:F,'Тех отчет'!B446,Продажи!L:L)</f>
        <v>0</v>
      </c>
      <c r="E446" s="24">
        <f>SUMIFS('Детализация отчётов'!T:T,'Детализация отчётов'!F:F,'Тех отчет'!B446,'Детализация отчётов'!J:J,"Продажа",'Детализация отчётов'!K:K,"Продажа")-SUMIFS('Детализация отчётов'!T:T,'Детализация отчётов'!F:F,'Тех отчет'!B446,'Детализация отчётов'!J:J,"Возврат",'Детализация отчётов'!K:K,"Возврат")</f>
        <v>0</v>
      </c>
      <c r="F446" s="24">
        <f>SUMIFS('Детализация отчётов'!N:N,'Детализация отчётов'!F:F,'Тех отчет'!B446,'Детализация отчётов'!J:J,"Продажа",'Детализация отчётов'!K:K,"Продажа")-SUMIFS('Детализация отчётов'!N:N,'Детализация отчётов'!F:F,'Тех отчет'!B446,'Детализация отчётов'!J:J,"Возврат",'Детализация отчётов'!K:K,"Возврат")</f>
        <v>0</v>
      </c>
      <c r="G446" s="24">
        <f>IFERROR(AVERAGEIFS('Детализация отчётов'!P:P,'Детализация отчётов'!F:F,'Тех отчет'!B446,'Детализация отчётов'!J:J,"Продажа",'Детализация отчётов'!K:K,"Продажа"),0)</f>
        <v>0</v>
      </c>
      <c r="H446" s="25" t="e">
        <f>INDEX('% выкупа'!B:B,MATCH(B446,'% выкупа'!A:A,0))</f>
        <v>#N/A</v>
      </c>
      <c r="I446" s="40">
        <f>IFERROR(INDEX(реклама!B:B,MATCH('Тех отчет'!B446,реклама!A:A,0)),0)</f>
        <v>0</v>
      </c>
      <c r="J446" s="24">
        <f>IFERROR(INDEX('Сумма по хранению'!B:B,MATCH(B446,'Сумма по хранению'!A:A,0)),0)</f>
        <v>0</v>
      </c>
      <c r="K446" s="24">
        <f>SUMIF('Детализация отчётов'!F:F,'Тех отчет'!B446, 'Детализация отчётов'!AK:AK)</f>
        <v>0</v>
      </c>
      <c r="L446" s="40" t="e">
        <f t="shared" ref="L446" si="91">K446/F446</f>
        <v>#DIV/0!</v>
      </c>
      <c r="M446" s="24" t="e">
        <f>INDEX('Остатки по складам'!B:B,MATCH(B446,'Остатки по складам'!A:A,0))</f>
        <v>#N/A</v>
      </c>
      <c r="N446" s="40">
        <f t="shared" ref="N446" si="92">IFERROR(M446/F446*7,0)</f>
        <v>0</v>
      </c>
      <c r="O446" s="35">
        <f>SUMIF('Индекс локалицации'!A:A,'Тех отчет'!B446,'Индекс локалицации'!B:B)</f>
        <v>0</v>
      </c>
      <c r="P446" s="25" t="e">
        <f>AVERAGEIFS('Детализация отчётов'!W:W,'Детализация отчётов'!F:F,'Тех отчет'!B446,'Детализация отчётов'!J:J,"Продажа",'Детализация отчётов'!K:K,"Продажа")</f>
        <v>#DIV/0!</v>
      </c>
      <c r="Q446" s="23" t="e">
        <f>INDEX('Рейтинг по отзывам'!F:F,MATCH('Тех отчет'!B446,'Рейтинг по отзывам'!B:B,0))</f>
        <v>#N/A</v>
      </c>
      <c r="R446" s="26" t="e">
        <f>INDEX('рейтинг WB'!B:B,MATCH('Тех отчет'!B446,'рейтинг WB'!A:A,0))</f>
        <v>#N/A</v>
      </c>
      <c r="S446" s="27">
        <f>SUMIFS('Детализация отчётов'!AH:AH,'Детализация отчётов'!F:F,'Тех отчет'!B446,'Детализация отчётов'!J:J,"Продажа",'Детализация отчётов'!K:K,"Продажа")-SUMIFS('Детализация отчётов'!AH:AH,'Детализация отчётов'!F:F,'Тех отчет'!B446,'Детализация отчётов'!J:J,"Возврат",'Детализация отчётов'!K:K,"Возврат")</f>
        <v>0</v>
      </c>
      <c r="T446" s="23">
        <f>IFERROR(INDEX(Себестоимость!B:B,MATCH('Тех отчет'!B446,Себестоимость!A:A,0)),0)</f>
        <v>0</v>
      </c>
      <c r="U446" s="41" t="e">
        <f t="shared" ref="U446" si="93">V446/E446</f>
        <v>#DIV/0!</v>
      </c>
      <c r="V446" s="24">
        <f t="shared" si="55"/>
        <v>0</v>
      </c>
      <c r="W446" s="42">
        <f t="shared" ref="W446" si="94">(G446*F446)*$W$2</f>
        <v>0</v>
      </c>
      <c r="X446" s="40" t="e">
        <f t="shared" ref="X446" si="95">V446/F446</f>
        <v>#DIV/0!</v>
      </c>
      <c r="Y446" s="23" t="e">
        <f>AVERAGEIFS('Детализация отчётов'!T:T,'Детализация отчётов'!F:F,'Тех отчет'!B446,'Детализация отчётов'!J:J,"Продажа",'Детализация отчётов'!K:K,"Продажа")</f>
        <v>#DIV/0!</v>
      </c>
      <c r="Z446" s="23">
        <f>SUMIF('Детализация отчётов'!F:F,'Тех отчет'!B446, 'Детализация отчётов'!AC:AC)</f>
        <v>0</v>
      </c>
      <c r="AA446" s="28"/>
      <c r="AB446" s="28"/>
      <c r="AC446" s="28"/>
      <c r="AD446" s="28"/>
      <c r="AE446" s="28"/>
      <c r="AF446" s="28"/>
    </row>
    <row r="447" spans="1:32" ht="15" thickBot="1">
      <c r="A447" s="29" t="s">
        <v>71</v>
      </c>
      <c r="B447" s="44" t="s">
        <v>574</v>
      </c>
      <c r="C447" s="24">
        <f>SUMIF(Продажи!F:F,'Тех отчет'!B447,Продажи!M:M)</f>
        <v>0</v>
      </c>
      <c r="D447" s="24">
        <f>SUMIF(Продажи!F:F,'Тех отчет'!B447,Продажи!L:L)</f>
        <v>0</v>
      </c>
      <c r="E447" s="24">
        <f>SUMIFS('Детализация отчётов'!T:T,'Детализация отчётов'!F:F,'Тех отчет'!B447,'Детализация отчётов'!J:J,"Продажа",'Детализация отчётов'!K:K,"Продажа")-SUMIFS('Детализация отчётов'!T:T,'Детализация отчётов'!F:F,'Тех отчет'!B447,'Детализация отчётов'!J:J,"Возврат",'Детализация отчётов'!K:K,"Возврат")</f>
        <v>0</v>
      </c>
      <c r="F447" s="24">
        <f>SUMIFS('Детализация отчётов'!N:N,'Детализация отчётов'!F:F,'Тех отчет'!B447,'Детализация отчётов'!J:J,"Продажа",'Детализация отчётов'!K:K,"Продажа")-SUMIFS('Детализация отчётов'!N:N,'Детализация отчётов'!F:F,'Тех отчет'!B447,'Детализация отчётов'!J:J,"Возврат",'Детализация отчётов'!K:K,"Возврат")</f>
        <v>0</v>
      </c>
      <c r="G447" s="24">
        <f>IFERROR(AVERAGEIFS('Детализация отчётов'!P:P,'Детализация отчётов'!F:F,'Тех отчет'!B447,'Детализация отчётов'!J:J,"Продажа",'Детализация отчётов'!K:K,"Продажа"),0)</f>
        <v>0</v>
      </c>
      <c r="H447" s="25" t="e">
        <f>INDEX('% выкупа'!B:B,MATCH(B447,'% выкупа'!A:A,0))</f>
        <v>#N/A</v>
      </c>
      <c r="I447" s="40">
        <f>IFERROR(INDEX(реклама!B:B,MATCH('Тех отчет'!B447,реклама!A:A,0)),0)</f>
        <v>0</v>
      </c>
      <c r="J447" s="24">
        <f>IFERROR(INDEX('Сумма по хранению'!B:B,MATCH(B447,'Сумма по хранению'!A:A,0)),0)</f>
        <v>0</v>
      </c>
      <c r="K447" s="24">
        <f>SUMIF('Детализация отчётов'!F:F,'Тех отчет'!B447, 'Детализация отчётов'!AK:AK)</f>
        <v>0</v>
      </c>
      <c r="L447" s="40" t="e">
        <f t="shared" ref="L447:L449" si="96">K447/F447</f>
        <v>#DIV/0!</v>
      </c>
      <c r="M447" s="24" t="e">
        <f>INDEX('Остатки по складам'!B:B,MATCH(B447,'Остатки по складам'!A:A,0))</f>
        <v>#N/A</v>
      </c>
      <c r="N447" s="40">
        <f t="shared" ref="N447:N449" si="97">IFERROR(M447/F447*7,0)</f>
        <v>0</v>
      </c>
      <c r="O447" s="35">
        <f>SUMIF('Индекс локалицации'!A:A,'Тех отчет'!B447,'Индекс локалицации'!B:B)</f>
        <v>0</v>
      </c>
      <c r="P447" s="25" t="e">
        <f>AVERAGEIFS('Детализация отчётов'!W:W,'Детализация отчётов'!F:F,'Тех отчет'!B447,'Детализация отчётов'!J:J,"Продажа",'Детализация отчётов'!K:K,"Продажа")</f>
        <v>#DIV/0!</v>
      </c>
      <c r="Q447" s="23" t="e">
        <f>INDEX('Рейтинг по отзывам'!F:F,MATCH('Тех отчет'!B447,'Рейтинг по отзывам'!B:B,0))</f>
        <v>#N/A</v>
      </c>
      <c r="R447" s="26" t="e">
        <f>INDEX('рейтинг WB'!B:B,MATCH('Тех отчет'!B447,'рейтинг WB'!A:A,0))</f>
        <v>#N/A</v>
      </c>
      <c r="S447" s="27">
        <f>SUMIFS('Детализация отчётов'!AH:AH,'Детализация отчётов'!F:F,'Тех отчет'!B447,'Детализация отчётов'!J:J,"Продажа",'Детализация отчётов'!K:K,"Продажа")-SUMIFS('Детализация отчётов'!AH:AH,'Детализация отчётов'!F:F,'Тех отчет'!B447,'Детализация отчётов'!J:J,"Возврат",'Детализация отчётов'!K:K,"Возврат")</f>
        <v>0</v>
      </c>
      <c r="T447" s="23">
        <f>IFERROR(INDEX(Себестоимость!B:B,MATCH('Тех отчет'!B447,Себестоимость!A:A,0)),0)</f>
        <v>0</v>
      </c>
      <c r="U447" s="41" t="e">
        <f t="shared" ref="U447:U449" si="98">V447/E447</f>
        <v>#DIV/0!</v>
      </c>
      <c r="V447" s="24">
        <f t="shared" si="55"/>
        <v>0</v>
      </c>
      <c r="W447" s="42">
        <f t="shared" ref="W447:W449" si="99">(G447*F447)*$W$2</f>
        <v>0</v>
      </c>
      <c r="X447" s="40" t="e">
        <f t="shared" ref="X447:X449" si="100">V447/F447</f>
        <v>#DIV/0!</v>
      </c>
      <c r="Y447" s="23" t="e">
        <f>AVERAGEIFS('Детализация отчётов'!T:T,'Детализация отчётов'!F:F,'Тех отчет'!B447,'Детализация отчётов'!J:J,"Продажа",'Детализация отчётов'!K:K,"Продажа")</f>
        <v>#DIV/0!</v>
      </c>
      <c r="Z447" s="23">
        <f>SUMIF('Детализация отчётов'!F:F,'Тех отчет'!B447, 'Детализация отчётов'!AC:AC)</f>
        <v>0</v>
      </c>
      <c r="AA447" s="28"/>
      <c r="AB447" s="28"/>
      <c r="AC447" s="28"/>
      <c r="AD447" s="28"/>
      <c r="AE447" s="28"/>
      <c r="AF447" s="28"/>
    </row>
    <row r="448" spans="1:32" ht="27.6" thickBot="1">
      <c r="A448" s="23" t="s">
        <v>75</v>
      </c>
      <c r="B448" s="44" t="s">
        <v>575</v>
      </c>
      <c r="C448" s="24">
        <f>SUMIF(Продажи!F:F,'Тех отчет'!B448,Продажи!M:M)</f>
        <v>0</v>
      </c>
      <c r="D448" s="24">
        <f>SUMIF(Продажи!F:F,'Тех отчет'!B448,Продажи!L:L)</f>
        <v>0</v>
      </c>
      <c r="E448" s="24">
        <f>SUMIFS('Детализация отчётов'!T:T,'Детализация отчётов'!F:F,'Тех отчет'!B448,'Детализация отчётов'!J:J,"Продажа",'Детализация отчётов'!K:K,"Продажа")-SUMIFS('Детализация отчётов'!T:T,'Детализация отчётов'!F:F,'Тех отчет'!B448,'Детализация отчётов'!J:J,"Возврат",'Детализация отчётов'!K:K,"Возврат")</f>
        <v>0</v>
      </c>
      <c r="F448" s="24">
        <f>SUMIFS('Детализация отчётов'!N:N,'Детализация отчётов'!F:F,'Тех отчет'!B448,'Детализация отчётов'!J:J,"Продажа",'Детализация отчётов'!K:K,"Продажа")-SUMIFS('Детализация отчётов'!N:N,'Детализация отчётов'!F:F,'Тех отчет'!B448,'Детализация отчётов'!J:J,"Возврат",'Детализация отчётов'!K:K,"Возврат")</f>
        <v>0</v>
      </c>
      <c r="G448" s="24">
        <f>IFERROR(AVERAGEIFS('Детализация отчётов'!P:P,'Детализация отчётов'!F:F,'Тех отчет'!B448,'Детализация отчётов'!J:J,"Продажа",'Детализация отчётов'!K:K,"Продажа"),0)</f>
        <v>0</v>
      </c>
      <c r="H448" s="25" t="e">
        <f>INDEX('% выкупа'!B:B,MATCH(B448,'% выкупа'!A:A,0))</f>
        <v>#N/A</v>
      </c>
      <c r="I448" s="40">
        <f>IFERROR(INDEX(реклама!B:B,MATCH('Тех отчет'!B448,реклама!A:A,0)),0)</f>
        <v>0</v>
      </c>
      <c r="J448" s="24">
        <f>IFERROR(INDEX('Сумма по хранению'!B:B,MATCH(B448,'Сумма по хранению'!A:A,0)),0)</f>
        <v>0</v>
      </c>
      <c r="K448" s="24">
        <f>SUMIF('Детализация отчётов'!F:F,'Тех отчет'!B448, 'Детализация отчётов'!AK:AK)</f>
        <v>0</v>
      </c>
      <c r="L448" s="40" t="e">
        <f t="shared" si="96"/>
        <v>#DIV/0!</v>
      </c>
      <c r="M448" s="24" t="e">
        <f>INDEX('Остатки по складам'!B:B,MATCH(B448,'Остатки по складам'!A:A,0))</f>
        <v>#N/A</v>
      </c>
      <c r="N448" s="40">
        <f t="shared" si="97"/>
        <v>0</v>
      </c>
      <c r="O448" s="35">
        <f>SUMIF('Индекс локалицации'!A:A,'Тех отчет'!B448,'Индекс локалицации'!B:B)</f>
        <v>0</v>
      </c>
      <c r="P448" s="25" t="e">
        <f>AVERAGEIFS('Детализация отчётов'!W:W,'Детализация отчётов'!F:F,'Тех отчет'!B448,'Детализация отчётов'!J:J,"Продажа",'Детализация отчётов'!K:K,"Продажа")</f>
        <v>#DIV/0!</v>
      </c>
      <c r="Q448" s="23" t="e">
        <f>INDEX('Рейтинг по отзывам'!F:F,MATCH('Тех отчет'!B448,'Рейтинг по отзывам'!B:B,0))</f>
        <v>#N/A</v>
      </c>
      <c r="R448" s="26" t="e">
        <f>INDEX('рейтинг WB'!B:B,MATCH('Тех отчет'!B448,'рейтинг WB'!A:A,0))</f>
        <v>#N/A</v>
      </c>
      <c r="S448" s="27">
        <f>SUMIFS('Детализация отчётов'!AH:AH,'Детализация отчётов'!F:F,'Тех отчет'!B448,'Детализация отчётов'!J:J,"Продажа",'Детализация отчётов'!K:K,"Продажа")-SUMIFS('Детализация отчётов'!AH:AH,'Детализация отчётов'!F:F,'Тех отчет'!B448,'Детализация отчётов'!J:J,"Возврат",'Детализация отчётов'!K:K,"Возврат")</f>
        <v>0</v>
      </c>
      <c r="T448" s="23">
        <f>IFERROR(INDEX(Себестоимость!B:B,MATCH('Тех отчет'!B448,Себестоимость!A:A,0)),0)</f>
        <v>0</v>
      </c>
      <c r="U448" s="41" t="e">
        <f t="shared" si="98"/>
        <v>#DIV/0!</v>
      </c>
      <c r="V448" s="24">
        <f t="shared" si="55"/>
        <v>0</v>
      </c>
      <c r="W448" s="42">
        <f t="shared" si="99"/>
        <v>0</v>
      </c>
      <c r="X448" s="40" t="e">
        <f t="shared" si="100"/>
        <v>#DIV/0!</v>
      </c>
      <c r="Y448" s="23" t="e">
        <f>AVERAGEIFS('Детализация отчётов'!T:T,'Детализация отчётов'!F:F,'Тех отчет'!B448,'Детализация отчётов'!J:J,"Продажа",'Детализация отчётов'!K:K,"Продажа")</f>
        <v>#DIV/0!</v>
      </c>
      <c r="Z448" s="23">
        <f>SUMIF('Детализация отчётов'!F:F,'Тех отчет'!B448, 'Детализация отчётов'!AC:AC)</f>
        <v>0</v>
      </c>
      <c r="AA448" s="28"/>
      <c r="AB448" s="28"/>
      <c r="AC448" s="28"/>
      <c r="AD448" s="28"/>
      <c r="AE448" s="28"/>
      <c r="AF448" s="28"/>
    </row>
    <row r="449" spans="1:32" ht="27.6" thickBot="1">
      <c r="A449" s="23" t="s">
        <v>75</v>
      </c>
      <c r="B449" s="44" t="s">
        <v>576</v>
      </c>
      <c r="C449" s="24">
        <f>SUMIF(Продажи!F:F,'Тех отчет'!B449,Продажи!M:M)</f>
        <v>0</v>
      </c>
      <c r="D449" s="24">
        <f>SUMIF(Продажи!F:F,'Тех отчет'!B449,Продажи!L:L)</f>
        <v>0</v>
      </c>
      <c r="E449" s="24">
        <f>SUMIFS('Детализация отчётов'!T:T,'Детализация отчётов'!F:F,'Тех отчет'!B449,'Детализация отчётов'!J:J,"Продажа",'Детализация отчётов'!K:K,"Продажа")-SUMIFS('Детализация отчётов'!T:T,'Детализация отчётов'!F:F,'Тех отчет'!B449,'Детализация отчётов'!J:J,"Возврат",'Детализация отчётов'!K:K,"Возврат")</f>
        <v>0</v>
      </c>
      <c r="F449" s="24">
        <f>SUMIFS('Детализация отчётов'!N:N,'Детализация отчётов'!F:F,'Тех отчет'!B449,'Детализация отчётов'!J:J,"Продажа",'Детализация отчётов'!K:K,"Продажа")-SUMIFS('Детализация отчётов'!N:N,'Детализация отчётов'!F:F,'Тех отчет'!B449,'Детализация отчётов'!J:J,"Возврат",'Детализация отчётов'!K:K,"Возврат")</f>
        <v>0</v>
      </c>
      <c r="G449" s="24">
        <f>IFERROR(AVERAGEIFS('Детализация отчётов'!P:P,'Детализация отчётов'!F:F,'Тех отчет'!B449,'Детализация отчётов'!J:J,"Продажа",'Детализация отчётов'!K:K,"Продажа"),0)</f>
        <v>0</v>
      </c>
      <c r="H449" s="25" t="e">
        <f>INDEX('% выкупа'!B:B,MATCH(B449,'% выкупа'!A:A,0))</f>
        <v>#N/A</v>
      </c>
      <c r="I449" s="40">
        <f>IFERROR(INDEX(реклама!B:B,MATCH('Тех отчет'!B449,реклама!A:A,0)),0)</f>
        <v>0</v>
      </c>
      <c r="J449" s="24">
        <f>IFERROR(INDEX('Сумма по хранению'!B:B,MATCH(B449,'Сумма по хранению'!A:A,0)),0)</f>
        <v>0</v>
      </c>
      <c r="K449" s="24">
        <f>SUMIF('Детализация отчётов'!F:F,'Тех отчет'!B449, 'Детализация отчётов'!AK:AK)</f>
        <v>0</v>
      </c>
      <c r="L449" s="40" t="e">
        <f t="shared" si="96"/>
        <v>#DIV/0!</v>
      </c>
      <c r="M449" s="24" t="e">
        <f>INDEX('Остатки по складам'!B:B,MATCH(B449,'Остатки по складам'!A:A,0))</f>
        <v>#N/A</v>
      </c>
      <c r="N449" s="40">
        <f t="shared" si="97"/>
        <v>0</v>
      </c>
      <c r="O449" s="35">
        <f>SUMIF('Индекс локалицации'!A:A,'Тех отчет'!B449,'Индекс локалицации'!B:B)</f>
        <v>0</v>
      </c>
      <c r="P449" s="25" t="e">
        <f>AVERAGEIFS('Детализация отчётов'!W:W,'Детализация отчётов'!F:F,'Тех отчет'!B449,'Детализация отчётов'!J:J,"Продажа",'Детализация отчётов'!K:K,"Продажа")</f>
        <v>#DIV/0!</v>
      </c>
      <c r="Q449" s="23" t="e">
        <f>INDEX('Рейтинг по отзывам'!F:F,MATCH('Тех отчет'!B449,'Рейтинг по отзывам'!B:B,0))</f>
        <v>#N/A</v>
      </c>
      <c r="R449" s="26" t="e">
        <f>INDEX('рейтинг WB'!B:B,MATCH('Тех отчет'!B449,'рейтинг WB'!A:A,0))</f>
        <v>#N/A</v>
      </c>
      <c r="S449" s="27">
        <f>SUMIFS('Детализация отчётов'!AH:AH,'Детализация отчётов'!F:F,'Тех отчет'!B449,'Детализация отчётов'!J:J,"Продажа",'Детализация отчётов'!K:K,"Продажа")-SUMIFS('Детализация отчётов'!AH:AH,'Детализация отчётов'!F:F,'Тех отчет'!B449,'Детализация отчётов'!J:J,"Возврат",'Детализация отчётов'!K:K,"Возврат")</f>
        <v>0</v>
      </c>
      <c r="T449" s="23">
        <f>IFERROR(INDEX(Себестоимость!B:B,MATCH('Тех отчет'!B449,Себестоимость!A:A,0)),0)</f>
        <v>0</v>
      </c>
      <c r="U449" s="41" t="e">
        <f t="shared" si="98"/>
        <v>#DIV/0!</v>
      </c>
      <c r="V449" s="24">
        <f t="shared" si="55"/>
        <v>0</v>
      </c>
      <c r="W449" s="42">
        <f t="shared" si="99"/>
        <v>0</v>
      </c>
      <c r="X449" s="40" t="e">
        <f t="shared" si="100"/>
        <v>#DIV/0!</v>
      </c>
      <c r="Y449" s="23" t="e">
        <f>AVERAGEIFS('Детализация отчётов'!T:T,'Детализация отчётов'!F:F,'Тех отчет'!B449,'Детализация отчётов'!J:J,"Продажа",'Детализация отчётов'!K:K,"Продажа")</f>
        <v>#DIV/0!</v>
      </c>
      <c r="Z449" s="23">
        <f>SUMIF('Детализация отчётов'!F:F,'Тех отчет'!B449, 'Детализация отчётов'!AC:AC)</f>
        <v>0</v>
      </c>
      <c r="AA449" s="28"/>
      <c r="AB449" s="28"/>
      <c r="AC449" s="28"/>
      <c r="AD449" s="28"/>
      <c r="AE449" s="28"/>
      <c r="AF449" s="28"/>
    </row>
    <row r="450" spans="1:32" ht="15" thickBot="1">
      <c r="A450" s="23" t="s">
        <v>120</v>
      </c>
      <c r="B450" s="44" t="s">
        <v>577</v>
      </c>
      <c r="C450" s="24">
        <f>SUMIF(Продажи!F:F,'Тех отчет'!B450,Продажи!M:M)</f>
        <v>0</v>
      </c>
      <c r="D450" s="24">
        <f>SUMIF(Продажи!F:F,'Тех отчет'!B450,Продажи!L:L)</f>
        <v>0</v>
      </c>
      <c r="E450" s="24">
        <f>SUMIFS('Детализация отчётов'!T:T,'Детализация отчётов'!F:F,'Тех отчет'!B450,'Детализация отчётов'!J:J,"Продажа",'Детализация отчётов'!K:K,"Продажа")-SUMIFS('Детализация отчётов'!T:T,'Детализация отчётов'!F:F,'Тех отчет'!B450,'Детализация отчётов'!J:J,"Возврат",'Детализация отчётов'!K:K,"Возврат")</f>
        <v>0</v>
      </c>
      <c r="F450" s="24">
        <f>SUMIFS('Детализация отчётов'!N:N,'Детализация отчётов'!F:F,'Тех отчет'!B450,'Детализация отчётов'!J:J,"Продажа",'Детализация отчётов'!K:K,"Продажа")-SUMIFS('Детализация отчётов'!N:N,'Детализация отчётов'!F:F,'Тех отчет'!B450,'Детализация отчётов'!J:J,"Возврат",'Детализация отчётов'!K:K,"Возврат")</f>
        <v>0</v>
      </c>
      <c r="G450" s="24">
        <f>IFERROR(AVERAGEIFS('Детализация отчётов'!P:P,'Детализация отчётов'!F:F,'Тех отчет'!B450,'Детализация отчётов'!J:J,"Продажа",'Детализация отчётов'!K:K,"Продажа"),0)</f>
        <v>0</v>
      </c>
      <c r="H450" s="25" t="e">
        <f>INDEX('% выкупа'!B:B,MATCH(B450,'% выкупа'!A:A,0))</f>
        <v>#N/A</v>
      </c>
      <c r="I450" s="40">
        <f>IFERROR(INDEX(реклама!B:B,MATCH('Тех отчет'!B450,реклама!A:A,0)),0)</f>
        <v>0</v>
      </c>
      <c r="J450" s="24">
        <f>IFERROR(INDEX('Сумма по хранению'!B:B,MATCH(B450,'Сумма по хранению'!A:A,0)),0)</f>
        <v>0</v>
      </c>
      <c r="K450" s="24">
        <f>SUMIF('Детализация отчётов'!F:F,'Тех отчет'!B450, 'Детализация отчётов'!AK:AK)</f>
        <v>0</v>
      </c>
      <c r="L450" s="40" t="e">
        <f t="shared" ref="L450:L461" si="101">K450/F450</f>
        <v>#DIV/0!</v>
      </c>
      <c r="M450" s="24" t="e">
        <f>INDEX('Остатки по складам'!B:B,MATCH(B450,'Остатки по складам'!A:A,0))</f>
        <v>#N/A</v>
      </c>
      <c r="N450" s="40">
        <f t="shared" ref="N450:N461" si="102">IFERROR(M450/F450*7,0)</f>
        <v>0</v>
      </c>
      <c r="O450" s="35">
        <f>SUMIF('Индекс локалицации'!A:A,'Тех отчет'!B450,'Индекс локалицации'!B:B)</f>
        <v>0</v>
      </c>
      <c r="P450" s="25" t="e">
        <f>AVERAGEIFS('Детализация отчётов'!W:W,'Детализация отчётов'!F:F,'Тех отчет'!B450,'Детализация отчётов'!J:J,"Продажа",'Детализация отчётов'!K:K,"Продажа")</f>
        <v>#DIV/0!</v>
      </c>
      <c r="Q450" s="23" t="e">
        <f>INDEX('Рейтинг по отзывам'!F:F,MATCH('Тех отчет'!B450,'Рейтинг по отзывам'!B:B,0))</f>
        <v>#N/A</v>
      </c>
      <c r="R450" s="26" t="e">
        <f>INDEX('рейтинг WB'!B:B,MATCH('Тех отчет'!B450,'рейтинг WB'!A:A,0))</f>
        <v>#N/A</v>
      </c>
      <c r="S450" s="27">
        <f>SUMIFS('Детализация отчётов'!AH:AH,'Детализация отчётов'!F:F,'Тех отчет'!B450,'Детализация отчётов'!J:J,"Продажа",'Детализация отчётов'!K:K,"Продажа")-SUMIFS('Детализация отчётов'!AH:AH,'Детализация отчётов'!F:F,'Тех отчет'!B450,'Детализация отчётов'!J:J,"Возврат",'Детализация отчётов'!K:K,"Возврат")</f>
        <v>0</v>
      </c>
      <c r="T450" s="23">
        <f>IFERROR(INDEX(Себестоимость!B:B,MATCH('Тех отчет'!B450,Себестоимость!A:A,0)),0)</f>
        <v>0</v>
      </c>
      <c r="U450" s="41" t="e">
        <f t="shared" ref="U450:U461" si="103">V450/E450</f>
        <v>#DIV/0!</v>
      </c>
      <c r="V450" s="24">
        <f t="shared" si="55"/>
        <v>0</v>
      </c>
      <c r="W450" s="42">
        <f t="shared" ref="W450:W461" si="104">(G450*F450)*$W$2</f>
        <v>0</v>
      </c>
      <c r="X450" s="40" t="e">
        <f t="shared" ref="X450:X461" si="105">V450/F450</f>
        <v>#DIV/0!</v>
      </c>
      <c r="Y450" s="23" t="e">
        <f>AVERAGEIFS('Детализация отчётов'!T:T,'Детализация отчётов'!F:F,'Тех отчет'!B450,'Детализация отчётов'!J:J,"Продажа",'Детализация отчётов'!K:K,"Продажа")</f>
        <v>#DIV/0!</v>
      </c>
      <c r="Z450" s="23">
        <f>SUMIF('Детализация отчётов'!F:F,'Тех отчет'!B450, 'Детализация отчётов'!AC:AC)</f>
        <v>0</v>
      </c>
      <c r="AA450" s="28"/>
      <c r="AB450" s="28"/>
      <c r="AC450" s="28"/>
      <c r="AD450" s="28"/>
      <c r="AE450" s="28"/>
      <c r="AF450" s="28"/>
    </row>
    <row r="451" spans="1:32">
      <c r="A451" s="29" t="s">
        <v>120</v>
      </c>
      <c r="B451" s="44" t="s">
        <v>578</v>
      </c>
      <c r="C451" s="24">
        <f>SUMIF(Продажи!F:F,'Тех отчет'!B451,Продажи!M:M)</f>
        <v>0</v>
      </c>
      <c r="D451" s="24">
        <f>SUMIF(Продажи!F:F,'Тех отчет'!B451,Продажи!L:L)</f>
        <v>0</v>
      </c>
      <c r="E451" s="24">
        <f>SUMIFS('Детализация отчётов'!T:T,'Детализация отчётов'!F:F,'Тех отчет'!B451,'Детализация отчётов'!J:J,"Продажа",'Детализация отчётов'!K:K,"Продажа")-SUMIFS('Детализация отчётов'!T:T,'Детализация отчётов'!F:F,'Тех отчет'!B451,'Детализация отчётов'!J:J,"Возврат",'Детализация отчётов'!K:K,"Возврат")</f>
        <v>0</v>
      </c>
      <c r="F451" s="24">
        <f>SUMIFS('Детализация отчётов'!N:N,'Детализация отчётов'!F:F,'Тех отчет'!B451,'Детализация отчётов'!J:J,"Продажа",'Детализация отчётов'!K:K,"Продажа")-SUMIFS('Детализация отчётов'!N:N,'Детализация отчётов'!F:F,'Тех отчет'!B451,'Детализация отчётов'!J:J,"Возврат",'Детализация отчётов'!K:K,"Возврат")</f>
        <v>0</v>
      </c>
      <c r="G451" s="24">
        <f>IFERROR(AVERAGEIFS('Детализация отчётов'!P:P,'Детализация отчётов'!F:F,'Тех отчет'!B451,'Детализация отчётов'!J:J,"Продажа",'Детализация отчётов'!K:K,"Продажа"),0)</f>
        <v>0</v>
      </c>
      <c r="H451" s="25" t="e">
        <f>INDEX('% выкупа'!B:B,MATCH(B451,'% выкупа'!A:A,0))</f>
        <v>#N/A</v>
      </c>
      <c r="I451" s="40">
        <f>IFERROR(INDEX(реклама!B:B,MATCH('Тех отчет'!B451,реклама!A:A,0)),0)</f>
        <v>0</v>
      </c>
      <c r="J451" s="24">
        <f>IFERROR(INDEX('Сумма по хранению'!B:B,MATCH(B451,'Сумма по хранению'!A:A,0)),0)</f>
        <v>0</v>
      </c>
      <c r="K451" s="24">
        <f>SUMIF('Детализация отчётов'!F:F,'Тех отчет'!B451, 'Детализация отчётов'!AK:AK)</f>
        <v>0</v>
      </c>
      <c r="L451" s="40" t="e">
        <f t="shared" si="101"/>
        <v>#DIV/0!</v>
      </c>
      <c r="M451" s="24" t="e">
        <f>INDEX('Остатки по складам'!B:B,MATCH(B451,'Остатки по складам'!A:A,0))</f>
        <v>#N/A</v>
      </c>
      <c r="N451" s="40">
        <f t="shared" si="102"/>
        <v>0</v>
      </c>
      <c r="O451" s="35">
        <f>SUMIF('Индекс локалицации'!A:A,'Тех отчет'!B451,'Индекс локалицации'!B:B)</f>
        <v>0</v>
      </c>
      <c r="P451" s="25" t="e">
        <f>AVERAGEIFS('Детализация отчётов'!W:W,'Детализация отчётов'!F:F,'Тех отчет'!B451,'Детализация отчётов'!J:J,"Продажа",'Детализация отчётов'!K:K,"Продажа")</f>
        <v>#DIV/0!</v>
      </c>
      <c r="Q451" s="23" t="e">
        <f>INDEX('Рейтинг по отзывам'!F:F,MATCH('Тех отчет'!B451,'Рейтинг по отзывам'!B:B,0))</f>
        <v>#N/A</v>
      </c>
      <c r="R451" s="26" t="e">
        <f>INDEX('рейтинг WB'!B:B,MATCH('Тех отчет'!B451,'рейтинг WB'!A:A,0))</f>
        <v>#N/A</v>
      </c>
      <c r="S451" s="27">
        <f>SUMIFS('Детализация отчётов'!AH:AH,'Детализация отчётов'!F:F,'Тех отчет'!B451,'Детализация отчётов'!J:J,"Продажа",'Детализация отчётов'!K:K,"Продажа")-SUMIFS('Детализация отчётов'!AH:AH,'Детализация отчётов'!F:F,'Тех отчет'!B451,'Детализация отчётов'!J:J,"Возврат",'Детализация отчётов'!K:K,"Возврат")</f>
        <v>0</v>
      </c>
      <c r="T451" s="23">
        <f>IFERROR(INDEX(Себестоимость!B:B,MATCH('Тех отчет'!B451,Себестоимость!A:A,0)),0)</f>
        <v>0</v>
      </c>
      <c r="U451" s="41" t="e">
        <f t="shared" si="103"/>
        <v>#DIV/0!</v>
      </c>
      <c r="V451" s="24">
        <f t="shared" si="55"/>
        <v>0</v>
      </c>
      <c r="W451" s="42">
        <f t="shared" si="104"/>
        <v>0</v>
      </c>
      <c r="X451" s="40" t="e">
        <f t="shared" si="105"/>
        <v>#DIV/0!</v>
      </c>
      <c r="Y451" s="23" t="e">
        <f>AVERAGEIFS('Детализация отчётов'!T:T,'Детализация отчётов'!F:F,'Тех отчет'!B451,'Детализация отчётов'!J:J,"Продажа",'Детализация отчётов'!K:K,"Продажа")</f>
        <v>#DIV/0!</v>
      </c>
      <c r="Z451" s="23">
        <f>SUMIF('Детализация отчётов'!F:F,'Тех отчет'!B451, 'Детализация отчётов'!AC:AC)</f>
        <v>0</v>
      </c>
    </row>
    <row r="452" spans="1:32">
      <c r="A452" s="23" t="s">
        <v>334</v>
      </c>
      <c r="B452" s="44" t="s">
        <v>579</v>
      </c>
      <c r="C452" s="24">
        <f>SUMIF(Продажи!F:F,'Тех отчет'!B452,Продажи!M:M)</f>
        <v>0</v>
      </c>
      <c r="D452" s="24">
        <f>SUMIF(Продажи!F:F,'Тех отчет'!B452,Продажи!L:L)</f>
        <v>0</v>
      </c>
      <c r="E452" s="24">
        <f>SUMIFS('Детализация отчётов'!T:T,'Детализация отчётов'!F:F,'Тех отчет'!B452,'Детализация отчётов'!J:J,"Продажа",'Детализация отчётов'!K:K,"Продажа")-SUMIFS('Детализация отчётов'!T:T,'Детализация отчётов'!F:F,'Тех отчет'!B452,'Детализация отчётов'!J:J,"Возврат",'Детализация отчётов'!K:K,"Возврат")</f>
        <v>0</v>
      </c>
      <c r="F452" s="24">
        <f>SUMIFS('Детализация отчётов'!N:N,'Детализация отчётов'!F:F,'Тех отчет'!B452,'Детализация отчётов'!J:J,"Продажа",'Детализация отчётов'!K:K,"Продажа")-SUMIFS('Детализация отчётов'!N:N,'Детализация отчётов'!F:F,'Тех отчет'!B452,'Детализация отчётов'!J:J,"Возврат",'Детализация отчётов'!K:K,"Возврат")</f>
        <v>0</v>
      </c>
      <c r="G452" s="24">
        <f>IFERROR(AVERAGEIFS('Детализация отчётов'!P:P,'Детализация отчётов'!F:F,'Тех отчет'!B452,'Детализация отчётов'!J:J,"Продажа",'Детализация отчётов'!K:K,"Продажа"),0)</f>
        <v>0</v>
      </c>
      <c r="H452" s="25" t="e">
        <f>INDEX('% выкупа'!B:B,MATCH(B452,'% выкупа'!A:A,0))</f>
        <v>#N/A</v>
      </c>
      <c r="I452" s="40">
        <f>IFERROR(INDEX(реклама!B:B,MATCH('Тех отчет'!B452,реклама!A:A,0)),0)</f>
        <v>0</v>
      </c>
      <c r="J452" s="24">
        <f>IFERROR(INDEX('Сумма по хранению'!B:B,MATCH(B452,'Сумма по хранению'!A:A,0)),0)</f>
        <v>0</v>
      </c>
      <c r="K452" s="24">
        <f>SUMIF('Детализация отчётов'!F:F,'Тех отчет'!B452, 'Детализация отчётов'!AK:AK)</f>
        <v>0</v>
      </c>
      <c r="L452" s="40" t="e">
        <f t="shared" si="101"/>
        <v>#DIV/0!</v>
      </c>
      <c r="M452" s="24" t="e">
        <f>INDEX('Остатки по складам'!B:B,MATCH(B452,'Остатки по складам'!A:A,0))</f>
        <v>#N/A</v>
      </c>
      <c r="N452" s="40">
        <f t="shared" si="102"/>
        <v>0</v>
      </c>
      <c r="O452" s="35">
        <f>SUMIF('Индекс локалицации'!A:A,'Тех отчет'!B452,'Индекс локалицации'!B:B)</f>
        <v>0</v>
      </c>
      <c r="P452" s="25" t="e">
        <f>AVERAGEIFS('Детализация отчётов'!W:W,'Детализация отчётов'!F:F,'Тех отчет'!B452,'Детализация отчётов'!J:J,"Продажа",'Детализация отчётов'!K:K,"Продажа")</f>
        <v>#DIV/0!</v>
      </c>
      <c r="Q452" s="23" t="e">
        <f>INDEX('Рейтинг по отзывам'!F:F,MATCH('Тех отчет'!B452,'Рейтинг по отзывам'!B:B,0))</f>
        <v>#N/A</v>
      </c>
      <c r="R452" s="26" t="e">
        <f>INDEX('рейтинг WB'!B:B,MATCH('Тех отчет'!B452,'рейтинг WB'!A:A,0))</f>
        <v>#N/A</v>
      </c>
      <c r="S452" s="27">
        <f>SUMIFS('Детализация отчётов'!AH:AH,'Детализация отчётов'!F:F,'Тех отчет'!B452,'Детализация отчётов'!J:J,"Продажа",'Детализация отчётов'!K:K,"Продажа")-SUMIFS('Детализация отчётов'!AH:AH,'Детализация отчётов'!F:F,'Тех отчет'!B452,'Детализация отчётов'!J:J,"Возврат",'Детализация отчётов'!K:K,"Возврат")</f>
        <v>0</v>
      </c>
      <c r="T452" s="23">
        <f>IFERROR(INDEX(Себестоимость!B:B,MATCH('Тех отчет'!B452,Себестоимость!A:A,0)),0)</f>
        <v>0</v>
      </c>
      <c r="U452" s="41" t="e">
        <f t="shared" si="103"/>
        <v>#DIV/0!</v>
      </c>
      <c r="V452" s="24">
        <f t="shared" si="55"/>
        <v>0</v>
      </c>
      <c r="W452" s="42">
        <f t="shared" si="104"/>
        <v>0</v>
      </c>
      <c r="X452" s="40" t="e">
        <f t="shared" si="105"/>
        <v>#DIV/0!</v>
      </c>
      <c r="Y452" s="23" t="e">
        <f>AVERAGEIFS('Детализация отчётов'!T:T,'Детализация отчётов'!F:F,'Тех отчет'!B452,'Детализация отчётов'!J:J,"Продажа",'Детализация отчётов'!K:K,"Продажа")</f>
        <v>#DIV/0!</v>
      </c>
      <c r="Z452" s="23">
        <f>SUMIF('Детализация отчётов'!F:F,'Тех отчет'!B452, 'Детализация отчётов'!AC:AC)</f>
        <v>0</v>
      </c>
    </row>
    <row r="453" spans="1:32">
      <c r="A453" s="29" t="s">
        <v>420</v>
      </c>
      <c r="B453" s="44" t="s">
        <v>580</v>
      </c>
      <c r="C453" s="24">
        <f>SUMIF(Продажи!F:F,'Тех отчет'!B453,Продажи!M:M)</f>
        <v>0</v>
      </c>
      <c r="D453" s="24">
        <f>SUMIF(Продажи!F:F,'Тех отчет'!B453,Продажи!L:L)</f>
        <v>0</v>
      </c>
      <c r="E453" s="24">
        <f>SUMIFS('Детализация отчётов'!T:T,'Детализация отчётов'!F:F,'Тех отчет'!B453,'Детализация отчётов'!J:J,"Продажа",'Детализация отчётов'!K:K,"Продажа")-SUMIFS('Детализация отчётов'!T:T,'Детализация отчётов'!F:F,'Тех отчет'!B453,'Детализация отчётов'!J:J,"Возврат",'Детализация отчётов'!K:K,"Возврат")</f>
        <v>0</v>
      </c>
      <c r="F453" s="24">
        <f>SUMIFS('Детализация отчётов'!N:N,'Детализация отчётов'!F:F,'Тех отчет'!B453,'Детализация отчётов'!J:J,"Продажа",'Детализация отчётов'!K:K,"Продажа")-SUMIFS('Детализация отчётов'!N:N,'Детализация отчётов'!F:F,'Тех отчет'!B453,'Детализация отчётов'!J:J,"Возврат",'Детализация отчётов'!K:K,"Возврат")</f>
        <v>0</v>
      </c>
      <c r="G453" s="24">
        <f>IFERROR(AVERAGEIFS('Детализация отчётов'!P:P,'Детализация отчётов'!F:F,'Тех отчет'!B453,'Детализация отчётов'!J:J,"Продажа",'Детализация отчётов'!K:K,"Продажа"),0)</f>
        <v>0</v>
      </c>
      <c r="H453" s="25" t="e">
        <f>INDEX('% выкупа'!B:B,MATCH(B453,'% выкупа'!A:A,0))</f>
        <v>#N/A</v>
      </c>
      <c r="I453" s="40">
        <f>IFERROR(INDEX(реклама!B:B,MATCH('Тех отчет'!B453,реклама!A:A,0)),0)</f>
        <v>0</v>
      </c>
      <c r="J453" s="24">
        <f>IFERROR(INDEX('Сумма по хранению'!B:B,MATCH(B453,'Сумма по хранению'!A:A,0)),0)</f>
        <v>0</v>
      </c>
      <c r="K453" s="24">
        <f>SUMIF('Детализация отчётов'!F:F,'Тех отчет'!B453, 'Детализация отчётов'!AK:AK)</f>
        <v>0</v>
      </c>
      <c r="L453" s="40" t="e">
        <f t="shared" si="101"/>
        <v>#DIV/0!</v>
      </c>
      <c r="M453" s="24" t="e">
        <f>INDEX('Остатки по складам'!B:B,MATCH(B453,'Остатки по складам'!A:A,0))</f>
        <v>#N/A</v>
      </c>
      <c r="N453" s="40">
        <f t="shared" si="102"/>
        <v>0</v>
      </c>
      <c r="O453" s="35">
        <f>SUMIF('Индекс локалицации'!A:A,'Тех отчет'!B453,'Индекс локалицации'!B:B)</f>
        <v>0</v>
      </c>
      <c r="P453" s="25" t="e">
        <f>AVERAGEIFS('Детализация отчётов'!W:W,'Детализация отчётов'!F:F,'Тех отчет'!B453,'Детализация отчётов'!J:J,"Продажа",'Детализация отчётов'!K:K,"Продажа")</f>
        <v>#DIV/0!</v>
      </c>
      <c r="Q453" s="23" t="e">
        <f>INDEX('Рейтинг по отзывам'!F:F,MATCH('Тех отчет'!B453,'Рейтинг по отзывам'!B:B,0))</f>
        <v>#N/A</v>
      </c>
      <c r="R453" s="26" t="e">
        <f>INDEX('рейтинг WB'!B:B,MATCH('Тех отчет'!B453,'рейтинг WB'!A:A,0))</f>
        <v>#N/A</v>
      </c>
      <c r="S453" s="27">
        <f>SUMIFS('Детализация отчётов'!AH:AH,'Детализация отчётов'!F:F,'Тех отчет'!B453,'Детализация отчётов'!J:J,"Продажа",'Детализация отчётов'!K:K,"Продажа")-SUMIFS('Детализация отчётов'!AH:AH,'Детализация отчётов'!F:F,'Тех отчет'!B453,'Детализация отчётов'!J:J,"Возврат",'Детализация отчётов'!K:K,"Возврат")</f>
        <v>0</v>
      </c>
      <c r="T453" s="23">
        <f>IFERROR(INDEX(Себестоимость!B:B,MATCH('Тех отчет'!B453,Себестоимость!A:A,0)),0)</f>
        <v>0</v>
      </c>
      <c r="U453" s="41" t="e">
        <f t="shared" si="103"/>
        <v>#DIV/0!</v>
      </c>
      <c r="V453" s="24">
        <f t="shared" ref="V453:V462" si="106">IFERROR(S453-I453-J453-K453-T453*F453-W453-Z453,0)</f>
        <v>0</v>
      </c>
      <c r="W453" s="42">
        <f t="shared" si="104"/>
        <v>0</v>
      </c>
      <c r="X453" s="40" t="e">
        <f t="shared" si="105"/>
        <v>#DIV/0!</v>
      </c>
      <c r="Y453" s="23" t="e">
        <f>AVERAGEIFS('Детализация отчётов'!T:T,'Детализация отчётов'!F:F,'Тех отчет'!B453,'Детализация отчётов'!J:J,"Продажа",'Детализация отчётов'!K:K,"Продажа")</f>
        <v>#DIV/0!</v>
      </c>
      <c r="Z453" s="23">
        <f>SUMIF('Детализация отчётов'!F:F,'Тех отчет'!B453, 'Детализация отчётов'!AC:AC)</f>
        <v>0</v>
      </c>
    </row>
    <row r="454" spans="1:32">
      <c r="A454" s="29" t="s">
        <v>420</v>
      </c>
      <c r="B454" s="44" t="s">
        <v>581</v>
      </c>
      <c r="C454" s="24">
        <f>SUMIF(Продажи!F:F,'Тех отчет'!B454,Продажи!M:M)</f>
        <v>0</v>
      </c>
      <c r="D454" s="24">
        <f>SUMIF(Продажи!F:F,'Тех отчет'!B454,Продажи!L:L)</f>
        <v>0</v>
      </c>
      <c r="E454" s="24">
        <f>SUMIFS('Детализация отчётов'!T:T,'Детализация отчётов'!F:F,'Тех отчет'!B454,'Детализация отчётов'!J:J,"Продажа",'Детализация отчётов'!K:K,"Продажа")-SUMIFS('Детализация отчётов'!T:T,'Детализация отчётов'!F:F,'Тех отчет'!B454,'Детализация отчётов'!J:J,"Возврат",'Детализация отчётов'!K:K,"Возврат")</f>
        <v>0</v>
      </c>
      <c r="F454" s="24">
        <f>SUMIFS('Детализация отчётов'!N:N,'Детализация отчётов'!F:F,'Тех отчет'!B454,'Детализация отчётов'!J:J,"Продажа",'Детализация отчётов'!K:K,"Продажа")-SUMIFS('Детализация отчётов'!N:N,'Детализация отчётов'!F:F,'Тех отчет'!B454,'Детализация отчётов'!J:J,"Возврат",'Детализация отчётов'!K:K,"Возврат")</f>
        <v>0</v>
      </c>
      <c r="G454" s="24">
        <f>IFERROR(AVERAGEIFS('Детализация отчётов'!P:P,'Детализация отчётов'!F:F,'Тех отчет'!B454,'Детализация отчётов'!J:J,"Продажа",'Детализация отчётов'!K:K,"Продажа"),0)</f>
        <v>0</v>
      </c>
      <c r="H454" s="25" t="e">
        <f>INDEX('% выкупа'!B:B,MATCH(B454,'% выкупа'!A:A,0))</f>
        <v>#N/A</v>
      </c>
      <c r="I454" s="40">
        <f>IFERROR(INDEX(реклама!B:B,MATCH('Тех отчет'!B454,реклама!A:A,0)),0)</f>
        <v>0</v>
      </c>
      <c r="J454" s="24">
        <f>IFERROR(INDEX('Сумма по хранению'!B:B,MATCH(B454,'Сумма по хранению'!A:A,0)),0)</f>
        <v>0</v>
      </c>
      <c r="K454" s="24">
        <f>SUMIF('Детализация отчётов'!F:F,'Тех отчет'!B454, 'Детализация отчётов'!AK:AK)</f>
        <v>0</v>
      </c>
      <c r="L454" s="40" t="e">
        <f t="shared" si="101"/>
        <v>#DIV/0!</v>
      </c>
      <c r="M454" s="24" t="e">
        <f>INDEX('Остатки по складам'!B:B,MATCH(B454,'Остатки по складам'!A:A,0))</f>
        <v>#N/A</v>
      </c>
      <c r="N454" s="40">
        <f t="shared" si="102"/>
        <v>0</v>
      </c>
      <c r="O454" s="35">
        <f>SUMIF('Индекс локалицации'!A:A,'Тех отчет'!B454,'Индекс локалицации'!B:B)</f>
        <v>0</v>
      </c>
      <c r="P454" s="25" t="e">
        <f>AVERAGEIFS('Детализация отчётов'!W:W,'Детализация отчётов'!F:F,'Тех отчет'!B454,'Детализация отчётов'!J:J,"Продажа",'Детализация отчётов'!K:K,"Продажа")</f>
        <v>#DIV/0!</v>
      </c>
      <c r="Q454" s="23" t="e">
        <f>INDEX('Рейтинг по отзывам'!F:F,MATCH('Тех отчет'!B454,'Рейтинг по отзывам'!B:B,0))</f>
        <v>#N/A</v>
      </c>
      <c r="R454" s="26" t="e">
        <f>INDEX('рейтинг WB'!B:B,MATCH('Тех отчет'!B454,'рейтинг WB'!A:A,0))</f>
        <v>#N/A</v>
      </c>
      <c r="S454" s="27">
        <f>SUMIFS('Детализация отчётов'!AH:AH,'Детализация отчётов'!F:F,'Тех отчет'!B454,'Детализация отчётов'!J:J,"Продажа",'Детализация отчётов'!K:K,"Продажа")-SUMIFS('Детализация отчётов'!AH:AH,'Детализация отчётов'!F:F,'Тех отчет'!B454,'Детализация отчётов'!J:J,"Возврат",'Детализация отчётов'!K:K,"Возврат")</f>
        <v>0</v>
      </c>
      <c r="T454" s="23">
        <f>IFERROR(INDEX(Себестоимость!B:B,MATCH('Тех отчет'!B454,Себестоимость!A:A,0)),0)</f>
        <v>0</v>
      </c>
      <c r="U454" s="41" t="e">
        <f t="shared" si="103"/>
        <v>#DIV/0!</v>
      </c>
      <c r="V454" s="24">
        <f t="shared" si="106"/>
        <v>0</v>
      </c>
      <c r="W454" s="42">
        <f t="shared" si="104"/>
        <v>0</v>
      </c>
      <c r="X454" s="40" t="e">
        <f t="shared" si="105"/>
        <v>#DIV/0!</v>
      </c>
      <c r="Y454" s="23" t="e">
        <f>AVERAGEIFS('Детализация отчётов'!T:T,'Детализация отчётов'!F:F,'Тех отчет'!B454,'Детализация отчётов'!J:J,"Продажа",'Детализация отчётов'!K:K,"Продажа")</f>
        <v>#DIV/0!</v>
      </c>
      <c r="Z454" s="23">
        <f>SUMIF('Детализация отчётов'!F:F,'Тех отчет'!B454, 'Детализация отчётов'!AC:AC)</f>
        <v>0</v>
      </c>
    </row>
    <row r="455" spans="1:32">
      <c r="A455" s="29" t="s">
        <v>420</v>
      </c>
      <c r="B455" s="44" t="s">
        <v>582</v>
      </c>
      <c r="C455" s="24">
        <f>SUMIF(Продажи!F:F,'Тех отчет'!B455,Продажи!M:M)</f>
        <v>0</v>
      </c>
      <c r="D455" s="24">
        <f>SUMIF(Продажи!F:F,'Тех отчет'!B455,Продажи!L:L)</f>
        <v>0</v>
      </c>
      <c r="E455" s="24">
        <f>SUMIFS('Детализация отчётов'!T:T,'Детализация отчётов'!F:F,'Тех отчет'!B455,'Детализация отчётов'!J:J,"Продажа",'Детализация отчётов'!K:K,"Продажа")-SUMIFS('Детализация отчётов'!T:T,'Детализация отчётов'!F:F,'Тех отчет'!B455,'Детализация отчётов'!J:J,"Возврат",'Детализация отчётов'!K:K,"Возврат")</f>
        <v>0</v>
      </c>
      <c r="F455" s="24">
        <f>SUMIFS('Детализация отчётов'!N:N,'Детализация отчётов'!F:F,'Тех отчет'!B455,'Детализация отчётов'!J:J,"Продажа",'Детализация отчётов'!K:K,"Продажа")-SUMIFS('Детализация отчётов'!N:N,'Детализация отчётов'!F:F,'Тех отчет'!B455,'Детализация отчётов'!J:J,"Возврат",'Детализация отчётов'!K:K,"Возврат")</f>
        <v>0</v>
      </c>
      <c r="G455" s="24">
        <f>IFERROR(AVERAGEIFS('Детализация отчётов'!P:P,'Детализация отчётов'!F:F,'Тех отчет'!B455,'Детализация отчётов'!J:J,"Продажа",'Детализация отчётов'!K:K,"Продажа"),0)</f>
        <v>0</v>
      </c>
      <c r="H455" s="25" t="e">
        <f>INDEX('% выкупа'!B:B,MATCH(B455,'% выкупа'!A:A,0))</f>
        <v>#N/A</v>
      </c>
      <c r="I455" s="40">
        <f>IFERROR(INDEX(реклама!B:B,MATCH('Тех отчет'!B455,реклама!A:A,0)),0)</f>
        <v>0</v>
      </c>
      <c r="J455" s="24">
        <f>IFERROR(INDEX('Сумма по хранению'!B:B,MATCH(B455,'Сумма по хранению'!A:A,0)),0)</f>
        <v>0</v>
      </c>
      <c r="K455" s="24">
        <f>SUMIF('Детализация отчётов'!F:F,'Тех отчет'!B455, 'Детализация отчётов'!AK:AK)</f>
        <v>0</v>
      </c>
      <c r="L455" s="40" t="e">
        <f t="shared" si="101"/>
        <v>#DIV/0!</v>
      </c>
      <c r="M455" s="24" t="e">
        <f>INDEX('Остатки по складам'!B:B,MATCH(B455,'Остатки по складам'!A:A,0))</f>
        <v>#N/A</v>
      </c>
      <c r="N455" s="40">
        <f t="shared" si="102"/>
        <v>0</v>
      </c>
      <c r="O455" s="35">
        <f>SUMIF('Индекс локалицации'!A:A,'Тех отчет'!B455,'Индекс локалицации'!B:B)</f>
        <v>0</v>
      </c>
      <c r="P455" s="25" t="e">
        <f>AVERAGEIFS('Детализация отчётов'!W:W,'Детализация отчётов'!F:F,'Тех отчет'!B455,'Детализация отчётов'!J:J,"Продажа",'Детализация отчётов'!K:K,"Продажа")</f>
        <v>#DIV/0!</v>
      </c>
      <c r="Q455" s="23" t="e">
        <f>INDEX('Рейтинг по отзывам'!F:F,MATCH('Тех отчет'!B455,'Рейтинг по отзывам'!B:B,0))</f>
        <v>#N/A</v>
      </c>
      <c r="R455" s="26" t="e">
        <f>INDEX('рейтинг WB'!B:B,MATCH('Тех отчет'!B455,'рейтинг WB'!A:A,0))</f>
        <v>#N/A</v>
      </c>
      <c r="S455" s="27">
        <f>SUMIFS('Детализация отчётов'!AH:AH,'Детализация отчётов'!F:F,'Тех отчет'!B455,'Детализация отчётов'!J:J,"Продажа",'Детализация отчётов'!K:K,"Продажа")-SUMIFS('Детализация отчётов'!AH:AH,'Детализация отчётов'!F:F,'Тех отчет'!B455,'Детализация отчётов'!J:J,"Возврат",'Детализация отчётов'!K:K,"Возврат")</f>
        <v>0</v>
      </c>
      <c r="T455" s="23">
        <f>IFERROR(INDEX(Себестоимость!B:B,MATCH('Тех отчет'!B455,Себестоимость!A:A,0)),0)</f>
        <v>0</v>
      </c>
      <c r="U455" s="41" t="e">
        <f t="shared" si="103"/>
        <v>#DIV/0!</v>
      </c>
      <c r="V455" s="24">
        <f t="shared" si="106"/>
        <v>0</v>
      </c>
      <c r="W455" s="42">
        <f t="shared" si="104"/>
        <v>0</v>
      </c>
      <c r="X455" s="40" t="e">
        <f t="shared" si="105"/>
        <v>#DIV/0!</v>
      </c>
      <c r="Y455" s="23" t="e">
        <f>AVERAGEIFS('Детализация отчётов'!T:T,'Детализация отчётов'!F:F,'Тех отчет'!B455,'Детализация отчётов'!J:J,"Продажа",'Детализация отчётов'!K:K,"Продажа")</f>
        <v>#DIV/0!</v>
      </c>
      <c r="Z455" s="23">
        <f>SUMIF('Детализация отчётов'!F:F,'Тех отчет'!B455, 'Детализация отчётов'!AC:AC)</f>
        <v>0</v>
      </c>
    </row>
    <row r="456" spans="1:32" ht="27">
      <c r="A456" s="23" t="s">
        <v>75</v>
      </c>
      <c r="B456" s="44" t="s">
        <v>583</v>
      </c>
      <c r="C456" s="24">
        <f>SUMIF(Продажи!F:F,'Тех отчет'!B456,Продажи!M:M)</f>
        <v>0</v>
      </c>
      <c r="D456" s="24">
        <f>SUMIF(Продажи!F:F,'Тех отчет'!B456,Продажи!L:L)</f>
        <v>0</v>
      </c>
      <c r="E456" s="24">
        <f>SUMIFS('Детализация отчётов'!T:T,'Детализация отчётов'!F:F,'Тех отчет'!B456,'Детализация отчётов'!J:J,"Продажа",'Детализация отчётов'!K:K,"Продажа")-SUMIFS('Детализация отчётов'!T:T,'Детализация отчётов'!F:F,'Тех отчет'!B456,'Детализация отчётов'!J:J,"Возврат",'Детализация отчётов'!K:K,"Возврат")</f>
        <v>0</v>
      </c>
      <c r="F456" s="24">
        <f>SUMIFS('Детализация отчётов'!N:N,'Детализация отчётов'!F:F,'Тех отчет'!B456,'Детализация отчётов'!J:J,"Продажа",'Детализация отчётов'!K:K,"Продажа")-SUMIFS('Детализация отчётов'!N:N,'Детализация отчётов'!F:F,'Тех отчет'!B456,'Детализация отчётов'!J:J,"Возврат",'Детализация отчётов'!K:K,"Возврат")</f>
        <v>0</v>
      </c>
      <c r="G456" s="24">
        <f>IFERROR(AVERAGEIFS('Детализация отчётов'!P:P,'Детализация отчётов'!F:F,'Тех отчет'!B456,'Детализация отчётов'!J:J,"Продажа",'Детализация отчётов'!K:K,"Продажа"),0)</f>
        <v>0</v>
      </c>
      <c r="H456" s="25" t="e">
        <f>INDEX('% выкупа'!B:B,MATCH(B456,'% выкупа'!A:A,0))</f>
        <v>#N/A</v>
      </c>
      <c r="I456" s="40">
        <f>IFERROR(INDEX(реклама!B:B,MATCH('Тех отчет'!B456,реклама!A:A,0)),0)</f>
        <v>0</v>
      </c>
      <c r="J456" s="24">
        <f>IFERROR(INDEX('Сумма по хранению'!B:B,MATCH(B456,'Сумма по хранению'!A:A,0)),0)</f>
        <v>0</v>
      </c>
      <c r="K456" s="24">
        <f>SUMIF('Детализация отчётов'!F:F,'Тех отчет'!B456, 'Детализация отчётов'!AK:AK)</f>
        <v>0</v>
      </c>
      <c r="L456" s="40" t="e">
        <f t="shared" si="101"/>
        <v>#DIV/0!</v>
      </c>
      <c r="M456" s="24" t="e">
        <f>INDEX('Остатки по складам'!B:B,MATCH(B456,'Остатки по складам'!A:A,0))</f>
        <v>#N/A</v>
      </c>
      <c r="N456" s="40">
        <f t="shared" si="102"/>
        <v>0</v>
      </c>
      <c r="O456" s="35">
        <f>SUMIF('Индекс локалицации'!A:A,'Тех отчет'!B456,'Индекс локалицации'!B:B)</f>
        <v>0</v>
      </c>
      <c r="P456" s="25" t="e">
        <f>AVERAGEIFS('Детализация отчётов'!W:W,'Детализация отчётов'!F:F,'Тех отчет'!B456,'Детализация отчётов'!J:J,"Продажа",'Детализация отчётов'!K:K,"Продажа")</f>
        <v>#DIV/0!</v>
      </c>
      <c r="Q456" s="23" t="e">
        <f>INDEX('Рейтинг по отзывам'!F:F,MATCH('Тех отчет'!B456,'Рейтинг по отзывам'!B:B,0))</f>
        <v>#N/A</v>
      </c>
      <c r="R456" s="26" t="e">
        <f>INDEX('рейтинг WB'!B:B,MATCH('Тех отчет'!B456,'рейтинг WB'!A:A,0))</f>
        <v>#N/A</v>
      </c>
      <c r="S456" s="27">
        <f>SUMIFS('Детализация отчётов'!AH:AH,'Детализация отчётов'!F:F,'Тех отчет'!B456,'Детализация отчётов'!J:J,"Продажа",'Детализация отчётов'!K:K,"Продажа")-SUMIFS('Детализация отчётов'!AH:AH,'Детализация отчётов'!F:F,'Тех отчет'!B456,'Детализация отчётов'!J:J,"Возврат",'Детализация отчётов'!K:K,"Возврат")</f>
        <v>0</v>
      </c>
      <c r="T456" s="23">
        <f>IFERROR(INDEX(Себестоимость!B:B,MATCH('Тех отчет'!B456,Себестоимость!A:A,0)),0)</f>
        <v>0</v>
      </c>
      <c r="U456" s="41" t="e">
        <f t="shared" si="103"/>
        <v>#DIV/0!</v>
      </c>
      <c r="V456" s="24">
        <f t="shared" si="106"/>
        <v>0</v>
      </c>
      <c r="W456" s="42">
        <f t="shared" si="104"/>
        <v>0</v>
      </c>
      <c r="X456" s="40" t="e">
        <f t="shared" si="105"/>
        <v>#DIV/0!</v>
      </c>
      <c r="Y456" s="23" t="e">
        <f>AVERAGEIFS('Детализация отчётов'!T:T,'Детализация отчётов'!F:F,'Тех отчет'!B456,'Детализация отчётов'!J:J,"Продажа",'Детализация отчётов'!K:K,"Продажа")</f>
        <v>#DIV/0!</v>
      </c>
      <c r="Z456" s="23">
        <f>SUMIF('Детализация отчётов'!F:F,'Тех отчет'!B456, 'Детализация отчётов'!AC:AC)</f>
        <v>0</v>
      </c>
    </row>
    <row r="457" spans="1:32" ht="27">
      <c r="A457" s="23" t="s">
        <v>75</v>
      </c>
      <c r="B457" s="44" t="s">
        <v>584</v>
      </c>
      <c r="C457" s="24">
        <f>SUMIF(Продажи!F:F,'Тех отчет'!B457,Продажи!M:M)</f>
        <v>0</v>
      </c>
      <c r="D457" s="24">
        <f>SUMIF(Продажи!F:F,'Тех отчет'!B457,Продажи!L:L)</f>
        <v>0</v>
      </c>
      <c r="E457" s="24">
        <f>SUMIFS('Детализация отчётов'!T:T,'Детализация отчётов'!F:F,'Тех отчет'!B457,'Детализация отчётов'!J:J,"Продажа",'Детализация отчётов'!K:K,"Продажа")-SUMIFS('Детализация отчётов'!T:T,'Детализация отчётов'!F:F,'Тех отчет'!B457,'Детализация отчётов'!J:J,"Возврат",'Детализация отчётов'!K:K,"Возврат")</f>
        <v>0</v>
      </c>
      <c r="F457" s="24">
        <f>SUMIFS('Детализация отчётов'!N:N,'Детализация отчётов'!F:F,'Тех отчет'!B457,'Детализация отчётов'!J:J,"Продажа",'Детализация отчётов'!K:K,"Продажа")-SUMIFS('Детализация отчётов'!N:N,'Детализация отчётов'!F:F,'Тех отчет'!B457,'Детализация отчётов'!J:J,"Возврат",'Детализация отчётов'!K:K,"Возврат")</f>
        <v>0</v>
      </c>
      <c r="G457" s="24">
        <f>IFERROR(AVERAGEIFS('Детализация отчётов'!P:P,'Детализация отчётов'!F:F,'Тех отчет'!B457,'Детализация отчётов'!J:J,"Продажа",'Детализация отчётов'!K:K,"Продажа"),0)</f>
        <v>0</v>
      </c>
      <c r="H457" s="25" t="e">
        <f>INDEX('% выкупа'!B:B,MATCH(B457,'% выкупа'!A:A,0))</f>
        <v>#N/A</v>
      </c>
      <c r="I457" s="40">
        <f>IFERROR(INDEX(реклама!B:B,MATCH('Тех отчет'!B457,реклама!A:A,0)),0)</f>
        <v>0</v>
      </c>
      <c r="J457" s="24">
        <f>IFERROR(INDEX('Сумма по хранению'!B:B,MATCH(B457,'Сумма по хранению'!A:A,0)),0)</f>
        <v>0</v>
      </c>
      <c r="K457" s="24">
        <f>SUMIF('Детализация отчётов'!F:F,'Тех отчет'!B457, 'Детализация отчётов'!AK:AK)</f>
        <v>0</v>
      </c>
      <c r="L457" s="40" t="e">
        <f t="shared" si="101"/>
        <v>#DIV/0!</v>
      </c>
      <c r="M457" s="24" t="e">
        <f>INDEX('Остатки по складам'!B:B,MATCH(B457,'Остатки по складам'!A:A,0))</f>
        <v>#N/A</v>
      </c>
      <c r="N457" s="40">
        <f t="shared" si="102"/>
        <v>0</v>
      </c>
      <c r="O457" s="35">
        <f>SUMIF('Индекс локалицации'!A:A,'Тех отчет'!B457,'Индекс локалицации'!B:B)</f>
        <v>0</v>
      </c>
      <c r="P457" s="25" t="e">
        <f>AVERAGEIFS('Детализация отчётов'!W:W,'Детализация отчётов'!F:F,'Тех отчет'!B457,'Детализация отчётов'!J:J,"Продажа",'Детализация отчётов'!K:K,"Продажа")</f>
        <v>#DIV/0!</v>
      </c>
      <c r="Q457" s="23" t="e">
        <f>INDEX('Рейтинг по отзывам'!F:F,MATCH('Тех отчет'!B457,'Рейтинг по отзывам'!B:B,0))</f>
        <v>#N/A</v>
      </c>
      <c r="R457" s="26" t="e">
        <f>INDEX('рейтинг WB'!B:B,MATCH('Тех отчет'!B457,'рейтинг WB'!A:A,0))</f>
        <v>#N/A</v>
      </c>
      <c r="S457" s="27">
        <f>SUMIFS('Детализация отчётов'!AH:AH,'Детализация отчётов'!F:F,'Тех отчет'!B457,'Детализация отчётов'!J:J,"Продажа",'Детализация отчётов'!K:K,"Продажа")-SUMIFS('Детализация отчётов'!AH:AH,'Детализация отчётов'!F:F,'Тех отчет'!B457,'Детализация отчётов'!J:J,"Возврат",'Детализация отчётов'!K:K,"Возврат")</f>
        <v>0</v>
      </c>
      <c r="T457" s="23">
        <f>IFERROR(INDEX(Себестоимость!B:B,MATCH('Тех отчет'!B457,Себестоимость!A:A,0)),0)</f>
        <v>0</v>
      </c>
      <c r="U457" s="41" t="e">
        <f t="shared" si="103"/>
        <v>#DIV/0!</v>
      </c>
      <c r="V457" s="24">
        <f t="shared" si="106"/>
        <v>0</v>
      </c>
      <c r="W457" s="42">
        <f t="shared" si="104"/>
        <v>0</v>
      </c>
      <c r="X457" s="40" t="e">
        <f t="shared" si="105"/>
        <v>#DIV/0!</v>
      </c>
      <c r="Y457" s="23" t="e">
        <f>AVERAGEIFS('Детализация отчётов'!T:T,'Детализация отчётов'!F:F,'Тех отчет'!B457,'Детализация отчётов'!J:J,"Продажа",'Детализация отчётов'!K:K,"Продажа")</f>
        <v>#DIV/0!</v>
      </c>
      <c r="Z457" s="23">
        <f>SUMIF('Детализация отчётов'!F:F,'Тех отчет'!B457, 'Детализация отчётов'!AC:AC)</f>
        <v>0</v>
      </c>
    </row>
    <row r="458" spans="1:32">
      <c r="A458" s="29" t="s">
        <v>597</v>
      </c>
      <c r="B458" s="44" t="s">
        <v>585</v>
      </c>
      <c r="C458" s="24">
        <f>SUMIF(Продажи!F:F,'Тех отчет'!B458,Продажи!M:M)</f>
        <v>0</v>
      </c>
      <c r="D458" s="24">
        <f>SUMIF(Продажи!F:F,'Тех отчет'!B458,Продажи!L:L)</f>
        <v>0</v>
      </c>
      <c r="E458" s="24">
        <f>SUMIFS('Детализация отчётов'!T:T,'Детализация отчётов'!F:F,'Тех отчет'!B458,'Детализация отчётов'!J:J,"Продажа",'Детализация отчётов'!K:K,"Продажа")-SUMIFS('Детализация отчётов'!T:T,'Детализация отчётов'!F:F,'Тех отчет'!B458,'Детализация отчётов'!J:J,"Возврат",'Детализация отчётов'!K:K,"Возврат")</f>
        <v>0</v>
      </c>
      <c r="F458" s="24">
        <f>SUMIFS('Детализация отчётов'!N:N,'Детализация отчётов'!F:F,'Тех отчет'!B458,'Детализация отчётов'!J:J,"Продажа",'Детализация отчётов'!K:K,"Продажа")-SUMIFS('Детализация отчётов'!N:N,'Детализация отчётов'!F:F,'Тех отчет'!B458,'Детализация отчётов'!J:J,"Возврат",'Детализация отчётов'!K:K,"Возврат")</f>
        <v>0</v>
      </c>
      <c r="G458" s="24">
        <f>IFERROR(AVERAGEIFS('Детализация отчётов'!P:P,'Детализация отчётов'!F:F,'Тех отчет'!B458,'Детализация отчётов'!J:J,"Продажа",'Детализация отчётов'!K:K,"Продажа"),0)</f>
        <v>0</v>
      </c>
      <c r="H458" s="25" t="e">
        <f>INDEX('% выкупа'!B:B,MATCH(B458,'% выкупа'!A:A,0))</f>
        <v>#N/A</v>
      </c>
      <c r="I458" s="40">
        <f>IFERROR(INDEX(реклама!B:B,MATCH('Тех отчет'!B458,реклама!A:A,0)),0)</f>
        <v>0</v>
      </c>
      <c r="J458" s="24">
        <f>IFERROR(INDEX('Сумма по хранению'!B:B,MATCH(B458,'Сумма по хранению'!A:A,0)),0)</f>
        <v>0</v>
      </c>
      <c r="K458" s="24">
        <f>SUMIF('Детализация отчётов'!F:F,'Тех отчет'!B458, 'Детализация отчётов'!AK:AK)</f>
        <v>0</v>
      </c>
      <c r="L458" s="40" t="e">
        <f t="shared" si="101"/>
        <v>#DIV/0!</v>
      </c>
      <c r="M458" s="24" t="e">
        <f>INDEX('Остатки по складам'!B:B,MATCH(B458,'Остатки по складам'!A:A,0))</f>
        <v>#N/A</v>
      </c>
      <c r="N458" s="40">
        <f t="shared" si="102"/>
        <v>0</v>
      </c>
      <c r="O458" s="35">
        <f>SUMIF('Индекс локалицации'!A:A,'Тех отчет'!B458,'Индекс локалицации'!B:B)</f>
        <v>0</v>
      </c>
      <c r="P458" s="25" t="e">
        <f>AVERAGEIFS('Детализация отчётов'!W:W,'Детализация отчётов'!F:F,'Тех отчет'!B458,'Детализация отчётов'!J:J,"Продажа",'Детализация отчётов'!K:K,"Продажа")</f>
        <v>#DIV/0!</v>
      </c>
      <c r="Q458" s="23" t="e">
        <f>INDEX('Рейтинг по отзывам'!F:F,MATCH('Тех отчет'!B458,'Рейтинг по отзывам'!B:B,0))</f>
        <v>#N/A</v>
      </c>
      <c r="R458" s="26" t="e">
        <f>INDEX('рейтинг WB'!B:B,MATCH('Тех отчет'!B458,'рейтинг WB'!A:A,0))</f>
        <v>#N/A</v>
      </c>
      <c r="S458" s="27">
        <f>SUMIFS('Детализация отчётов'!AH:AH,'Детализация отчётов'!F:F,'Тех отчет'!B458,'Детализация отчётов'!J:J,"Продажа",'Детализация отчётов'!K:K,"Продажа")-SUMIFS('Детализация отчётов'!AH:AH,'Детализация отчётов'!F:F,'Тех отчет'!B458,'Детализация отчётов'!J:J,"Возврат",'Детализация отчётов'!K:K,"Возврат")</f>
        <v>0</v>
      </c>
      <c r="T458" s="23">
        <f>IFERROR(INDEX(Себестоимость!B:B,MATCH('Тех отчет'!B458,Себестоимость!A:A,0)),0)</f>
        <v>0</v>
      </c>
      <c r="U458" s="41" t="e">
        <f t="shared" si="103"/>
        <v>#DIV/0!</v>
      </c>
      <c r="V458" s="24">
        <f t="shared" si="106"/>
        <v>0</v>
      </c>
      <c r="W458" s="42">
        <f t="shared" si="104"/>
        <v>0</v>
      </c>
      <c r="X458" s="40" t="e">
        <f t="shared" si="105"/>
        <v>#DIV/0!</v>
      </c>
      <c r="Y458" s="23" t="e">
        <f>AVERAGEIFS('Детализация отчётов'!T:T,'Детализация отчётов'!F:F,'Тех отчет'!B458,'Детализация отчётов'!J:J,"Продажа",'Детализация отчётов'!K:K,"Продажа")</f>
        <v>#DIV/0!</v>
      </c>
      <c r="Z458" s="23">
        <f>SUMIF('Детализация отчётов'!F:F,'Тех отчет'!B458, 'Детализация отчётов'!AC:AC)</f>
        <v>0</v>
      </c>
    </row>
    <row r="459" spans="1:32">
      <c r="A459" s="29" t="s">
        <v>597</v>
      </c>
      <c r="B459" s="44" t="s">
        <v>586</v>
      </c>
      <c r="C459" s="24">
        <f>SUMIF(Продажи!F:F,'Тех отчет'!B459,Продажи!M:M)</f>
        <v>0</v>
      </c>
      <c r="D459" s="24">
        <f>SUMIF(Продажи!F:F,'Тех отчет'!B459,Продажи!L:L)</f>
        <v>0</v>
      </c>
      <c r="E459" s="24">
        <f>SUMIFS('Детализация отчётов'!T:T,'Детализация отчётов'!F:F,'Тех отчет'!B459,'Детализация отчётов'!J:J,"Продажа",'Детализация отчётов'!K:K,"Продажа")-SUMIFS('Детализация отчётов'!T:T,'Детализация отчётов'!F:F,'Тех отчет'!B459,'Детализация отчётов'!J:J,"Возврат",'Детализация отчётов'!K:K,"Возврат")</f>
        <v>0</v>
      </c>
      <c r="F459" s="24">
        <f>SUMIFS('Детализация отчётов'!N:N,'Детализация отчётов'!F:F,'Тех отчет'!B459,'Детализация отчётов'!J:J,"Продажа",'Детализация отчётов'!K:K,"Продажа")-SUMIFS('Детализация отчётов'!N:N,'Детализация отчётов'!F:F,'Тех отчет'!B459,'Детализация отчётов'!J:J,"Возврат",'Детализация отчётов'!K:K,"Возврат")</f>
        <v>0</v>
      </c>
      <c r="G459" s="24">
        <f>IFERROR(AVERAGEIFS('Детализация отчётов'!P:P,'Детализация отчётов'!F:F,'Тех отчет'!B459,'Детализация отчётов'!J:J,"Продажа",'Детализация отчётов'!K:K,"Продажа"),0)</f>
        <v>0</v>
      </c>
      <c r="H459" s="25" t="e">
        <f>INDEX('% выкупа'!B:B,MATCH(B459,'% выкупа'!A:A,0))</f>
        <v>#N/A</v>
      </c>
      <c r="I459" s="40">
        <f>IFERROR(INDEX(реклама!B:B,MATCH('Тех отчет'!B459,реклама!A:A,0)),0)</f>
        <v>0</v>
      </c>
      <c r="J459" s="24">
        <f>IFERROR(INDEX('Сумма по хранению'!B:B,MATCH(B459,'Сумма по хранению'!A:A,0)),0)</f>
        <v>0</v>
      </c>
      <c r="K459" s="24">
        <f>SUMIF('Детализация отчётов'!F:F,'Тех отчет'!B459, 'Детализация отчётов'!AK:AK)</f>
        <v>0</v>
      </c>
      <c r="L459" s="40" t="e">
        <f t="shared" si="101"/>
        <v>#DIV/0!</v>
      </c>
      <c r="M459" s="24" t="e">
        <f>INDEX('Остатки по складам'!B:B,MATCH(B459,'Остатки по складам'!A:A,0))</f>
        <v>#N/A</v>
      </c>
      <c r="N459" s="40">
        <f t="shared" si="102"/>
        <v>0</v>
      </c>
      <c r="O459" s="35">
        <f>SUMIF('Индекс локалицации'!A:A,'Тех отчет'!B459,'Индекс локалицации'!B:B)</f>
        <v>0</v>
      </c>
      <c r="P459" s="25" t="e">
        <f>AVERAGEIFS('Детализация отчётов'!W:W,'Детализация отчётов'!F:F,'Тех отчет'!B459,'Детализация отчётов'!J:J,"Продажа",'Детализация отчётов'!K:K,"Продажа")</f>
        <v>#DIV/0!</v>
      </c>
      <c r="Q459" s="23" t="e">
        <f>INDEX('Рейтинг по отзывам'!F:F,MATCH('Тех отчет'!B459,'Рейтинг по отзывам'!B:B,0))</f>
        <v>#N/A</v>
      </c>
      <c r="R459" s="26" t="e">
        <f>INDEX('рейтинг WB'!B:B,MATCH('Тех отчет'!B459,'рейтинг WB'!A:A,0))</f>
        <v>#N/A</v>
      </c>
      <c r="S459" s="27">
        <f>SUMIFS('Детализация отчётов'!AH:AH,'Детализация отчётов'!F:F,'Тех отчет'!B459,'Детализация отчётов'!J:J,"Продажа",'Детализация отчётов'!K:K,"Продажа")-SUMIFS('Детализация отчётов'!AH:AH,'Детализация отчётов'!F:F,'Тех отчет'!B459,'Детализация отчётов'!J:J,"Возврат",'Детализация отчётов'!K:K,"Возврат")</f>
        <v>0</v>
      </c>
      <c r="T459" s="23">
        <f>IFERROR(INDEX(Себестоимость!B:B,MATCH('Тех отчет'!B459,Себестоимость!A:A,0)),0)</f>
        <v>0</v>
      </c>
      <c r="U459" s="41" t="e">
        <f t="shared" si="103"/>
        <v>#DIV/0!</v>
      </c>
      <c r="V459" s="24">
        <f t="shared" si="106"/>
        <v>0</v>
      </c>
      <c r="W459" s="42">
        <f t="shared" si="104"/>
        <v>0</v>
      </c>
      <c r="X459" s="40" t="e">
        <f t="shared" si="105"/>
        <v>#DIV/0!</v>
      </c>
      <c r="Y459" s="23" t="e">
        <f>AVERAGEIFS('Детализация отчётов'!T:T,'Детализация отчётов'!F:F,'Тех отчет'!B459,'Детализация отчётов'!J:J,"Продажа",'Детализация отчётов'!K:K,"Продажа")</f>
        <v>#DIV/0!</v>
      </c>
      <c r="Z459" s="23">
        <f>SUMIF('Детализация отчётов'!F:F,'Тех отчет'!B459, 'Детализация отчётов'!AC:AC)</f>
        <v>0</v>
      </c>
    </row>
    <row r="460" spans="1:32">
      <c r="A460" s="29" t="s">
        <v>597</v>
      </c>
      <c r="B460" s="44" t="s">
        <v>587</v>
      </c>
      <c r="C460" s="24">
        <f>SUMIF(Продажи!F:F,'Тех отчет'!B460,Продажи!M:M)</f>
        <v>0</v>
      </c>
      <c r="D460" s="24">
        <f>SUMIF(Продажи!F:F,'Тех отчет'!B460,Продажи!L:L)</f>
        <v>0</v>
      </c>
      <c r="E460" s="24">
        <f>SUMIFS('Детализация отчётов'!T:T,'Детализация отчётов'!F:F,'Тех отчет'!B460,'Детализация отчётов'!J:J,"Продажа",'Детализация отчётов'!K:K,"Продажа")-SUMIFS('Детализация отчётов'!T:T,'Детализация отчётов'!F:F,'Тех отчет'!B460,'Детализация отчётов'!J:J,"Возврат",'Детализация отчётов'!K:K,"Возврат")</f>
        <v>0</v>
      </c>
      <c r="F460" s="24">
        <f>SUMIFS('Детализация отчётов'!N:N,'Детализация отчётов'!F:F,'Тех отчет'!B460,'Детализация отчётов'!J:J,"Продажа",'Детализация отчётов'!K:K,"Продажа")-SUMIFS('Детализация отчётов'!N:N,'Детализация отчётов'!F:F,'Тех отчет'!B460,'Детализация отчётов'!J:J,"Возврат",'Детализация отчётов'!K:K,"Возврат")</f>
        <v>0</v>
      </c>
      <c r="G460" s="24">
        <f>IFERROR(AVERAGEIFS('Детализация отчётов'!P:P,'Детализация отчётов'!F:F,'Тех отчет'!B460,'Детализация отчётов'!J:J,"Продажа",'Детализация отчётов'!K:K,"Продажа"),0)</f>
        <v>0</v>
      </c>
      <c r="H460" s="25" t="e">
        <f>INDEX('% выкупа'!B:B,MATCH(B460,'% выкупа'!A:A,0))</f>
        <v>#N/A</v>
      </c>
      <c r="I460" s="40">
        <f>IFERROR(INDEX(реклама!B:B,MATCH('Тех отчет'!B460,реклама!A:A,0)),0)</f>
        <v>0</v>
      </c>
      <c r="J460" s="24">
        <f>IFERROR(INDEX('Сумма по хранению'!B:B,MATCH(B460,'Сумма по хранению'!A:A,0)),0)</f>
        <v>0</v>
      </c>
      <c r="K460" s="24">
        <f>SUMIF('Детализация отчётов'!F:F,'Тех отчет'!B460, 'Детализация отчётов'!AK:AK)</f>
        <v>0</v>
      </c>
      <c r="L460" s="40" t="e">
        <f t="shared" si="101"/>
        <v>#DIV/0!</v>
      </c>
      <c r="M460" s="24" t="e">
        <f>INDEX('Остатки по складам'!B:B,MATCH(B460,'Остатки по складам'!A:A,0))</f>
        <v>#N/A</v>
      </c>
      <c r="N460" s="40">
        <f t="shared" si="102"/>
        <v>0</v>
      </c>
      <c r="O460" s="35">
        <f>SUMIF('Индекс локалицации'!A:A,'Тех отчет'!B460,'Индекс локалицации'!B:B)</f>
        <v>0</v>
      </c>
      <c r="P460" s="25" t="e">
        <f>AVERAGEIFS('Детализация отчётов'!W:W,'Детализация отчётов'!F:F,'Тех отчет'!B460,'Детализация отчётов'!J:J,"Продажа",'Детализация отчётов'!K:K,"Продажа")</f>
        <v>#DIV/0!</v>
      </c>
      <c r="Q460" s="23" t="e">
        <f>INDEX('Рейтинг по отзывам'!F:F,MATCH('Тех отчет'!B460,'Рейтинг по отзывам'!B:B,0))</f>
        <v>#N/A</v>
      </c>
      <c r="R460" s="26" t="e">
        <f>INDEX('рейтинг WB'!B:B,MATCH('Тех отчет'!B460,'рейтинг WB'!A:A,0))</f>
        <v>#N/A</v>
      </c>
      <c r="S460" s="27">
        <f>SUMIFS('Детализация отчётов'!AH:AH,'Детализация отчётов'!F:F,'Тех отчет'!B460,'Детализация отчётов'!J:J,"Продажа",'Детализация отчётов'!K:K,"Продажа")-SUMIFS('Детализация отчётов'!AH:AH,'Детализация отчётов'!F:F,'Тех отчет'!B460,'Детализация отчётов'!J:J,"Возврат",'Детализация отчётов'!K:K,"Возврат")</f>
        <v>0</v>
      </c>
      <c r="T460" s="23">
        <f>IFERROR(INDEX(Себестоимость!B:B,MATCH('Тех отчет'!B460,Себестоимость!A:A,0)),0)</f>
        <v>0</v>
      </c>
      <c r="U460" s="41" t="e">
        <f t="shared" si="103"/>
        <v>#DIV/0!</v>
      </c>
      <c r="V460" s="24">
        <f t="shared" si="106"/>
        <v>0</v>
      </c>
      <c r="W460" s="42">
        <f t="shared" si="104"/>
        <v>0</v>
      </c>
      <c r="X460" s="40" t="e">
        <f t="shared" si="105"/>
        <v>#DIV/0!</v>
      </c>
      <c r="Y460" s="23" t="e">
        <f>AVERAGEIFS('Детализация отчётов'!T:T,'Детализация отчётов'!F:F,'Тех отчет'!B460,'Детализация отчётов'!J:J,"Продажа",'Детализация отчётов'!K:K,"Продажа")</f>
        <v>#DIV/0!</v>
      </c>
      <c r="Z460" s="23">
        <f>SUMIF('Детализация отчётов'!F:F,'Тех отчет'!B460, 'Детализация отчётов'!AC:AC)</f>
        <v>0</v>
      </c>
    </row>
    <row r="461" spans="1:32">
      <c r="A461" s="23"/>
      <c r="B461" s="44" t="s">
        <v>588</v>
      </c>
      <c r="C461" s="24">
        <f>SUMIF(Продажи!F:F,'Тех отчет'!B461,Продажи!M:M)</f>
        <v>0</v>
      </c>
      <c r="D461" s="24">
        <f>SUMIF(Продажи!F:F,'Тех отчет'!B461,Продажи!L:L)</f>
        <v>0</v>
      </c>
      <c r="E461" s="24">
        <f>SUMIFS('Детализация отчётов'!T:T,'Детализация отчётов'!F:F,'Тех отчет'!B461,'Детализация отчётов'!J:J,"Продажа",'Детализация отчётов'!K:K,"Продажа")-SUMIFS('Детализация отчётов'!T:T,'Детализация отчётов'!F:F,'Тех отчет'!B461,'Детализация отчётов'!J:J,"Возврат",'Детализация отчётов'!K:K,"Возврат")</f>
        <v>0</v>
      </c>
      <c r="F461" s="24">
        <f>SUMIFS('Детализация отчётов'!N:N,'Детализация отчётов'!F:F,'Тех отчет'!B461,'Детализация отчётов'!J:J,"Продажа",'Детализация отчётов'!K:K,"Продажа")-SUMIFS('Детализация отчётов'!N:N,'Детализация отчётов'!F:F,'Тех отчет'!B461,'Детализация отчётов'!J:J,"Возврат",'Детализация отчётов'!K:K,"Возврат")</f>
        <v>0</v>
      </c>
      <c r="G461" s="24">
        <f>IFERROR(AVERAGEIFS('Детализация отчётов'!P:P,'Детализация отчётов'!F:F,'Тех отчет'!B461,'Детализация отчётов'!J:J,"Продажа",'Детализация отчётов'!K:K,"Продажа"),0)</f>
        <v>0</v>
      </c>
      <c r="H461" s="25" t="e">
        <f>INDEX('% выкупа'!B:B,MATCH(B461,'% выкупа'!A:A,0))</f>
        <v>#N/A</v>
      </c>
      <c r="I461" s="40">
        <f>IFERROR(INDEX(реклама!B:B,MATCH('Тех отчет'!B461,реклама!A:A,0)),0)</f>
        <v>0</v>
      </c>
      <c r="J461" s="24">
        <f>IFERROR(INDEX('Сумма по хранению'!B:B,MATCH(B461,'Сумма по хранению'!A:A,0)),0)</f>
        <v>0</v>
      </c>
      <c r="K461" s="24">
        <f>SUMIF('Детализация отчётов'!F:F,'Тех отчет'!B461, 'Детализация отчётов'!AK:AK)</f>
        <v>0</v>
      </c>
      <c r="L461" s="40" t="e">
        <f t="shared" si="101"/>
        <v>#DIV/0!</v>
      </c>
      <c r="M461" s="24" t="e">
        <f>INDEX('Остатки по складам'!B:B,MATCH(B461,'Остатки по складам'!A:A,0))</f>
        <v>#N/A</v>
      </c>
      <c r="N461" s="40">
        <f t="shared" si="102"/>
        <v>0</v>
      </c>
      <c r="O461" s="35">
        <f>SUMIF('Индекс локалицации'!A:A,'Тех отчет'!B461,'Индекс локалицации'!B:B)</f>
        <v>0</v>
      </c>
      <c r="P461" s="25" t="e">
        <f>AVERAGEIFS('Детализация отчётов'!W:W,'Детализация отчётов'!F:F,'Тех отчет'!B461,'Детализация отчётов'!J:J,"Продажа",'Детализация отчётов'!K:K,"Продажа")</f>
        <v>#DIV/0!</v>
      </c>
      <c r="Q461" s="23" t="e">
        <f>INDEX('Рейтинг по отзывам'!F:F,MATCH('Тех отчет'!B461,'Рейтинг по отзывам'!B:B,0))</f>
        <v>#N/A</v>
      </c>
      <c r="R461" s="26" t="e">
        <f>INDEX('рейтинг WB'!B:B,MATCH('Тех отчет'!B461,'рейтинг WB'!A:A,0))</f>
        <v>#N/A</v>
      </c>
      <c r="S461" s="27">
        <f>SUMIFS('Детализация отчётов'!AH:AH,'Детализация отчётов'!F:F,'Тех отчет'!B461,'Детализация отчётов'!J:J,"Продажа",'Детализация отчётов'!K:K,"Продажа")-SUMIFS('Детализация отчётов'!AH:AH,'Детализация отчётов'!F:F,'Тех отчет'!B461,'Детализация отчётов'!J:J,"Возврат",'Детализация отчётов'!K:K,"Возврат")</f>
        <v>0</v>
      </c>
      <c r="T461" s="23">
        <f>IFERROR(INDEX(Себестоимость!B:B,MATCH('Тех отчет'!B461,Себестоимость!A:A,0)),0)</f>
        <v>0</v>
      </c>
      <c r="U461" s="41" t="e">
        <f t="shared" si="103"/>
        <v>#DIV/0!</v>
      </c>
      <c r="V461" s="24">
        <f t="shared" si="106"/>
        <v>0</v>
      </c>
      <c r="W461" s="42">
        <f t="shared" si="104"/>
        <v>0</v>
      </c>
      <c r="X461" s="40" t="e">
        <f t="shared" si="105"/>
        <v>#DIV/0!</v>
      </c>
      <c r="Y461" s="23" t="e">
        <f>AVERAGEIFS('Детализация отчётов'!T:T,'Детализация отчётов'!F:F,'Тех отчет'!B461,'Детализация отчётов'!J:J,"Продажа",'Детализация отчётов'!K:K,"Продажа")</f>
        <v>#DIV/0!</v>
      </c>
      <c r="Z461" s="23">
        <f>SUMIF('Детализация отчётов'!F:F,'Тех отчет'!B461, 'Детализация отчётов'!AC:AC)</f>
        <v>0</v>
      </c>
    </row>
    <row r="462" spans="1:32">
      <c r="A462" s="29" t="s">
        <v>71</v>
      </c>
      <c r="B462" s="44" t="s">
        <v>596</v>
      </c>
      <c r="C462" s="24">
        <f>SUMIF(Продажи!F:F,'Тех отчет'!B462,Продажи!M:M)</f>
        <v>0</v>
      </c>
      <c r="D462" s="24">
        <f>SUMIF(Продажи!F:F,'Тех отчет'!B462,Продажи!L:L)</f>
        <v>0</v>
      </c>
      <c r="E462" s="24">
        <f>SUMIFS('Детализация отчётов'!T:T,'Детализация отчётов'!F:F,'Тех отчет'!B462,'Детализация отчётов'!J:J,"Продажа",'Детализация отчётов'!K:K,"Продажа")-SUMIFS('Детализация отчётов'!T:T,'Детализация отчётов'!F:F,'Тех отчет'!B462,'Детализация отчётов'!J:J,"Возврат",'Детализация отчётов'!K:K,"Возврат")</f>
        <v>0</v>
      </c>
      <c r="F462" s="24">
        <f>SUMIFS('Детализация отчётов'!N:N,'Детализация отчётов'!F:F,'Тех отчет'!B462,'Детализация отчётов'!J:J,"Продажа",'Детализация отчётов'!K:K,"Продажа")-SUMIFS('Детализация отчётов'!N:N,'Детализация отчётов'!F:F,'Тех отчет'!B462,'Детализация отчётов'!J:J,"Возврат",'Детализация отчётов'!K:K,"Возврат")</f>
        <v>0</v>
      </c>
      <c r="G462" s="24">
        <f>IFERROR(AVERAGEIFS('Детализация отчётов'!P:P,'Детализация отчётов'!F:F,'Тех отчет'!B462,'Детализация отчётов'!J:J,"Продажа",'Детализация отчётов'!K:K,"Продажа"),0)</f>
        <v>0</v>
      </c>
      <c r="H462" s="25" t="e">
        <f>INDEX('% выкупа'!B:B,MATCH(B462,'% выкупа'!A:A,0))</f>
        <v>#N/A</v>
      </c>
      <c r="I462" s="40">
        <f>IFERROR(INDEX(реклама!B:B,MATCH('Тех отчет'!B462,реклама!A:A,0)),0)</f>
        <v>0</v>
      </c>
      <c r="J462" s="24">
        <f>IFERROR(INDEX('Сумма по хранению'!B:B,MATCH(B462,'Сумма по хранению'!A:A,0)),0)</f>
        <v>0</v>
      </c>
      <c r="K462" s="24">
        <f>SUMIF('Детализация отчётов'!F:F,'Тех отчет'!B462, 'Детализация отчётов'!AK:AK)</f>
        <v>0</v>
      </c>
      <c r="L462" s="40" t="e">
        <f t="shared" ref="L462" si="107">K462/F462</f>
        <v>#DIV/0!</v>
      </c>
      <c r="M462" s="24" t="e">
        <f>INDEX('Остатки по складам'!B:B,MATCH(B462,'Остатки по складам'!A:A,0))</f>
        <v>#N/A</v>
      </c>
      <c r="N462" s="40">
        <f t="shared" ref="N462" si="108">IFERROR(M462/F462*7,0)</f>
        <v>0</v>
      </c>
      <c r="O462" s="35">
        <f>SUMIF('Индекс локалицации'!A:A,'Тех отчет'!B462,'Индекс локалицации'!B:B)</f>
        <v>0</v>
      </c>
      <c r="P462" s="25" t="e">
        <f>AVERAGEIFS('Детализация отчётов'!W:W,'Детализация отчётов'!F:F,'Тех отчет'!B462,'Детализация отчётов'!J:J,"Продажа",'Детализация отчётов'!K:K,"Продажа")</f>
        <v>#DIV/0!</v>
      </c>
      <c r="Q462" s="23" t="e">
        <f>INDEX('Рейтинг по отзывам'!F:F,MATCH('Тех отчет'!B462,'Рейтинг по отзывам'!B:B,0))</f>
        <v>#N/A</v>
      </c>
      <c r="R462" s="26" t="e">
        <f>INDEX('рейтинг WB'!B:B,MATCH('Тех отчет'!B462,'рейтинг WB'!A:A,0))</f>
        <v>#N/A</v>
      </c>
      <c r="S462" s="27">
        <f>SUMIFS('Детализация отчётов'!AH:AH,'Детализация отчётов'!F:F,'Тех отчет'!B462,'Детализация отчётов'!J:J,"Продажа",'Детализация отчётов'!K:K,"Продажа")-SUMIFS('Детализация отчётов'!AH:AH,'Детализация отчётов'!F:F,'Тех отчет'!B462,'Детализация отчётов'!J:J,"Возврат",'Детализация отчётов'!K:K,"Возврат")</f>
        <v>0</v>
      </c>
      <c r="T462" s="23">
        <f>IFERROR(INDEX(Себестоимость!B:B,MATCH('Тех отчет'!B462,Себестоимость!A:A,0)),0)</f>
        <v>0</v>
      </c>
      <c r="U462" s="41" t="e">
        <f t="shared" ref="U462" si="109">V462/E462</f>
        <v>#DIV/0!</v>
      </c>
      <c r="V462" s="24">
        <f t="shared" si="106"/>
        <v>0</v>
      </c>
      <c r="W462" s="42">
        <f t="shared" ref="W462" si="110">(G462*F462)*$W$2</f>
        <v>0</v>
      </c>
      <c r="X462" s="40" t="e">
        <f t="shared" ref="X462" si="111">V462/F462</f>
        <v>#DIV/0!</v>
      </c>
      <c r="Y462" s="23" t="e">
        <f>AVERAGEIFS('Детализация отчётов'!T:T,'Детализация отчётов'!F:F,'Тех отчет'!B462,'Детализация отчётов'!J:J,"Продажа",'Детализация отчётов'!K:K,"Продажа")</f>
        <v>#DIV/0!</v>
      </c>
      <c r="Z462" s="23">
        <f>SUMIF('Детализация отчётов'!F:F,'Тех отчет'!B462, 'Детализация отчётов'!AC:AC)</f>
        <v>0</v>
      </c>
    </row>
    <row r="463" spans="1:32">
      <c r="A463" s="23"/>
      <c r="B463" s="44" t="s">
        <v>598</v>
      </c>
      <c r="C463" s="24">
        <f>SUMIF(Продажи!F:F,'Тех отчет'!B463,Продажи!M:M)</f>
        <v>0</v>
      </c>
      <c r="D463" s="24">
        <f>SUMIF(Продажи!F:F,'Тех отчет'!B463,Продажи!L:L)</f>
        <v>0</v>
      </c>
      <c r="E463" s="24">
        <f>SUMIFS('Детализация отчётов'!T:T,'Детализация отчётов'!F:F,'Тех отчет'!B463,'Детализация отчётов'!J:J,"Продажа",'Детализация отчётов'!K:K,"Продажа")-SUMIFS('Детализация отчётов'!T:T,'Детализация отчётов'!F:F,'Тех отчет'!B463,'Детализация отчётов'!J:J,"Возврат",'Детализация отчётов'!K:K,"Возврат")</f>
        <v>0</v>
      </c>
      <c r="F463" s="24">
        <f>SUMIFS('Детализация отчётов'!N:N,'Детализация отчётов'!F:F,'Тех отчет'!B463,'Детализация отчётов'!J:J,"Продажа",'Детализация отчётов'!K:K,"Продажа")-SUMIFS('Детализация отчётов'!N:N,'Детализация отчётов'!F:F,'Тех отчет'!B463,'Детализация отчётов'!J:J,"Возврат",'Детализация отчётов'!K:K,"Возврат")</f>
        <v>0</v>
      </c>
      <c r="G463" s="24">
        <f>IFERROR(AVERAGEIFS('Детализация отчётов'!P:P,'Детализация отчётов'!F:F,'Тех отчет'!B463,'Детализация отчётов'!J:J,"Продажа",'Детализация отчётов'!K:K,"Продажа"),0)</f>
        <v>0</v>
      </c>
      <c r="H463" s="25" t="e">
        <f>INDEX('% выкупа'!B:B,MATCH(B463,'% выкупа'!A:A,0))</f>
        <v>#N/A</v>
      </c>
      <c r="I463" s="40">
        <f>IFERROR(INDEX(реклама!B:B,MATCH('Тех отчет'!B463,реклама!A:A,0)),0)</f>
        <v>0</v>
      </c>
      <c r="J463" s="24">
        <f>IFERROR(INDEX('Сумма по хранению'!B:B,MATCH(B463,'Сумма по хранению'!A:A,0)),0)</f>
        <v>0</v>
      </c>
      <c r="K463" s="24">
        <f>SUMIF('Детализация отчётов'!F:F,'Тех отчет'!B463, 'Детализация отчётов'!AK:AK)</f>
        <v>0</v>
      </c>
      <c r="L463" s="40" t="e">
        <f t="shared" ref="L463:L464" si="112">K463/F463</f>
        <v>#DIV/0!</v>
      </c>
      <c r="M463" s="24" t="e">
        <f>INDEX('Остатки по складам'!B:B,MATCH(B463,'Остатки по складам'!A:A,0))</f>
        <v>#N/A</v>
      </c>
      <c r="N463" s="40">
        <f t="shared" ref="N463:N464" si="113">IFERROR(M463/F463*7,0)</f>
        <v>0</v>
      </c>
      <c r="O463" s="35">
        <f>SUMIF('Индекс локалицации'!A:A,'Тех отчет'!B463,'Индекс локалицации'!B:B)</f>
        <v>0</v>
      </c>
      <c r="P463" s="25" t="e">
        <f>AVERAGEIFS('Детализация отчётов'!W:W,'Детализация отчётов'!F:F,'Тех отчет'!B463,'Детализация отчётов'!J:J,"Продажа",'Детализация отчётов'!K:K,"Продажа")</f>
        <v>#DIV/0!</v>
      </c>
      <c r="Q463" s="23" t="e">
        <f>INDEX('Рейтинг по отзывам'!F:F,MATCH('Тех отчет'!B463,'Рейтинг по отзывам'!B:B,0))</f>
        <v>#N/A</v>
      </c>
      <c r="R463" s="26" t="e">
        <f>INDEX('рейтинг WB'!B:B,MATCH('Тех отчет'!B463,'рейтинг WB'!A:A,0))</f>
        <v>#N/A</v>
      </c>
      <c r="S463" s="27">
        <f>SUMIFS('Детализация отчётов'!AH:AH,'Детализация отчётов'!F:F,'Тех отчет'!B463,'Детализация отчётов'!J:J,"Продажа",'Детализация отчётов'!K:K,"Продажа")-SUMIFS('Детализация отчётов'!AH:AH,'Детализация отчётов'!F:F,'Тех отчет'!B463,'Детализация отчётов'!J:J,"Возврат",'Детализация отчётов'!K:K,"Возврат")</f>
        <v>0</v>
      </c>
      <c r="T463" s="23">
        <f>IFERROR(INDEX(Себестоимость!B:B,MATCH('Тех отчет'!B463,Себестоимость!A:A,0)),0)</f>
        <v>0</v>
      </c>
      <c r="U463" s="41" t="e">
        <f t="shared" ref="U463:U464" si="114">V463/E463</f>
        <v>#DIV/0!</v>
      </c>
      <c r="V463" s="24">
        <f t="shared" ref="V463:V464" si="115">IFERROR(S463-I463-J463-K463-T463*F463-W463-Z463,0)</f>
        <v>0</v>
      </c>
      <c r="W463" s="42">
        <f t="shared" ref="W463:W464" si="116">(G463*F463)*$W$2</f>
        <v>0</v>
      </c>
      <c r="X463" s="40" t="e">
        <f t="shared" ref="X463:X464" si="117">V463/F463</f>
        <v>#DIV/0!</v>
      </c>
      <c r="Y463" s="23" t="e">
        <f>AVERAGEIFS('Детализация отчётов'!T:T,'Детализация отчётов'!F:F,'Тех отчет'!B463,'Детализация отчётов'!J:J,"Продажа",'Детализация отчётов'!K:K,"Продажа")</f>
        <v>#DIV/0!</v>
      </c>
      <c r="Z463" s="23">
        <f>SUMIF('Детализация отчётов'!F:F,'Тех отчет'!B463, 'Детализация отчётов'!AC:AC)</f>
        <v>0</v>
      </c>
    </row>
    <row r="464" spans="1:32">
      <c r="A464" s="23"/>
      <c r="B464" s="44" t="s">
        <v>599</v>
      </c>
      <c r="C464" s="24">
        <f>SUMIF(Продажи!F:F,'Тех отчет'!B464,Продажи!M:M)</f>
        <v>0</v>
      </c>
      <c r="D464" s="24">
        <f>SUMIF(Продажи!F:F,'Тех отчет'!B464,Продажи!L:L)</f>
        <v>0</v>
      </c>
      <c r="E464" s="24">
        <f>SUMIFS('Детализация отчётов'!T:T,'Детализация отчётов'!F:F,'Тех отчет'!B464,'Детализация отчётов'!J:J,"Продажа",'Детализация отчётов'!K:K,"Продажа")-SUMIFS('Детализация отчётов'!T:T,'Детализация отчётов'!F:F,'Тех отчет'!B464,'Детализация отчётов'!J:J,"Возврат",'Детализация отчётов'!K:K,"Возврат")</f>
        <v>0</v>
      </c>
      <c r="F464" s="24">
        <f>SUMIFS('Детализация отчётов'!N:N,'Детализация отчётов'!F:F,'Тех отчет'!B464,'Детализация отчётов'!J:J,"Продажа",'Детализация отчётов'!K:K,"Продажа")-SUMIFS('Детализация отчётов'!N:N,'Детализация отчётов'!F:F,'Тех отчет'!B464,'Детализация отчётов'!J:J,"Возврат",'Детализация отчётов'!K:K,"Возврат")</f>
        <v>0</v>
      </c>
      <c r="G464" s="24">
        <f>IFERROR(AVERAGEIFS('Детализация отчётов'!P:P,'Детализация отчётов'!F:F,'Тех отчет'!B464,'Детализация отчётов'!J:J,"Продажа",'Детализация отчётов'!K:K,"Продажа"),0)</f>
        <v>0</v>
      </c>
      <c r="H464" s="25" t="e">
        <f>INDEX('% выкупа'!B:B,MATCH(B464,'% выкупа'!A:A,0))</f>
        <v>#N/A</v>
      </c>
      <c r="I464" s="40">
        <f>IFERROR(INDEX(реклама!B:B,MATCH('Тех отчет'!B464,реклама!A:A,0)),0)</f>
        <v>0</v>
      </c>
      <c r="J464" s="24">
        <f>IFERROR(INDEX('Сумма по хранению'!B:B,MATCH(B464,'Сумма по хранению'!A:A,0)),0)</f>
        <v>0</v>
      </c>
      <c r="K464" s="24">
        <f>SUMIF('Детализация отчётов'!F:F,'Тех отчет'!B464, 'Детализация отчётов'!AK:AK)</f>
        <v>0</v>
      </c>
      <c r="L464" s="40" t="e">
        <f t="shared" si="112"/>
        <v>#DIV/0!</v>
      </c>
      <c r="M464" s="24" t="e">
        <f>INDEX('Остатки по складам'!B:B,MATCH(B464,'Остатки по складам'!A:A,0))</f>
        <v>#N/A</v>
      </c>
      <c r="N464" s="40">
        <f t="shared" si="113"/>
        <v>0</v>
      </c>
      <c r="O464" s="35">
        <f>SUMIF('Индекс локалицации'!A:A,'Тех отчет'!B464,'Индекс локалицации'!B:B)</f>
        <v>0</v>
      </c>
      <c r="P464" s="25" t="e">
        <f>AVERAGEIFS('Детализация отчётов'!W:W,'Детализация отчётов'!F:F,'Тех отчет'!B464,'Детализация отчётов'!J:J,"Продажа",'Детализация отчётов'!K:K,"Продажа")</f>
        <v>#DIV/0!</v>
      </c>
      <c r="Q464" s="23" t="e">
        <f>INDEX('Рейтинг по отзывам'!F:F,MATCH('Тех отчет'!B464,'Рейтинг по отзывам'!B:B,0))</f>
        <v>#N/A</v>
      </c>
      <c r="R464" s="26" t="e">
        <f>INDEX('рейтинг WB'!B:B,MATCH('Тех отчет'!B464,'рейтинг WB'!A:A,0))</f>
        <v>#N/A</v>
      </c>
      <c r="S464" s="27">
        <f>SUMIFS('Детализация отчётов'!AH:AH,'Детализация отчётов'!F:F,'Тех отчет'!B464,'Детализация отчётов'!J:J,"Продажа",'Детализация отчётов'!K:K,"Продажа")-SUMIFS('Детализация отчётов'!AH:AH,'Детализация отчётов'!F:F,'Тех отчет'!B464,'Детализация отчётов'!J:J,"Возврат",'Детализация отчётов'!K:K,"Возврат")</f>
        <v>0</v>
      </c>
      <c r="T464" s="23">
        <f>IFERROR(INDEX(Себестоимость!B:B,MATCH('Тех отчет'!B464,Себестоимость!A:A,0)),0)</f>
        <v>0</v>
      </c>
      <c r="U464" s="41" t="e">
        <f t="shared" si="114"/>
        <v>#DIV/0!</v>
      </c>
      <c r="V464" s="24">
        <f t="shared" si="115"/>
        <v>0</v>
      </c>
      <c r="W464" s="42">
        <f t="shared" si="116"/>
        <v>0</v>
      </c>
      <c r="X464" s="40" t="e">
        <f t="shared" si="117"/>
        <v>#DIV/0!</v>
      </c>
      <c r="Y464" s="23" t="e">
        <f>AVERAGEIFS('Детализация отчётов'!T:T,'Детализация отчётов'!F:F,'Тех отчет'!B464,'Детализация отчётов'!J:J,"Продажа",'Детализация отчётов'!K:K,"Продажа")</f>
        <v>#DIV/0!</v>
      </c>
      <c r="Z464" s="23">
        <f>SUMIF('Детализация отчётов'!F:F,'Тех отчет'!B464, 'Детализация отчётов'!AC:AC)</f>
        <v>0</v>
      </c>
    </row>
    <row r="465" spans="1:26">
      <c r="A465" s="23"/>
      <c r="B465" s="44" t="s">
        <v>600</v>
      </c>
      <c r="C465" s="24">
        <f>SUMIF(Продажи!F:F,'Тех отчет'!B465,Продажи!M:M)</f>
        <v>0</v>
      </c>
      <c r="D465" s="24">
        <f>SUMIF(Продажи!F:F,'Тех отчет'!B465,Продажи!L:L)</f>
        <v>0</v>
      </c>
      <c r="E465" s="24">
        <f>SUMIFS('Детализация отчётов'!T:T,'Детализация отчётов'!F:F,'Тех отчет'!B465,'Детализация отчётов'!J:J,"Продажа",'Детализация отчётов'!K:K,"Продажа")-SUMIFS('Детализация отчётов'!T:T,'Детализация отчётов'!F:F,'Тех отчет'!B465,'Детализация отчётов'!J:J,"Возврат",'Детализация отчётов'!K:K,"Возврат")</f>
        <v>0</v>
      </c>
      <c r="F465" s="24">
        <f>SUMIFS('Детализация отчётов'!N:N,'Детализация отчётов'!F:F,'Тех отчет'!B465,'Детализация отчётов'!J:J,"Продажа",'Детализация отчётов'!K:K,"Продажа")-SUMIFS('Детализация отчётов'!N:N,'Детализация отчётов'!F:F,'Тех отчет'!B465,'Детализация отчётов'!J:J,"Возврат",'Детализация отчётов'!K:K,"Возврат")</f>
        <v>0</v>
      </c>
      <c r="G465" s="24">
        <f>IFERROR(AVERAGEIFS('Детализация отчётов'!P:P,'Детализация отчётов'!F:F,'Тех отчет'!B465,'Детализация отчётов'!J:J,"Продажа",'Детализация отчётов'!K:K,"Продажа"),0)</f>
        <v>0</v>
      </c>
      <c r="H465" s="25" t="e">
        <f>INDEX('% выкупа'!B:B,MATCH(B465,'% выкупа'!A:A,0))</f>
        <v>#N/A</v>
      </c>
      <c r="I465" s="40">
        <f>IFERROR(INDEX(реклама!B:B,MATCH('Тех отчет'!B465,реклама!A:A,0)),0)</f>
        <v>0</v>
      </c>
      <c r="J465" s="24">
        <f>IFERROR(INDEX('Сумма по хранению'!B:B,MATCH(B465,'Сумма по хранению'!A:A,0)),0)</f>
        <v>0</v>
      </c>
      <c r="K465" s="24">
        <f>SUMIF('Детализация отчётов'!F:F,'Тех отчет'!B465, 'Детализация отчётов'!AK:AK)</f>
        <v>0</v>
      </c>
      <c r="L465" s="40" t="e">
        <f t="shared" ref="L465:L469" si="118">K465/F465</f>
        <v>#DIV/0!</v>
      </c>
      <c r="M465" s="24" t="e">
        <f>INDEX('Остатки по складам'!B:B,MATCH(B465,'Остатки по складам'!A:A,0))</f>
        <v>#N/A</v>
      </c>
      <c r="N465" s="40">
        <f t="shared" ref="N465:N469" si="119">IFERROR(M465/F465*7,0)</f>
        <v>0</v>
      </c>
      <c r="O465" s="35">
        <f>SUMIF('Индекс локалицации'!A:A,'Тех отчет'!B465,'Индекс локалицации'!B:B)</f>
        <v>0</v>
      </c>
      <c r="P465" s="25" t="e">
        <f>AVERAGEIFS('Детализация отчётов'!W:W,'Детализация отчётов'!F:F,'Тех отчет'!B465,'Детализация отчётов'!J:J,"Продажа",'Детализация отчётов'!K:K,"Продажа")</f>
        <v>#DIV/0!</v>
      </c>
      <c r="Q465" s="23" t="e">
        <f>INDEX('Рейтинг по отзывам'!F:F,MATCH('Тех отчет'!B465,'Рейтинг по отзывам'!B:B,0))</f>
        <v>#N/A</v>
      </c>
      <c r="R465" s="26" t="e">
        <f>INDEX('рейтинг WB'!B:B,MATCH('Тех отчет'!B465,'рейтинг WB'!A:A,0))</f>
        <v>#N/A</v>
      </c>
      <c r="S465" s="27">
        <f>SUMIFS('Детализация отчётов'!AH:AH,'Детализация отчётов'!F:F,'Тех отчет'!B465,'Детализация отчётов'!J:J,"Продажа",'Детализация отчётов'!K:K,"Продажа")-SUMIFS('Детализация отчётов'!AH:AH,'Детализация отчётов'!F:F,'Тех отчет'!B465,'Детализация отчётов'!J:J,"Возврат",'Детализация отчётов'!K:K,"Возврат")</f>
        <v>0</v>
      </c>
      <c r="T465" s="23">
        <f>IFERROR(INDEX(Себестоимость!B:B,MATCH('Тех отчет'!B465,Себестоимость!A:A,0)),0)</f>
        <v>0</v>
      </c>
      <c r="U465" s="41" t="e">
        <f t="shared" ref="U465:U469" si="120">V465/E465</f>
        <v>#DIV/0!</v>
      </c>
      <c r="V465" s="24">
        <f t="shared" ref="V465:V469" si="121">IFERROR(S465-I465-J465-K465-T465*F465-W465-Z465,0)</f>
        <v>0</v>
      </c>
      <c r="W465" s="42">
        <f t="shared" ref="W465:W469" si="122">(G465*F465)*$W$2</f>
        <v>0</v>
      </c>
      <c r="X465" s="40" t="e">
        <f t="shared" ref="X465:X469" si="123">V465/F465</f>
        <v>#DIV/0!</v>
      </c>
      <c r="Y465" s="23" t="e">
        <f>AVERAGEIFS('Детализация отчётов'!T:T,'Детализация отчётов'!F:F,'Тех отчет'!B465,'Детализация отчётов'!J:J,"Продажа",'Детализация отчётов'!K:K,"Продажа")</f>
        <v>#DIV/0!</v>
      </c>
      <c r="Z465" s="23">
        <f>SUMIF('Детализация отчётов'!F:F,'Тех отчет'!B465, 'Детализация отчётов'!AC:AC)</f>
        <v>0</v>
      </c>
    </row>
    <row r="466" spans="1:26">
      <c r="A466" s="52" t="s">
        <v>71</v>
      </c>
      <c r="B466" s="44" t="s">
        <v>601</v>
      </c>
      <c r="C466" s="24">
        <f>SUMIF(Продажи!F:F,'Тех отчет'!B466,Продажи!M:M)</f>
        <v>0</v>
      </c>
      <c r="D466" s="24">
        <f>SUMIF(Продажи!F:F,'Тех отчет'!B466,Продажи!L:L)</f>
        <v>0</v>
      </c>
      <c r="E466" s="24">
        <f>SUMIFS('Детализация отчётов'!T:T,'Детализация отчётов'!F:F,'Тех отчет'!B466,'Детализация отчётов'!J:J,"Продажа",'Детализация отчётов'!K:K,"Продажа")-SUMIFS('Детализация отчётов'!T:T,'Детализация отчётов'!F:F,'Тех отчет'!B466,'Детализация отчётов'!J:J,"Возврат",'Детализация отчётов'!K:K,"Возврат")</f>
        <v>0</v>
      </c>
      <c r="F466" s="24">
        <f>SUMIFS('Детализация отчётов'!N:N,'Детализация отчётов'!F:F,'Тех отчет'!B466,'Детализация отчётов'!J:J,"Продажа",'Детализация отчётов'!K:K,"Продажа")-SUMIFS('Детализация отчётов'!N:N,'Детализация отчётов'!F:F,'Тех отчет'!B466,'Детализация отчётов'!J:J,"Возврат",'Детализация отчётов'!K:K,"Возврат")</f>
        <v>0</v>
      </c>
      <c r="G466" s="24">
        <f>IFERROR(AVERAGEIFS('Детализация отчётов'!P:P,'Детализация отчётов'!F:F,'Тех отчет'!B466,'Детализация отчётов'!J:J,"Продажа",'Детализация отчётов'!K:K,"Продажа"),0)</f>
        <v>0</v>
      </c>
      <c r="H466" s="25" t="e">
        <f>INDEX('% выкупа'!B:B,MATCH(B466,'% выкупа'!A:A,0))</f>
        <v>#N/A</v>
      </c>
      <c r="I466" s="40">
        <f>IFERROR(INDEX(реклама!B:B,MATCH('Тех отчет'!B466,реклама!A:A,0)),0)</f>
        <v>0</v>
      </c>
      <c r="J466" s="24">
        <f>IFERROR(INDEX('Сумма по хранению'!B:B,MATCH(B466,'Сумма по хранению'!A:A,0)),0)</f>
        <v>0</v>
      </c>
      <c r="K466" s="24">
        <f>SUMIF('Детализация отчётов'!F:F,'Тех отчет'!B466, 'Детализация отчётов'!AK:AK)</f>
        <v>0</v>
      </c>
      <c r="L466" s="40" t="e">
        <f t="shared" si="118"/>
        <v>#DIV/0!</v>
      </c>
      <c r="M466" s="24" t="e">
        <f>INDEX('Остатки по складам'!B:B,MATCH(B466,'Остатки по складам'!A:A,0))</f>
        <v>#N/A</v>
      </c>
      <c r="N466" s="40">
        <f t="shared" si="119"/>
        <v>0</v>
      </c>
      <c r="O466" s="35">
        <f>SUMIF('Индекс локалицации'!A:A,'Тех отчет'!B466,'Индекс локалицации'!B:B)</f>
        <v>0</v>
      </c>
      <c r="P466" s="25" t="e">
        <f>AVERAGEIFS('Детализация отчётов'!W:W,'Детализация отчётов'!F:F,'Тех отчет'!B466,'Детализация отчётов'!J:J,"Продажа",'Детализация отчётов'!K:K,"Продажа")</f>
        <v>#DIV/0!</v>
      </c>
      <c r="Q466" s="23" t="e">
        <f>INDEX('Рейтинг по отзывам'!F:F,MATCH('Тех отчет'!B466,'Рейтинг по отзывам'!B:B,0))</f>
        <v>#N/A</v>
      </c>
      <c r="R466" s="26" t="e">
        <f>INDEX('рейтинг WB'!B:B,MATCH('Тех отчет'!B466,'рейтинг WB'!A:A,0))</f>
        <v>#N/A</v>
      </c>
      <c r="S466" s="27">
        <f>SUMIFS('Детализация отчётов'!AH:AH,'Детализация отчётов'!F:F,'Тех отчет'!B466,'Детализация отчётов'!J:J,"Продажа",'Детализация отчётов'!K:K,"Продажа")-SUMIFS('Детализация отчётов'!AH:AH,'Детализация отчётов'!F:F,'Тех отчет'!B466,'Детализация отчётов'!J:J,"Возврат",'Детализация отчётов'!K:K,"Возврат")</f>
        <v>0</v>
      </c>
      <c r="T466" s="23">
        <f>IFERROR(INDEX(Себестоимость!B:B,MATCH('Тех отчет'!B466,Себестоимость!A:A,0)),0)</f>
        <v>0</v>
      </c>
      <c r="U466" s="41" t="e">
        <f t="shared" si="120"/>
        <v>#DIV/0!</v>
      </c>
      <c r="V466" s="24">
        <f t="shared" si="121"/>
        <v>0</v>
      </c>
      <c r="W466" s="42">
        <f t="shared" si="122"/>
        <v>0</v>
      </c>
      <c r="X466" s="40" t="e">
        <f t="shared" si="123"/>
        <v>#DIV/0!</v>
      </c>
      <c r="Y466" s="23" t="e">
        <f>AVERAGEIFS('Детализация отчётов'!T:T,'Детализация отчётов'!F:F,'Тех отчет'!B466,'Детализация отчётов'!J:J,"Продажа",'Детализация отчётов'!K:K,"Продажа")</f>
        <v>#DIV/0!</v>
      </c>
      <c r="Z466" s="23">
        <f>SUMIF('Детализация отчётов'!F:F,'Тех отчет'!B466, 'Детализация отчётов'!AC:AC)</f>
        <v>0</v>
      </c>
    </row>
    <row r="467" spans="1:26">
      <c r="A467" s="52" t="s">
        <v>71</v>
      </c>
      <c r="B467" s="44" t="s">
        <v>602</v>
      </c>
      <c r="C467" s="24">
        <f>SUMIF(Продажи!F:F,'Тех отчет'!B467,Продажи!M:M)</f>
        <v>0</v>
      </c>
      <c r="D467" s="24">
        <f>SUMIF(Продажи!F:F,'Тех отчет'!B467,Продажи!L:L)</f>
        <v>0</v>
      </c>
      <c r="E467" s="24">
        <f>SUMIFS('Детализация отчётов'!T:T,'Детализация отчётов'!F:F,'Тех отчет'!B467,'Детализация отчётов'!J:J,"Продажа",'Детализация отчётов'!K:K,"Продажа")-SUMIFS('Детализация отчётов'!T:T,'Детализация отчётов'!F:F,'Тех отчет'!B467,'Детализация отчётов'!J:J,"Возврат",'Детализация отчётов'!K:K,"Возврат")</f>
        <v>0</v>
      </c>
      <c r="F467" s="24">
        <f>SUMIFS('Детализация отчётов'!N:N,'Детализация отчётов'!F:F,'Тех отчет'!B467,'Детализация отчётов'!J:J,"Продажа",'Детализация отчётов'!K:K,"Продажа")-SUMIFS('Детализация отчётов'!N:N,'Детализация отчётов'!F:F,'Тех отчет'!B467,'Детализация отчётов'!J:J,"Возврат",'Детализация отчётов'!K:K,"Возврат")</f>
        <v>0</v>
      </c>
      <c r="G467" s="24">
        <f>IFERROR(AVERAGEIFS('Детализация отчётов'!P:P,'Детализация отчётов'!F:F,'Тех отчет'!B467,'Детализация отчётов'!J:J,"Продажа",'Детализация отчётов'!K:K,"Продажа"),0)</f>
        <v>0</v>
      </c>
      <c r="H467" s="25" t="e">
        <f>INDEX('% выкупа'!B:B,MATCH(B467,'% выкупа'!A:A,0))</f>
        <v>#N/A</v>
      </c>
      <c r="I467" s="40">
        <f>IFERROR(INDEX(реклама!B:B,MATCH('Тех отчет'!B467,реклама!A:A,0)),0)</f>
        <v>0</v>
      </c>
      <c r="J467" s="24">
        <f>IFERROR(INDEX('Сумма по хранению'!B:B,MATCH(B467,'Сумма по хранению'!A:A,0)),0)</f>
        <v>0</v>
      </c>
      <c r="K467" s="24">
        <f>SUMIF('Детализация отчётов'!F:F,'Тех отчет'!B467, 'Детализация отчётов'!AK:AK)</f>
        <v>0</v>
      </c>
      <c r="L467" s="40" t="e">
        <f t="shared" si="118"/>
        <v>#DIV/0!</v>
      </c>
      <c r="M467" s="24" t="e">
        <f>INDEX('Остатки по складам'!B:B,MATCH(B467,'Остатки по складам'!A:A,0))</f>
        <v>#N/A</v>
      </c>
      <c r="N467" s="40">
        <f t="shared" si="119"/>
        <v>0</v>
      </c>
      <c r="O467" s="35">
        <f>SUMIF('Индекс локалицации'!A:A,'Тех отчет'!B467,'Индекс локалицации'!B:B)</f>
        <v>0</v>
      </c>
      <c r="P467" s="25" t="e">
        <f>AVERAGEIFS('Детализация отчётов'!W:W,'Детализация отчётов'!F:F,'Тех отчет'!B467,'Детализация отчётов'!J:J,"Продажа",'Детализация отчётов'!K:K,"Продажа")</f>
        <v>#DIV/0!</v>
      </c>
      <c r="Q467" s="23" t="e">
        <f>INDEX('Рейтинг по отзывам'!F:F,MATCH('Тех отчет'!B467,'Рейтинг по отзывам'!B:B,0))</f>
        <v>#N/A</v>
      </c>
      <c r="R467" s="26" t="e">
        <f>INDEX('рейтинг WB'!B:B,MATCH('Тех отчет'!B467,'рейтинг WB'!A:A,0))</f>
        <v>#N/A</v>
      </c>
      <c r="S467" s="27">
        <f>SUMIFS('Детализация отчётов'!AH:AH,'Детализация отчётов'!F:F,'Тех отчет'!B467,'Детализация отчётов'!J:J,"Продажа",'Детализация отчётов'!K:K,"Продажа")-SUMIFS('Детализация отчётов'!AH:AH,'Детализация отчётов'!F:F,'Тех отчет'!B467,'Детализация отчётов'!J:J,"Возврат",'Детализация отчётов'!K:K,"Возврат")</f>
        <v>0</v>
      </c>
      <c r="T467" s="23">
        <f>IFERROR(INDEX(Себестоимость!B:B,MATCH('Тех отчет'!B467,Себестоимость!A:A,0)),0)</f>
        <v>0</v>
      </c>
      <c r="U467" s="41" t="e">
        <f t="shared" si="120"/>
        <v>#DIV/0!</v>
      </c>
      <c r="V467" s="24">
        <f t="shared" si="121"/>
        <v>0</v>
      </c>
      <c r="W467" s="42">
        <f t="shared" si="122"/>
        <v>0</v>
      </c>
      <c r="X467" s="40" t="e">
        <f t="shared" si="123"/>
        <v>#DIV/0!</v>
      </c>
      <c r="Y467" s="23" t="e">
        <f>AVERAGEIFS('Детализация отчётов'!T:T,'Детализация отчётов'!F:F,'Тех отчет'!B467,'Детализация отчётов'!J:J,"Продажа",'Детализация отчётов'!K:K,"Продажа")</f>
        <v>#DIV/0!</v>
      </c>
      <c r="Z467" s="23">
        <f>SUMIF('Детализация отчётов'!F:F,'Тех отчет'!B467, 'Детализация отчётов'!AC:AC)</f>
        <v>0</v>
      </c>
    </row>
    <row r="468" spans="1:26">
      <c r="A468" s="52" t="s">
        <v>71</v>
      </c>
      <c r="B468" s="44" t="s">
        <v>603</v>
      </c>
      <c r="C468" s="24">
        <f>SUMIF(Продажи!F:F,'Тех отчет'!B468,Продажи!M:M)</f>
        <v>0</v>
      </c>
      <c r="D468" s="24">
        <f>SUMIF(Продажи!F:F,'Тех отчет'!B468,Продажи!L:L)</f>
        <v>0</v>
      </c>
      <c r="E468" s="24">
        <f>SUMIFS('Детализация отчётов'!T:T,'Детализация отчётов'!F:F,'Тех отчет'!B468,'Детализация отчётов'!J:J,"Продажа",'Детализация отчётов'!K:K,"Продажа")-SUMIFS('Детализация отчётов'!T:T,'Детализация отчётов'!F:F,'Тех отчет'!B468,'Детализация отчётов'!J:J,"Возврат",'Детализация отчётов'!K:K,"Возврат")</f>
        <v>0</v>
      </c>
      <c r="F468" s="24">
        <f>SUMIFS('Детализация отчётов'!N:N,'Детализация отчётов'!F:F,'Тех отчет'!B468,'Детализация отчётов'!J:J,"Продажа",'Детализация отчётов'!K:K,"Продажа")-SUMIFS('Детализация отчётов'!N:N,'Детализация отчётов'!F:F,'Тех отчет'!B468,'Детализация отчётов'!J:J,"Возврат",'Детализация отчётов'!K:K,"Возврат")</f>
        <v>0</v>
      </c>
      <c r="G468" s="24">
        <f>IFERROR(AVERAGEIFS('Детализация отчётов'!P:P,'Детализация отчётов'!F:F,'Тех отчет'!B468,'Детализация отчётов'!J:J,"Продажа",'Детализация отчётов'!K:K,"Продажа"),0)</f>
        <v>0</v>
      </c>
      <c r="H468" s="25" t="e">
        <f>INDEX('% выкупа'!B:B,MATCH(B468,'% выкупа'!A:A,0))</f>
        <v>#N/A</v>
      </c>
      <c r="I468" s="40">
        <f>IFERROR(INDEX(реклама!B:B,MATCH('Тех отчет'!B468,реклама!A:A,0)),0)</f>
        <v>0</v>
      </c>
      <c r="J468" s="24">
        <f>IFERROR(INDEX('Сумма по хранению'!B:B,MATCH(B468,'Сумма по хранению'!A:A,0)),0)</f>
        <v>0</v>
      </c>
      <c r="K468" s="24">
        <f>SUMIF('Детализация отчётов'!F:F,'Тех отчет'!B468, 'Детализация отчётов'!AK:AK)</f>
        <v>0</v>
      </c>
      <c r="L468" s="40" t="e">
        <f t="shared" si="118"/>
        <v>#DIV/0!</v>
      </c>
      <c r="M468" s="24" t="e">
        <f>INDEX('Остатки по складам'!B:B,MATCH(B468,'Остатки по складам'!A:A,0))</f>
        <v>#N/A</v>
      </c>
      <c r="N468" s="40">
        <f t="shared" si="119"/>
        <v>0</v>
      </c>
      <c r="O468" s="35">
        <f>SUMIF('Индекс локалицации'!A:A,'Тех отчет'!B468,'Индекс локалицации'!B:B)</f>
        <v>0</v>
      </c>
      <c r="P468" s="25" t="e">
        <f>AVERAGEIFS('Детализация отчётов'!W:W,'Детализация отчётов'!F:F,'Тех отчет'!B468,'Детализация отчётов'!J:J,"Продажа",'Детализация отчётов'!K:K,"Продажа")</f>
        <v>#DIV/0!</v>
      </c>
      <c r="Q468" s="23" t="e">
        <f>INDEX('Рейтинг по отзывам'!F:F,MATCH('Тех отчет'!B468,'Рейтинг по отзывам'!B:B,0))</f>
        <v>#N/A</v>
      </c>
      <c r="R468" s="26" t="e">
        <f>INDEX('рейтинг WB'!B:B,MATCH('Тех отчет'!B468,'рейтинг WB'!A:A,0))</f>
        <v>#N/A</v>
      </c>
      <c r="S468" s="27">
        <f>SUMIFS('Детализация отчётов'!AH:AH,'Детализация отчётов'!F:F,'Тех отчет'!B468,'Детализация отчётов'!J:J,"Продажа",'Детализация отчётов'!K:K,"Продажа")-SUMIFS('Детализация отчётов'!AH:AH,'Детализация отчётов'!F:F,'Тех отчет'!B468,'Детализация отчётов'!J:J,"Возврат",'Детализация отчётов'!K:K,"Возврат")</f>
        <v>0</v>
      </c>
      <c r="T468" s="23">
        <f>IFERROR(INDEX(Себестоимость!B:B,MATCH('Тех отчет'!B468,Себестоимость!A:A,0)),0)</f>
        <v>0</v>
      </c>
      <c r="U468" s="41" t="e">
        <f t="shared" si="120"/>
        <v>#DIV/0!</v>
      </c>
      <c r="V468" s="24">
        <f t="shared" si="121"/>
        <v>0</v>
      </c>
      <c r="W468" s="42">
        <f t="shared" si="122"/>
        <v>0</v>
      </c>
      <c r="X468" s="40" t="e">
        <f t="shared" si="123"/>
        <v>#DIV/0!</v>
      </c>
      <c r="Y468" s="23" t="e">
        <f>AVERAGEIFS('Детализация отчётов'!T:T,'Детализация отчётов'!F:F,'Тех отчет'!B468,'Детализация отчётов'!J:J,"Продажа",'Детализация отчётов'!K:K,"Продажа")</f>
        <v>#DIV/0!</v>
      </c>
      <c r="Z468" s="23">
        <f>SUMIF('Детализация отчётов'!F:F,'Тех отчет'!B468, 'Детализация отчётов'!AC:AC)</f>
        <v>0</v>
      </c>
    </row>
    <row r="469" spans="1:26">
      <c r="A469" s="52" t="s">
        <v>71</v>
      </c>
      <c r="B469" s="44" t="s">
        <v>604</v>
      </c>
      <c r="C469" s="24">
        <f>SUMIF(Продажи!F:F,'Тех отчет'!B469,Продажи!M:M)</f>
        <v>0</v>
      </c>
      <c r="D469" s="24">
        <f>SUMIF(Продажи!F:F,'Тех отчет'!B469,Продажи!L:L)</f>
        <v>0</v>
      </c>
      <c r="E469" s="24">
        <f>SUMIFS('Детализация отчётов'!T:T,'Детализация отчётов'!F:F,'Тех отчет'!B469,'Детализация отчётов'!J:J,"Продажа",'Детализация отчётов'!K:K,"Продажа")-SUMIFS('Детализация отчётов'!T:T,'Детализация отчётов'!F:F,'Тех отчет'!B469,'Детализация отчётов'!J:J,"Возврат",'Детализация отчётов'!K:K,"Возврат")</f>
        <v>0</v>
      </c>
      <c r="F469" s="24">
        <f>SUMIFS('Детализация отчётов'!N:N,'Детализация отчётов'!F:F,'Тех отчет'!B469,'Детализация отчётов'!J:J,"Продажа",'Детализация отчётов'!K:K,"Продажа")-SUMIFS('Детализация отчётов'!N:N,'Детализация отчётов'!F:F,'Тех отчет'!B469,'Детализация отчётов'!J:J,"Возврат",'Детализация отчётов'!K:K,"Возврат")</f>
        <v>0</v>
      </c>
      <c r="G469" s="24">
        <f>IFERROR(AVERAGEIFS('Детализация отчётов'!P:P,'Детализация отчётов'!F:F,'Тех отчет'!B469,'Детализация отчётов'!J:J,"Продажа",'Детализация отчётов'!K:K,"Продажа"),0)</f>
        <v>0</v>
      </c>
      <c r="H469" s="25" t="e">
        <f>INDEX('% выкупа'!B:B,MATCH(B469,'% выкупа'!A:A,0))</f>
        <v>#N/A</v>
      </c>
      <c r="I469" s="40">
        <f>IFERROR(INDEX(реклама!B:B,MATCH('Тех отчет'!B469,реклама!A:A,0)),0)</f>
        <v>0</v>
      </c>
      <c r="J469" s="24">
        <f>IFERROR(INDEX('Сумма по хранению'!B:B,MATCH(B469,'Сумма по хранению'!A:A,0)),0)</f>
        <v>0</v>
      </c>
      <c r="K469" s="24">
        <f>SUMIF('Детализация отчётов'!F:F,'Тех отчет'!B469, 'Детализация отчётов'!AK:AK)</f>
        <v>0</v>
      </c>
      <c r="L469" s="40" t="e">
        <f t="shared" si="118"/>
        <v>#DIV/0!</v>
      </c>
      <c r="M469" s="24" t="e">
        <f>INDEX('Остатки по складам'!B:B,MATCH(B469,'Остатки по складам'!A:A,0))</f>
        <v>#N/A</v>
      </c>
      <c r="N469" s="40">
        <f t="shared" si="119"/>
        <v>0</v>
      </c>
      <c r="O469" s="35">
        <f>SUMIF('Индекс локалицации'!A:A,'Тех отчет'!B469,'Индекс локалицации'!B:B)</f>
        <v>0</v>
      </c>
      <c r="P469" s="25" t="e">
        <f>AVERAGEIFS('Детализация отчётов'!W:W,'Детализация отчётов'!F:F,'Тех отчет'!B469,'Детализация отчётов'!J:J,"Продажа",'Детализация отчётов'!K:K,"Продажа")</f>
        <v>#DIV/0!</v>
      </c>
      <c r="Q469" s="23" t="e">
        <f>INDEX('Рейтинг по отзывам'!F:F,MATCH('Тех отчет'!B469,'Рейтинг по отзывам'!B:B,0))</f>
        <v>#N/A</v>
      </c>
      <c r="R469" s="26" t="e">
        <f>INDEX('рейтинг WB'!B:B,MATCH('Тех отчет'!B469,'рейтинг WB'!A:A,0))</f>
        <v>#N/A</v>
      </c>
      <c r="S469" s="27">
        <f>SUMIFS('Детализация отчётов'!AH:AH,'Детализация отчётов'!F:F,'Тех отчет'!B469,'Детализация отчётов'!J:J,"Продажа",'Детализация отчётов'!K:K,"Продажа")-SUMIFS('Детализация отчётов'!AH:AH,'Детализация отчётов'!F:F,'Тех отчет'!B469,'Детализация отчётов'!J:J,"Возврат",'Детализация отчётов'!K:K,"Возврат")</f>
        <v>0</v>
      </c>
      <c r="T469" s="23">
        <f>IFERROR(INDEX(Себестоимость!B:B,MATCH('Тех отчет'!B469,Себестоимость!A:A,0)),0)</f>
        <v>0</v>
      </c>
      <c r="U469" s="41" t="e">
        <f t="shared" si="120"/>
        <v>#DIV/0!</v>
      </c>
      <c r="V469" s="24">
        <f t="shared" si="121"/>
        <v>0</v>
      </c>
      <c r="W469" s="42">
        <f t="shared" si="122"/>
        <v>0</v>
      </c>
      <c r="X469" s="40" t="e">
        <f t="shared" si="123"/>
        <v>#DIV/0!</v>
      </c>
      <c r="Y469" s="23" t="e">
        <f>AVERAGEIFS('Детализация отчётов'!T:T,'Детализация отчётов'!F:F,'Тех отчет'!B469,'Детализация отчётов'!J:J,"Продажа",'Детализация отчётов'!K:K,"Продажа")</f>
        <v>#DIV/0!</v>
      </c>
      <c r="Z469" s="23">
        <f>SUMIF('Детализация отчётов'!F:F,'Тех отчет'!B469, 'Детализация отчётов'!AC:AC)</f>
        <v>0</v>
      </c>
    </row>
    <row r="470" spans="1:26">
      <c r="A470" s="29" t="s">
        <v>71</v>
      </c>
      <c r="B470" s="44" t="s">
        <v>605</v>
      </c>
      <c r="C470" s="24">
        <f>SUMIF(Продажи!F:F,'Тех отчет'!B470,Продажи!M:M)</f>
        <v>0</v>
      </c>
      <c r="D470" s="24">
        <f>SUMIF(Продажи!F:F,'Тех отчет'!B470,Продажи!L:L)</f>
        <v>0</v>
      </c>
      <c r="E470" s="24">
        <f>SUMIFS('Детализация отчётов'!T:T,'Детализация отчётов'!F:F,'Тех отчет'!B470,'Детализация отчётов'!J:J,"Продажа",'Детализация отчётов'!K:K,"Продажа")-SUMIFS('Детализация отчётов'!T:T,'Детализация отчётов'!F:F,'Тех отчет'!B470,'Детализация отчётов'!J:J,"Возврат",'Детализация отчётов'!K:K,"Возврат")</f>
        <v>0</v>
      </c>
      <c r="F470" s="24">
        <f>SUMIFS('Детализация отчётов'!N:N,'Детализация отчётов'!F:F,'Тех отчет'!B470,'Детализация отчётов'!J:J,"Продажа",'Детализация отчётов'!K:K,"Продажа")-SUMIFS('Детализация отчётов'!N:N,'Детализация отчётов'!F:F,'Тех отчет'!B470,'Детализация отчётов'!J:J,"Возврат",'Детализация отчётов'!K:K,"Возврат")</f>
        <v>0</v>
      </c>
      <c r="G470" s="24">
        <f>IFERROR(AVERAGEIFS('Детализация отчётов'!P:P,'Детализация отчётов'!F:F,'Тех отчет'!B470,'Детализация отчётов'!J:J,"Продажа",'Детализация отчётов'!K:K,"Продажа"),0)</f>
        <v>0</v>
      </c>
      <c r="H470" s="25" t="e">
        <f>INDEX('% выкупа'!B:B,MATCH(B470,'% выкупа'!A:A,0))</f>
        <v>#N/A</v>
      </c>
      <c r="I470" s="40">
        <f>IFERROR(INDEX(реклама!B:B,MATCH('Тех отчет'!B470,реклама!A:A,0)),0)</f>
        <v>0</v>
      </c>
      <c r="J470" s="24">
        <f>IFERROR(INDEX('Сумма по хранению'!B:B,MATCH(B470,'Сумма по хранению'!A:A,0)),0)</f>
        <v>0</v>
      </c>
      <c r="K470" s="24">
        <f>SUMIF('Детализация отчётов'!F:F,'Тех отчет'!B470, 'Детализация отчётов'!AK:AK)</f>
        <v>0</v>
      </c>
      <c r="L470" s="40" t="e">
        <f t="shared" ref="L470:L478" si="124">K470/F470</f>
        <v>#DIV/0!</v>
      </c>
      <c r="M470" s="24" t="e">
        <f>INDEX('Остатки по складам'!B:B,MATCH(B470,'Остатки по складам'!A:A,0))</f>
        <v>#N/A</v>
      </c>
      <c r="N470" s="40">
        <f t="shared" ref="N470:N478" si="125">IFERROR(M470/F470*7,0)</f>
        <v>0</v>
      </c>
      <c r="O470" s="35">
        <f>SUMIF('Индекс локалицации'!A:A,'Тех отчет'!B470,'Индекс локалицации'!B:B)</f>
        <v>0</v>
      </c>
      <c r="P470" s="25" t="e">
        <f>AVERAGEIFS('Детализация отчётов'!W:W,'Детализация отчётов'!F:F,'Тех отчет'!B470,'Детализация отчётов'!J:J,"Продажа",'Детализация отчётов'!K:K,"Продажа")</f>
        <v>#DIV/0!</v>
      </c>
      <c r="Q470" s="23" t="e">
        <f>INDEX('Рейтинг по отзывам'!F:F,MATCH('Тех отчет'!B470,'Рейтинг по отзывам'!B:B,0))</f>
        <v>#N/A</v>
      </c>
      <c r="R470" s="26" t="e">
        <f>INDEX('рейтинг WB'!B:B,MATCH('Тех отчет'!B470,'рейтинг WB'!A:A,0))</f>
        <v>#N/A</v>
      </c>
      <c r="S470" s="27">
        <f>SUMIFS('Детализация отчётов'!AH:AH,'Детализация отчётов'!F:F,'Тех отчет'!B470,'Детализация отчётов'!J:J,"Продажа",'Детализация отчётов'!K:K,"Продажа")-SUMIFS('Детализация отчётов'!AH:AH,'Детализация отчётов'!F:F,'Тех отчет'!B470,'Детализация отчётов'!J:J,"Возврат",'Детализация отчётов'!K:K,"Возврат")</f>
        <v>0</v>
      </c>
      <c r="T470" s="23">
        <f>IFERROR(INDEX(Себестоимость!B:B,MATCH('Тех отчет'!B470,Себестоимость!A:A,0)),0)</f>
        <v>0</v>
      </c>
      <c r="U470" s="41" t="e">
        <f t="shared" ref="U470:U478" si="126">V470/E470</f>
        <v>#DIV/0!</v>
      </c>
      <c r="V470" s="24">
        <f t="shared" ref="V470:V478" si="127">IFERROR(S470-I470-J470-K470-T470*F470-W470-Z470,0)</f>
        <v>0</v>
      </c>
      <c r="W470" s="42">
        <f t="shared" ref="W470:W478" si="128">(G470*F470)*$W$2</f>
        <v>0</v>
      </c>
      <c r="X470" s="40" t="e">
        <f t="shared" ref="X470:X478" si="129">V470/F470</f>
        <v>#DIV/0!</v>
      </c>
      <c r="Y470" s="23" t="e">
        <f>AVERAGEIFS('Детализация отчётов'!T:T,'Детализация отчётов'!F:F,'Тех отчет'!B470,'Детализация отчётов'!J:J,"Продажа",'Детализация отчётов'!K:K,"Продажа")</f>
        <v>#DIV/0!</v>
      </c>
      <c r="Z470" s="23">
        <f>SUMIF('Детализация отчётов'!F:F,'Тех отчет'!B470, 'Детализация отчётов'!AC:AC)</f>
        <v>0</v>
      </c>
    </row>
    <row r="471" spans="1:26">
      <c r="A471" s="29" t="s">
        <v>71</v>
      </c>
      <c r="B471" s="44" t="s">
        <v>606</v>
      </c>
      <c r="C471" s="24">
        <f>SUMIF(Продажи!F:F,'Тех отчет'!B471,Продажи!M:M)</f>
        <v>0</v>
      </c>
      <c r="D471" s="24">
        <f>SUMIF(Продажи!F:F,'Тех отчет'!B471,Продажи!L:L)</f>
        <v>0</v>
      </c>
      <c r="E471" s="24">
        <f>SUMIFS('Детализация отчётов'!T:T,'Детализация отчётов'!F:F,'Тех отчет'!B471,'Детализация отчётов'!J:J,"Продажа",'Детализация отчётов'!K:K,"Продажа")-SUMIFS('Детализация отчётов'!T:T,'Детализация отчётов'!F:F,'Тех отчет'!B471,'Детализация отчётов'!J:J,"Возврат",'Детализация отчётов'!K:K,"Возврат")</f>
        <v>0</v>
      </c>
      <c r="F471" s="24">
        <f>SUMIFS('Детализация отчётов'!N:N,'Детализация отчётов'!F:F,'Тех отчет'!B471,'Детализация отчётов'!J:J,"Продажа",'Детализация отчётов'!K:K,"Продажа")-SUMIFS('Детализация отчётов'!N:N,'Детализация отчётов'!F:F,'Тех отчет'!B471,'Детализация отчётов'!J:J,"Возврат",'Детализация отчётов'!K:K,"Возврат")</f>
        <v>0</v>
      </c>
      <c r="G471" s="24">
        <f>IFERROR(AVERAGEIFS('Детализация отчётов'!P:P,'Детализация отчётов'!F:F,'Тех отчет'!B471,'Детализация отчётов'!J:J,"Продажа",'Детализация отчётов'!K:K,"Продажа"),0)</f>
        <v>0</v>
      </c>
      <c r="H471" s="25" t="e">
        <f>INDEX('% выкупа'!B:B,MATCH(B471,'% выкупа'!A:A,0))</f>
        <v>#N/A</v>
      </c>
      <c r="I471" s="40">
        <f>IFERROR(INDEX(реклама!B:B,MATCH('Тех отчет'!B471,реклама!A:A,0)),0)</f>
        <v>0</v>
      </c>
      <c r="J471" s="24">
        <f>IFERROR(INDEX('Сумма по хранению'!B:B,MATCH(B471,'Сумма по хранению'!A:A,0)),0)</f>
        <v>0</v>
      </c>
      <c r="K471" s="24">
        <f>SUMIF('Детализация отчётов'!F:F,'Тех отчет'!B471, 'Детализация отчётов'!AK:AK)</f>
        <v>0</v>
      </c>
      <c r="L471" s="40" t="e">
        <f t="shared" si="124"/>
        <v>#DIV/0!</v>
      </c>
      <c r="M471" s="24" t="e">
        <f>INDEX('Остатки по складам'!B:B,MATCH(B471,'Остатки по складам'!A:A,0))</f>
        <v>#N/A</v>
      </c>
      <c r="N471" s="40">
        <f t="shared" si="125"/>
        <v>0</v>
      </c>
      <c r="O471" s="35">
        <f>SUMIF('Индекс локалицации'!A:A,'Тех отчет'!B471,'Индекс локалицации'!B:B)</f>
        <v>0</v>
      </c>
      <c r="P471" s="25" t="e">
        <f>AVERAGEIFS('Детализация отчётов'!W:W,'Детализация отчётов'!F:F,'Тех отчет'!B471,'Детализация отчётов'!J:J,"Продажа",'Детализация отчётов'!K:K,"Продажа")</f>
        <v>#DIV/0!</v>
      </c>
      <c r="Q471" s="23" t="e">
        <f>INDEX('Рейтинг по отзывам'!F:F,MATCH('Тех отчет'!B471,'Рейтинг по отзывам'!B:B,0))</f>
        <v>#N/A</v>
      </c>
      <c r="R471" s="26" t="e">
        <f>INDEX('рейтинг WB'!B:B,MATCH('Тех отчет'!B471,'рейтинг WB'!A:A,0))</f>
        <v>#N/A</v>
      </c>
      <c r="S471" s="27">
        <f>SUMIFS('Детализация отчётов'!AH:AH,'Детализация отчётов'!F:F,'Тех отчет'!B471,'Детализация отчётов'!J:J,"Продажа",'Детализация отчётов'!K:K,"Продажа")-SUMIFS('Детализация отчётов'!AH:AH,'Детализация отчётов'!F:F,'Тех отчет'!B471,'Детализация отчётов'!J:J,"Возврат",'Детализация отчётов'!K:K,"Возврат")</f>
        <v>0</v>
      </c>
      <c r="T471" s="23">
        <f>IFERROR(INDEX(Себестоимость!B:B,MATCH('Тех отчет'!B471,Себестоимость!A:A,0)),0)</f>
        <v>0</v>
      </c>
      <c r="U471" s="41" t="e">
        <f t="shared" si="126"/>
        <v>#DIV/0!</v>
      </c>
      <c r="V471" s="24">
        <f t="shared" si="127"/>
        <v>0</v>
      </c>
      <c r="W471" s="42">
        <f t="shared" si="128"/>
        <v>0</v>
      </c>
      <c r="X471" s="40" t="e">
        <f t="shared" si="129"/>
        <v>#DIV/0!</v>
      </c>
      <c r="Y471" s="23" t="e">
        <f>AVERAGEIFS('Детализация отчётов'!T:T,'Детализация отчётов'!F:F,'Тех отчет'!B471,'Детализация отчётов'!J:J,"Продажа",'Детализация отчётов'!K:K,"Продажа")</f>
        <v>#DIV/0!</v>
      </c>
      <c r="Z471" s="23">
        <f>SUMIF('Детализация отчётов'!F:F,'Тех отчет'!B471, 'Детализация отчётов'!AC:AC)</f>
        <v>0</v>
      </c>
    </row>
    <row r="472" spans="1:26">
      <c r="A472" s="29" t="s">
        <v>71</v>
      </c>
      <c r="B472" s="44" t="s">
        <v>607</v>
      </c>
      <c r="C472" s="24">
        <f>SUMIF(Продажи!F:F,'Тех отчет'!B472,Продажи!M:M)</f>
        <v>0</v>
      </c>
      <c r="D472" s="24">
        <f>SUMIF(Продажи!F:F,'Тех отчет'!B472,Продажи!L:L)</f>
        <v>0</v>
      </c>
      <c r="E472" s="24">
        <f>SUMIFS('Детализация отчётов'!T:T,'Детализация отчётов'!F:F,'Тех отчет'!B472,'Детализация отчётов'!J:J,"Продажа",'Детализация отчётов'!K:K,"Продажа")-SUMIFS('Детализация отчётов'!T:T,'Детализация отчётов'!F:F,'Тех отчет'!B472,'Детализация отчётов'!J:J,"Возврат",'Детализация отчётов'!K:K,"Возврат")</f>
        <v>0</v>
      </c>
      <c r="F472" s="24">
        <f>SUMIFS('Детализация отчётов'!N:N,'Детализация отчётов'!F:F,'Тех отчет'!B472,'Детализация отчётов'!J:J,"Продажа",'Детализация отчётов'!K:K,"Продажа")-SUMIFS('Детализация отчётов'!N:N,'Детализация отчётов'!F:F,'Тех отчет'!B472,'Детализация отчётов'!J:J,"Возврат",'Детализация отчётов'!K:K,"Возврат")</f>
        <v>0</v>
      </c>
      <c r="G472" s="24">
        <f>IFERROR(AVERAGEIFS('Детализация отчётов'!P:P,'Детализация отчётов'!F:F,'Тех отчет'!B472,'Детализация отчётов'!J:J,"Продажа",'Детализация отчётов'!K:K,"Продажа"),0)</f>
        <v>0</v>
      </c>
      <c r="H472" s="25" t="e">
        <f>INDEX('% выкупа'!B:B,MATCH(B472,'% выкупа'!A:A,0))</f>
        <v>#N/A</v>
      </c>
      <c r="I472" s="40">
        <f>IFERROR(INDEX(реклама!B:B,MATCH('Тех отчет'!B472,реклама!A:A,0)),0)</f>
        <v>0</v>
      </c>
      <c r="J472" s="24">
        <f>IFERROR(INDEX('Сумма по хранению'!B:B,MATCH(B472,'Сумма по хранению'!A:A,0)),0)</f>
        <v>0</v>
      </c>
      <c r="K472" s="24">
        <f>SUMIF('Детализация отчётов'!F:F,'Тех отчет'!B472, 'Детализация отчётов'!AK:AK)</f>
        <v>0</v>
      </c>
      <c r="L472" s="40" t="e">
        <f t="shared" si="124"/>
        <v>#DIV/0!</v>
      </c>
      <c r="M472" s="24" t="e">
        <f>INDEX('Остатки по складам'!B:B,MATCH(B472,'Остатки по складам'!A:A,0))</f>
        <v>#N/A</v>
      </c>
      <c r="N472" s="40">
        <f t="shared" si="125"/>
        <v>0</v>
      </c>
      <c r="O472" s="35">
        <f>SUMIF('Индекс локалицации'!A:A,'Тех отчет'!B472,'Индекс локалицации'!B:B)</f>
        <v>0</v>
      </c>
      <c r="P472" s="25" t="e">
        <f>AVERAGEIFS('Детализация отчётов'!W:W,'Детализация отчётов'!F:F,'Тех отчет'!B472,'Детализация отчётов'!J:J,"Продажа",'Детализация отчётов'!K:K,"Продажа")</f>
        <v>#DIV/0!</v>
      </c>
      <c r="Q472" s="23" t="e">
        <f>INDEX('Рейтинг по отзывам'!F:F,MATCH('Тех отчет'!B472,'Рейтинг по отзывам'!B:B,0))</f>
        <v>#N/A</v>
      </c>
      <c r="R472" s="26" t="e">
        <f>INDEX('рейтинг WB'!B:B,MATCH('Тех отчет'!B472,'рейтинг WB'!A:A,0))</f>
        <v>#N/A</v>
      </c>
      <c r="S472" s="27">
        <f>SUMIFS('Детализация отчётов'!AH:AH,'Детализация отчётов'!F:F,'Тех отчет'!B472,'Детализация отчётов'!J:J,"Продажа",'Детализация отчётов'!K:K,"Продажа")-SUMIFS('Детализация отчётов'!AH:AH,'Детализация отчётов'!F:F,'Тех отчет'!B472,'Детализация отчётов'!J:J,"Возврат",'Детализация отчётов'!K:K,"Возврат")</f>
        <v>0</v>
      </c>
      <c r="T472" s="23">
        <f>IFERROR(INDEX(Себестоимость!B:B,MATCH('Тех отчет'!B472,Себестоимость!A:A,0)),0)</f>
        <v>0</v>
      </c>
      <c r="U472" s="41" t="e">
        <f t="shared" si="126"/>
        <v>#DIV/0!</v>
      </c>
      <c r="V472" s="24">
        <f t="shared" si="127"/>
        <v>0</v>
      </c>
      <c r="W472" s="42">
        <f t="shared" si="128"/>
        <v>0</v>
      </c>
      <c r="X472" s="40" t="e">
        <f t="shared" si="129"/>
        <v>#DIV/0!</v>
      </c>
      <c r="Y472" s="23" t="e">
        <f>AVERAGEIFS('Детализация отчётов'!T:T,'Детализация отчётов'!F:F,'Тех отчет'!B472,'Детализация отчётов'!J:J,"Продажа",'Детализация отчётов'!K:K,"Продажа")</f>
        <v>#DIV/0!</v>
      </c>
      <c r="Z472" s="23">
        <f>SUMIF('Детализация отчётов'!F:F,'Тех отчет'!B472, 'Детализация отчётов'!AC:AC)</f>
        <v>0</v>
      </c>
    </row>
    <row r="473" spans="1:26">
      <c r="A473" s="29" t="s">
        <v>75</v>
      </c>
      <c r="B473" s="44" t="s">
        <v>608</v>
      </c>
      <c r="C473" s="24">
        <f>SUMIF(Продажи!F:F,'Тех отчет'!B473,Продажи!M:M)</f>
        <v>0</v>
      </c>
      <c r="D473" s="24">
        <f>SUMIF(Продажи!F:F,'Тех отчет'!B473,Продажи!L:L)</f>
        <v>0</v>
      </c>
      <c r="E473" s="24">
        <f>SUMIFS('Детализация отчётов'!T:T,'Детализация отчётов'!F:F,'Тех отчет'!B473,'Детализация отчётов'!J:J,"Продажа",'Детализация отчётов'!K:K,"Продажа")-SUMIFS('Детализация отчётов'!T:T,'Детализация отчётов'!F:F,'Тех отчет'!B473,'Детализация отчётов'!J:J,"Возврат",'Детализация отчётов'!K:K,"Возврат")</f>
        <v>0</v>
      </c>
      <c r="F473" s="24">
        <f>SUMIFS('Детализация отчётов'!N:N,'Детализация отчётов'!F:F,'Тех отчет'!B473,'Детализация отчётов'!J:J,"Продажа",'Детализация отчётов'!K:K,"Продажа")-SUMIFS('Детализация отчётов'!N:N,'Детализация отчётов'!F:F,'Тех отчет'!B473,'Детализация отчётов'!J:J,"Возврат",'Детализация отчётов'!K:K,"Возврат")</f>
        <v>0</v>
      </c>
      <c r="G473" s="24">
        <f>IFERROR(AVERAGEIFS('Детализация отчётов'!P:P,'Детализация отчётов'!F:F,'Тех отчет'!B473,'Детализация отчётов'!J:J,"Продажа",'Детализация отчётов'!K:K,"Продажа"),0)</f>
        <v>0</v>
      </c>
      <c r="H473" s="25" t="e">
        <f>INDEX('% выкупа'!B:B,MATCH(B473,'% выкупа'!A:A,0))</f>
        <v>#N/A</v>
      </c>
      <c r="I473" s="40">
        <f>IFERROR(INDEX(реклама!B:B,MATCH('Тех отчет'!B473,реклама!A:A,0)),0)</f>
        <v>0</v>
      </c>
      <c r="J473" s="24">
        <f>IFERROR(INDEX('Сумма по хранению'!B:B,MATCH(B473,'Сумма по хранению'!A:A,0)),0)</f>
        <v>0</v>
      </c>
      <c r="K473" s="24">
        <f>SUMIF('Детализация отчётов'!F:F,'Тех отчет'!B473, 'Детализация отчётов'!AK:AK)</f>
        <v>0</v>
      </c>
      <c r="L473" s="40" t="e">
        <f t="shared" si="124"/>
        <v>#DIV/0!</v>
      </c>
      <c r="M473" s="24" t="e">
        <f>INDEX('Остатки по складам'!B:B,MATCH(B473,'Остатки по складам'!A:A,0))</f>
        <v>#N/A</v>
      </c>
      <c r="N473" s="40">
        <f t="shared" si="125"/>
        <v>0</v>
      </c>
      <c r="O473" s="35">
        <f>SUMIF('Индекс локалицации'!A:A,'Тех отчет'!B473,'Индекс локалицации'!B:B)</f>
        <v>0</v>
      </c>
      <c r="P473" s="25" t="e">
        <f>AVERAGEIFS('Детализация отчётов'!W:W,'Детализация отчётов'!F:F,'Тех отчет'!B473,'Детализация отчётов'!J:J,"Продажа",'Детализация отчётов'!K:K,"Продажа")</f>
        <v>#DIV/0!</v>
      </c>
      <c r="Q473" s="23" t="e">
        <f>INDEX('Рейтинг по отзывам'!F:F,MATCH('Тех отчет'!B473,'Рейтинг по отзывам'!B:B,0))</f>
        <v>#N/A</v>
      </c>
      <c r="R473" s="26" t="e">
        <f>INDEX('рейтинг WB'!B:B,MATCH('Тех отчет'!B473,'рейтинг WB'!A:A,0))</f>
        <v>#N/A</v>
      </c>
      <c r="S473" s="27">
        <f>SUMIFS('Детализация отчётов'!AH:AH,'Детализация отчётов'!F:F,'Тех отчет'!B473,'Детализация отчётов'!J:J,"Продажа",'Детализация отчётов'!K:K,"Продажа")-SUMIFS('Детализация отчётов'!AH:AH,'Детализация отчётов'!F:F,'Тех отчет'!B473,'Детализация отчётов'!J:J,"Возврат",'Детализация отчётов'!K:K,"Возврат")</f>
        <v>0</v>
      </c>
      <c r="T473" s="23">
        <f>IFERROR(INDEX(Себестоимость!B:B,MATCH('Тех отчет'!B473,Себестоимость!A:A,0)),0)</f>
        <v>0</v>
      </c>
      <c r="U473" s="41" t="e">
        <f t="shared" si="126"/>
        <v>#DIV/0!</v>
      </c>
      <c r="V473" s="24">
        <f t="shared" si="127"/>
        <v>0</v>
      </c>
      <c r="W473" s="42">
        <f t="shared" si="128"/>
        <v>0</v>
      </c>
      <c r="X473" s="40" t="e">
        <f t="shared" si="129"/>
        <v>#DIV/0!</v>
      </c>
      <c r="Y473" s="23" t="e">
        <f>AVERAGEIFS('Детализация отчётов'!T:T,'Детализация отчётов'!F:F,'Тех отчет'!B473,'Детализация отчётов'!J:J,"Продажа",'Детализация отчётов'!K:K,"Продажа")</f>
        <v>#DIV/0!</v>
      </c>
      <c r="Z473" s="23">
        <f>SUMIF('Детализация отчётов'!F:F,'Тех отчет'!B473, 'Детализация отчётов'!AC:AC)</f>
        <v>0</v>
      </c>
    </row>
    <row r="474" spans="1:26">
      <c r="A474" s="29" t="s">
        <v>75</v>
      </c>
      <c r="B474" s="44" t="s">
        <v>609</v>
      </c>
      <c r="C474" s="24">
        <f>SUMIF(Продажи!F:F,'Тех отчет'!B474,Продажи!M:M)</f>
        <v>0</v>
      </c>
      <c r="D474" s="24">
        <f>SUMIF(Продажи!F:F,'Тех отчет'!B474,Продажи!L:L)</f>
        <v>0</v>
      </c>
      <c r="E474" s="24">
        <f>SUMIFS('Детализация отчётов'!T:T,'Детализация отчётов'!F:F,'Тех отчет'!B474,'Детализация отчётов'!J:J,"Продажа",'Детализация отчётов'!K:K,"Продажа")-SUMIFS('Детализация отчётов'!T:T,'Детализация отчётов'!F:F,'Тех отчет'!B474,'Детализация отчётов'!J:J,"Возврат",'Детализация отчётов'!K:K,"Возврат")</f>
        <v>0</v>
      </c>
      <c r="F474" s="24">
        <f>SUMIFS('Детализация отчётов'!N:N,'Детализация отчётов'!F:F,'Тех отчет'!B474,'Детализация отчётов'!J:J,"Продажа",'Детализация отчётов'!K:K,"Продажа")-SUMIFS('Детализация отчётов'!N:N,'Детализация отчётов'!F:F,'Тех отчет'!B474,'Детализация отчётов'!J:J,"Возврат",'Детализация отчётов'!K:K,"Возврат")</f>
        <v>0</v>
      </c>
      <c r="G474" s="24">
        <f>IFERROR(AVERAGEIFS('Детализация отчётов'!P:P,'Детализация отчётов'!F:F,'Тех отчет'!B474,'Детализация отчётов'!J:J,"Продажа",'Детализация отчётов'!K:K,"Продажа"),0)</f>
        <v>0</v>
      </c>
      <c r="H474" s="25" t="e">
        <f>INDEX('% выкупа'!B:B,MATCH(B474,'% выкупа'!A:A,0))</f>
        <v>#N/A</v>
      </c>
      <c r="I474" s="40">
        <f>IFERROR(INDEX(реклама!B:B,MATCH('Тех отчет'!B474,реклама!A:A,0)),0)</f>
        <v>0</v>
      </c>
      <c r="J474" s="24">
        <f>IFERROR(INDEX('Сумма по хранению'!B:B,MATCH(B474,'Сумма по хранению'!A:A,0)),0)</f>
        <v>0</v>
      </c>
      <c r="K474" s="24">
        <f>SUMIF('Детализация отчётов'!F:F,'Тех отчет'!B474, 'Детализация отчётов'!AK:AK)</f>
        <v>0</v>
      </c>
      <c r="L474" s="40" t="e">
        <f t="shared" si="124"/>
        <v>#DIV/0!</v>
      </c>
      <c r="M474" s="24" t="e">
        <f>INDEX('Остатки по складам'!B:B,MATCH(B474,'Остатки по складам'!A:A,0))</f>
        <v>#N/A</v>
      </c>
      <c r="N474" s="40">
        <f t="shared" si="125"/>
        <v>0</v>
      </c>
      <c r="O474" s="35">
        <f>SUMIF('Индекс локалицации'!A:A,'Тех отчет'!B474,'Индекс локалицации'!B:B)</f>
        <v>0</v>
      </c>
      <c r="P474" s="25" t="e">
        <f>AVERAGEIFS('Детализация отчётов'!W:W,'Детализация отчётов'!F:F,'Тех отчет'!B474,'Детализация отчётов'!J:J,"Продажа",'Детализация отчётов'!K:K,"Продажа")</f>
        <v>#DIV/0!</v>
      </c>
      <c r="Q474" s="23" t="e">
        <f>INDEX('Рейтинг по отзывам'!F:F,MATCH('Тех отчет'!B474,'Рейтинг по отзывам'!B:B,0))</f>
        <v>#N/A</v>
      </c>
      <c r="R474" s="26" t="e">
        <f>INDEX('рейтинг WB'!B:B,MATCH('Тех отчет'!B474,'рейтинг WB'!A:A,0))</f>
        <v>#N/A</v>
      </c>
      <c r="S474" s="27">
        <f>SUMIFS('Детализация отчётов'!AH:AH,'Детализация отчётов'!F:F,'Тех отчет'!B474,'Детализация отчётов'!J:J,"Продажа",'Детализация отчётов'!K:K,"Продажа")-SUMIFS('Детализация отчётов'!AH:AH,'Детализация отчётов'!F:F,'Тех отчет'!B474,'Детализация отчётов'!J:J,"Возврат",'Детализация отчётов'!K:K,"Возврат")</f>
        <v>0</v>
      </c>
      <c r="T474" s="23">
        <f>IFERROR(INDEX(Себестоимость!B:B,MATCH('Тех отчет'!B474,Себестоимость!A:A,0)),0)</f>
        <v>0</v>
      </c>
      <c r="U474" s="41" t="e">
        <f t="shared" si="126"/>
        <v>#DIV/0!</v>
      </c>
      <c r="V474" s="24">
        <f t="shared" si="127"/>
        <v>0</v>
      </c>
      <c r="W474" s="42">
        <f t="shared" si="128"/>
        <v>0</v>
      </c>
      <c r="X474" s="40" t="e">
        <f t="shared" si="129"/>
        <v>#DIV/0!</v>
      </c>
      <c r="Y474" s="23" t="e">
        <f>AVERAGEIFS('Детализация отчётов'!T:T,'Детализация отчётов'!F:F,'Тех отчет'!B474,'Детализация отчётов'!J:J,"Продажа",'Детализация отчётов'!K:K,"Продажа")</f>
        <v>#DIV/0!</v>
      </c>
      <c r="Z474" s="23">
        <f>SUMIF('Детализация отчётов'!F:F,'Тех отчет'!B474, 'Детализация отчётов'!AC:AC)</f>
        <v>0</v>
      </c>
    </row>
    <row r="475" spans="1:26">
      <c r="A475" s="29" t="s">
        <v>75</v>
      </c>
      <c r="B475" s="44" t="s">
        <v>610</v>
      </c>
      <c r="C475" s="24">
        <f>SUMIF(Продажи!F:F,'Тех отчет'!B475,Продажи!M:M)</f>
        <v>0</v>
      </c>
      <c r="D475" s="24">
        <f>SUMIF(Продажи!F:F,'Тех отчет'!B475,Продажи!L:L)</f>
        <v>0</v>
      </c>
      <c r="E475" s="24">
        <f>SUMIFS('Детализация отчётов'!T:T,'Детализация отчётов'!F:F,'Тех отчет'!B475,'Детализация отчётов'!J:J,"Продажа",'Детализация отчётов'!K:K,"Продажа")-SUMIFS('Детализация отчётов'!T:T,'Детализация отчётов'!F:F,'Тех отчет'!B475,'Детализация отчётов'!J:J,"Возврат",'Детализация отчётов'!K:K,"Возврат")</f>
        <v>0</v>
      </c>
      <c r="F475" s="24">
        <f>SUMIFS('Детализация отчётов'!N:N,'Детализация отчётов'!F:F,'Тех отчет'!B475,'Детализация отчётов'!J:J,"Продажа",'Детализация отчётов'!K:K,"Продажа")-SUMIFS('Детализация отчётов'!N:N,'Детализация отчётов'!F:F,'Тех отчет'!B475,'Детализация отчётов'!J:J,"Возврат",'Детализация отчётов'!K:K,"Возврат")</f>
        <v>0</v>
      </c>
      <c r="G475" s="24">
        <f>IFERROR(AVERAGEIFS('Детализация отчётов'!P:P,'Детализация отчётов'!F:F,'Тех отчет'!B475,'Детализация отчётов'!J:J,"Продажа",'Детализация отчётов'!K:K,"Продажа"),0)</f>
        <v>0</v>
      </c>
      <c r="H475" s="25" t="e">
        <f>INDEX('% выкупа'!B:B,MATCH(B475,'% выкупа'!A:A,0))</f>
        <v>#N/A</v>
      </c>
      <c r="I475" s="40">
        <f>IFERROR(INDEX(реклама!B:B,MATCH('Тех отчет'!B475,реклама!A:A,0)),0)</f>
        <v>0</v>
      </c>
      <c r="J475" s="24">
        <f>IFERROR(INDEX('Сумма по хранению'!B:B,MATCH(B475,'Сумма по хранению'!A:A,0)),0)</f>
        <v>0</v>
      </c>
      <c r="K475" s="24">
        <f>SUMIF('Детализация отчётов'!F:F,'Тех отчет'!B475, 'Детализация отчётов'!AK:AK)</f>
        <v>0</v>
      </c>
      <c r="L475" s="40" t="e">
        <f t="shared" si="124"/>
        <v>#DIV/0!</v>
      </c>
      <c r="M475" s="24" t="e">
        <f>INDEX('Остатки по складам'!B:B,MATCH(B475,'Остатки по складам'!A:A,0))</f>
        <v>#N/A</v>
      </c>
      <c r="N475" s="40">
        <f t="shared" si="125"/>
        <v>0</v>
      </c>
      <c r="O475" s="35">
        <f>SUMIF('Индекс локалицации'!A:A,'Тех отчет'!B475,'Индекс локалицации'!B:B)</f>
        <v>0</v>
      </c>
      <c r="P475" s="25" t="e">
        <f>AVERAGEIFS('Детализация отчётов'!W:W,'Детализация отчётов'!F:F,'Тех отчет'!B475,'Детализация отчётов'!J:J,"Продажа",'Детализация отчётов'!K:K,"Продажа")</f>
        <v>#DIV/0!</v>
      </c>
      <c r="Q475" s="23" t="e">
        <f>INDEX('Рейтинг по отзывам'!F:F,MATCH('Тех отчет'!B475,'Рейтинг по отзывам'!B:B,0))</f>
        <v>#N/A</v>
      </c>
      <c r="R475" s="26" t="e">
        <f>INDEX('рейтинг WB'!B:B,MATCH('Тех отчет'!B475,'рейтинг WB'!A:A,0))</f>
        <v>#N/A</v>
      </c>
      <c r="S475" s="27">
        <f>SUMIFS('Детализация отчётов'!AH:AH,'Детализация отчётов'!F:F,'Тех отчет'!B475,'Детализация отчётов'!J:J,"Продажа",'Детализация отчётов'!K:K,"Продажа")-SUMIFS('Детализация отчётов'!AH:AH,'Детализация отчётов'!F:F,'Тех отчет'!B475,'Детализация отчётов'!J:J,"Возврат",'Детализация отчётов'!K:K,"Возврат")</f>
        <v>0</v>
      </c>
      <c r="T475" s="23">
        <f>IFERROR(INDEX(Себестоимость!B:B,MATCH('Тех отчет'!B475,Себестоимость!A:A,0)),0)</f>
        <v>0</v>
      </c>
      <c r="U475" s="41" t="e">
        <f t="shared" si="126"/>
        <v>#DIV/0!</v>
      </c>
      <c r="V475" s="24">
        <f t="shared" si="127"/>
        <v>0</v>
      </c>
      <c r="W475" s="42">
        <f t="shared" si="128"/>
        <v>0</v>
      </c>
      <c r="X475" s="40" t="e">
        <f t="shared" si="129"/>
        <v>#DIV/0!</v>
      </c>
      <c r="Y475" s="23" t="e">
        <f>AVERAGEIFS('Детализация отчётов'!T:T,'Детализация отчётов'!F:F,'Тех отчет'!B475,'Детализация отчётов'!J:J,"Продажа",'Детализация отчётов'!K:K,"Продажа")</f>
        <v>#DIV/0!</v>
      </c>
      <c r="Z475" s="23">
        <f>SUMIF('Детализация отчётов'!F:F,'Тех отчет'!B475, 'Детализация отчётов'!AC:AC)</f>
        <v>0</v>
      </c>
    </row>
    <row r="476" spans="1:26">
      <c r="A476" s="29" t="s">
        <v>75</v>
      </c>
      <c r="B476" s="44" t="s">
        <v>611</v>
      </c>
      <c r="C476" s="24">
        <f>SUMIF(Продажи!F:F,'Тех отчет'!B476,Продажи!M:M)</f>
        <v>0</v>
      </c>
      <c r="D476" s="24">
        <f>SUMIF(Продажи!F:F,'Тех отчет'!B476,Продажи!L:L)</f>
        <v>0</v>
      </c>
      <c r="E476" s="24">
        <f>SUMIFS('Детализация отчётов'!T:T,'Детализация отчётов'!F:F,'Тех отчет'!B476,'Детализация отчётов'!J:J,"Продажа",'Детализация отчётов'!K:K,"Продажа")-SUMIFS('Детализация отчётов'!T:T,'Детализация отчётов'!F:F,'Тех отчет'!B476,'Детализация отчётов'!J:J,"Возврат",'Детализация отчётов'!K:K,"Возврат")</f>
        <v>0</v>
      </c>
      <c r="F476" s="24">
        <f>SUMIFS('Детализация отчётов'!N:N,'Детализация отчётов'!F:F,'Тех отчет'!B476,'Детализация отчётов'!J:J,"Продажа",'Детализация отчётов'!K:K,"Продажа")-SUMIFS('Детализация отчётов'!N:N,'Детализация отчётов'!F:F,'Тех отчет'!B476,'Детализация отчётов'!J:J,"Возврат",'Детализация отчётов'!K:K,"Возврат")</f>
        <v>0</v>
      </c>
      <c r="G476" s="24">
        <f>IFERROR(AVERAGEIFS('Детализация отчётов'!P:P,'Детализация отчётов'!F:F,'Тех отчет'!B476,'Детализация отчётов'!J:J,"Продажа",'Детализация отчётов'!K:K,"Продажа"),0)</f>
        <v>0</v>
      </c>
      <c r="H476" s="25" t="e">
        <f>INDEX('% выкупа'!B:B,MATCH(B476,'% выкупа'!A:A,0))</f>
        <v>#N/A</v>
      </c>
      <c r="I476" s="40">
        <f>IFERROR(INDEX(реклама!B:B,MATCH('Тех отчет'!B476,реклама!A:A,0)),0)</f>
        <v>0</v>
      </c>
      <c r="J476" s="24">
        <f>IFERROR(INDEX('Сумма по хранению'!B:B,MATCH(B476,'Сумма по хранению'!A:A,0)),0)</f>
        <v>0</v>
      </c>
      <c r="K476" s="24">
        <f>SUMIF('Детализация отчётов'!F:F,'Тех отчет'!B476, 'Детализация отчётов'!AK:AK)</f>
        <v>0</v>
      </c>
      <c r="L476" s="40" t="e">
        <f t="shared" si="124"/>
        <v>#DIV/0!</v>
      </c>
      <c r="M476" s="24" t="e">
        <f>INDEX('Остатки по складам'!B:B,MATCH(B476,'Остатки по складам'!A:A,0))</f>
        <v>#N/A</v>
      </c>
      <c r="N476" s="40">
        <f t="shared" si="125"/>
        <v>0</v>
      </c>
      <c r="O476" s="35">
        <f>SUMIF('Индекс локалицации'!A:A,'Тех отчет'!B476,'Индекс локалицации'!B:B)</f>
        <v>0</v>
      </c>
      <c r="P476" s="25" t="e">
        <f>AVERAGEIFS('Детализация отчётов'!W:W,'Детализация отчётов'!F:F,'Тех отчет'!B476,'Детализация отчётов'!J:J,"Продажа",'Детализация отчётов'!K:K,"Продажа")</f>
        <v>#DIV/0!</v>
      </c>
      <c r="Q476" s="23" t="e">
        <f>INDEX('Рейтинг по отзывам'!F:F,MATCH('Тех отчет'!B476,'Рейтинг по отзывам'!B:B,0))</f>
        <v>#N/A</v>
      </c>
      <c r="R476" s="26" t="e">
        <f>INDEX('рейтинг WB'!B:B,MATCH('Тех отчет'!B476,'рейтинг WB'!A:A,0))</f>
        <v>#N/A</v>
      </c>
      <c r="S476" s="27">
        <f>SUMIFS('Детализация отчётов'!AH:AH,'Детализация отчётов'!F:F,'Тех отчет'!B476,'Детализация отчётов'!J:J,"Продажа",'Детализация отчётов'!K:K,"Продажа")-SUMIFS('Детализация отчётов'!AH:AH,'Детализация отчётов'!F:F,'Тех отчет'!B476,'Детализация отчётов'!J:J,"Возврат",'Детализация отчётов'!K:K,"Возврат")</f>
        <v>0</v>
      </c>
      <c r="T476" s="23">
        <f>IFERROR(INDEX(Себестоимость!B:B,MATCH('Тех отчет'!B476,Себестоимость!A:A,0)),0)</f>
        <v>0</v>
      </c>
      <c r="U476" s="41" t="e">
        <f t="shared" si="126"/>
        <v>#DIV/0!</v>
      </c>
      <c r="V476" s="24">
        <f t="shared" si="127"/>
        <v>0</v>
      </c>
      <c r="W476" s="42">
        <f t="shared" si="128"/>
        <v>0</v>
      </c>
      <c r="X476" s="40" t="e">
        <f t="shared" si="129"/>
        <v>#DIV/0!</v>
      </c>
      <c r="Y476" s="23" t="e">
        <f>AVERAGEIFS('Детализация отчётов'!T:T,'Детализация отчётов'!F:F,'Тех отчет'!B476,'Детализация отчётов'!J:J,"Продажа",'Детализация отчётов'!K:K,"Продажа")</f>
        <v>#DIV/0!</v>
      </c>
      <c r="Z476" s="23">
        <f>SUMIF('Детализация отчётов'!F:F,'Тех отчет'!B476, 'Детализация отчётов'!AC:AC)</f>
        <v>0</v>
      </c>
    </row>
    <row r="477" spans="1:26">
      <c r="A477" s="29" t="s">
        <v>75</v>
      </c>
      <c r="B477" s="44" t="s">
        <v>612</v>
      </c>
      <c r="C477" s="24">
        <f>SUMIF(Продажи!F:F,'Тех отчет'!B477,Продажи!M:M)</f>
        <v>0</v>
      </c>
      <c r="D477" s="24">
        <f>SUMIF(Продажи!F:F,'Тех отчет'!B477,Продажи!L:L)</f>
        <v>0</v>
      </c>
      <c r="E477" s="24">
        <f>SUMIFS('Детализация отчётов'!T:T,'Детализация отчётов'!F:F,'Тех отчет'!B477,'Детализация отчётов'!J:J,"Продажа",'Детализация отчётов'!K:K,"Продажа")-SUMIFS('Детализация отчётов'!T:T,'Детализация отчётов'!F:F,'Тех отчет'!B477,'Детализация отчётов'!J:J,"Возврат",'Детализация отчётов'!K:K,"Возврат")</f>
        <v>0</v>
      </c>
      <c r="F477" s="24">
        <f>SUMIFS('Детализация отчётов'!N:N,'Детализация отчётов'!F:F,'Тех отчет'!B477,'Детализация отчётов'!J:J,"Продажа",'Детализация отчётов'!K:K,"Продажа")-SUMIFS('Детализация отчётов'!N:N,'Детализация отчётов'!F:F,'Тех отчет'!B477,'Детализация отчётов'!J:J,"Возврат",'Детализация отчётов'!K:K,"Возврат")</f>
        <v>0</v>
      </c>
      <c r="G477" s="24">
        <f>IFERROR(AVERAGEIFS('Детализация отчётов'!P:P,'Детализация отчётов'!F:F,'Тех отчет'!B477,'Детализация отчётов'!J:J,"Продажа",'Детализация отчётов'!K:K,"Продажа"),0)</f>
        <v>0</v>
      </c>
      <c r="H477" s="25" t="e">
        <f>INDEX('% выкупа'!B:B,MATCH(B477,'% выкупа'!A:A,0))</f>
        <v>#N/A</v>
      </c>
      <c r="I477" s="40">
        <f>IFERROR(INDEX(реклама!B:B,MATCH('Тех отчет'!B477,реклама!A:A,0)),0)</f>
        <v>0</v>
      </c>
      <c r="J477" s="24">
        <f>IFERROR(INDEX('Сумма по хранению'!B:B,MATCH(B477,'Сумма по хранению'!A:A,0)),0)</f>
        <v>0</v>
      </c>
      <c r="K477" s="24">
        <f>SUMIF('Детализация отчётов'!F:F,'Тех отчет'!B477, 'Детализация отчётов'!AK:AK)</f>
        <v>0</v>
      </c>
      <c r="L477" s="40" t="e">
        <f t="shared" si="124"/>
        <v>#DIV/0!</v>
      </c>
      <c r="M477" s="24" t="e">
        <f>INDEX('Остатки по складам'!B:B,MATCH(B477,'Остатки по складам'!A:A,0))</f>
        <v>#N/A</v>
      </c>
      <c r="N477" s="40">
        <f t="shared" si="125"/>
        <v>0</v>
      </c>
      <c r="O477" s="35">
        <f>SUMIF('Индекс локалицации'!A:A,'Тех отчет'!B477,'Индекс локалицации'!B:B)</f>
        <v>0</v>
      </c>
      <c r="P477" s="25" t="e">
        <f>AVERAGEIFS('Детализация отчётов'!W:W,'Детализация отчётов'!F:F,'Тех отчет'!B477,'Детализация отчётов'!J:J,"Продажа",'Детализация отчётов'!K:K,"Продажа")</f>
        <v>#DIV/0!</v>
      </c>
      <c r="Q477" s="23" t="e">
        <f>INDEX('Рейтинг по отзывам'!F:F,MATCH('Тех отчет'!B477,'Рейтинг по отзывам'!B:B,0))</f>
        <v>#N/A</v>
      </c>
      <c r="R477" s="26" t="e">
        <f>INDEX('рейтинг WB'!B:B,MATCH('Тех отчет'!B477,'рейтинг WB'!A:A,0))</f>
        <v>#N/A</v>
      </c>
      <c r="S477" s="27">
        <f>SUMIFS('Детализация отчётов'!AH:AH,'Детализация отчётов'!F:F,'Тех отчет'!B477,'Детализация отчётов'!J:J,"Продажа",'Детализация отчётов'!K:K,"Продажа")-SUMIFS('Детализация отчётов'!AH:AH,'Детализация отчётов'!F:F,'Тех отчет'!B477,'Детализация отчётов'!J:J,"Возврат",'Детализация отчётов'!K:K,"Возврат")</f>
        <v>0</v>
      </c>
      <c r="T477" s="23">
        <f>IFERROR(INDEX(Себестоимость!B:B,MATCH('Тех отчет'!B477,Себестоимость!A:A,0)),0)</f>
        <v>0</v>
      </c>
      <c r="U477" s="41" t="e">
        <f t="shared" si="126"/>
        <v>#DIV/0!</v>
      </c>
      <c r="V477" s="24">
        <f t="shared" si="127"/>
        <v>0</v>
      </c>
      <c r="W477" s="42">
        <f t="shared" si="128"/>
        <v>0</v>
      </c>
      <c r="X477" s="40" t="e">
        <f t="shared" si="129"/>
        <v>#DIV/0!</v>
      </c>
      <c r="Y477" s="23" t="e">
        <f>AVERAGEIFS('Детализация отчётов'!T:T,'Детализация отчётов'!F:F,'Тех отчет'!B477,'Детализация отчётов'!J:J,"Продажа",'Детализация отчётов'!K:K,"Продажа")</f>
        <v>#DIV/0!</v>
      </c>
      <c r="Z477" s="23">
        <f>SUMIF('Детализация отчётов'!F:F,'Тех отчет'!B477, 'Детализация отчётов'!AC:AC)</f>
        <v>0</v>
      </c>
    </row>
    <row r="478" spans="1:26">
      <c r="A478" s="29" t="s">
        <v>75</v>
      </c>
      <c r="B478" s="44" t="s">
        <v>613</v>
      </c>
      <c r="C478" s="24">
        <f>SUMIF(Продажи!F:F,'Тех отчет'!B478,Продажи!M:M)</f>
        <v>0</v>
      </c>
      <c r="D478" s="24">
        <f>SUMIF(Продажи!F:F,'Тех отчет'!B478,Продажи!L:L)</f>
        <v>0</v>
      </c>
      <c r="E478" s="24">
        <f>SUMIFS('Детализация отчётов'!T:T,'Детализация отчётов'!F:F,'Тех отчет'!B478,'Детализация отчётов'!J:J,"Продажа",'Детализация отчётов'!K:K,"Продажа")-SUMIFS('Детализация отчётов'!T:T,'Детализация отчётов'!F:F,'Тех отчет'!B478,'Детализация отчётов'!J:J,"Возврат",'Детализация отчётов'!K:K,"Возврат")</f>
        <v>0</v>
      </c>
      <c r="F478" s="24">
        <f>SUMIFS('Детализация отчётов'!N:N,'Детализация отчётов'!F:F,'Тех отчет'!B478,'Детализация отчётов'!J:J,"Продажа",'Детализация отчётов'!K:K,"Продажа")-SUMIFS('Детализация отчётов'!N:N,'Детализация отчётов'!F:F,'Тех отчет'!B478,'Детализация отчётов'!J:J,"Возврат",'Детализация отчётов'!K:K,"Возврат")</f>
        <v>0</v>
      </c>
      <c r="G478" s="24">
        <f>IFERROR(AVERAGEIFS('Детализация отчётов'!P:P,'Детализация отчётов'!F:F,'Тех отчет'!B478,'Детализация отчётов'!J:J,"Продажа",'Детализация отчётов'!K:K,"Продажа"),0)</f>
        <v>0</v>
      </c>
      <c r="H478" s="25" t="e">
        <f>INDEX('% выкупа'!B:B,MATCH(B478,'% выкупа'!A:A,0))</f>
        <v>#N/A</v>
      </c>
      <c r="I478" s="40">
        <f>IFERROR(INDEX(реклама!B:B,MATCH('Тех отчет'!B478,реклама!A:A,0)),0)</f>
        <v>0</v>
      </c>
      <c r="J478" s="24">
        <f>IFERROR(INDEX('Сумма по хранению'!B:B,MATCH(B478,'Сумма по хранению'!A:A,0)),0)</f>
        <v>0</v>
      </c>
      <c r="K478" s="24">
        <f>SUMIF('Детализация отчётов'!F:F,'Тех отчет'!B478, 'Детализация отчётов'!AK:AK)</f>
        <v>0</v>
      </c>
      <c r="L478" s="40" t="e">
        <f t="shared" si="124"/>
        <v>#DIV/0!</v>
      </c>
      <c r="M478" s="24" t="e">
        <f>INDEX('Остатки по складам'!B:B,MATCH(B478,'Остатки по складам'!A:A,0))</f>
        <v>#N/A</v>
      </c>
      <c r="N478" s="40">
        <f t="shared" si="125"/>
        <v>0</v>
      </c>
      <c r="O478" s="35">
        <f>SUMIF('Индекс локалицации'!A:A,'Тех отчет'!B478,'Индекс локалицации'!B:B)</f>
        <v>0</v>
      </c>
      <c r="P478" s="25" t="e">
        <f>AVERAGEIFS('Детализация отчётов'!W:W,'Детализация отчётов'!F:F,'Тех отчет'!B478,'Детализация отчётов'!J:J,"Продажа",'Детализация отчётов'!K:K,"Продажа")</f>
        <v>#DIV/0!</v>
      </c>
      <c r="Q478" s="23" t="e">
        <f>INDEX('Рейтинг по отзывам'!F:F,MATCH('Тех отчет'!B478,'Рейтинг по отзывам'!B:B,0))</f>
        <v>#N/A</v>
      </c>
      <c r="R478" s="26" t="e">
        <f>INDEX('рейтинг WB'!B:B,MATCH('Тех отчет'!B478,'рейтинг WB'!A:A,0))</f>
        <v>#N/A</v>
      </c>
      <c r="S478" s="27">
        <f>SUMIFS('Детализация отчётов'!AH:AH,'Детализация отчётов'!F:F,'Тех отчет'!B478,'Детализация отчётов'!J:J,"Продажа",'Детализация отчётов'!K:K,"Продажа")-SUMIFS('Детализация отчётов'!AH:AH,'Детализация отчётов'!F:F,'Тех отчет'!B478,'Детализация отчётов'!J:J,"Возврат",'Детализация отчётов'!K:K,"Возврат")</f>
        <v>0</v>
      </c>
      <c r="T478" s="23">
        <f>IFERROR(INDEX(Себестоимость!B:B,MATCH('Тех отчет'!B478,Себестоимость!A:A,0)),0)</f>
        <v>0</v>
      </c>
      <c r="U478" s="41" t="e">
        <f t="shared" si="126"/>
        <v>#DIV/0!</v>
      </c>
      <c r="V478" s="24">
        <f t="shared" si="127"/>
        <v>0</v>
      </c>
      <c r="W478" s="42">
        <f t="shared" si="128"/>
        <v>0</v>
      </c>
      <c r="X478" s="40" t="e">
        <f t="shared" si="129"/>
        <v>#DIV/0!</v>
      </c>
      <c r="Y478" s="23" t="e">
        <f>AVERAGEIFS('Детализация отчётов'!T:T,'Детализация отчётов'!F:F,'Тех отчет'!B478,'Детализация отчётов'!J:J,"Продажа",'Детализация отчётов'!K:K,"Продажа")</f>
        <v>#DIV/0!</v>
      </c>
      <c r="Z478" s="23">
        <f>SUMIF('Детализация отчётов'!F:F,'Тех отчет'!B478, 'Детализация отчётов'!AC:AC)</f>
        <v>0</v>
      </c>
    </row>
    <row r="479" spans="1:26">
      <c r="A479" s="23"/>
      <c r="B479" s="44" t="s">
        <v>614</v>
      </c>
      <c r="C479" s="24">
        <f>SUMIF(Продажи!F:F,'Тех отчет'!B479,Продажи!M:M)</f>
        <v>0</v>
      </c>
      <c r="D479" s="24">
        <f>SUMIF(Продажи!F:F,'Тех отчет'!B479,Продажи!L:L)</f>
        <v>0</v>
      </c>
      <c r="E479" s="24">
        <f>SUMIFS('Детализация отчётов'!T:T,'Детализация отчётов'!F:F,'Тех отчет'!B479,'Детализация отчётов'!J:J,"Продажа",'Детализация отчётов'!K:K,"Продажа")-SUMIFS('Детализация отчётов'!T:T,'Детализация отчётов'!F:F,'Тех отчет'!B479,'Детализация отчётов'!J:J,"Возврат",'Детализация отчётов'!K:K,"Возврат")</f>
        <v>0</v>
      </c>
      <c r="F479" s="24">
        <f>SUMIFS('Детализация отчётов'!N:N,'Детализация отчётов'!F:F,'Тех отчет'!B479,'Детализация отчётов'!J:J,"Продажа",'Детализация отчётов'!K:K,"Продажа")-SUMIFS('Детализация отчётов'!N:N,'Детализация отчётов'!F:F,'Тех отчет'!B479,'Детализация отчётов'!J:J,"Возврат",'Детализация отчётов'!K:K,"Возврат")</f>
        <v>0</v>
      </c>
      <c r="G479" s="24">
        <f>IFERROR(AVERAGEIFS('Детализация отчётов'!P:P,'Детализация отчётов'!F:F,'Тех отчет'!B479,'Детализация отчётов'!J:J,"Продажа",'Детализация отчётов'!K:K,"Продажа"),0)</f>
        <v>0</v>
      </c>
      <c r="H479" s="25" t="e">
        <f>INDEX('% выкупа'!B:B,MATCH(B479,'% выкупа'!A:A,0))</f>
        <v>#N/A</v>
      </c>
      <c r="I479" s="40">
        <f>IFERROR(INDEX(реклама!B:B,MATCH('Тех отчет'!B479,реклама!A:A,0)),0)</f>
        <v>0</v>
      </c>
      <c r="J479" s="24">
        <f>IFERROR(INDEX('Сумма по хранению'!B:B,MATCH(B479,'Сумма по хранению'!A:A,0)),0)</f>
        <v>0</v>
      </c>
      <c r="K479" s="24">
        <f>SUMIF('Детализация отчётов'!F:F,'Тех отчет'!B479, 'Детализация отчётов'!AK:AK)</f>
        <v>0</v>
      </c>
      <c r="L479" s="40" t="e">
        <f t="shared" ref="L479:L480" si="130">K479/F479</f>
        <v>#DIV/0!</v>
      </c>
      <c r="M479" s="24" t="e">
        <f>INDEX('Остатки по складам'!B:B,MATCH(B479,'Остатки по складам'!A:A,0))</f>
        <v>#N/A</v>
      </c>
      <c r="N479" s="40">
        <f t="shared" ref="N479:N480" si="131">IFERROR(M479/F479*7,0)</f>
        <v>0</v>
      </c>
      <c r="O479" s="35">
        <f>SUMIF('Индекс локалицации'!A:A,'Тех отчет'!B479,'Индекс локалицации'!B:B)</f>
        <v>0</v>
      </c>
      <c r="P479" s="25" t="e">
        <f>AVERAGEIFS('Детализация отчётов'!W:W,'Детализация отчётов'!F:F,'Тех отчет'!B479,'Детализация отчётов'!J:J,"Продажа",'Детализация отчётов'!K:K,"Продажа")</f>
        <v>#DIV/0!</v>
      </c>
      <c r="Q479" s="23" t="e">
        <f>INDEX('Рейтинг по отзывам'!F:F,MATCH('Тех отчет'!B479,'Рейтинг по отзывам'!B:B,0))</f>
        <v>#N/A</v>
      </c>
      <c r="R479" s="26" t="e">
        <f>INDEX('рейтинг WB'!B:B,MATCH('Тех отчет'!B479,'рейтинг WB'!A:A,0))</f>
        <v>#N/A</v>
      </c>
      <c r="S479" s="27">
        <f>SUMIFS('Детализация отчётов'!AH:AH,'Детализация отчётов'!F:F,'Тех отчет'!B479,'Детализация отчётов'!J:J,"Продажа",'Детализация отчётов'!K:K,"Продажа")-SUMIFS('Детализация отчётов'!AH:AH,'Детализация отчётов'!F:F,'Тех отчет'!B479,'Детализация отчётов'!J:J,"Возврат",'Детализация отчётов'!K:K,"Возврат")</f>
        <v>0</v>
      </c>
      <c r="T479" s="23">
        <f>IFERROR(INDEX(Себестоимость!B:B,MATCH('Тех отчет'!B479,Себестоимость!A:A,0)),0)</f>
        <v>0</v>
      </c>
      <c r="U479" s="41" t="e">
        <f t="shared" ref="U479:U480" si="132">V479/E479</f>
        <v>#DIV/0!</v>
      </c>
      <c r="V479" s="24">
        <f t="shared" ref="V479:V480" si="133">IFERROR(S479-I479-J479-K479-T479*F479-W479-Z479,0)</f>
        <v>0</v>
      </c>
      <c r="W479" s="42">
        <f t="shared" ref="W479:W480" si="134">(G479*F479)*$W$2</f>
        <v>0</v>
      </c>
      <c r="X479" s="40" t="e">
        <f t="shared" ref="X479:X480" si="135">V479/F479</f>
        <v>#DIV/0!</v>
      </c>
      <c r="Y479" s="23" t="e">
        <f>AVERAGEIFS('Детализация отчётов'!T:T,'Детализация отчётов'!F:F,'Тех отчет'!B479,'Детализация отчётов'!J:J,"Продажа",'Детализация отчётов'!K:K,"Продажа")</f>
        <v>#DIV/0!</v>
      </c>
      <c r="Z479" s="23">
        <f>SUMIF('Детализация отчётов'!F:F,'Тех отчет'!B479, 'Детализация отчётов'!AC:AC)</f>
        <v>0</v>
      </c>
    </row>
    <row r="480" spans="1:26">
      <c r="A480" s="23"/>
      <c r="B480" s="44" t="s">
        <v>615</v>
      </c>
      <c r="C480" s="24">
        <f>SUMIF(Продажи!F:F,'Тех отчет'!B480,Продажи!M:M)</f>
        <v>0</v>
      </c>
      <c r="D480" s="24">
        <f>SUMIF(Продажи!F:F,'Тех отчет'!B480,Продажи!L:L)</f>
        <v>0</v>
      </c>
      <c r="E480" s="24">
        <f>SUMIFS('Детализация отчётов'!T:T,'Детализация отчётов'!F:F,'Тех отчет'!B480,'Детализация отчётов'!J:J,"Продажа",'Детализация отчётов'!K:K,"Продажа")-SUMIFS('Детализация отчётов'!T:T,'Детализация отчётов'!F:F,'Тех отчет'!B480,'Детализация отчётов'!J:J,"Возврат",'Детализация отчётов'!K:K,"Возврат")</f>
        <v>0</v>
      </c>
      <c r="F480" s="24">
        <f>SUMIFS('Детализация отчётов'!N:N,'Детализация отчётов'!F:F,'Тех отчет'!B480,'Детализация отчётов'!J:J,"Продажа",'Детализация отчётов'!K:K,"Продажа")-SUMIFS('Детализация отчётов'!N:N,'Детализация отчётов'!F:F,'Тех отчет'!B480,'Детализация отчётов'!J:J,"Возврат",'Детализация отчётов'!K:K,"Возврат")</f>
        <v>0</v>
      </c>
      <c r="G480" s="24">
        <f>IFERROR(AVERAGEIFS('Детализация отчётов'!P:P,'Детализация отчётов'!F:F,'Тех отчет'!B480,'Детализация отчётов'!J:J,"Продажа",'Детализация отчётов'!K:K,"Продажа"),0)</f>
        <v>0</v>
      </c>
      <c r="H480" s="25" t="e">
        <f>INDEX('% выкупа'!B:B,MATCH(B480,'% выкупа'!A:A,0))</f>
        <v>#N/A</v>
      </c>
      <c r="I480" s="40">
        <f>IFERROR(INDEX(реклама!B:B,MATCH('Тех отчет'!B480,реклама!A:A,0)),0)</f>
        <v>0</v>
      </c>
      <c r="J480" s="24">
        <f>IFERROR(INDEX('Сумма по хранению'!B:B,MATCH(B480,'Сумма по хранению'!A:A,0)),0)</f>
        <v>0</v>
      </c>
      <c r="K480" s="24">
        <f>SUMIF('Детализация отчётов'!F:F,'Тех отчет'!B480, 'Детализация отчётов'!AK:AK)</f>
        <v>0</v>
      </c>
      <c r="L480" s="40" t="e">
        <f t="shared" si="130"/>
        <v>#DIV/0!</v>
      </c>
      <c r="M480" s="24" t="e">
        <f>INDEX('Остатки по складам'!B:B,MATCH(B480,'Остатки по складам'!A:A,0))</f>
        <v>#N/A</v>
      </c>
      <c r="N480" s="40">
        <f t="shared" si="131"/>
        <v>0</v>
      </c>
      <c r="O480" s="35">
        <f>SUMIF('Индекс локалицации'!A:A,'Тех отчет'!B480,'Индекс локалицации'!B:B)</f>
        <v>0</v>
      </c>
      <c r="P480" s="25" t="e">
        <f>AVERAGEIFS('Детализация отчётов'!W:W,'Детализация отчётов'!F:F,'Тех отчет'!B480,'Детализация отчётов'!J:J,"Продажа",'Детализация отчётов'!K:K,"Продажа")</f>
        <v>#DIV/0!</v>
      </c>
      <c r="Q480" s="23" t="e">
        <f>INDEX('Рейтинг по отзывам'!F:F,MATCH('Тех отчет'!B480,'Рейтинг по отзывам'!B:B,0))</f>
        <v>#N/A</v>
      </c>
      <c r="R480" s="26" t="e">
        <f>INDEX('рейтинг WB'!B:B,MATCH('Тех отчет'!B480,'рейтинг WB'!A:A,0))</f>
        <v>#N/A</v>
      </c>
      <c r="S480" s="27">
        <f>SUMIFS('Детализация отчётов'!AH:AH,'Детализация отчётов'!F:F,'Тех отчет'!B480,'Детализация отчётов'!J:J,"Продажа",'Детализация отчётов'!K:K,"Продажа")-SUMIFS('Детализация отчётов'!AH:AH,'Детализация отчётов'!F:F,'Тех отчет'!B480,'Детализация отчётов'!J:J,"Возврат",'Детализация отчётов'!K:K,"Возврат")</f>
        <v>0</v>
      </c>
      <c r="T480" s="23">
        <f>IFERROR(INDEX(Себестоимость!B:B,MATCH('Тех отчет'!B480,Себестоимость!A:A,0)),0)</f>
        <v>0</v>
      </c>
      <c r="U480" s="41" t="e">
        <f t="shared" si="132"/>
        <v>#DIV/0!</v>
      </c>
      <c r="V480" s="24">
        <f t="shared" si="133"/>
        <v>0</v>
      </c>
      <c r="W480" s="42">
        <f t="shared" si="134"/>
        <v>0</v>
      </c>
      <c r="X480" s="40" t="e">
        <f t="shared" si="135"/>
        <v>#DIV/0!</v>
      </c>
      <c r="Y480" s="23" t="e">
        <f>AVERAGEIFS('Детализация отчётов'!T:T,'Детализация отчётов'!F:F,'Тех отчет'!B480,'Детализация отчётов'!J:J,"Продажа",'Детализация отчётов'!K:K,"Продажа")</f>
        <v>#DIV/0!</v>
      </c>
      <c r="Z480" s="23">
        <f>SUMIF('Детализация отчётов'!F:F,'Тех отчет'!B480, 'Детализация отчётов'!AC:AC)</f>
        <v>0</v>
      </c>
    </row>
    <row r="481" spans="1:26">
      <c r="A481" s="23"/>
      <c r="B481" s="44" t="s">
        <v>617</v>
      </c>
      <c r="C481" s="24">
        <f>SUMIF(Продажи!F:F,'Тех отчет'!B481,Продажи!M:M)</f>
        <v>0</v>
      </c>
      <c r="D481" s="24">
        <f>SUMIF(Продажи!F:F,'Тех отчет'!B481,Продажи!L:L)</f>
        <v>0</v>
      </c>
      <c r="E481" s="24">
        <f>SUMIFS('Детализация отчётов'!T:T,'Детализация отчётов'!F:F,'Тех отчет'!B481,'Детализация отчётов'!J:J,"Продажа",'Детализация отчётов'!K:K,"Продажа")-SUMIFS('Детализация отчётов'!T:T,'Детализация отчётов'!F:F,'Тех отчет'!B481,'Детализация отчётов'!J:J,"Возврат",'Детализация отчётов'!K:K,"Возврат")</f>
        <v>0</v>
      </c>
      <c r="F481" s="24">
        <f>SUMIFS('Детализация отчётов'!N:N,'Детализация отчётов'!F:F,'Тех отчет'!B481,'Детализация отчётов'!J:J,"Продажа",'Детализация отчётов'!K:K,"Продажа")-SUMIFS('Детализация отчётов'!N:N,'Детализация отчётов'!F:F,'Тех отчет'!B481,'Детализация отчётов'!J:J,"Возврат",'Детализация отчётов'!K:K,"Возврат")</f>
        <v>0</v>
      </c>
      <c r="G481" s="24">
        <f>IFERROR(AVERAGEIFS('Детализация отчётов'!P:P,'Детализация отчётов'!F:F,'Тех отчет'!B481,'Детализация отчётов'!J:J,"Продажа",'Детализация отчётов'!K:K,"Продажа"),0)</f>
        <v>0</v>
      </c>
      <c r="H481" s="25" t="e">
        <f>INDEX('% выкупа'!B:B,MATCH(B481,'% выкупа'!A:A,0))</f>
        <v>#N/A</v>
      </c>
      <c r="I481" s="40">
        <f>IFERROR(INDEX(реклама!B:B,MATCH('Тех отчет'!B481,реклама!A:A,0)),0)</f>
        <v>0</v>
      </c>
      <c r="J481" s="24">
        <f>IFERROR(INDEX('Сумма по хранению'!B:B,MATCH(B481,'Сумма по хранению'!A:A,0)),0)</f>
        <v>0</v>
      </c>
      <c r="K481" s="24">
        <f>SUMIF('Детализация отчётов'!F:F,'Тех отчет'!B481, 'Детализация отчётов'!AK:AK)</f>
        <v>0</v>
      </c>
      <c r="L481" s="40" t="e">
        <f t="shared" ref="L481:L484" si="136">K481/F481</f>
        <v>#DIV/0!</v>
      </c>
      <c r="M481" s="24" t="e">
        <f>INDEX('Остатки по складам'!B:B,MATCH(B481,'Остатки по складам'!A:A,0))</f>
        <v>#N/A</v>
      </c>
      <c r="N481" s="40">
        <f t="shared" ref="N481:N484" si="137">IFERROR(M481/F481*7,0)</f>
        <v>0</v>
      </c>
      <c r="O481" s="35">
        <f>SUMIF('Индекс локалицации'!A:A,'Тех отчет'!B481,'Индекс локалицации'!B:B)</f>
        <v>0</v>
      </c>
      <c r="P481" s="25" t="e">
        <f>AVERAGEIFS('Детализация отчётов'!W:W,'Детализация отчётов'!F:F,'Тех отчет'!B481,'Детализация отчётов'!J:J,"Продажа",'Детализация отчётов'!K:K,"Продажа")</f>
        <v>#DIV/0!</v>
      </c>
      <c r="Q481" s="23" t="e">
        <f>INDEX('Рейтинг по отзывам'!F:F,MATCH('Тех отчет'!B481,'Рейтинг по отзывам'!B:B,0))</f>
        <v>#N/A</v>
      </c>
      <c r="R481" s="26" t="e">
        <f>INDEX('рейтинг WB'!B:B,MATCH('Тех отчет'!B481,'рейтинг WB'!A:A,0))</f>
        <v>#N/A</v>
      </c>
      <c r="S481" s="27">
        <f>SUMIFS('Детализация отчётов'!AH:AH,'Детализация отчётов'!F:F,'Тех отчет'!B481,'Детализация отчётов'!J:J,"Продажа",'Детализация отчётов'!K:K,"Продажа")-SUMIFS('Детализация отчётов'!AH:AH,'Детализация отчётов'!F:F,'Тех отчет'!B481,'Детализация отчётов'!J:J,"Возврат",'Детализация отчётов'!K:K,"Возврат")</f>
        <v>0</v>
      </c>
      <c r="T481" s="23">
        <f>IFERROR(INDEX(Себестоимость!B:B,MATCH('Тех отчет'!B481,Себестоимость!A:A,0)),0)</f>
        <v>0</v>
      </c>
      <c r="U481" s="41" t="e">
        <f t="shared" ref="U481:U484" si="138">V481/E481</f>
        <v>#DIV/0!</v>
      </c>
      <c r="V481" s="24">
        <f t="shared" ref="V481:V484" si="139">IFERROR(S481-I481-J481-K481-T481*F481-W481-Z481,0)</f>
        <v>0</v>
      </c>
      <c r="W481" s="42">
        <f t="shared" ref="W481:W484" si="140">(G481*F481)*$W$2</f>
        <v>0</v>
      </c>
      <c r="X481" s="40" t="e">
        <f t="shared" ref="X481:X484" si="141">V481/F481</f>
        <v>#DIV/0!</v>
      </c>
      <c r="Y481" s="23" t="e">
        <f>AVERAGEIFS('Детализация отчётов'!T:T,'Детализация отчётов'!F:F,'Тех отчет'!B481,'Детализация отчётов'!J:J,"Продажа",'Детализация отчётов'!K:K,"Продажа")</f>
        <v>#DIV/0!</v>
      </c>
      <c r="Z481" s="23">
        <f>SUMIF('Детализация отчётов'!F:F,'Тех отчет'!B481, 'Детализация отчётов'!AC:AC)</f>
        <v>0</v>
      </c>
    </row>
    <row r="482" spans="1:26">
      <c r="A482" s="29" t="s">
        <v>71</v>
      </c>
      <c r="B482" s="44" t="s">
        <v>618</v>
      </c>
      <c r="C482" s="24">
        <f>SUMIF(Продажи!F:F,'Тех отчет'!B482,Продажи!M:M)</f>
        <v>0</v>
      </c>
      <c r="D482" s="24">
        <f>SUMIF(Продажи!F:F,'Тех отчет'!B482,Продажи!L:L)</f>
        <v>0</v>
      </c>
      <c r="E482" s="24">
        <f>SUMIFS('Детализация отчётов'!T:T,'Детализация отчётов'!F:F,'Тех отчет'!B482,'Детализация отчётов'!J:J,"Продажа",'Детализация отчётов'!K:K,"Продажа")-SUMIFS('Детализация отчётов'!T:T,'Детализация отчётов'!F:F,'Тех отчет'!B482,'Детализация отчётов'!J:J,"Возврат",'Детализация отчётов'!K:K,"Возврат")</f>
        <v>0</v>
      </c>
      <c r="F482" s="24">
        <f>SUMIFS('Детализация отчётов'!N:N,'Детализация отчётов'!F:F,'Тех отчет'!B482,'Детализация отчётов'!J:J,"Продажа",'Детализация отчётов'!K:K,"Продажа")-SUMIFS('Детализация отчётов'!N:N,'Детализация отчётов'!F:F,'Тех отчет'!B482,'Детализация отчётов'!J:J,"Возврат",'Детализация отчётов'!K:K,"Возврат")</f>
        <v>0</v>
      </c>
      <c r="G482" s="24">
        <f>IFERROR(AVERAGEIFS('Детализация отчётов'!P:P,'Детализация отчётов'!F:F,'Тех отчет'!B482,'Детализация отчётов'!J:J,"Продажа",'Детализация отчётов'!K:K,"Продажа"),0)</f>
        <v>0</v>
      </c>
      <c r="H482" s="25" t="e">
        <f>INDEX('% выкупа'!B:B,MATCH(B482,'% выкупа'!A:A,0))</f>
        <v>#N/A</v>
      </c>
      <c r="I482" s="40">
        <f>IFERROR(INDEX(реклама!B:B,MATCH('Тех отчет'!B482,реклама!A:A,0)),0)</f>
        <v>0</v>
      </c>
      <c r="J482" s="24">
        <f>IFERROR(INDEX('Сумма по хранению'!B:B,MATCH(B482,'Сумма по хранению'!A:A,0)),0)</f>
        <v>0</v>
      </c>
      <c r="K482" s="24">
        <f>SUMIF('Детализация отчётов'!F:F,'Тех отчет'!B482, 'Детализация отчётов'!AK:AK)</f>
        <v>0</v>
      </c>
      <c r="L482" s="40" t="e">
        <f t="shared" si="136"/>
        <v>#DIV/0!</v>
      </c>
      <c r="M482" s="24" t="e">
        <f>INDEX('Остатки по складам'!B:B,MATCH(B482,'Остатки по складам'!A:A,0))</f>
        <v>#N/A</v>
      </c>
      <c r="N482" s="40">
        <f t="shared" si="137"/>
        <v>0</v>
      </c>
      <c r="O482" s="35">
        <f>SUMIF('Индекс локалицации'!A:A,'Тех отчет'!B482,'Индекс локалицации'!B:B)</f>
        <v>0</v>
      </c>
      <c r="P482" s="25" t="e">
        <f>AVERAGEIFS('Детализация отчётов'!W:W,'Детализация отчётов'!F:F,'Тех отчет'!B482,'Детализация отчётов'!J:J,"Продажа",'Детализация отчётов'!K:K,"Продажа")</f>
        <v>#DIV/0!</v>
      </c>
      <c r="Q482" s="23" t="e">
        <f>INDEX('Рейтинг по отзывам'!F:F,MATCH('Тех отчет'!B482,'Рейтинг по отзывам'!B:B,0))</f>
        <v>#N/A</v>
      </c>
      <c r="R482" s="26" t="e">
        <f>INDEX('рейтинг WB'!B:B,MATCH('Тех отчет'!B482,'рейтинг WB'!A:A,0))</f>
        <v>#N/A</v>
      </c>
      <c r="S482" s="27">
        <f>SUMIFS('Детализация отчётов'!AH:AH,'Детализация отчётов'!F:F,'Тех отчет'!B482,'Детализация отчётов'!J:J,"Продажа",'Детализация отчётов'!K:K,"Продажа")-SUMIFS('Детализация отчётов'!AH:AH,'Детализация отчётов'!F:F,'Тех отчет'!B482,'Детализация отчётов'!J:J,"Возврат",'Детализация отчётов'!K:K,"Возврат")</f>
        <v>0</v>
      </c>
      <c r="T482" s="23">
        <f>IFERROR(INDEX(Себестоимость!B:B,MATCH('Тех отчет'!B482,Себестоимость!A:A,0)),0)</f>
        <v>0</v>
      </c>
      <c r="U482" s="41" t="e">
        <f t="shared" si="138"/>
        <v>#DIV/0!</v>
      </c>
      <c r="V482" s="24">
        <f t="shared" si="139"/>
        <v>0</v>
      </c>
      <c r="W482" s="42">
        <f t="shared" si="140"/>
        <v>0</v>
      </c>
      <c r="X482" s="40" t="e">
        <f t="shared" si="141"/>
        <v>#DIV/0!</v>
      </c>
      <c r="Y482" s="23" t="e">
        <f>AVERAGEIFS('Детализация отчётов'!T:T,'Детализация отчётов'!F:F,'Тех отчет'!B482,'Детализация отчётов'!J:J,"Продажа",'Детализация отчётов'!K:K,"Продажа")</f>
        <v>#DIV/0!</v>
      </c>
      <c r="Z482" s="23">
        <f>SUMIF('Детализация отчётов'!F:F,'Тех отчет'!B482, 'Детализация отчётов'!AC:AC)</f>
        <v>0</v>
      </c>
    </row>
    <row r="483" spans="1:26">
      <c r="A483" s="29" t="s">
        <v>71</v>
      </c>
      <c r="B483" s="44" t="s">
        <v>619</v>
      </c>
      <c r="C483" s="24">
        <f>SUMIF(Продажи!F:F,'Тех отчет'!B483,Продажи!M:M)</f>
        <v>0</v>
      </c>
      <c r="D483" s="24">
        <f>SUMIF(Продажи!F:F,'Тех отчет'!B483,Продажи!L:L)</f>
        <v>0</v>
      </c>
      <c r="E483" s="24">
        <f>SUMIFS('Детализация отчётов'!T:T,'Детализация отчётов'!F:F,'Тех отчет'!B483,'Детализация отчётов'!J:J,"Продажа",'Детализация отчётов'!K:K,"Продажа")-SUMIFS('Детализация отчётов'!T:T,'Детализация отчётов'!F:F,'Тех отчет'!B483,'Детализация отчётов'!J:J,"Возврат",'Детализация отчётов'!K:K,"Возврат")</f>
        <v>0</v>
      </c>
      <c r="F483" s="24">
        <f>SUMIFS('Детализация отчётов'!N:N,'Детализация отчётов'!F:F,'Тех отчет'!B483,'Детализация отчётов'!J:J,"Продажа",'Детализация отчётов'!K:K,"Продажа")-SUMIFS('Детализация отчётов'!N:N,'Детализация отчётов'!F:F,'Тех отчет'!B483,'Детализация отчётов'!J:J,"Возврат",'Детализация отчётов'!K:K,"Возврат")</f>
        <v>0</v>
      </c>
      <c r="G483" s="24">
        <f>IFERROR(AVERAGEIFS('Детализация отчётов'!P:P,'Детализация отчётов'!F:F,'Тех отчет'!B483,'Детализация отчётов'!J:J,"Продажа",'Детализация отчётов'!K:K,"Продажа"),0)</f>
        <v>0</v>
      </c>
      <c r="H483" s="25" t="e">
        <f>INDEX('% выкупа'!B:B,MATCH(B483,'% выкупа'!A:A,0))</f>
        <v>#N/A</v>
      </c>
      <c r="I483" s="40">
        <f>IFERROR(INDEX(реклама!B:B,MATCH('Тех отчет'!B483,реклама!A:A,0)),0)</f>
        <v>0</v>
      </c>
      <c r="J483" s="24">
        <f>IFERROR(INDEX('Сумма по хранению'!B:B,MATCH(B483,'Сумма по хранению'!A:A,0)),0)</f>
        <v>0</v>
      </c>
      <c r="K483" s="24">
        <f>SUMIF('Детализация отчётов'!F:F,'Тех отчет'!B483, 'Детализация отчётов'!AK:AK)</f>
        <v>0</v>
      </c>
      <c r="L483" s="40" t="e">
        <f t="shared" si="136"/>
        <v>#DIV/0!</v>
      </c>
      <c r="M483" s="24" t="e">
        <f>INDEX('Остатки по складам'!B:B,MATCH(B483,'Остатки по складам'!A:A,0))</f>
        <v>#N/A</v>
      </c>
      <c r="N483" s="40">
        <f t="shared" si="137"/>
        <v>0</v>
      </c>
      <c r="O483" s="35">
        <f>SUMIF('Индекс локалицации'!A:A,'Тех отчет'!B483,'Индекс локалицации'!B:B)</f>
        <v>0</v>
      </c>
      <c r="P483" s="25" t="e">
        <f>AVERAGEIFS('Детализация отчётов'!W:W,'Детализация отчётов'!F:F,'Тех отчет'!B483,'Детализация отчётов'!J:J,"Продажа",'Детализация отчётов'!K:K,"Продажа")</f>
        <v>#DIV/0!</v>
      </c>
      <c r="Q483" s="23" t="e">
        <f>INDEX('Рейтинг по отзывам'!F:F,MATCH('Тех отчет'!B483,'Рейтинг по отзывам'!B:B,0))</f>
        <v>#N/A</v>
      </c>
      <c r="R483" s="26" t="e">
        <f>INDEX('рейтинг WB'!B:B,MATCH('Тех отчет'!B483,'рейтинг WB'!A:A,0))</f>
        <v>#N/A</v>
      </c>
      <c r="S483" s="27">
        <f>SUMIFS('Детализация отчётов'!AH:AH,'Детализация отчётов'!F:F,'Тех отчет'!B483,'Детализация отчётов'!J:J,"Продажа",'Детализация отчётов'!K:K,"Продажа")-SUMIFS('Детализация отчётов'!AH:AH,'Детализация отчётов'!F:F,'Тех отчет'!B483,'Детализация отчётов'!J:J,"Возврат",'Детализация отчётов'!K:K,"Возврат")</f>
        <v>0</v>
      </c>
      <c r="T483" s="23">
        <f>IFERROR(INDEX(Себестоимость!B:B,MATCH('Тех отчет'!B483,Себестоимость!A:A,0)),0)</f>
        <v>0</v>
      </c>
      <c r="U483" s="41" t="e">
        <f t="shared" si="138"/>
        <v>#DIV/0!</v>
      </c>
      <c r="V483" s="24">
        <f t="shared" si="139"/>
        <v>0</v>
      </c>
      <c r="W483" s="42">
        <f t="shared" si="140"/>
        <v>0</v>
      </c>
      <c r="X483" s="40" t="e">
        <f t="shared" si="141"/>
        <v>#DIV/0!</v>
      </c>
      <c r="Y483" s="23" t="e">
        <f>AVERAGEIFS('Детализация отчётов'!T:T,'Детализация отчётов'!F:F,'Тех отчет'!B483,'Детализация отчётов'!J:J,"Продажа",'Детализация отчётов'!K:K,"Продажа")</f>
        <v>#DIV/0!</v>
      </c>
      <c r="Z483" s="23">
        <f>SUMIF('Детализация отчётов'!F:F,'Тех отчет'!B483, 'Детализация отчётов'!AC:AC)</f>
        <v>0</v>
      </c>
    </row>
    <row r="484" spans="1:26">
      <c r="A484" s="29" t="s">
        <v>75</v>
      </c>
      <c r="B484" s="44" t="s">
        <v>620</v>
      </c>
      <c r="C484" s="24">
        <f>SUMIF(Продажи!F:F,'Тех отчет'!B484,Продажи!M:M)</f>
        <v>0</v>
      </c>
      <c r="D484" s="24">
        <f>SUMIF(Продажи!F:F,'Тех отчет'!B484,Продажи!L:L)</f>
        <v>0</v>
      </c>
      <c r="E484" s="24">
        <f>SUMIFS('Детализация отчётов'!T:T,'Детализация отчётов'!F:F,'Тех отчет'!B484,'Детализация отчётов'!J:J,"Продажа",'Детализация отчётов'!K:K,"Продажа")-SUMIFS('Детализация отчётов'!T:T,'Детализация отчётов'!F:F,'Тех отчет'!B484,'Детализация отчётов'!J:J,"Возврат",'Детализация отчётов'!K:K,"Возврат")</f>
        <v>0</v>
      </c>
      <c r="F484" s="24">
        <f>SUMIFS('Детализация отчётов'!N:N,'Детализация отчётов'!F:F,'Тех отчет'!B484,'Детализация отчётов'!J:J,"Продажа",'Детализация отчётов'!K:K,"Продажа")-SUMIFS('Детализация отчётов'!N:N,'Детализация отчётов'!F:F,'Тех отчет'!B484,'Детализация отчётов'!J:J,"Возврат",'Детализация отчётов'!K:K,"Возврат")</f>
        <v>0</v>
      </c>
      <c r="G484" s="24">
        <f>IFERROR(AVERAGEIFS('Детализация отчётов'!P:P,'Детализация отчётов'!F:F,'Тех отчет'!B484,'Детализация отчётов'!J:J,"Продажа",'Детализация отчётов'!K:K,"Продажа"),0)</f>
        <v>0</v>
      </c>
      <c r="H484" s="25" t="e">
        <f>INDEX('% выкупа'!B:B,MATCH(B484,'% выкупа'!A:A,0))</f>
        <v>#N/A</v>
      </c>
      <c r="I484" s="40">
        <f>IFERROR(INDEX(реклама!B:B,MATCH('Тех отчет'!B484,реклама!A:A,0)),0)</f>
        <v>0</v>
      </c>
      <c r="J484" s="24">
        <f>IFERROR(INDEX('Сумма по хранению'!B:B,MATCH(B484,'Сумма по хранению'!A:A,0)),0)</f>
        <v>0</v>
      </c>
      <c r="K484" s="24">
        <f>SUMIF('Детализация отчётов'!F:F,'Тех отчет'!B484, 'Детализация отчётов'!AK:AK)</f>
        <v>0</v>
      </c>
      <c r="L484" s="40" t="e">
        <f t="shared" si="136"/>
        <v>#DIV/0!</v>
      </c>
      <c r="M484" s="24" t="e">
        <f>INDEX('Остатки по складам'!B:B,MATCH(B484,'Остатки по складам'!A:A,0))</f>
        <v>#N/A</v>
      </c>
      <c r="N484" s="40">
        <f t="shared" si="137"/>
        <v>0</v>
      </c>
      <c r="O484" s="35">
        <f>SUMIF('Индекс локалицации'!A:A,'Тех отчет'!B484,'Индекс локалицации'!B:B)</f>
        <v>0</v>
      </c>
      <c r="P484" s="25" t="e">
        <f>AVERAGEIFS('Детализация отчётов'!W:W,'Детализация отчётов'!F:F,'Тех отчет'!B484,'Детализация отчётов'!J:J,"Продажа",'Детализация отчётов'!K:K,"Продажа")</f>
        <v>#DIV/0!</v>
      </c>
      <c r="Q484" s="23" t="e">
        <f>INDEX('Рейтинг по отзывам'!F:F,MATCH('Тех отчет'!B484,'Рейтинг по отзывам'!B:B,0))</f>
        <v>#N/A</v>
      </c>
      <c r="R484" s="26" t="e">
        <f>INDEX('рейтинг WB'!B:B,MATCH('Тех отчет'!B484,'рейтинг WB'!A:A,0))</f>
        <v>#N/A</v>
      </c>
      <c r="S484" s="27">
        <f>SUMIFS('Детализация отчётов'!AH:AH,'Детализация отчётов'!F:F,'Тех отчет'!B484,'Детализация отчётов'!J:J,"Продажа",'Детализация отчётов'!K:K,"Продажа")-SUMIFS('Детализация отчётов'!AH:AH,'Детализация отчётов'!F:F,'Тех отчет'!B484,'Детализация отчётов'!J:J,"Возврат",'Детализация отчётов'!K:K,"Возврат")</f>
        <v>0</v>
      </c>
      <c r="T484" s="23">
        <f>IFERROR(INDEX(Себестоимость!B:B,MATCH('Тех отчет'!B484,Себестоимость!A:A,0)),0)</f>
        <v>0</v>
      </c>
      <c r="U484" s="41" t="e">
        <f t="shared" si="138"/>
        <v>#DIV/0!</v>
      </c>
      <c r="V484" s="24">
        <f t="shared" si="139"/>
        <v>0</v>
      </c>
      <c r="W484" s="42">
        <f t="shared" si="140"/>
        <v>0</v>
      </c>
      <c r="X484" s="40" t="e">
        <f t="shared" si="141"/>
        <v>#DIV/0!</v>
      </c>
      <c r="Y484" s="23" t="e">
        <f>AVERAGEIFS('Детализация отчётов'!T:T,'Детализация отчётов'!F:F,'Тех отчет'!B484,'Детализация отчётов'!J:J,"Продажа",'Детализация отчётов'!K:K,"Продажа")</f>
        <v>#DIV/0!</v>
      </c>
      <c r="Z484" s="23">
        <f>SUMIF('Детализация отчётов'!F:F,'Тех отчет'!B484, 'Детализация отчётов'!AC:AC)</f>
        <v>0</v>
      </c>
    </row>
    <row r="485" spans="1:26" ht="27">
      <c r="A485" s="23" t="s">
        <v>75</v>
      </c>
      <c r="B485" s="44" t="s">
        <v>621</v>
      </c>
      <c r="C485" s="24">
        <f>SUMIF(Продажи!F:F,'Тех отчет'!B485,Продажи!M:M)</f>
        <v>0</v>
      </c>
      <c r="D485" s="24">
        <f>SUMIF(Продажи!F:F,'Тех отчет'!B485,Продажи!L:L)</f>
        <v>0</v>
      </c>
      <c r="E485" s="24">
        <f>SUMIFS('Детализация отчётов'!T:T,'Детализация отчётов'!F:F,'Тех отчет'!B485,'Детализация отчётов'!J:J,"Продажа",'Детализация отчётов'!K:K,"Продажа")-SUMIFS('Детализация отчётов'!T:T,'Детализация отчётов'!F:F,'Тех отчет'!B485,'Детализация отчётов'!J:J,"Возврат",'Детализация отчётов'!K:K,"Возврат")</f>
        <v>0</v>
      </c>
      <c r="F485" s="24">
        <f>SUMIFS('Детализация отчётов'!N:N,'Детализация отчётов'!F:F,'Тех отчет'!B485,'Детализация отчётов'!J:J,"Продажа",'Детализация отчётов'!K:K,"Продажа")-SUMIFS('Детализация отчётов'!N:N,'Детализация отчётов'!F:F,'Тех отчет'!B485,'Детализация отчётов'!J:J,"Возврат",'Детализация отчётов'!K:K,"Возврат")</f>
        <v>0</v>
      </c>
      <c r="G485" s="24">
        <f>IFERROR(AVERAGEIFS('Детализация отчётов'!P:P,'Детализация отчётов'!F:F,'Тех отчет'!B485,'Детализация отчётов'!J:J,"Продажа",'Детализация отчётов'!K:K,"Продажа"),0)</f>
        <v>0</v>
      </c>
      <c r="H485" s="25" t="e">
        <f>INDEX('% выкупа'!B:B,MATCH(B485,'% выкупа'!A:A,0))</f>
        <v>#N/A</v>
      </c>
      <c r="I485" s="40">
        <f>IFERROR(INDEX(реклама!B:B,MATCH('Тех отчет'!B485,реклама!A:A,0)),0)</f>
        <v>0</v>
      </c>
      <c r="J485" s="24">
        <f>IFERROR(INDEX('Сумма по хранению'!B:B,MATCH(B485,'Сумма по хранению'!A:A,0)),0)</f>
        <v>0</v>
      </c>
      <c r="K485" s="24">
        <f>SUMIF('Детализация отчётов'!F:F,'Тех отчет'!B485, 'Детализация отчётов'!AK:AK)</f>
        <v>0</v>
      </c>
      <c r="L485" s="40" t="e">
        <f t="shared" ref="L485" si="142">K485/F485</f>
        <v>#DIV/0!</v>
      </c>
      <c r="M485" s="24" t="e">
        <f>INDEX('Остатки по складам'!B:B,MATCH(B485,'Остатки по складам'!A:A,0))</f>
        <v>#N/A</v>
      </c>
      <c r="N485" s="40">
        <f t="shared" ref="N485" si="143">IFERROR(M485/F485*7,0)</f>
        <v>0</v>
      </c>
      <c r="O485" s="35">
        <f>SUMIF('Индекс локалицации'!A:A,'Тех отчет'!B485,'Индекс локалицации'!B:B)</f>
        <v>0</v>
      </c>
      <c r="P485" s="25" t="e">
        <f>AVERAGEIFS('Детализация отчётов'!W:W,'Детализация отчётов'!F:F,'Тех отчет'!B485,'Детализация отчётов'!J:J,"Продажа",'Детализация отчётов'!K:K,"Продажа")</f>
        <v>#DIV/0!</v>
      </c>
      <c r="Q485" s="23" t="e">
        <f>INDEX('Рейтинг по отзывам'!F:F,MATCH('Тех отчет'!B485,'Рейтинг по отзывам'!B:B,0))</f>
        <v>#N/A</v>
      </c>
      <c r="R485" s="26" t="e">
        <f>INDEX('рейтинг WB'!B:B,MATCH('Тех отчет'!B485,'рейтинг WB'!A:A,0))</f>
        <v>#N/A</v>
      </c>
      <c r="S485" s="27">
        <f>SUMIFS('Детализация отчётов'!AH:AH,'Детализация отчётов'!F:F,'Тех отчет'!B485,'Детализация отчётов'!J:J,"Продажа",'Детализация отчётов'!K:K,"Продажа")-SUMIFS('Детализация отчётов'!AH:AH,'Детализация отчётов'!F:F,'Тех отчет'!B485,'Детализация отчётов'!J:J,"Возврат",'Детализация отчётов'!K:K,"Возврат")</f>
        <v>0</v>
      </c>
      <c r="T485" s="23">
        <f>IFERROR(INDEX(Себестоимость!B:B,MATCH('Тех отчет'!B485,Себестоимость!A:A,0)),0)</f>
        <v>0</v>
      </c>
      <c r="U485" s="41" t="e">
        <f t="shared" ref="U485" si="144">V485/E485</f>
        <v>#DIV/0!</v>
      </c>
      <c r="V485" s="24">
        <f t="shared" ref="V485" si="145">IFERROR(S485-I485-J485-K485-T485*F485-W485-Z485,0)</f>
        <v>0</v>
      </c>
      <c r="W485" s="42">
        <f t="shared" ref="W485" si="146">(G485*F485)*$W$2</f>
        <v>0</v>
      </c>
      <c r="X485" s="40" t="e">
        <f t="shared" ref="X485" si="147">V485/F485</f>
        <v>#DIV/0!</v>
      </c>
      <c r="Y485" s="23" t="e">
        <f>AVERAGEIFS('Детализация отчётов'!T:T,'Детализация отчётов'!F:F,'Тех отчет'!B485,'Детализация отчётов'!J:J,"Продажа",'Детализация отчётов'!K:K,"Продажа")</f>
        <v>#DIV/0!</v>
      </c>
      <c r="Z485" s="23">
        <f>SUMIF('Детализация отчётов'!F:F,'Тех отчет'!B485, 'Детализация отчётов'!AC:AC)</f>
        <v>0</v>
      </c>
    </row>
    <row r="486" spans="1:26">
      <c r="A486" s="52" t="s">
        <v>71</v>
      </c>
      <c r="B486" s="44" t="s">
        <v>622</v>
      </c>
      <c r="C486" s="24">
        <f>SUMIF(Продажи!F:F,'Тех отчет'!B486,Продажи!M:M)</f>
        <v>0</v>
      </c>
      <c r="D486" s="24">
        <f>SUMIF(Продажи!F:F,'Тех отчет'!B486,Продажи!L:L)</f>
        <v>0</v>
      </c>
      <c r="E486" s="24">
        <f>SUMIFS('Детализация отчётов'!T:T,'Детализация отчётов'!F:F,'Тех отчет'!B486,'Детализация отчётов'!J:J,"Продажа",'Детализация отчётов'!K:K,"Продажа")-SUMIFS('Детализация отчётов'!T:T,'Детализация отчётов'!F:F,'Тех отчет'!B486,'Детализация отчётов'!J:J,"Возврат",'Детализация отчётов'!K:K,"Возврат")</f>
        <v>0</v>
      </c>
      <c r="F486" s="24">
        <f>SUMIFS('Детализация отчётов'!N:N,'Детализация отчётов'!F:F,'Тех отчет'!B486,'Детализация отчётов'!J:J,"Продажа",'Детализация отчётов'!K:K,"Продажа")-SUMIFS('Детализация отчётов'!N:N,'Детализация отчётов'!F:F,'Тех отчет'!B486,'Детализация отчётов'!J:J,"Возврат",'Детализация отчётов'!K:K,"Возврат")</f>
        <v>0</v>
      </c>
      <c r="G486" s="24">
        <f>IFERROR(AVERAGEIFS('Детализация отчётов'!P:P,'Детализация отчётов'!F:F,'Тех отчет'!B486,'Детализация отчётов'!J:J,"Продажа",'Детализация отчётов'!K:K,"Продажа"),0)</f>
        <v>0</v>
      </c>
      <c r="H486" s="25" t="e">
        <f>INDEX('% выкупа'!B:B,MATCH(B486,'% выкупа'!A:A,0))</f>
        <v>#N/A</v>
      </c>
      <c r="I486" s="40">
        <f>IFERROR(INDEX(реклама!B:B,MATCH('Тех отчет'!B486,реклама!A:A,0)),0)</f>
        <v>0</v>
      </c>
      <c r="J486" s="24">
        <f>IFERROR(INDEX('Сумма по хранению'!B:B,MATCH(B486,'Сумма по хранению'!A:A,0)),0)</f>
        <v>0</v>
      </c>
      <c r="K486" s="24">
        <f>SUMIF('Детализация отчётов'!F:F,'Тех отчет'!B486, 'Детализация отчётов'!AK:AK)</f>
        <v>0</v>
      </c>
      <c r="L486" s="40" t="e">
        <f t="shared" ref="L486" si="148">K486/F486</f>
        <v>#DIV/0!</v>
      </c>
      <c r="M486" s="24" t="e">
        <f>INDEX('Остатки по складам'!B:B,MATCH(B486,'Остатки по складам'!A:A,0))</f>
        <v>#N/A</v>
      </c>
      <c r="N486" s="40">
        <f t="shared" ref="N486" si="149">IFERROR(M486/F486*7,0)</f>
        <v>0</v>
      </c>
      <c r="O486" s="35">
        <f>SUMIF('Индекс локалицации'!A:A,'Тех отчет'!B486,'Индекс локалицации'!B:B)</f>
        <v>0</v>
      </c>
      <c r="P486" s="25" t="e">
        <f>AVERAGEIFS('Детализация отчётов'!W:W,'Детализация отчётов'!F:F,'Тех отчет'!B486,'Детализация отчётов'!J:J,"Продажа",'Детализация отчётов'!K:K,"Продажа")</f>
        <v>#DIV/0!</v>
      </c>
      <c r="Q486" s="23" t="e">
        <f>INDEX('Рейтинг по отзывам'!F:F,MATCH('Тех отчет'!B486,'Рейтинг по отзывам'!B:B,0))</f>
        <v>#N/A</v>
      </c>
      <c r="R486" s="26" t="e">
        <f>INDEX('рейтинг WB'!B:B,MATCH('Тех отчет'!B486,'рейтинг WB'!A:A,0))</f>
        <v>#N/A</v>
      </c>
      <c r="S486" s="27">
        <f>SUMIFS('Детализация отчётов'!AH:AH,'Детализация отчётов'!F:F,'Тех отчет'!B486,'Детализация отчётов'!J:J,"Продажа",'Детализация отчётов'!K:K,"Продажа")-SUMIFS('Детализация отчётов'!AH:AH,'Детализация отчётов'!F:F,'Тех отчет'!B486,'Детализация отчётов'!J:J,"Возврат",'Детализация отчётов'!K:K,"Возврат")</f>
        <v>0</v>
      </c>
      <c r="T486" s="23">
        <f>IFERROR(INDEX(Себестоимость!B:B,MATCH('Тех отчет'!B486,Себестоимость!A:A,0)),0)</f>
        <v>0</v>
      </c>
      <c r="U486" s="41" t="e">
        <f t="shared" ref="U486" si="150">V486/E486</f>
        <v>#DIV/0!</v>
      </c>
      <c r="V486" s="24">
        <f t="shared" ref="V486" si="151">IFERROR(S486-I486-J486-K486-T486*F486-W486-Z486,0)</f>
        <v>0</v>
      </c>
      <c r="W486" s="42">
        <f t="shared" ref="W486" si="152">(G486*F486)*$W$2</f>
        <v>0</v>
      </c>
      <c r="X486" s="40" t="e">
        <f t="shared" ref="X486" si="153">V486/F486</f>
        <v>#DIV/0!</v>
      </c>
      <c r="Y486" s="23" t="e">
        <f>AVERAGEIFS('Детализация отчётов'!T:T,'Детализация отчётов'!F:F,'Тех отчет'!B486,'Детализация отчётов'!J:J,"Продажа",'Детализация отчётов'!K:K,"Продажа")</f>
        <v>#DIV/0!</v>
      </c>
      <c r="Z486" s="23">
        <f>SUMIF('Детализация отчётов'!F:F,'Тех отчет'!B486, 'Детализация отчётов'!AC:AC)</f>
        <v>0</v>
      </c>
    </row>
    <row r="487" spans="1:26">
      <c r="A487" s="52" t="s">
        <v>39</v>
      </c>
      <c r="B487" s="44" t="s">
        <v>623</v>
      </c>
      <c r="C487" s="24">
        <f>SUMIF(Продажи!F:F,'Тех отчет'!B487,Продажи!M:M)</f>
        <v>0</v>
      </c>
      <c r="D487" s="24">
        <f>SUMIF(Продажи!F:F,'Тех отчет'!B487,Продажи!L:L)</f>
        <v>0</v>
      </c>
      <c r="E487" s="24">
        <f>SUMIFS('Детализация отчётов'!T:T,'Детализация отчётов'!F:F,'Тех отчет'!B487,'Детализация отчётов'!J:J,"Продажа",'Детализация отчётов'!K:K,"Продажа")-SUMIFS('Детализация отчётов'!T:T,'Детализация отчётов'!F:F,'Тех отчет'!B487,'Детализация отчётов'!J:J,"Возврат",'Детализация отчётов'!K:K,"Возврат")</f>
        <v>0</v>
      </c>
      <c r="F487" s="24">
        <f>SUMIFS('Детализация отчётов'!N:N,'Детализация отчётов'!F:F,'Тех отчет'!B487,'Детализация отчётов'!J:J,"Продажа",'Детализация отчётов'!K:K,"Продажа")-SUMIFS('Детализация отчётов'!N:N,'Детализация отчётов'!F:F,'Тех отчет'!B487,'Детализация отчётов'!J:J,"Возврат",'Детализация отчётов'!K:K,"Возврат")</f>
        <v>0</v>
      </c>
      <c r="G487" s="24">
        <f>IFERROR(AVERAGEIFS('Детализация отчётов'!P:P,'Детализация отчётов'!F:F,'Тех отчет'!B487,'Детализация отчётов'!J:J,"Продажа",'Детализация отчётов'!K:K,"Продажа"),0)</f>
        <v>0</v>
      </c>
      <c r="H487" s="25" t="e">
        <f>INDEX('% выкупа'!B:B,MATCH(B487,'% выкупа'!A:A,0))</f>
        <v>#N/A</v>
      </c>
      <c r="I487" s="40">
        <f>IFERROR(INDEX(реклама!B:B,MATCH('Тех отчет'!B487,реклама!A:A,0)),0)</f>
        <v>0</v>
      </c>
      <c r="J487" s="24">
        <f>IFERROR(INDEX('Сумма по хранению'!B:B,MATCH(B487,'Сумма по хранению'!A:A,0)),0)</f>
        <v>0</v>
      </c>
      <c r="K487" s="24">
        <f>SUMIF('Детализация отчётов'!F:F,'Тех отчет'!B487, 'Детализация отчётов'!AK:AK)</f>
        <v>0</v>
      </c>
      <c r="L487" s="40" t="e">
        <f t="shared" ref="L487:L488" si="154">K487/F487</f>
        <v>#DIV/0!</v>
      </c>
      <c r="M487" s="24" t="e">
        <f>INDEX('Остатки по складам'!B:B,MATCH(B487,'Остатки по складам'!A:A,0))</f>
        <v>#N/A</v>
      </c>
      <c r="N487" s="40">
        <f t="shared" ref="N487:N488" si="155">IFERROR(M487/F487*7,0)</f>
        <v>0</v>
      </c>
      <c r="O487" s="35">
        <f>SUMIF('Индекс локалицации'!A:A,'Тех отчет'!B487,'Индекс локалицации'!B:B)</f>
        <v>0</v>
      </c>
      <c r="P487" s="25" t="e">
        <f>AVERAGEIFS('Детализация отчётов'!W:W,'Детализация отчётов'!F:F,'Тех отчет'!B487,'Детализация отчётов'!J:J,"Продажа",'Детализация отчётов'!K:K,"Продажа")</f>
        <v>#DIV/0!</v>
      </c>
      <c r="Q487" s="23" t="e">
        <f>INDEX('Рейтинг по отзывам'!F:F,MATCH('Тех отчет'!B487,'Рейтинг по отзывам'!B:B,0))</f>
        <v>#N/A</v>
      </c>
      <c r="R487" s="26" t="e">
        <f>INDEX('рейтинг WB'!B:B,MATCH('Тех отчет'!B487,'рейтинг WB'!A:A,0))</f>
        <v>#N/A</v>
      </c>
      <c r="S487" s="27">
        <f>SUMIFS('Детализация отчётов'!AH:AH,'Детализация отчётов'!F:F,'Тех отчет'!B487,'Детализация отчётов'!J:J,"Продажа",'Детализация отчётов'!K:K,"Продажа")-SUMIFS('Детализация отчётов'!AH:AH,'Детализация отчётов'!F:F,'Тех отчет'!B487,'Детализация отчётов'!J:J,"Возврат",'Детализация отчётов'!K:K,"Возврат")</f>
        <v>0</v>
      </c>
      <c r="T487" s="23">
        <f>IFERROR(INDEX(Себестоимость!B:B,MATCH('Тех отчет'!B487,Себестоимость!A:A,0)),0)</f>
        <v>0</v>
      </c>
      <c r="U487" s="41" t="e">
        <f t="shared" ref="U487:U488" si="156">V487/E487</f>
        <v>#DIV/0!</v>
      </c>
      <c r="V487" s="24">
        <f t="shared" ref="V487:V488" si="157">IFERROR(S487-I487-J487-K487-T487*F487-W487-Z487,0)</f>
        <v>0</v>
      </c>
      <c r="W487" s="42">
        <f t="shared" ref="W487:W488" si="158">(G487*F487)*$W$2</f>
        <v>0</v>
      </c>
      <c r="X487" s="40" t="e">
        <f t="shared" ref="X487:X488" si="159">V487/F487</f>
        <v>#DIV/0!</v>
      </c>
      <c r="Y487" s="23" t="e">
        <f>AVERAGEIFS('Детализация отчётов'!T:T,'Детализация отчётов'!F:F,'Тех отчет'!B487,'Детализация отчётов'!J:J,"Продажа",'Детализация отчётов'!K:K,"Продажа")</f>
        <v>#DIV/0!</v>
      </c>
      <c r="Z487" s="23">
        <f>SUMIF('Детализация отчётов'!F:F,'Тех отчет'!B487, 'Детализация отчётов'!AC:AC)</f>
        <v>0</v>
      </c>
    </row>
    <row r="488" spans="1:26">
      <c r="A488" s="52" t="s">
        <v>624</v>
      </c>
      <c r="B488" s="44" t="s">
        <v>625</v>
      </c>
      <c r="C488" s="24">
        <f>SUMIF(Продажи!F:F,'Тех отчет'!B488,Продажи!M:M)</f>
        <v>0</v>
      </c>
      <c r="D488" s="24">
        <f>SUMIF(Продажи!F:F,'Тех отчет'!B488,Продажи!L:L)</f>
        <v>0</v>
      </c>
      <c r="E488" s="24">
        <f>SUMIFS('Детализация отчётов'!T:T,'Детализация отчётов'!F:F,'Тех отчет'!B488,'Детализация отчётов'!J:J,"Продажа",'Детализация отчётов'!K:K,"Продажа")-SUMIFS('Детализация отчётов'!T:T,'Детализация отчётов'!F:F,'Тех отчет'!B488,'Детализация отчётов'!J:J,"Возврат",'Детализация отчётов'!K:K,"Возврат")</f>
        <v>0</v>
      </c>
      <c r="F488" s="24">
        <f>SUMIFS('Детализация отчётов'!N:N,'Детализация отчётов'!F:F,'Тех отчет'!B488,'Детализация отчётов'!J:J,"Продажа",'Детализация отчётов'!K:K,"Продажа")-SUMIFS('Детализация отчётов'!N:N,'Детализация отчётов'!F:F,'Тех отчет'!B488,'Детализация отчётов'!J:J,"Возврат",'Детализация отчётов'!K:K,"Возврат")</f>
        <v>0</v>
      </c>
      <c r="G488" s="24">
        <f>IFERROR(AVERAGEIFS('Детализация отчётов'!P:P,'Детализация отчётов'!F:F,'Тех отчет'!B488,'Детализация отчётов'!J:J,"Продажа",'Детализация отчётов'!K:K,"Продажа"),0)</f>
        <v>0</v>
      </c>
      <c r="H488" s="25" t="e">
        <f>INDEX('% выкупа'!B:B,MATCH(B488,'% выкупа'!A:A,0))</f>
        <v>#N/A</v>
      </c>
      <c r="I488" s="40">
        <f>IFERROR(INDEX(реклама!B:B,MATCH('Тех отчет'!B488,реклама!A:A,0)),0)</f>
        <v>0</v>
      </c>
      <c r="J488" s="24">
        <f>IFERROR(INDEX('Сумма по хранению'!B:B,MATCH(B488,'Сумма по хранению'!A:A,0)),0)</f>
        <v>0</v>
      </c>
      <c r="K488" s="24">
        <f>SUMIF('Детализация отчётов'!F:F,'Тех отчет'!B488, 'Детализация отчётов'!AK:AK)</f>
        <v>0</v>
      </c>
      <c r="L488" s="40" t="e">
        <f t="shared" si="154"/>
        <v>#DIV/0!</v>
      </c>
      <c r="M488" s="24" t="e">
        <f>INDEX('Остатки по складам'!B:B,MATCH(B488,'Остатки по складам'!A:A,0))</f>
        <v>#N/A</v>
      </c>
      <c r="N488" s="40">
        <f t="shared" si="155"/>
        <v>0</v>
      </c>
      <c r="O488" s="35">
        <f>SUMIF('Индекс локалицации'!A:A,'Тех отчет'!B488,'Индекс локалицации'!B:B)</f>
        <v>0</v>
      </c>
      <c r="P488" s="25" t="e">
        <f>AVERAGEIFS('Детализация отчётов'!W:W,'Детализация отчётов'!F:F,'Тех отчет'!B488,'Детализация отчётов'!J:J,"Продажа",'Детализация отчётов'!K:K,"Продажа")</f>
        <v>#DIV/0!</v>
      </c>
      <c r="Q488" s="23" t="e">
        <f>INDEX('Рейтинг по отзывам'!F:F,MATCH('Тех отчет'!B488,'Рейтинг по отзывам'!B:B,0))</f>
        <v>#N/A</v>
      </c>
      <c r="R488" s="26" t="e">
        <f>INDEX('рейтинг WB'!B:B,MATCH('Тех отчет'!B488,'рейтинг WB'!A:A,0))</f>
        <v>#N/A</v>
      </c>
      <c r="S488" s="27">
        <f>SUMIFS('Детализация отчётов'!AH:AH,'Детализация отчётов'!F:F,'Тех отчет'!B488,'Детализация отчётов'!J:J,"Продажа",'Детализация отчётов'!K:K,"Продажа")-SUMIFS('Детализация отчётов'!AH:AH,'Детализация отчётов'!F:F,'Тех отчет'!B488,'Детализация отчётов'!J:J,"Возврат",'Детализация отчётов'!K:K,"Возврат")</f>
        <v>0</v>
      </c>
      <c r="T488" s="23">
        <f>IFERROR(INDEX(Себестоимость!B:B,MATCH('Тех отчет'!B488,Себестоимость!A:A,0)),0)</f>
        <v>0</v>
      </c>
      <c r="U488" s="41" t="e">
        <f t="shared" si="156"/>
        <v>#DIV/0!</v>
      </c>
      <c r="V488" s="24">
        <f t="shared" si="157"/>
        <v>0</v>
      </c>
      <c r="W488" s="42">
        <f t="shared" si="158"/>
        <v>0</v>
      </c>
      <c r="X488" s="40" t="e">
        <f t="shared" si="159"/>
        <v>#DIV/0!</v>
      </c>
      <c r="Y488" s="23" t="e">
        <f>AVERAGEIFS('Детализация отчётов'!T:T,'Детализация отчётов'!F:F,'Тех отчет'!B488,'Детализация отчётов'!J:J,"Продажа",'Детализация отчётов'!K:K,"Продажа")</f>
        <v>#DIV/0!</v>
      </c>
      <c r="Z488" s="23">
        <f>SUMIF('Детализация отчётов'!F:F,'Тех отчет'!B488, 'Детализация отчётов'!AC:AC)</f>
        <v>0</v>
      </c>
    </row>
    <row r="489" spans="1:26">
      <c r="A489" s="29" t="s">
        <v>71</v>
      </c>
      <c r="B489" s="44" t="s">
        <v>626</v>
      </c>
      <c r="C489" s="24">
        <f>SUMIF(Продажи!F:F,'Тех отчет'!B489,Продажи!M:M)</f>
        <v>0</v>
      </c>
      <c r="D489" s="24">
        <f>SUMIF(Продажи!F:F,'Тех отчет'!B489,Продажи!L:L)</f>
        <v>0</v>
      </c>
      <c r="E489" s="24">
        <f>SUMIFS('Детализация отчётов'!T:T,'Детализация отчётов'!F:F,'Тех отчет'!B489,'Детализация отчётов'!J:J,"Продажа",'Детализация отчётов'!K:K,"Продажа")-SUMIFS('Детализация отчётов'!T:T,'Детализация отчётов'!F:F,'Тех отчет'!B489,'Детализация отчётов'!J:J,"Возврат",'Детализация отчётов'!K:K,"Возврат")</f>
        <v>0</v>
      </c>
      <c r="F489" s="24">
        <f>SUMIFS('Детализация отчётов'!N:N,'Детализация отчётов'!F:F,'Тех отчет'!B489,'Детализация отчётов'!J:J,"Продажа",'Детализация отчётов'!K:K,"Продажа")-SUMIFS('Детализация отчётов'!N:N,'Детализация отчётов'!F:F,'Тех отчет'!B489,'Детализация отчётов'!J:J,"Возврат",'Детализация отчётов'!K:K,"Возврат")</f>
        <v>0</v>
      </c>
      <c r="G489" s="24">
        <f>IFERROR(AVERAGEIFS('Детализация отчётов'!P:P,'Детализация отчётов'!F:F,'Тех отчет'!B489,'Детализация отчётов'!J:J,"Продажа",'Детализация отчётов'!K:K,"Продажа"),0)</f>
        <v>0</v>
      </c>
      <c r="H489" s="25" t="e">
        <f>INDEX('% выкупа'!B:B,MATCH(B489,'% выкупа'!A:A,0))</f>
        <v>#N/A</v>
      </c>
      <c r="I489" s="40">
        <f>IFERROR(INDEX(реклама!B:B,MATCH('Тех отчет'!B489,реклама!A:A,0)),0)</f>
        <v>0</v>
      </c>
      <c r="J489" s="24">
        <f>IFERROR(INDEX('Сумма по хранению'!B:B,MATCH(B489,'Сумма по хранению'!A:A,0)),0)</f>
        <v>0</v>
      </c>
      <c r="K489" s="24">
        <f>SUMIF('Детализация отчётов'!F:F,'Тех отчет'!B489, 'Детализация отчётов'!AK:AK)</f>
        <v>0</v>
      </c>
      <c r="L489" s="40" t="e">
        <f t="shared" ref="L489:L490" si="160">K489/F489</f>
        <v>#DIV/0!</v>
      </c>
      <c r="M489" s="24" t="e">
        <f>INDEX('Остатки по складам'!B:B,MATCH(B489,'Остатки по складам'!A:A,0))</f>
        <v>#N/A</v>
      </c>
      <c r="N489" s="40">
        <f t="shared" ref="N489:N490" si="161">IFERROR(M489/F489*7,0)</f>
        <v>0</v>
      </c>
      <c r="O489" s="35">
        <f>SUMIF('Индекс локалицации'!A:A,'Тех отчет'!B489,'Индекс локалицации'!B:B)</f>
        <v>0</v>
      </c>
      <c r="P489" s="25" t="e">
        <f>AVERAGEIFS('Детализация отчётов'!W:W,'Детализация отчётов'!F:F,'Тех отчет'!B489,'Детализация отчётов'!J:J,"Продажа",'Детализация отчётов'!K:K,"Продажа")</f>
        <v>#DIV/0!</v>
      </c>
      <c r="Q489" s="23" t="e">
        <f>INDEX('Рейтинг по отзывам'!F:F,MATCH('Тех отчет'!B489,'Рейтинг по отзывам'!B:B,0))</f>
        <v>#N/A</v>
      </c>
      <c r="R489" s="26" t="e">
        <f>INDEX('рейтинг WB'!B:B,MATCH('Тех отчет'!B489,'рейтинг WB'!A:A,0))</f>
        <v>#N/A</v>
      </c>
      <c r="S489" s="27">
        <f>SUMIFS('Детализация отчётов'!AH:AH,'Детализация отчётов'!F:F,'Тех отчет'!B489,'Детализация отчётов'!J:J,"Продажа",'Детализация отчётов'!K:K,"Продажа")-SUMIFS('Детализация отчётов'!AH:AH,'Детализация отчётов'!F:F,'Тех отчет'!B489,'Детализация отчётов'!J:J,"Возврат",'Детализация отчётов'!K:K,"Возврат")</f>
        <v>0</v>
      </c>
      <c r="T489" s="23">
        <f>IFERROR(INDEX(Себестоимость!B:B,MATCH('Тех отчет'!B489,Себестоимость!A:A,0)),0)</f>
        <v>0</v>
      </c>
      <c r="U489" s="41" t="e">
        <f t="shared" ref="U489:U490" si="162">V489/E489</f>
        <v>#DIV/0!</v>
      </c>
      <c r="V489" s="24">
        <f t="shared" ref="V489:V490" si="163">IFERROR(S489-I489-J489-K489-T489*F489-W489-Z489,0)</f>
        <v>0</v>
      </c>
      <c r="W489" s="42">
        <f t="shared" ref="W489:W490" si="164">(G489*F489)*$W$2</f>
        <v>0</v>
      </c>
      <c r="X489" s="40" t="e">
        <f t="shared" ref="X489:X490" si="165">V489/F489</f>
        <v>#DIV/0!</v>
      </c>
      <c r="Y489" s="23" t="e">
        <f>AVERAGEIFS('Детализация отчётов'!T:T,'Детализация отчётов'!F:F,'Тех отчет'!B489,'Детализация отчётов'!J:J,"Продажа",'Детализация отчётов'!K:K,"Продажа")</f>
        <v>#DIV/0!</v>
      </c>
      <c r="Z489" s="23">
        <f>SUMIF('Детализация отчётов'!F:F,'Тех отчет'!B489, 'Детализация отчётов'!AC:AC)</f>
        <v>0</v>
      </c>
    </row>
    <row r="490" spans="1:26">
      <c r="A490" s="29" t="s">
        <v>627</v>
      </c>
      <c r="B490" s="44" t="s">
        <v>628</v>
      </c>
      <c r="C490" s="24">
        <f>SUMIF(Продажи!F:F,'Тех отчет'!B490,Продажи!M:M)</f>
        <v>0</v>
      </c>
      <c r="D490" s="24">
        <f>SUMIF(Продажи!F:F,'Тех отчет'!B490,Продажи!L:L)</f>
        <v>0</v>
      </c>
      <c r="E490" s="24">
        <f>SUMIFS('Детализация отчётов'!T:T,'Детализация отчётов'!F:F,'Тех отчет'!B490,'Детализация отчётов'!J:J,"Продажа",'Детализация отчётов'!K:K,"Продажа")-SUMIFS('Детализация отчётов'!T:T,'Детализация отчётов'!F:F,'Тех отчет'!B490,'Детализация отчётов'!J:J,"Возврат",'Детализация отчётов'!K:K,"Возврат")</f>
        <v>0</v>
      </c>
      <c r="F490" s="24">
        <f>SUMIFS('Детализация отчётов'!N:N,'Детализация отчётов'!F:F,'Тех отчет'!B490,'Детализация отчётов'!J:J,"Продажа",'Детализация отчётов'!K:K,"Продажа")-SUMIFS('Детализация отчётов'!N:N,'Детализация отчётов'!F:F,'Тех отчет'!B490,'Детализация отчётов'!J:J,"Возврат",'Детализация отчётов'!K:K,"Возврат")</f>
        <v>0</v>
      </c>
      <c r="G490" s="24">
        <f>IFERROR(AVERAGEIFS('Детализация отчётов'!P:P,'Детализация отчётов'!F:F,'Тех отчет'!B490,'Детализация отчётов'!J:J,"Продажа",'Детализация отчётов'!K:K,"Продажа"),0)</f>
        <v>0</v>
      </c>
      <c r="H490" s="25" t="e">
        <f>INDEX('% выкупа'!B:B,MATCH(B490,'% выкупа'!A:A,0))</f>
        <v>#N/A</v>
      </c>
      <c r="I490" s="40">
        <f>IFERROR(INDEX(реклама!B:B,MATCH('Тех отчет'!B490,реклама!A:A,0)),0)</f>
        <v>0</v>
      </c>
      <c r="J490" s="24">
        <f>IFERROR(INDEX('Сумма по хранению'!B:B,MATCH(B490,'Сумма по хранению'!A:A,0)),0)</f>
        <v>0</v>
      </c>
      <c r="K490" s="24">
        <f>SUMIF('Детализация отчётов'!F:F,'Тех отчет'!B490, 'Детализация отчётов'!AK:AK)</f>
        <v>0</v>
      </c>
      <c r="L490" s="40" t="e">
        <f t="shared" si="160"/>
        <v>#DIV/0!</v>
      </c>
      <c r="M490" s="24" t="e">
        <f>INDEX('Остатки по складам'!B:B,MATCH(B490,'Остатки по складам'!A:A,0))</f>
        <v>#N/A</v>
      </c>
      <c r="N490" s="40">
        <f t="shared" si="161"/>
        <v>0</v>
      </c>
      <c r="O490" s="35">
        <f>SUMIF('Индекс локалицации'!A:A,'Тех отчет'!B490,'Индекс локалицации'!B:B)</f>
        <v>0</v>
      </c>
      <c r="P490" s="25" t="e">
        <f>AVERAGEIFS('Детализация отчётов'!W:W,'Детализация отчётов'!F:F,'Тех отчет'!B490,'Детализация отчётов'!J:J,"Продажа",'Детализация отчётов'!K:K,"Продажа")</f>
        <v>#DIV/0!</v>
      </c>
      <c r="Q490" s="23" t="e">
        <f>INDEX('Рейтинг по отзывам'!F:F,MATCH('Тех отчет'!B490,'Рейтинг по отзывам'!B:B,0))</f>
        <v>#N/A</v>
      </c>
      <c r="R490" s="26" t="e">
        <f>INDEX('рейтинг WB'!B:B,MATCH('Тех отчет'!B490,'рейтинг WB'!A:A,0))</f>
        <v>#N/A</v>
      </c>
      <c r="S490" s="27">
        <f>SUMIFS('Детализация отчётов'!AH:AH,'Детализация отчётов'!F:F,'Тех отчет'!B490,'Детализация отчётов'!J:J,"Продажа",'Детализация отчётов'!K:K,"Продажа")-SUMIFS('Детализация отчётов'!AH:AH,'Детализация отчётов'!F:F,'Тех отчет'!B490,'Детализация отчётов'!J:J,"Возврат",'Детализация отчётов'!K:K,"Возврат")</f>
        <v>0</v>
      </c>
      <c r="T490" s="23">
        <f>IFERROR(INDEX(Себестоимость!B:B,MATCH('Тех отчет'!B490,Себестоимость!A:A,0)),0)</f>
        <v>0</v>
      </c>
      <c r="U490" s="41" t="e">
        <f t="shared" si="162"/>
        <v>#DIV/0!</v>
      </c>
      <c r="V490" s="24">
        <f t="shared" si="163"/>
        <v>0</v>
      </c>
      <c r="W490" s="42">
        <f t="shared" si="164"/>
        <v>0</v>
      </c>
      <c r="X490" s="40" t="e">
        <f t="shared" si="165"/>
        <v>#DIV/0!</v>
      </c>
      <c r="Y490" s="23" t="e">
        <f>AVERAGEIFS('Детализация отчётов'!T:T,'Детализация отчётов'!F:F,'Тех отчет'!B490,'Детализация отчётов'!J:J,"Продажа",'Детализация отчётов'!K:K,"Продажа")</f>
        <v>#DIV/0!</v>
      </c>
      <c r="Z490" s="23">
        <f>SUMIF('Детализация отчётов'!F:F,'Тех отчет'!B490, 'Детализация отчётов'!AC:AC)</f>
        <v>0</v>
      </c>
    </row>
    <row r="491" spans="1:26">
      <c r="A491" s="29" t="s">
        <v>120</v>
      </c>
      <c r="B491" s="44" t="s">
        <v>629</v>
      </c>
      <c r="C491" s="24">
        <f>SUMIF(Продажи!F:F,'Тех отчет'!B491,Продажи!M:M)</f>
        <v>0</v>
      </c>
      <c r="D491" s="24">
        <f>SUMIF(Продажи!F:F,'Тех отчет'!B491,Продажи!L:L)</f>
        <v>0</v>
      </c>
      <c r="E491" s="24">
        <f>SUMIFS('Детализация отчётов'!T:T,'Детализация отчётов'!F:F,'Тех отчет'!B491,'Детализация отчётов'!J:J,"Продажа",'Детализация отчётов'!K:K,"Продажа")-SUMIFS('Детализация отчётов'!T:T,'Детализация отчётов'!F:F,'Тех отчет'!B491,'Детализация отчётов'!J:J,"Возврат",'Детализация отчётов'!K:K,"Возврат")</f>
        <v>0</v>
      </c>
      <c r="F491" s="24">
        <f>SUMIFS('Детализация отчётов'!N:N,'Детализация отчётов'!F:F,'Тех отчет'!B491,'Детализация отчётов'!J:J,"Продажа",'Детализация отчётов'!K:K,"Продажа")-SUMIFS('Детализация отчётов'!N:N,'Детализация отчётов'!F:F,'Тех отчет'!B491,'Детализация отчётов'!J:J,"Возврат",'Детализация отчётов'!K:K,"Возврат")</f>
        <v>0</v>
      </c>
      <c r="G491" s="24">
        <f>IFERROR(AVERAGEIFS('Детализация отчётов'!P:P,'Детализация отчётов'!F:F,'Тех отчет'!B491,'Детализация отчётов'!J:J,"Продажа",'Детализация отчётов'!K:K,"Продажа"),0)</f>
        <v>0</v>
      </c>
      <c r="H491" s="25" t="e">
        <f>INDEX('% выкупа'!B:B,MATCH(B491,'% выкупа'!A:A,0))</f>
        <v>#N/A</v>
      </c>
      <c r="I491" s="40">
        <f>IFERROR(INDEX(реклама!B:B,MATCH('Тех отчет'!B491,реклама!A:A,0)),0)</f>
        <v>0</v>
      </c>
      <c r="J491" s="24">
        <f>IFERROR(INDEX('Сумма по хранению'!B:B,MATCH(B491,'Сумма по хранению'!A:A,0)),0)</f>
        <v>0</v>
      </c>
      <c r="K491" s="24">
        <f>SUMIF('Детализация отчётов'!F:F,'Тех отчет'!B491, 'Детализация отчётов'!AK:AK)</f>
        <v>0</v>
      </c>
      <c r="L491" s="40" t="e">
        <f t="shared" ref="L491:L501" si="166">K491/F491</f>
        <v>#DIV/0!</v>
      </c>
      <c r="M491" s="24" t="e">
        <f>INDEX('Остатки по складам'!B:B,MATCH(B491,'Остатки по складам'!A:A,0))</f>
        <v>#N/A</v>
      </c>
      <c r="N491" s="40">
        <f t="shared" ref="N491:N501" si="167">IFERROR(M491/F491*7,0)</f>
        <v>0</v>
      </c>
      <c r="O491" s="35">
        <f>SUMIF('Индекс локалицации'!A:A,'Тех отчет'!B491,'Индекс локалицации'!B:B)</f>
        <v>0</v>
      </c>
      <c r="P491" s="25" t="e">
        <f>AVERAGEIFS('Детализация отчётов'!W:W,'Детализация отчётов'!F:F,'Тех отчет'!B491,'Детализация отчётов'!J:J,"Продажа",'Детализация отчётов'!K:K,"Продажа")</f>
        <v>#DIV/0!</v>
      </c>
      <c r="Q491" s="23" t="e">
        <f>INDEX('Рейтинг по отзывам'!F:F,MATCH('Тех отчет'!B491,'Рейтинг по отзывам'!B:B,0))</f>
        <v>#N/A</v>
      </c>
      <c r="R491" s="26" t="e">
        <f>INDEX('рейтинг WB'!B:B,MATCH('Тех отчет'!B491,'рейтинг WB'!A:A,0))</f>
        <v>#N/A</v>
      </c>
      <c r="S491" s="27">
        <f>SUMIFS('Детализация отчётов'!AH:AH,'Детализация отчётов'!F:F,'Тех отчет'!B491,'Детализация отчётов'!J:J,"Продажа",'Детализация отчётов'!K:K,"Продажа")-SUMIFS('Детализация отчётов'!AH:AH,'Детализация отчётов'!F:F,'Тех отчет'!B491,'Детализация отчётов'!J:J,"Возврат",'Детализация отчётов'!K:K,"Возврат")</f>
        <v>0</v>
      </c>
      <c r="T491" s="23">
        <f>IFERROR(INDEX(Себестоимость!B:B,MATCH('Тех отчет'!B491,Себестоимость!A:A,0)),0)</f>
        <v>0</v>
      </c>
      <c r="U491" s="41" t="e">
        <f t="shared" ref="U491:U501" si="168">V491/E491</f>
        <v>#DIV/0!</v>
      </c>
      <c r="V491" s="24">
        <f t="shared" ref="V491:V501" si="169">IFERROR(S491-I491-J491-K491-T491*F491-W491-Z491,0)</f>
        <v>0</v>
      </c>
      <c r="W491" s="42">
        <f t="shared" ref="W491:W501" si="170">(G491*F491)*$W$2</f>
        <v>0</v>
      </c>
      <c r="X491" s="40" t="e">
        <f t="shared" ref="X491:X501" si="171">V491/F491</f>
        <v>#DIV/0!</v>
      </c>
      <c r="Y491" s="23" t="e">
        <f>AVERAGEIFS('Детализация отчётов'!T:T,'Детализация отчётов'!F:F,'Тех отчет'!B491,'Детализация отчётов'!J:J,"Продажа",'Детализация отчётов'!K:K,"Продажа")</f>
        <v>#DIV/0!</v>
      </c>
      <c r="Z491" s="23">
        <f>SUMIF('Детализация отчётов'!F:F,'Тех отчет'!B491, 'Детализация отчётов'!AC:AC)</f>
        <v>0</v>
      </c>
    </row>
    <row r="492" spans="1:26">
      <c r="A492" s="29" t="s">
        <v>120</v>
      </c>
      <c r="B492" s="44" t="s">
        <v>630</v>
      </c>
      <c r="C492" s="24">
        <f>SUMIF(Продажи!F:F,'Тех отчет'!B492,Продажи!M:M)</f>
        <v>0</v>
      </c>
      <c r="D492" s="24">
        <f>SUMIF(Продажи!F:F,'Тех отчет'!B492,Продажи!L:L)</f>
        <v>0</v>
      </c>
      <c r="E492" s="24">
        <f>SUMIFS('Детализация отчётов'!T:T,'Детализация отчётов'!F:F,'Тех отчет'!B492,'Детализация отчётов'!J:J,"Продажа",'Детализация отчётов'!K:K,"Продажа")-SUMIFS('Детализация отчётов'!T:T,'Детализация отчётов'!F:F,'Тех отчет'!B492,'Детализация отчётов'!J:J,"Возврат",'Детализация отчётов'!K:K,"Возврат")</f>
        <v>0</v>
      </c>
      <c r="F492" s="24">
        <f>SUMIFS('Детализация отчётов'!N:N,'Детализация отчётов'!F:F,'Тех отчет'!B492,'Детализация отчётов'!J:J,"Продажа",'Детализация отчётов'!K:K,"Продажа")-SUMIFS('Детализация отчётов'!N:N,'Детализация отчётов'!F:F,'Тех отчет'!B492,'Детализация отчётов'!J:J,"Возврат",'Детализация отчётов'!K:K,"Возврат")</f>
        <v>0</v>
      </c>
      <c r="G492" s="24">
        <f>IFERROR(AVERAGEIFS('Детализация отчётов'!P:P,'Детализация отчётов'!F:F,'Тех отчет'!B492,'Детализация отчётов'!J:J,"Продажа",'Детализация отчётов'!K:K,"Продажа"),0)</f>
        <v>0</v>
      </c>
      <c r="H492" s="25" t="e">
        <f>INDEX('% выкупа'!B:B,MATCH(B492,'% выкупа'!A:A,0))</f>
        <v>#N/A</v>
      </c>
      <c r="I492" s="40">
        <f>IFERROR(INDEX(реклама!B:B,MATCH('Тех отчет'!B492,реклама!A:A,0)),0)</f>
        <v>0</v>
      </c>
      <c r="J492" s="24">
        <f>IFERROR(INDEX('Сумма по хранению'!B:B,MATCH(B492,'Сумма по хранению'!A:A,0)),0)</f>
        <v>0</v>
      </c>
      <c r="K492" s="24">
        <f>SUMIF('Детализация отчётов'!F:F,'Тех отчет'!B492, 'Детализация отчётов'!AK:AK)</f>
        <v>0</v>
      </c>
      <c r="L492" s="40" t="e">
        <f t="shared" si="166"/>
        <v>#DIV/0!</v>
      </c>
      <c r="M492" s="24" t="e">
        <f>INDEX('Остатки по складам'!B:B,MATCH(B492,'Остатки по складам'!A:A,0))</f>
        <v>#N/A</v>
      </c>
      <c r="N492" s="40">
        <f t="shared" si="167"/>
        <v>0</v>
      </c>
      <c r="O492" s="35">
        <f>SUMIF('Индекс локалицации'!A:A,'Тех отчет'!B492,'Индекс локалицации'!B:B)</f>
        <v>0</v>
      </c>
      <c r="P492" s="25" t="e">
        <f>AVERAGEIFS('Детализация отчётов'!W:W,'Детализация отчётов'!F:F,'Тех отчет'!B492,'Детализация отчётов'!J:J,"Продажа",'Детализация отчётов'!K:K,"Продажа")</f>
        <v>#DIV/0!</v>
      </c>
      <c r="Q492" s="23" t="e">
        <f>INDEX('Рейтинг по отзывам'!F:F,MATCH('Тех отчет'!B492,'Рейтинг по отзывам'!B:B,0))</f>
        <v>#N/A</v>
      </c>
      <c r="R492" s="26" t="e">
        <f>INDEX('рейтинг WB'!B:B,MATCH('Тех отчет'!B492,'рейтинг WB'!A:A,0))</f>
        <v>#N/A</v>
      </c>
      <c r="S492" s="27">
        <f>SUMIFS('Детализация отчётов'!AH:AH,'Детализация отчётов'!F:F,'Тех отчет'!B492,'Детализация отчётов'!J:J,"Продажа",'Детализация отчётов'!K:K,"Продажа")-SUMIFS('Детализация отчётов'!AH:AH,'Детализация отчётов'!F:F,'Тех отчет'!B492,'Детализация отчётов'!J:J,"Возврат",'Детализация отчётов'!K:K,"Возврат")</f>
        <v>0</v>
      </c>
      <c r="T492" s="23">
        <f>IFERROR(INDEX(Себестоимость!B:B,MATCH('Тех отчет'!B492,Себестоимость!A:A,0)),0)</f>
        <v>0</v>
      </c>
      <c r="U492" s="41" t="e">
        <f t="shared" si="168"/>
        <v>#DIV/0!</v>
      </c>
      <c r="V492" s="24">
        <f t="shared" si="169"/>
        <v>0</v>
      </c>
      <c r="W492" s="42">
        <f t="shared" si="170"/>
        <v>0</v>
      </c>
      <c r="X492" s="40" t="e">
        <f t="shared" si="171"/>
        <v>#DIV/0!</v>
      </c>
      <c r="Y492" s="23" t="e">
        <f>AVERAGEIFS('Детализация отчётов'!T:T,'Детализация отчётов'!F:F,'Тех отчет'!B492,'Детализация отчётов'!J:J,"Продажа",'Детализация отчётов'!K:K,"Продажа")</f>
        <v>#DIV/0!</v>
      </c>
      <c r="Z492" s="23">
        <f>SUMIF('Детализация отчётов'!F:F,'Тех отчет'!B492, 'Детализация отчётов'!AC:AC)</f>
        <v>0</v>
      </c>
    </row>
    <row r="493" spans="1:26">
      <c r="A493" s="29" t="s">
        <v>120</v>
      </c>
      <c r="B493" s="44" t="s">
        <v>631</v>
      </c>
      <c r="C493" s="24">
        <f>SUMIF(Продажи!F:F,'Тех отчет'!B493,Продажи!M:M)</f>
        <v>0</v>
      </c>
      <c r="D493" s="24">
        <f>SUMIF(Продажи!F:F,'Тех отчет'!B493,Продажи!L:L)</f>
        <v>0</v>
      </c>
      <c r="E493" s="24">
        <f>SUMIFS('Детализация отчётов'!T:T,'Детализация отчётов'!F:F,'Тех отчет'!B493,'Детализация отчётов'!J:J,"Продажа",'Детализация отчётов'!K:K,"Продажа")-SUMIFS('Детализация отчётов'!T:T,'Детализация отчётов'!F:F,'Тех отчет'!B493,'Детализация отчётов'!J:J,"Возврат",'Детализация отчётов'!K:K,"Возврат")</f>
        <v>0</v>
      </c>
      <c r="F493" s="24">
        <f>SUMIFS('Детализация отчётов'!N:N,'Детализация отчётов'!F:F,'Тех отчет'!B493,'Детализация отчётов'!J:J,"Продажа",'Детализация отчётов'!K:K,"Продажа")-SUMIFS('Детализация отчётов'!N:N,'Детализация отчётов'!F:F,'Тех отчет'!B493,'Детализация отчётов'!J:J,"Возврат",'Детализация отчётов'!K:K,"Возврат")</f>
        <v>0</v>
      </c>
      <c r="G493" s="24">
        <f>IFERROR(AVERAGEIFS('Детализация отчётов'!P:P,'Детализация отчётов'!F:F,'Тех отчет'!B493,'Детализация отчётов'!J:J,"Продажа",'Детализация отчётов'!K:K,"Продажа"),0)</f>
        <v>0</v>
      </c>
      <c r="H493" s="25" t="e">
        <f>INDEX('% выкупа'!B:B,MATCH(B493,'% выкупа'!A:A,0))</f>
        <v>#N/A</v>
      </c>
      <c r="I493" s="40">
        <f>IFERROR(INDEX(реклама!B:B,MATCH('Тех отчет'!B493,реклама!A:A,0)),0)</f>
        <v>0</v>
      </c>
      <c r="J493" s="24">
        <f>IFERROR(INDEX('Сумма по хранению'!B:B,MATCH(B493,'Сумма по хранению'!A:A,0)),0)</f>
        <v>0</v>
      </c>
      <c r="K493" s="24">
        <f>SUMIF('Детализация отчётов'!F:F,'Тех отчет'!B493, 'Детализация отчётов'!AK:AK)</f>
        <v>0</v>
      </c>
      <c r="L493" s="40" t="e">
        <f t="shared" si="166"/>
        <v>#DIV/0!</v>
      </c>
      <c r="M493" s="24" t="e">
        <f>INDEX('Остатки по складам'!B:B,MATCH(B493,'Остатки по складам'!A:A,0))</f>
        <v>#N/A</v>
      </c>
      <c r="N493" s="40">
        <f t="shared" si="167"/>
        <v>0</v>
      </c>
      <c r="O493" s="35">
        <f>SUMIF('Индекс локалицации'!A:A,'Тех отчет'!B493,'Индекс локалицации'!B:B)</f>
        <v>0</v>
      </c>
      <c r="P493" s="25" t="e">
        <f>AVERAGEIFS('Детализация отчётов'!W:W,'Детализация отчётов'!F:F,'Тех отчет'!B493,'Детализация отчётов'!J:J,"Продажа",'Детализация отчётов'!K:K,"Продажа")</f>
        <v>#DIV/0!</v>
      </c>
      <c r="Q493" s="23" t="e">
        <f>INDEX('Рейтинг по отзывам'!F:F,MATCH('Тех отчет'!B493,'Рейтинг по отзывам'!B:B,0))</f>
        <v>#N/A</v>
      </c>
      <c r="R493" s="26" t="e">
        <f>INDEX('рейтинг WB'!B:B,MATCH('Тех отчет'!B493,'рейтинг WB'!A:A,0))</f>
        <v>#N/A</v>
      </c>
      <c r="S493" s="27">
        <f>SUMIFS('Детализация отчётов'!AH:AH,'Детализация отчётов'!F:F,'Тех отчет'!B493,'Детализация отчётов'!J:J,"Продажа",'Детализация отчётов'!K:K,"Продажа")-SUMIFS('Детализация отчётов'!AH:AH,'Детализация отчётов'!F:F,'Тех отчет'!B493,'Детализация отчётов'!J:J,"Возврат",'Детализация отчётов'!K:K,"Возврат")</f>
        <v>0</v>
      </c>
      <c r="T493" s="23">
        <f>IFERROR(INDEX(Себестоимость!B:B,MATCH('Тех отчет'!B493,Себестоимость!A:A,0)),0)</f>
        <v>0</v>
      </c>
      <c r="U493" s="41" t="e">
        <f t="shared" si="168"/>
        <v>#DIV/0!</v>
      </c>
      <c r="V493" s="24">
        <f t="shared" si="169"/>
        <v>0</v>
      </c>
      <c r="W493" s="42">
        <f t="shared" si="170"/>
        <v>0</v>
      </c>
      <c r="X493" s="40" t="e">
        <f t="shared" si="171"/>
        <v>#DIV/0!</v>
      </c>
      <c r="Y493" s="23" t="e">
        <f>AVERAGEIFS('Детализация отчётов'!T:T,'Детализация отчётов'!F:F,'Тех отчет'!B493,'Детализация отчётов'!J:J,"Продажа",'Детализация отчётов'!K:K,"Продажа")</f>
        <v>#DIV/0!</v>
      </c>
      <c r="Z493" s="23">
        <f>SUMIF('Детализация отчётов'!F:F,'Тех отчет'!B493, 'Детализация отчётов'!AC:AC)</f>
        <v>0</v>
      </c>
    </row>
    <row r="494" spans="1:26">
      <c r="A494" s="29" t="s">
        <v>420</v>
      </c>
      <c r="B494" s="44" t="s">
        <v>632</v>
      </c>
      <c r="C494" s="24">
        <f>SUMIF(Продажи!F:F,'Тех отчет'!B494,Продажи!M:M)</f>
        <v>0</v>
      </c>
      <c r="D494" s="24">
        <f>SUMIF(Продажи!F:F,'Тех отчет'!B494,Продажи!L:L)</f>
        <v>0</v>
      </c>
      <c r="E494" s="24">
        <f>SUMIFS('Детализация отчётов'!T:T,'Детализация отчётов'!F:F,'Тех отчет'!B494,'Детализация отчётов'!J:J,"Продажа",'Детализация отчётов'!K:K,"Продажа")-SUMIFS('Детализация отчётов'!T:T,'Детализация отчётов'!F:F,'Тех отчет'!B494,'Детализация отчётов'!J:J,"Возврат",'Детализация отчётов'!K:K,"Возврат")</f>
        <v>0</v>
      </c>
      <c r="F494" s="24">
        <f>SUMIFS('Детализация отчётов'!N:N,'Детализация отчётов'!F:F,'Тех отчет'!B494,'Детализация отчётов'!J:J,"Продажа",'Детализация отчётов'!K:K,"Продажа")-SUMIFS('Детализация отчётов'!N:N,'Детализация отчётов'!F:F,'Тех отчет'!B494,'Детализация отчётов'!J:J,"Возврат",'Детализация отчётов'!K:K,"Возврат")</f>
        <v>0</v>
      </c>
      <c r="G494" s="24">
        <f>IFERROR(AVERAGEIFS('Детализация отчётов'!P:P,'Детализация отчётов'!F:F,'Тех отчет'!B494,'Детализация отчётов'!J:J,"Продажа",'Детализация отчётов'!K:K,"Продажа"),0)</f>
        <v>0</v>
      </c>
      <c r="H494" s="25" t="e">
        <f>INDEX('% выкупа'!B:B,MATCH(B494,'% выкупа'!A:A,0))</f>
        <v>#N/A</v>
      </c>
      <c r="I494" s="40">
        <f>IFERROR(INDEX(реклама!B:B,MATCH('Тех отчет'!B494,реклама!A:A,0)),0)</f>
        <v>0</v>
      </c>
      <c r="J494" s="24">
        <f>IFERROR(INDEX('Сумма по хранению'!B:B,MATCH(B494,'Сумма по хранению'!A:A,0)),0)</f>
        <v>0</v>
      </c>
      <c r="K494" s="24">
        <f>SUMIF('Детализация отчётов'!F:F,'Тех отчет'!B494, 'Детализация отчётов'!AK:AK)</f>
        <v>0</v>
      </c>
      <c r="L494" s="40" t="e">
        <f t="shared" si="166"/>
        <v>#DIV/0!</v>
      </c>
      <c r="M494" s="24" t="e">
        <f>INDEX('Остатки по складам'!B:B,MATCH(B494,'Остатки по складам'!A:A,0))</f>
        <v>#N/A</v>
      </c>
      <c r="N494" s="40">
        <f t="shared" si="167"/>
        <v>0</v>
      </c>
      <c r="O494" s="35">
        <f>SUMIF('Индекс локалицации'!A:A,'Тех отчет'!B494,'Индекс локалицации'!B:B)</f>
        <v>0</v>
      </c>
      <c r="P494" s="25" t="e">
        <f>AVERAGEIFS('Детализация отчётов'!W:W,'Детализация отчётов'!F:F,'Тех отчет'!B494,'Детализация отчётов'!J:J,"Продажа",'Детализация отчётов'!K:K,"Продажа")</f>
        <v>#DIV/0!</v>
      </c>
      <c r="Q494" s="23" t="e">
        <f>INDEX('Рейтинг по отзывам'!F:F,MATCH('Тех отчет'!B494,'Рейтинг по отзывам'!B:B,0))</f>
        <v>#N/A</v>
      </c>
      <c r="R494" s="26" t="e">
        <f>INDEX('рейтинг WB'!B:B,MATCH('Тех отчет'!B494,'рейтинг WB'!A:A,0))</f>
        <v>#N/A</v>
      </c>
      <c r="S494" s="27">
        <f>SUMIFS('Детализация отчётов'!AH:AH,'Детализация отчётов'!F:F,'Тех отчет'!B494,'Детализация отчётов'!J:J,"Продажа",'Детализация отчётов'!K:K,"Продажа")-SUMIFS('Детализация отчётов'!AH:AH,'Детализация отчётов'!F:F,'Тех отчет'!B494,'Детализация отчётов'!J:J,"Возврат",'Детализация отчётов'!K:K,"Возврат")</f>
        <v>0</v>
      </c>
      <c r="T494" s="23">
        <f>IFERROR(INDEX(Себестоимость!B:B,MATCH('Тех отчет'!B494,Себестоимость!A:A,0)),0)</f>
        <v>0</v>
      </c>
      <c r="U494" s="41" t="e">
        <f t="shared" si="168"/>
        <v>#DIV/0!</v>
      </c>
      <c r="V494" s="24">
        <f t="shared" si="169"/>
        <v>0</v>
      </c>
      <c r="W494" s="42">
        <f t="shared" si="170"/>
        <v>0</v>
      </c>
      <c r="X494" s="40" t="e">
        <f t="shared" si="171"/>
        <v>#DIV/0!</v>
      </c>
      <c r="Y494" s="23" t="e">
        <f>AVERAGEIFS('Детализация отчётов'!T:T,'Детализация отчётов'!F:F,'Тех отчет'!B494,'Детализация отчётов'!J:J,"Продажа",'Детализация отчётов'!K:K,"Продажа")</f>
        <v>#DIV/0!</v>
      </c>
      <c r="Z494" s="23">
        <f>SUMIF('Детализация отчётов'!F:F,'Тех отчет'!B494, 'Детализация отчётов'!AC:AC)</f>
        <v>0</v>
      </c>
    </row>
    <row r="495" spans="1:26">
      <c r="A495" s="29" t="s">
        <v>420</v>
      </c>
      <c r="B495" s="44" t="s">
        <v>633</v>
      </c>
      <c r="C495" s="24">
        <f>SUMIF(Продажи!F:F,'Тех отчет'!B495,Продажи!M:M)</f>
        <v>0</v>
      </c>
      <c r="D495" s="24">
        <f>SUMIF(Продажи!F:F,'Тех отчет'!B495,Продажи!L:L)</f>
        <v>0</v>
      </c>
      <c r="E495" s="24">
        <f>SUMIFS('Детализация отчётов'!T:T,'Детализация отчётов'!F:F,'Тех отчет'!B495,'Детализация отчётов'!J:J,"Продажа",'Детализация отчётов'!K:K,"Продажа")-SUMIFS('Детализация отчётов'!T:T,'Детализация отчётов'!F:F,'Тех отчет'!B495,'Детализация отчётов'!J:J,"Возврат",'Детализация отчётов'!K:K,"Возврат")</f>
        <v>0</v>
      </c>
      <c r="F495" s="24">
        <f>SUMIFS('Детализация отчётов'!N:N,'Детализация отчётов'!F:F,'Тех отчет'!B495,'Детализация отчётов'!J:J,"Продажа",'Детализация отчётов'!K:K,"Продажа")-SUMIFS('Детализация отчётов'!N:N,'Детализация отчётов'!F:F,'Тех отчет'!B495,'Детализация отчётов'!J:J,"Возврат",'Детализация отчётов'!K:K,"Возврат")</f>
        <v>0</v>
      </c>
      <c r="G495" s="24">
        <f>IFERROR(AVERAGEIFS('Детализация отчётов'!P:P,'Детализация отчётов'!F:F,'Тех отчет'!B495,'Детализация отчётов'!J:J,"Продажа",'Детализация отчётов'!K:K,"Продажа"),0)</f>
        <v>0</v>
      </c>
      <c r="H495" s="25" t="e">
        <f>INDEX('% выкупа'!B:B,MATCH(B495,'% выкупа'!A:A,0))</f>
        <v>#N/A</v>
      </c>
      <c r="I495" s="40">
        <f>IFERROR(INDEX(реклама!B:B,MATCH('Тех отчет'!B495,реклама!A:A,0)),0)</f>
        <v>0</v>
      </c>
      <c r="J495" s="24">
        <f>IFERROR(INDEX('Сумма по хранению'!B:B,MATCH(B495,'Сумма по хранению'!A:A,0)),0)</f>
        <v>0</v>
      </c>
      <c r="K495" s="24">
        <f>SUMIF('Детализация отчётов'!F:F,'Тех отчет'!B495, 'Детализация отчётов'!AK:AK)</f>
        <v>0</v>
      </c>
      <c r="L495" s="40" t="e">
        <f t="shared" si="166"/>
        <v>#DIV/0!</v>
      </c>
      <c r="M495" s="24" t="e">
        <f>INDEX('Остатки по складам'!B:B,MATCH(B495,'Остатки по складам'!A:A,0))</f>
        <v>#N/A</v>
      </c>
      <c r="N495" s="40">
        <f t="shared" si="167"/>
        <v>0</v>
      </c>
      <c r="O495" s="35">
        <f>SUMIF('Индекс локалицации'!A:A,'Тех отчет'!B495,'Индекс локалицации'!B:B)</f>
        <v>0</v>
      </c>
      <c r="P495" s="25" t="e">
        <f>AVERAGEIFS('Детализация отчётов'!W:W,'Детализация отчётов'!F:F,'Тех отчет'!B495,'Детализация отчётов'!J:J,"Продажа",'Детализация отчётов'!K:K,"Продажа")</f>
        <v>#DIV/0!</v>
      </c>
      <c r="Q495" s="23" t="e">
        <f>INDEX('Рейтинг по отзывам'!F:F,MATCH('Тех отчет'!B495,'Рейтинг по отзывам'!B:B,0))</f>
        <v>#N/A</v>
      </c>
      <c r="R495" s="26" t="e">
        <f>INDEX('рейтинг WB'!B:B,MATCH('Тех отчет'!B495,'рейтинг WB'!A:A,0))</f>
        <v>#N/A</v>
      </c>
      <c r="S495" s="27">
        <f>SUMIFS('Детализация отчётов'!AH:AH,'Детализация отчётов'!F:F,'Тех отчет'!B495,'Детализация отчётов'!J:J,"Продажа",'Детализация отчётов'!K:K,"Продажа")-SUMIFS('Детализация отчётов'!AH:AH,'Детализация отчётов'!F:F,'Тех отчет'!B495,'Детализация отчётов'!J:J,"Возврат",'Детализация отчётов'!K:K,"Возврат")</f>
        <v>0</v>
      </c>
      <c r="T495" s="23">
        <f>IFERROR(INDEX(Себестоимость!B:B,MATCH('Тех отчет'!B495,Себестоимость!A:A,0)),0)</f>
        <v>0</v>
      </c>
      <c r="U495" s="41" t="e">
        <f t="shared" si="168"/>
        <v>#DIV/0!</v>
      </c>
      <c r="V495" s="24">
        <f t="shared" si="169"/>
        <v>0</v>
      </c>
      <c r="W495" s="42">
        <f t="shared" si="170"/>
        <v>0</v>
      </c>
      <c r="X495" s="40" t="e">
        <f t="shared" si="171"/>
        <v>#DIV/0!</v>
      </c>
      <c r="Y495" s="23" t="e">
        <f>AVERAGEIFS('Детализация отчётов'!T:T,'Детализация отчётов'!F:F,'Тех отчет'!B495,'Детализация отчётов'!J:J,"Продажа",'Детализация отчётов'!K:K,"Продажа")</f>
        <v>#DIV/0!</v>
      </c>
      <c r="Z495" s="23">
        <f>SUMIF('Детализация отчётов'!F:F,'Тех отчет'!B495, 'Детализация отчётов'!AC:AC)</f>
        <v>0</v>
      </c>
    </row>
    <row r="496" spans="1:26">
      <c r="A496" s="29" t="s">
        <v>634</v>
      </c>
      <c r="B496" s="44" t="s">
        <v>635</v>
      </c>
      <c r="C496" s="24">
        <f>SUMIF(Продажи!F:F,'Тех отчет'!B496,Продажи!M:M)</f>
        <v>0</v>
      </c>
      <c r="D496" s="24">
        <f>SUMIF(Продажи!F:F,'Тех отчет'!B496,Продажи!L:L)</f>
        <v>0</v>
      </c>
      <c r="E496" s="24">
        <f>SUMIFS('Детализация отчётов'!T:T,'Детализация отчётов'!F:F,'Тех отчет'!B496,'Детализация отчётов'!J:J,"Продажа",'Детализация отчётов'!K:K,"Продажа")-SUMIFS('Детализация отчётов'!T:T,'Детализация отчётов'!F:F,'Тех отчет'!B496,'Детализация отчётов'!J:J,"Возврат",'Детализация отчётов'!K:K,"Возврат")</f>
        <v>0</v>
      </c>
      <c r="F496" s="24">
        <f>SUMIFS('Детализация отчётов'!N:N,'Детализация отчётов'!F:F,'Тех отчет'!B496,'Детализация отчётов'!J:J,"Продажа",'Детализация отчётов'!K:K,"Продажа")-SUMIFS('Детализация отчётов'!N:N,'Детализация отчётов'!F:F,'Тех отчет'!B496,'Детализация отчётов'!J:J,"Возврат",'Детализация отчётов'!K:K,"Возврат")</f>
        <v>0</v>
      </c>
      <c r="G496" s="24">
        <f>IFERROR(AVERAGEIFS('Детализация отчётов'!P:P,'Детализация отчётов'!F:F,'Тех отчет'!B496,'Детализация отчётов'!J:J,"Продажа",'Детализация отчётов'!K:K,"Продажа"),0)</f>
        <v>0</v>
      </c>
      <c r="H496" s="25" t="e">
        <f>INDEX('% выкупа'!B:B,MATCH(B496,'% выкупа'!A:A,0))</f>
        <v>#N/A</v>
      </c>
      <c r="I496" s="40">
        <f>IFERROR(INDEX(реклама!B:B,MATCH('Тех отчет'!B496,реклама!A:A,0)),0)</f>
        <v>0</v>
      </c>
      <c r="J496" s="24">
        <f>IFERROR(INDEX('Сумма по хранению'!B:B,MATCH(B496,'Сумма по хранению'!A:A,0)),0)</f>
        <v>0</v>
      </c>
      <c r="K496" s="24">
        <f>SUMIF('Детализация отчётов'!F:F,'Тех отчет'!B496, 'Детализация отчётов'!AK:AK)</f>
        <v>0</v>
      </c>
      <c r="L496" s="40" t="e">
        <f t="shared" si="166"/>
        <v>#DIV/0!</v>
      </c>
      <c r="M496" s="24" t="e">
        <f>INDEX('Остатки по складам'!B:B,MATCH(B496,'Остатки по складам'!A:A,0))</f>
        <v>#N/A</v>
      </c>
      <c r="N496" s="40">
        <f t="shared" si="167"/>
        <v>0</v>
      </c>
      <c r="O496" s="35">
        <f>SUMIF('Индекс локалицации'!A:A,'Тех отчет'!B496,'Индекс локалицации'!B:B)</f>
        <v>0</v>
      </c>
      <c r="P496" s="25" t="e">
        <f>AVERAGEIFS('Детализация отчётов'!W:W,'Детализация отчётов'!F:F,'Тех отчет'!B496,'Детализация отчётов'!J:J,"Продажа",'Детализация отчётов'!K:K,"Продажа")</f>
        <v>#DIV/0!</v>
      </c>
      <c r="Q496" s="23" t="e">
        <f>INDEX('Рейтинг по отзывам'!F:F,MATCH('Тех отчет'!B496,'Рейтинг по отзывам'!B:B,0))</f>
        <v>#N/A</v>
      </c>
      <c r="R496" s="26" t="e">
        <f>INDEX('рейтинг WB'!B:B,MATCH('Тех отчет'!B496,'рейтинг WB'!A:A,0))</f>
        <v>#N/A</v>
      </c>
      <c r="S496" s="27">
        <f>SUMIFS('Детализация отчётов'!AH:AH,'Детализация отчётов'!F:F,'Тех отчет'!B496,'Детализация отчётов'!J:J,"Продажа",'Детализация отчётов'!K:K,"Продажа")-SUMIFS('Детализация отчётов'!AH:AH,'Детализация отчётов'!F:F,'Тех отчет'!B496,'Детализация отчётов'!J:J,"Возврат",'Детализация отчётов'!K:K,"Возврат")</f>
        <v>0</v>
      </c>
      <c r="T496" s="23">
        <f>IFERROR(INDEX(Себестоимость!B:B,MATCH('Тех отчет'!B496,Себестоимость!A:A,0)),0)</f>
        <v>0</v>
      </c>
      <c r="U496" s="41" t="e">
        <f t="shared" si="168"/>
        <v>#DIV/0!</v>
      </c>
      <c r="V496" s="24">
        <f t="shared" si="169"/>
        <v>0</v>
      </c>
      <c r="W496" s="42">
        <f t="shared" si="170"/>
        <v>0</v>
      </c>
      <c r="X496" s="40" t="e">
        <f t="shared" si="171"/>
        <v>#DIV/0!</v>
      </c>
      <c r="Y496" s="23" t="e">
        <f>AVERAGEIFS('Детализация отчётов'!T:T,'Детализация отчётов'!F:F,'Тех отчет'!B496,'Детализация отчётов'!J:J,"Продажа",'Детализация отчётов'!K:K,"Продажа")</f>
        <v>#DIV/0!</v>
      </c>
      <c r="Z496" s="23">
        <f>SUMIF('Детализация отчётов'!F:F,'Тех отчет'!B496, 'Детализация отчётов'!AC:AC)</f>
        <v>0</v>
      </c>
    </row>
    <row r="497" spans="1:26">
      <c r="A497" s="29" t="s">
        <v>636</v>
      </c>
      <c r="B497" s="44" t="s">
        <v>637</v>
      </c>
      <c r="C497" s="24">
        <f>SUMIF(Продажи!F:F,'Тех отчет'!B497,Продажи!M:M)</f>
        <v>0</v>
      </c>
      <c r="D497" s="24">
        <f>SUMIF(Продажи!F:F,'Тех отчет'!B497,Продажи!L:L)</f>
        <v>0</v>
      </c>
      <c r="E497" s="24">
        <f>SUMIFS('Детализация отчётов'!T:T,'Детализация отчётов'!F:F,'Тех отчет'!B497,'Детализация отчётов'!J:J,"Продажа",'Детализация отчётов'!K:K,"Продажа")-SUMIFS('Детализация отчётов'!T:T,'Детализация отчётов'!F:F,'Тех отчет'!B497,'Детализация отчётов'!J:J,"Возврат",'Детализация отчётов'!K:K,"Возврат")</f>
        <v>0</v>
      </c>
      <c r="F497" s="24">
        <f>SUMIFS('Детализация отчётов'!N:N,'Детализация отчётов'!F:F,'Тех отчет'!B497,'Детализация отчётов'!J:J,"Продажа",'Детализация отчётов'!K:K,"Продажа")-SUMIFS('Детализация отчётов'!N:N,'Детализация отчётов'!F:F,'Тех отчет'!B497,'Детализация отчётов'!J:J,"Возврат",'Детализация отчётов'!K:K,"Возврат")</f>
        <v>0</v>
      </c>
      <c r="G497" s="24">
        <f>IFERROR(AVERAGEIFS('Детализация отчётов'!P:P,'Детализация отчётов'!F:F,'Тех отчет'!B497,'Детализация отчётов'!J:J,"Продажа",'Детализация отчётов'!K:K,"Продажа"),0)</f>
        <v>0</v>
      </c>
      <c r="H497" s="25" t="e">
        <f>INDEX('% выкупа'!B:B,MATCH(B497,'% выкупа'!A:A,0))</f>
        <v>#N/A</v>
      </c>
      <c r="I497" s="40">
        <f>IFERROR(INDEX(реклама!B:B,MATCH('Тех отчет'!B497,реклама!A:A,0)),0)</f>
        <v>0</v>
      </c>
      <c r="J497" s="24">
        <f>IFERROR(INDEX('Сумма по хранению'!B:B,MATCH(B497,'Сумма по хранению'!A:A,0)),0)</f>
        <v>0</v>
      </c>
      <c r="K497" s="24">
        <f>SUMIF('Детализация отчётов'!F:F,'Тех отчет'!B497, 'Детализация отчётов'!AK:AK)</f>
        <v>0</v>
      </c>
      <c r="L497" s="40" t="e">
        <f t="shared" si="166"/>
        <v>#DIV/0!</v>
      </c>
      <c r="M497" s="24" t="e">
        <f>INDEX('Остатки по складам'!B:B,MATCH(B497,'Остатки по складам'!A:A,0))</f>
        <v>#N/A</v>
      </c>
      <c r="N497" s="40">
        <f t="shared" si="167"/>
        <v>0</v>
      </c>
      <c r="O497" s="35">
        <f>SUMIF('Индекс локалицации'!A:A,'Тех отчет'!B497,'Индекс локалицации'!B:B)</f>
        <v>0</v>
      </c>
      <c r="P497" s="25" t="e">
        <f>AVERAGEIFS('Детализация отчётов'!W:W,'Детализация отчётов'!F:F,'Тех отчет'!B497,'Детализация отчётов'!J:J,"Продажа",'Детализация отчётов'!K:K,"Продажа")</f>
        <v>#DIV/0!</v>
      </c>
      <c r="Q497" s="23" t="e">
        <f>INDEX('Рейтинг по отзывам'!F:F,MATCH('Тех отчет'!B497,'Рейтинг по отзывам'!B:B,0))</f>
        <v>#N/A</v>
      </c>
      <c r="R497" s="26" t="e">
        <f>INDEX('рейтинг WB'!B:B,MATCH('Тех отчет'!B497,'рейтинг WB'!A:A,0))</f>
        <v>#N/A</v>
      </c>
      <c r="S497" s="27">
        <f>SUMIFS('Детализация отчётов'!AH:AH,'Детализация отчётов'!F:F,'Тех отчет'!B497,'Детализация отчётов'!J:J,"Продажа",'Детализация отчётов'!K:K,"Продажа")-SUMIFS('Детализация отчётов'!AH:AH,'Детализация отчётов'!F:F,'Тех отчет'!B497,'Детализация отчётов'!J:J,"Возврат",'Детализация отчётов'!K:K,"Возврат")</f>
        <v>0</v>
      </c>
      <c r="T497" s="23">
        <f>IFERROR(INDEX(Себестоимость!B:B,MATCH('Тех отчет'!B497,Себестоимость!A:A,0)),0)</f>
        <v>0</v>
      </c>
      <c r="U497" s="41" t="e">
        <f t="shared" si="168"/>
        <v>#DIV/0!</v>
      </c>
      <c r="V497" s="24">
        <f t="shared" si="169"/>
        <v>0</v>
      </c>
      <c r="W497" s="42">
        <f t="shared" si="170"/>
        <v>0</v>
      </c>
      <c r="X497" s="40" t="e">
        <f t="shared" si="171"/>
        <v>#DIV/0!</v>
      </c>
      <c r="Y497" s="23" t="e">
        <f>AVERAGEIFS('Детализация отчётов'!T:T,'Детализация отчётов'!F:F,'Тех отчет'!B497,'Детализация отчётов'!J:J,"Продажа",'Детализация отчётов'!K:K,"Продажа")</f>
        <v>#DIV/0!</v>
      </c>
      <c r="Z497" s="23">
        <f>SUMIF('Детализация отчётов'!F:F,'Тех отчет'!B497, 'Детализация отчётов'!AC:AC)</f>
        <v>0</v>
      </c>
    </row>
    <row r="498" spans="1:26">
      <c r="A498" s="29" t="s">
        <v>638</v>
      </c>
      <c r="B498" s="44" t="s">
        <v>639</v>
      </c>
      <c r="C498" s="24">
        <f>SUMIF(Продажи!F:F,'Тех отчет'!B498,Продажи!M:M)</f>
        <v>0</v>
      </c>
      <c r="D498" s="24">
        <f>SUMIF(Продажи!F:F,'Тех отчет'!B498,Продажи!L:L)</f>
        <v>0</v>
      </c>
      <c r="E498" s="24">
        <f>SUMIFS('Детализация отчётов'!T:T,'Детализация отчётов'!F:F,'Тех отчет'!B498,'Детализация отчётов'!J:J,"Продажа",'Детализация отчётов'!K:K,"Продажа")-SUMIFS('Детализация отчётов'!T:T,'Детализация отчётов'!F:F,'Тех отчет'!B498,'Детализация отчётов'!J:J,"Возврат",'Детализация отчётов'!K:K,"Возврат")</f>
        <v>0</v>
      </c>
      <c r="F498" s="24">
        <f>SUMIFS('Детализация отчётов'!N:N,'Детализация отчётов'!F:F,'Тех отчет'!B498,'Детализация отчётов'!J:J,"Продажа",'Детализация отчётов'!K:K,"Продажа")-SUMIFS('Детализация отчётов'!N:N,'Детализация отчётов'!F:F,'Тех отчет'!B498,'Детализация отчётов'!J:J,"Возврат",'Детализация отчётов'!K:K,"Возврат")</f>
        <v>0</v>
      </c>
      <c r="G498" s="24">
        <f>IFERROR(AVERAGEIFS('Детализация отчётов'!P:P,'Детализация отчётов'!F:F,'Тех отчет'!B498,'Детализация отчётов'!J:J,"Продажа",'Детализация отчётов'!K:K,"Продажа"),0)</f>
        <v>0</v>
      </c>
      <c r="H498" s="25" t="e">
        <f>INDEX('% выкупа'!B:B,MATCH(B498,'% выкупа'!A:A,0))</f>
        <v>#N/A</v>
      </c>
      <c r="I498" s="40">
        <f>IFERROR(INDEX(реклама!B:B,MATCH('Тех отчет'!B498,реклама!A:A,0)),0)</f>
        <v>0</v>
      </c>
      <c r="J498" s="24">
        <f>IFERROR(INDEX('Сумма по хранению'!B:B,MATCH(B498,'Сумма по хранению'!A:A,0)),0)</f>
        <v>0</v>
      </c>
      <c r="K498" s="24">
        <f>SUMIF('Детализация отчётов'!F:F,'Тех отчет'!B498, 'Детализация отчётов'!AK:AK)</f>
        <v>0</v>
      </c>
      <c r="L498" s="40" t="e">
        <f t="shared" si="166"/>
        <v>#DIV/0!</v>
      </c>
      <c r="M498" s="24" t="e">
        <f>INDEX('Остатки по складам'!B:B,MATCH(B498,'Остатки по складам'!A:A,0))</f>
        <v>#N/A</v>
      </c>
      <c r="N498" s="40">
        <f t="shared" si="167"/>
        <v>0</v>
      </c>
      <c r="O498" s="35">
        <f>SUMIF('Индекс локалицации'!A:A,'Тех отчет'!B498,'Индекс локалицации'!B:B)</f>
        <v>0</v>
      </c>
      <c r="P498" s="25" t="e">
        <f>AVERAGEIFS('Детализация отчётов'!W:W,'Детализация отчётов'!F:F,'Тех отчет'!B498,'Детализация отчётов'!J:J,"Продажа",'Детализация отчётов'!K:K,"Продажа")</f>
        <v>#DIV/0!</v>
      </c>
      <c r="Q498" s="23" t="e">
        <f>INDEX('Рейтинг по отзывам'!F:F,MATCH('Тех отчет'!B498,'Рейтинг по отзывам'!B:B,0))</f>
        <v>#N/A</v>
      </c>
      <c r="R498" s="26" t="e">
        <f>INDEX('рейтинг WB'!B:B,MATCH('Тех отчет'!B498,'рейтинг WB'!A:A,0))</f>
        <v>#N/A</v>
      </c>
      <c r="S498" s="27">
        <f>SUMIFS('Детализация отчётов'!AH:AH,'Детализация отчётов'!F:F,'Тех отчет'!B498,'Детализация отчётов'!J:J,"Продажа",'Детализация отчётов'!K:K,"Продажа")-SUMIFS('Детализация отчётов'!AH:AH,'Детализация отчётов'!F:F,'Тех отчет'!B498,'Детализация отчётов'!J:J,"Возврат",'Детализация отчётов'!K:K,"Возврат")</f>
        <v>0</v>
      </c>
      <c r="T498" s="23">
        <f>IFERROR(INDEX(Себестоимость!B:B,MATCH('Тех отчет'!B498,Себестоимость!A:A,0)),0)</f>
        <v>0</v>
      </c>
      <c r="U498" s="41" t="e">
        <f t="shared" si="168"/>
        <v>#DIV/0!</v>
      </c>
      <c r="V498" s="24">
        <f t="shared" si="169"/>
        <v>0</v>
      </c>
      <c r="W498" s="42">
        <f t="shared" si="170"/>
        <v>0</v>
      </c>
      <c r="X498" s="40" t="e">
        <f t="shared" si="171"/>
        <v>#DIV/0!</v>
      </c>
      <c r="Y498" s="23" t="e">
        <f>AVERAGEIFS('Детализация отчётов'!T:T,'Детализация отчётов'!F:F,'Тех отчет'!B498,'Детализация отчётов'!J:J,"Продажа",'Детализация отчётов'!K:K,"Продажа")</f>
        <v>#DIV/0!</v>
      </c>
      <c r="Z498" s="23">
        <f>SUMIF('Детализация отчётов'!F:F,'Тех отчет'!B498, 'Детализация отчётов'!AC:AC)</f>
        <v>0</v>
      </c>
    </row>
    <row r="499" spans="1:26">
      <c r="A499" s="29" t="s">
        <v>638</v>
      </c>
      <c r="B499" s="44" t="s">
        <v>640</v>
      </c>
      <c r="C499" s="24">
        <f>SUMIF(Продажи!F:F,'Тех отчет'!B499,Продажи!M:M)</f>
        <v>0</v>
      </c>
      <c r="D499" s="24">
        <f>SUMIF(Продажи!F:F,'Тех отчет'!B499,Продажи!L:L)</f>
        <v>0</v>
      </c>
      <c r="E499" s="24">
        <f>SUMIFS('Детализация отчётов'!T:T,'Детализация отчётов'!F:F,'Тех отчет'!B499,'Детализация отчётов'!J:J,"Продажа",'Детализация отчётов'!K:K,"Продажа")-SUMIFS('Детализация отчётов'!T:T,'Детализация отчётов'!F:F,'Тех отчет'!B499,'Детализация отчётов'!J:J,"Возврат",'Детализация отчётов'!K:K,"Возврат")</f>
        <v>0</v>
      </c>
      <c r="F499" s="24">
        <f>SUMIFS('Детализация отчётов'!N:N,'Детализация отчётов'!F:F,'Тех отчет'!B499,'Детализация отчётов'!J:J,"Продажа",'Детализация отчётов'!K:K,"Продажа")-SUMIFS('Детализация отчётов'!N:N,'Детализация отчётов'!F:F,'Тех отчет'!B499,'Детализация отчётов'!J:J,"Возврат",'Детализация отчётов'!K:K,"Возврат")</f>
        <v>0</v>
      </c>
      <c r="G499" s="24">
        <f>IFERROR(AVERAGEIFS('Детализация отчётов'!P:P,'Детализация отчётов'!F:F,'Тех отчет'!B499,'Детализация отчётов'!J:J,"Продажа",'Детализация отчётов'!K:K,"Продажа"),0)</f>
        <v>0</v>
      </c>
      <c r="H499" s="25" t="e">
        <f>INDEX('% выкупа'!B:B,MATCH(B499,'% выкупа'!A:A,0))</f>
        <v>#N/A</v>
      </c>
      <c r="I499" s="40">
        <f>IFERROR(INDEX(реклама!B:B,MATCH('Тех отчет'!B499,реклама!A:A,0)),0)</f>
        <v>0</v>
      </c>
      <c r="J499" s="24">
        <f>IFERROR(INDEX('Сумма по хранению'!B:B,MATCH(B499,'Сумма по хранению'!A:A,0)),0)</f>
        <v>0</v>
      </c>
      <c r="K499" s="24">
        <f>SUMIF('Детализация отчётов'!F:F,'Тех отчет'!B499, 'Детализация отчётов'!AK:AK)</f>
        <v>0</v>
      </c>
      <c r="L499" s="40" t="e">
        <f t="shared" si="166"/>
        <v>#DIV/0!</v>
      </c>
      <c r="M499" s="24" t="e">
        <f>INDEX('Остатки по складам'!B:B,MATCH(B499,'Остатки по складам'!A:A,0))</f>
        <v>#N/A</v>
      </c>
      <c r="N499" s="40">
        <f t="shared" si="167"/>
        <v>0</v>
      </c>
      <c r="O499" s="35">
        <f>SUMIF('Индекс локалицации'!A:A,'Тех отчет'!B499,'Индекс локалицации'!B:B)</f>
        <v>0</v>
      </c>
      <c r="P499" s="25" t="e">
        <f>AVERAGEIFS('Детализация отчётов'!W:W,'Детализация отчётов'!F:F,'Тех отчет'!B499,'Детализация отчётов'!J:J,"Продажа",'Детализация отчётов'!K:K,"Продажа")</f>
        <v>#DIV/0!</v>
      </c>
      <c r="Q499" s="23" t="e">
        <f>INDEX('Рейтинг по отзывам'!F:F,MATCH('Тех отчет'!B499,'Рейтинг по отзывам'!B:B,0))</f>
        <v>#N/A</v>
      </c>
      <c r="R499" s="26" t="e">
        <f>INDEX('рейтинг WB'!B:B,MATCH('Тех отчет'!B499,'рейтинг WB'!A:A,0))</f>
        <v>#N/A</v>
      </c>
      <c r="S499" s="27">
        <f>SUMIFS('Детализация отчётов'!AH:AH,'Детализация отчётов'!F:F,'Тех отчет'!B499,'Детализация отчётов'!J:J,"Продажа",'Детализация отчётов'!K:K,"Продажа")-SUMIFS('Детализация отчётов'!AH:AH,'Детализация отчётов'!F:F,'Тех отчет'!B499,'Детализация отчётов'!J:J,"Возврат",'Детализация отчётов'!K:K,"Возврат")</f>
        <v>0</v>
      </c>
      <c r="T499" s="23">
        <f>IFERROR(INDEX(Себестоимость!B:B,MATCH('Тех отчет'!B499,Себестоимость!A:A,0)),0)</f>
        <v>0</v>
      </c>
      <c r="U499" s="41" t="e">
        <f t="shared" si="168"/>
        <v>#DIV/0!</v>
      </c>
      <c r="V499" s="24">
        <f t="shared" si="169"/>
        <v>0</v>
      </c>
      <c r="W499" s="42">
        <f t="shared" si="170"/>
        <v>0</v>
      </c>
      <c r="X499" s="40" t="e">
        <f t="shared" si="171"/>
        <v>#DIV/0!</v>
      </c>
      <c r="Y499" s="23" t="e">
        <f>AVERAGEIFS('Детализация отчётов'!T:T,'Детализация отчётов'!F:F,'Тех отчет'!B499,'Детализация отчётов'!J:J,"Продажа",'Детализация отчётов'!K:K,"Продажа")</f>
        <v>#DIV/0!</v>
      </c>
      <c r="Z499" s="23">
        <f>SUMIF('Детализация отчётов'!F:F,'Тех отчет'!B499, 'Детализация отчётов'!AC:AC)</f>
        <v>0</v>
      </c>
    </row>
    <row r="500" spans="1:26">
      <c r="A500" s="29" t="s">
        <v>638</v>
      </c>
      <c r="B500" s="44" t="s">
        <v>641</v>
      </c>
      <c r="C500" s="24">
        <f>SUMIF(Продажи!F:F,'Тех отчет'!B500,Продажи!M:M)</f>
        <v>0</v>
      </c>
      <c r="D500" s="24">
        <f>SUMIF(Продажи!F:F,'Тех отчет'!B500,Продажи!L:L)</f>
        <v>0</v>
      </c>
      <c r="E500" s="24">
        <f>SUMIFS('Детализация отчётов'!T:T,'Детализация отчётов'!F:F,'Тех отчет'!B500,'Детализация отчётов'!J:J,"Продажа",'Детализация отчётов'!K:K,"Продажа")-SUMIFS('Детализация отчётов'!T:T,'Детализация отчётов'!F:F,'Тех отчет'!B500,'Детализация отчётов'!J:J,"Возврат",'Детализация отчётов'!K:K,"Возврат")</f>
        <v>0</v>
      </c>
      <c r="F500" s="24">
        <f>SUMIFS('Детализация отчётов'!N:N,'Детализация отчётов'!F:F,'Тех отчет'!B500,'Детализация отчётов'!J:J,"Продажа",'Детализация отчётов'!K:K,"Продажа")-SUMIFS('Детализация отчётов'!N:N,'Детализация отчётов'!F:F,'Тех отчет'!B500,'Детализация отчётов'!J:J,"Возврат",'Детализация отчётов'!K:K,"Возврат")</f>
        <v>0</v>
      </c>
      <c r="G500" s="24">
        <f>IFERROR(AVERAGEIFS('Детализация отчётов'!P:P,'Детализация отчётов'!F:F,'Тех отчет'!B500,'Детализация отчётов'!J:J,"Продажа",'Детализация отчётов'!K:K,"Продажа"),0)</f>
        <v>0</v>
      </c>
      <c r="H500" s="25" t="e">
        <f>INDEX('% выкупа'!B:B,MATCH(B500,'% выкупа'!A:A,0))</f>
        <v>#N/A</v>
      </c>
      <c r="I500" s="40">
        <f>IFERROR(INDEX(реклама!B:B,MATCH('Тех отчет'!B500,реклама!A:A,0)),0)</f>
        <v>0</v>
      </c>
      <c r="J500" s="24">
        <f>IFERROR(INDEX('Сумма по хранению'!B:B,MATCH(B500,'Сумма по хранению'!A:A,0)),0)</f>
        <v>0</v>
      </c>
      <c r="K500" s="24">
        <f>SUMIF('Детализация отчётов'!F:F,'Тех отчет'!B500, 'Детализация отчётов'!AK:AK)</f>
        <v>0</v>
      </c>
      <c r="L500" s="40" t="e">
        <f t="shared" si="166"/>
        <v>#DIV/0!</v>
      </c>
      <c r="M500" s="24" t="e">
        <f>INDEX('Остатки по складам'!B:B,MATCH(B500,'Остатки по складам'!A:A,0))</f>
        <v>#N/A</v>
      </c>
      <c r="N500" s="40">
        <f t="shared" si="167"/>
        <v>0</v>
      </c>
      <c r="O500" s="35">
        <f>SUMIF('Индекс локалицации'!A:A,'Тех отчет'!B500,'Индекс локалицации'!B:B)</f>
        <v>0</v>
      </c>
      <c r="P500" s="25" t="e">
        <f>AVERAGEIFS('Детализация отчётов'!W:W,'Детализация отчётов'!F:F,'Тех отчет'!B500,'Детализация отчётов'!J:J,"Продажа",'Детализация отчётов'!K:K,"Продажа")</f>
        <v>#DIV/0!</v>
      </c>
      <c r="Q500" s="23" t="e">
        <f>INDEX('Рейтинг по отзывам'!F:F,MATCH('Тех отчет'!B500,'Рейтинг по отзывам'!B:B,0))</f>
        <v>#N/A</v>
      </c>
      <c r="R500" s="26" t="e">
        <f>INDEX('рейтинг WB'!B:B,MATCH('Тех отчет'!B500,'рейтинг WB'!A:A,0))</f>
        <v>#N/A</v>
      </c>
      <c r="S500" s="27">
        <f>SUMIFS('Детализация отчётов'!AH:AH,'Детализация отчётов'!F:F,'Тех отчет'!B500,'Детализация отчётов'!J:J,"Продажа",'Детализация отчётов'!K:K,"Продажа")-SUMIFS('Детализация отчётов'!AH:AH,'Детализация отчётов'!F:F,'Тех отчет'!B500,'Детализация отчётов'!J:J,"Возврат",'Детализация отчётов'!K:K,"Возврат")</f>
        <v>0</v>
      </c>
      <c r="T500" s="23">
        <f>IFERROR(INDEX(Себестоимость!B:B,MATCH('Тех отчет'!B500,Себестоимость!A:A,0)),0)</f>
        <v>0</v>
      </c>
      <c r="U500" s="41" t="e">
        <f t="shared" si="168"/>
        <v>#DIV/0!</v>
      </c>
      <c r="V500" s="24">
        <f t="shared" si="169"/>
        <v>0</v>
      </c>
      <c r="W500" s="42">
        <f t="shared" si="170"/>
        <v>0</v>
      </c>
      <c r="X500" s="40" t="e">
        <f t="shared" si="171"/>
        <v>#DIV/0!</v>
      </c>
      <c r="Y500" s="23" t="e">
        <f>AVERAGEIFS('Детализация отчётов'!T:T,'Детализация отчётов'!F:F,'Тех отчет'!B500,'Детализация отчётов'!J:J,"Продажа",'Детализация отчётов'!K:K,"Продажа")</f>
        <v>#DIV/0!</v>
      </c>
      <c r="Z500" s="23">
        <f>SUMIF('Детализация отчётов'!F:F,'Тех отчет'!B500, 'Детализация отчётов'!AC:AC)</f>
        <v>0</v>
      </c>
    </row>
    <row r="501" spans="1:26">
      <c r="A501" s="29" t="s">
        <v>638</v>
      </c>
      <c r="B501" s="44" t="s">
        <v>642</v>
      </c>
      <c r="C501" s="24">
        <f>SUMIF(Продажи!F:F,'Тех отчет'!B501,Продажи!M:M)</f>
        <v>0</v>
      </c>
      <c r="D501" s="24">
        <f>SUMIF(Продажи!F:F,'Тех отчет'!B501,Продажи!L:L)</f>
        <v>0</v>
      </c>
      <c r="E501" s="24">
        <f>SUMIFS('Детализация отчётов'!T:T,'Детализация отчётов'!F:F,'Тех отчет'!B501,'Детализация отчётов'!J:J,"Продажа",'Детализация отчётов'!K:K,"Продажа")-SUMIFS('Детализация отчётов'!T:T,'Детализация отчётов'!F:F,'Тех отчет'!B501,'Детализация отчётов'!J:J,"Возврат",'Детализация отчётов'!K:K,"Возврат")</f>
        <v>0</v>
      </c>
      <c r="F501" s="24">
        <f>SUMIFS('Детализация отчётов'!N:N,'Детализация отчётов'!F:F,'Тех отчет'!B501,'Детализация отчётов'!J:J,"Продажа",'Детализация отчётов'!K:K,"Продажа")-SUMIFS('Детализация отчётов'!N:N,'Детализация отчётов'!F:F,'Тех отчет'!B501,'Детализация отчётов'!J:J,"Возврат",'Детализация отчётов'!K:K,"Возврат")</f>
        <v>0</v>
      </c>
      <c r="G501" s="24">
        <f>IFERROR(AVERAGEIFS('Детализация отчётов'!P:P,'Детализация отчётов'!F:F,'Тех отчет'!B501,'Детализация отчётов'!J:J,"Продажа",'Детализация отчётов'!K:K,"Продажа"),0)</f>
        <v>0</v>
      </c>
      <c r="H501" s="25" t="e">
        <f>INDEX('% выкупа'!B:B,MATCH(B501,'% выкупа'!A:A,0))</f>
        <v>#N/A</v>
      </c>
      <c r="I501" s="40">
        <f>IFERROR(INDEX(реклама!B:B,MATCH('Тех отчет'!B501,реклама!A:A,0)),0)</f>
        <v>0</v>
      </c>
      <c r="J501" s="24">
        <f>IFERROR(INDEX('Сумма по хранению'!B:B,MATCH(B501,'Сумма по хранению'!A:A,0)),0)</f>
        <v>0</v>
      </c>
      <c r="K501" s="24">
        <f>SUMIF('Детализация отчётов'!F:F,'Тех отчет'!B501, 'Детализация отчётов'!AK:AK)</f>
        <v>0</v>
      </c>
      <c r="L501" s="40" t="e">
        <f t="shared" si="166"/>
        <v>#DIV/0!</v>
      </c>
      <c r="M501" s="24" t="e">
        <f>INDEX('Остатки по складам'!B:B,MATCH(B501,'Остатки по складам'!A:A,0))</f>
        <v>#N/A</v>
      </c>
      <c r="N501" s="40">
        <f t="shared" si="167"/>
        <v>0</v>
      </c>
      <c r="O501" s="35">
        <f>SUMIF('Индекс локалицации'!A:A,'Тех отчет'!B501,'Индекс локалицации'!B:B)</f>
        <v>0</v>
      </c>
      <c r="P501" s="25" t="e">
        <f>AVERAGEIFS('Детализация отчётов'!W:W,'Детализация отчётов'!F:F,'Тех отчет'!B501,'Детализация отчётов'!J:J,"Продажа",'Детализация отчётов'!K:K,"Продажа")</f>
        <v>#DIV/0!</v>
      </c>
      <c r="Q501" s="23" t="e">
        <f>INDEX('Рейтинг по отзывам'!F:F,MATCH('Тех отчет'!B501,'Рейтинг по отзывам'!B:B,0))</f>
        <v>#N/A</v>
      </c>
      <c r="R501" s="26" t="e">
        <f>INDEX('рейтинг WB'!B:B,MATCH('Тех отчет'!B501,'рейтинг WB'!A:A,0))</f>
        <v>#N/A</v>
      </c>
      <c r="S501" s="27">
        <f>SUMIFS('Детализация отчётов'!AH:AH,'Детализация отчётов'!F:F,'Тех отчет'!B501,'Детализация отчётов'!J:J,"Продажа",'Детализация отчётов'!K:K,"Продажа")-SUMIFS('Детализация отчётов'!AH:AH,'Детализация отчётов'!F:F,'Тех отчет'!B501,'Детализация отчётов'!J:J,"Возврат",'Детализация отчётов'!K:K,"Возврат")</f>
        <v>0</v>
      </c>
      <c r="T501" s="23">
        <f>IFERROR(INDEX(Себестоимость!B:B,MATCH('Тех отчет'!B501,Себестоимость!A:A,0)),0)</f>
        <v>0</v>
      </c>
      <c r="U501" s="41" t="e">
        <f t="shared" si="168"/>
        <v>#DIV/0!</v>
      </c>
      <c r="V501" s="24">
        <f t="shared" si="169"/>
        <v>0</v>
      </c>
      <c r="W501" s="42">
        <f t="shared" si="170"/>
        <v>0</v>
      </c>
      <c r="X501" s="40" t="e">
        <f t="shared" si="171"/>
        <v>#DIV/0!</v>
      </c>
      <c r="Y501" s="23" t="e">
        <f>AVERAGEIFS('Детализация отчётов'!T:T,'Детализация отчётов'!F:F,'Тех отчет'!B501,'Детализация отчётов'!J:J,"Продажа",'Детализация отчётов'!K:K,"Продажа")</f>
        <v>#DIV/0!</v>
      </c>
      <c r="Z501" s="23">
        <f>SUMIF('Детализация отчётов'!F:F,'Тех отчет'!B501, 'Детализация отчётов'!AC:AC)</f>
        <v>0</v>
      </c>
    </row>
    <row r="502" spans="1:26">
      <c r="A502" s="29" t="s">
        <v>75</v>
      </c>
      <c r="B502" s="44" t="s">
        <v>643</v>
      </c>
      <c r="C502" s="24">
        <f>SUMIF(Продажи!F:F,'Тех отчет'!B502,Продажи!M:M)</f>
        <v>0</v>
      </c>
      <c r="D502" s="24">
        <f>SUMIF(Продажи!F:F,'Тех отчет'!B502,Продажи!L:L)</f>
        <v>0</v>
      </c>
      <c r="E502" s="24">
        <f>SUMIFS('Детализация отчётов'!T:T,'Детализация отчётов'!F:F,'Тех отчет'!B502,'Детализация отчётов'!J:J,"Продажа",'Детализация отчётов'!K:K,"Продажа")-SUMIFS('Детализация отчётов'!T:T,'Детализация отчётов'!F:F,'Тех отчет'!B502,'Детализация отчётов'!J:J,"Возврат",'Детализация отчётов'!K:K,"Возврат")</f>
        <v>0</v>
      </c>
      <c r="F502" s="24">
        <f>SUMIFS('Детализация отчётов'!N:N,'Детализация отчётов'!F:F,'Тех отчет'!B502,'Детализация отчётов'!J:J,"Продажа",'Детализация отчётов'!K:K,"Продажа")-SUMIFS('Детализация отчётов'!N:N,'Детализация отчётов'!F:F,'Тех отчет'!B502,'Детализация отчётов'!J:J,"Возврат",'Детализация отчётов'!K:K,"Возврат")</f>
        <v>0</v>
      </c>
      <c r="G502" s="24">
        <f>IFERROR(AVERAGEIFS('Детализация отчётов'!P:P,'Детализация отчётов'!F:F,'Тех отчет'!B502,'Детализация отчётов'!J:J,"Продажа",'Детализация отчётов'!K:K,"Продажа"),0)</f>
        <v>0</v>
      </c>
      <c r="H502" s="25" t="e">
        <f>INDEX('% выкупа'!B:B,MATCH(B502,'% выкупа'!A:A,0))</f>
        <v>#N/A</v>
      </c>
      <c r="I502" s="40">
        <f>IFERROR(INDEX(реклама!B:B,MATCH('Тех отчет'!B502,реклама!A:A,0)),0)</f>
        <v>0</v>
      </c>
      <c r="J502" s="24">
        <f>IFERROR(INDEX('Сумма по хранению'!B:B,MATCH(B502,'Сумма по хранению'!A:A,0)),0)</f>
        <v>0</v>
      </c>
      <c r="K502" s="24">
        <f>SUMIF('Детализация отчётов'!F:F,'Тех отчет'!B502, 'Детализация отчётов'!AK:AK)</f>
        <v>0</v>
      </c>
      <c r="L502" s="40" t="e">
        <f t="shared" ref="L502" si="172">K502/F502</f>
        <v>#DIV/0!</v>
      </c>
      <c r="M502" s="24" t="e">
        <f>INDEX('Остатки по складам'!B:B,MATCH(B502,'Остатки по складам'!A:A,0))</f>
        <v>#N/A</v>
      </c>
      <c r="N502" s="40">
        <f t="shared" ref="N502" si="173">IFERROR(M502/F502*7,0)</f>
        <v>0</v>
      </c>
      <c r="O502" s="35">
        <f>SUMIF('Индекс локалицации'!A:A,'Тех отчет'!B502,'Индекс локалицации'!B:B)</f>
        <v>0</v>
      </c>
      <c r="P502" s="25" t="e">
        <f>AVERAGEIFS('Детализация отчётов'!W:W,'Детализация отчётов'!F:F,'Тех отчет'!B502,'Детализация отчётов'!J:J,"Продажа",'Детализация отчётов'!K:K,"Продажа")</f>
        <v>#DIV/0!</v>
      </c>
      <c r="Q502" s="23" t="e">
        <f>INDEX('Рейтинг по отзывам'!F:F,MATCH('Тех отчет'!B502,'Рейтинг по отзывам'!B:B,0))</f>
        <v>#N/A</v>
      </c>
      <c r="R502" s="26" t="e">
        <f>INDEX('рейтинг WB'!B:B,MATCH('Тех отчет'!B502,'рейтинг WB'!A:A,0))</f>
        <v>#N/A</v>
      </c>
      <c r="S502" s="27">
        <f>SUMIFS('Детализация отчётов'!AH:AH,'Детализация отчётов'!F:F,'Тех отчет'!B502,'Детализация отчётов'!J:J,"Продажа",'Детализация отчётов'!K:K,"Продажа")-SUMIFS('Детализация отчётов'!AH:AH,'Детализация отчётов'!F:F,'Тех отчет'!B502,'Детализация отчётов'!J:J,"Возврат",'Детализация отчётов'!K:K,"Возврат")</f>
        <v>0</v>
      </c>
      <c r="T502" s="23">
        <f>IFERROR(INDEX(Себестоимость!B:B,MATCH('Тех отчет'!B502,Себестоимость!A:A,0)),0)</f>
        <v>0</v>
      </c>
      <c r="U502" s="41" t="e">
        <f t="shared" ref="U502" si="174">V502/E502</f>
        <v>#DIV/0!</v>
      </c>
      <c r="V502" s="24">
        <f t="shared" ref="V502" si="175">IFERROR(S502-I502-J502-K502-T502*F502-W502-Z502,0)</f>
        <v>0</v>
      </c>
      <c r="W502" s="42">
        <f t="shared" ref="W502" si="176">(G502*F502)*$W$2</f>
        <v>0</v>
      </c>
      <c r="X502" s="40" t="e">
        <f t="shared" ref="X502" si="177">V502/F502</f>
        <v>#DIV/0!</v>
      </c>
      <c r="Y502" s="23" t="e">
        <f>AVERAGEIFS('Детализация отчётов'!T:T,'Детализация отчётов'!F:F,'Тех отчет'!B502,'Детализация отчётов'!J:J,"Продажа",'Детализация отчётов'!K:K,"Продажа")</f>
        <v>#DIV/0!</v>
      </c>
      <c r="Z502" s="23">
        <f>SUMIF('Детализация отчётов'!F:F,'Тех отчет'!B502, 'Детализация отчётов'!AC:AC)</f>
        <v>0</v>
      </c>
    </row>
    <row r="503" spans="1:26">
      <c r="A503" s="29" t="s">
        <v>71</v>
      </c>
      <c r="B503" s="44" t="s">
        <v>644</v>
      </c>
      <c r="C503" s="24">
        <f>SUMIF(Продажи!F:F,'Тех отчет'!B503,Продажи!M:M)</f>
        <v>0</v>
      </c>
      <c r="D503" s="24">
        <f>SUMIF(Продажи!F:F,'Тех отчет'!B503,Продажи!L:L)</f>
        <v>0</v>
      </c>
      <c r="E503" s="24">
        <f>SUMIFS('Детализация отчётов'!T:T,'Детализация отчётов'!F:F,'Тех отчет'!B503,'Детализация отчётов'!J:J,"Продажа",'Детализация отчётов'!K:K,"Продажа")-SUMIFS('Детализация отчётов'!T:T,'Детализация отчётов'!F:F,'Тех отчет'!B503,'Детализация отчётов'!J:J,"Возврат",'Детализация отчётов'!K:K,"Возврат")</f>
        <v>0</v>
      </c>
      <c r="F503" s="24">
        <f>SUMIFS('Детализация отчётов'!N:N,'Детализация отчётов'!F:F,'Тех отчет'!B503,'Детализация отчётов'!J:J,"Продажа",'Детализация отчётов'!K:K,"Продажа")-SUMIFS('Детализация отчётов'!N:N,'Детализация отчётов'!F:F,'Тех отчет'!B503,'Детализация отчётов'!J:J,"Возврат",'Детализация отчётов'!K:K,"Возврат")</f>
        <v>0</v>
      </c>
      <c r="G503" s="24">
        <f>IFERROR(AVERAGEIFS('Детализация отчётов'!P:P,'Детализация отчётов'!F:F,'Тех отчет'!B503,'Детализация отчётов'!J:J,"Продажа",'Детализация отчётов'!K:K,"Продажа"),0)</f>
        <v>0</v>
      </c>
      <c r="H503" s="25" t="e">
        <f>INDEX('% выкупа'!B:B,MATCH(B503,'% выкупа'!A:A,0))</f>
        <v>#N/A</v>
      </c>
      <c r="I503" s="40">
        <f>IFERROR(INDEX(реклама!B:B,MATCH('Тех отчет'!B503,реклама!A:A,0)),0)</f>
        <v>0</v>
      </c>
      <c r="J503" s="24">
        <f>IFERROR(INDEX('Сумма по хранению'!B:B,MATCH(B503,'Сумма по хранению'!A:A,0)),0)</f>
        <v>0</v>
      </c>
      <c r="K503" s="24">
        <f>SUMIF('Детализация отчётов'!F:F,'Тех отчет'!B503, 'Детализация отчётов'!AK:AK)</f>
        <v>0</v>
      </c>
      <c r="L503" s="40" t="e">
        <f t="shared" ref="L503:L504" si="178">K503/F503</f>
        <v>#DIV/0!</v>
      </c>
      <c r="M503" s="24" t="e">
        <f>INDEX('Остатки по складам'!B:B,MATCH(B503,'Остатки по складам'!A:A,0))</f>
        <v>#N/A</v>
      </c>
      <c r="N503" s="40">
        <f t="shared" ref="N503:N504" si="179">IFERROR(M503/F503*7,0)</f>
        <v>0</v>
      </c>
      <c r="O503" s="35">
        <f>SUMIF('Индекс локалицации'!A:A,'Тех отчет'!B503,'Индекс локалицации'!B:B)</f>
        <v>0</v>
      </c>
      <c r="P503" s="25" t="e">
        <f>AVERAGEIFS('Детализация отчётов'!W:W,'Детализация отчётов'!F:F,'Тех отчет'!B503,'Детализация отчётов'!J:J,"Продажа",'Детализация отчётов'!K:K,"Продажа")</f>
        <v>#DIV/0!</v>
      </c>
      <c r="Q503" s="23" t="e">
        <f>INDEX('Рейтинг по отзывам'!F:F,MATCH('Тех отчет'!B503,'Рейтинг по отзывам'!B:B,0))</f>
        <v>#N/A</v>
      </c>
      <c r="R503" s="26" t="e">
        <f>INDEX('рейтинг WB'!B:B,MATCH('Тех отчет'!B503,'рейтинг WB'!A:A,0))</f>
        <v>#N/A</v>
      </c>
      <c r="S503" s="27">
        <f>SUMIFS('Детализация отчётов'!AH:AH,'Детализация отчётов'!F:F,'Тех отчет'!B503,'Детализация отчётов'!J:J,"Продажа",'Детализация отчётов'!K:K,"Продажа")-SUMIFS('Детализация отчётов'!AH:AH,'Детализация отчётов'!F:F,'Тех отчет'!B503,'Детализация отчётов'!J:J,"Возврат",'Детализация отчётов'!K:K,"Возврат")</f>
        <v>0</v>
      </c>
      <c r="T503" s="23">
        <f>IFERROR(INDEX(Себестоимость!B:B,MATCH('Тех отчет'!B503,Себестоимость!A:A,0)),0)</f>
        <v>0</v>
      </c>
      <c r="U503" s="41" t="e">
        <f t="shared" ref="U503:U504" si="180">V503/E503</f>
        <v>#DIV/0!</v>
      </c>
      <c r="V503" s="24">
        <f t="shared" ref="V503:V504" si="181">IFERROR(S503-I503-J503-K503-T503*F503-W503-Z503,0)</f>
        <v>0</v>
      </c>
      <c r="W503" s="42">
        <f t="shared" ref="W503:W504" si="182">(G503*F503)*$W$2</f>
        <v>0</v>
      </c>
      <c r="X503" s="40" t="e">
        <f t="shared" ref="X503:X504" si="183">V503/F503</f>
        <v>#DIV/0!</v>
      </c>
      <c r="Y503" s="23" t="e">
        <f>AVERAGEIFS('Детализация отчётов'!T:T,'Детализация отчётов'!F:F,'Тех отчет'!B503,'Детализация отчётов'!J:J,"Продажа",'Детализация отчётов'!K:K,"Продажа")</f>
        <v>#DIV/0!</v>
      </c>
      <c r="Z503" s="23">
        <f>SUMIF('Детализация отчётов'!F:F,'Тех отчет'!B503, 'Детализация отчётов'!AC:AC)</f>
        <v>0</v>
      </c>
    </row>
    <row r="504" spans="1:26">
      <c r="A504" s="29" t="s">
        <v>627</v>
      </c>
      <c r="B504" s="44" t="s">
        <v>645</v>
      </c>
      <c r="C504" s="24">
        <f>SUMIF(Продажи!F:F,'Тех отчет'!B504,Продажи!M:M)</f>
        <v>0</v>
      </c>
      <c r="D504" s="24">
        <f>SUMIF(Продажи!F:F,'Тех отчет'!B504,Продажи!L:L)</f>
        <v>0</v>
      </c>
      <c r="E504" s="24">
        <f>SUMIFS('Детализация отчётов'!T:T,'Детализация отчётов'!F:F,'Тех отчет'!B504,'Детализация отчётов'!J:J,"Продажа",'Детализация отчётов'!K:K,"Продажа")-SUMIFS('Детализация отчётов'!T:T,'Детализация отчётов'!F:F,'Тех отчет'!B504,'Детализация отчётов'!J:J,"Возврат",'Детализация отчётов'!K:K,"Возврат")</f>
        <v>0</v>
      </c>
      <c r="F504" s="24">
        <f>SUMIFS('Детализация отчётов'!N:N,'Детализация отчётов'!F:F,'Тех отчет'!B504,'Детализация отчётов'!J:J,"Продажа",'Детализация отчётов'!K:K,"Продажа")-SUMIFS('Детализация отчётов'!N:N,'Детализация отчётов'!F:F,'Тех отчет'!B504,'Детализация отчётов'!J:J,"Возврат",'Детализация отчётов'!K:K,"Возврат")</f>
        <v>0</v>
      </c>
      <c r="G504" s="24">
        <f>IFERROR(AVERAGEIFS('Детализация отчётов'!P:P,'Детализация отчётов'!F:F,'Тех отчет'!B504,'Детализация отчётов'!J:J,"Продажа",'Детализация отчётов'!K:K,"Продажа"),0)</f>
        <v>0</v>
      </c>
      <c r="H504" s="25" t="e">
        <f>INDEX('% выкупа'!B:B,MATCH(B504,'% выкупа'!A:A,0))</f>
        <v>#N/A</v>
      </c>
      <c r="I504" s="40">
        <f>IFERROR(INDEX(реклама!B:B,MATCH('Тех отчет'!B504,реклама!A:A,0)),0)</f>
        <v>0</v>
      </c>
      <c r="J504" s="24">
        <f>IFERROR(INDEX('Сумма по хранению'!B:B,MATCH(B504,'Сумма по хранению'!A:A,0)),0)</f>
        <v>0</v>
      </c>
      <c r="K504" s="24">
        <f>SUMIF('Детализация отчётов'!F:F,'Тех отчет'!B504, 'Детализация отчётов'!AK:AK)</f>
        <v>0</v>
      </c>
      <c r="L504" s="40" t="e">
        <f t="shared" si="178"/>
        <v>#DIV/0!</v>
      </c>
      <c r="M504" s="24" t="e">
        <f>INDEX('Остатки по складам'!B:B,MATCH(B504,'Остатки по складам'!A:A,0))</f>
        <v>#N/A</v>
      </c>
      <c r="N504" s="40">
        <f t="shared" si="179"/>
        <v>0</v>
      </c>
      <c r="O504" s="35">
        <f>SUMIF('Индекс локалицации'!A:A,'Тех отчет'!B504,'Индекс локалицации'!B:B)</f>
        <v>0</v>
      </c>
      <c r="P504" s="25" t="e">
        <f>AVERAGEIFS('Детализация отчётов'!W:W,'Детализация отчётов'!F:F,'Тех отчет'!B504,'Детализация отчётов'!J:J,"Продажа",'Детализация отчётов'!K:K,"Продажа")</f>
        <v>#DIV/0!</v>
      </c>
      <c r="Q504" s="23" t="e">
        <f>INDEX('Рейтинг по отзывам'!F:F,MATCH('Тех отчет'!B504,'Рейтинг по отзывам'!B:B,0))</f>
        <v>#N/A</v>
      </c>
      <c r="R504" s="26" t="e">
        <f>INDEX('рейтинг WB'!B:B,MATCH('Тех отчет'!B504,'рейтинг WB'!A:A,0))</f>
        <v>#N/A</v>
      </c>
      <c r="S504" s="27">
        <f>SUMIFS('Детализация отчётов'!AH:AH,'Детализация отчётов'!F:F,'Тех отчет'!B504,'Детализация отчётов'!J:J,"Продажа",'Детализация отчётов'!K:K,"Продажа")-SUMIFS('Детализация отчётов'!AH:AH,'Детализация отчётов'!F:F,'Тех отчет'!B504,'Детализация отчётов'!J:J,"Возврат",'Детализация отчётов'!K:K,"Возврат")</f>
        <v>0</v>
      </c>
      <c r="T504" s="23">
        <f>IFERROR(INDEX(Себестоимость!B:B,MATCH('Тех отчет'!B504,Себестоимость!A:A,0)),0)</f>
        <v>0</v>
      </c>
      <c r="U504" s="41" t="e">
        <f t="shared" si="180"/>
        <v>#DIV/0!</v>
      </c>
      <c r="V504" s="24">
        <f t="shared" si="181"/>
        <v>0</v>
      </c>
      <c r="W504" s="42">
        <f t="shared" si="182"/>
        <v>0</v>
      </c>
      <c r="X504" s="40" t="e">
        <f t="shared" si="183"/>
        <v>#DIV/0!</v>
      </c>
      <c r="Y504" s="23" t="e">
        <f>AVERAGEIFS('Детализация отчётов'!T:T,'Детализация отчётов'!F:F,'Тех отчет'!B504,'Детализация отчётов'!J:J,"Продажа",'Детализация отчётов'!K:K,"Продажа")</f>
        <v>#DIV/0!</v>
      </c>
      <c r="Z504" s="23">
        <f>SUMIF('Детализация отчётов'!F:F,'Тех отчет'!B504, 'Детализация отчётов'!AC:AC)</f>
        <v>0</v>
      </c>
    </row>
    <row r="505" spans="1:26">
      <c r="A505" s="29" t="s">
        <v>75</v>
      </c>
      <c r="B505" s="44" t="s">
        <v>646</v>
      </c>
      <c r="C505" s="24">
        <f>SUMIF(Продажи!F:F,'Тех отчет'!B505,Продажи!M:M)</f>
        <v>0</v>
      </c>
      <c r="D505" s="24">
        <f>SUMIF(Продажи!F:F,'Тех отчет'!B505,Продажи!L:L)</f>
        <v>0</v>
      </c>
      <c r="E505" s="24">
        <f>SUMIFS('Детализация отчётов'!T:T,'Детализация отчётов'!F:F,'Тех отчет'!B505,'Детализация отчётов'!J:J,"Продажа",'Детализация отчётов'!K:K,"Продажа")-SUMIFS('Детализация отчётов'!T:T,'Детализация отчётов'!F:F,'Тех отчет'!B505,'Детализация отчётов'!J:J,"Возврат",'Детализация отчётов'!K:K,"Возврат")</f>
        <v>0</v>
      </c>
      <c r="F505" s="24">
        <f>SUMIFS('Детализация отчётов'!N:N,'Детализация отчётов'!F:F,'Тех отчет'!B505,'Детализация отчётов'!J:J,"Продажа",'Детализация отчётов'!K:K,"Продажа")-SUMIFS('Детализация отчётов'!N:N,'Детализация отчётов'!F:F,'Тех отчет'!B505,'Детализация отчётов'!J:J,"Возврат",'Детализация отчётов'!K:K,"Возврат")</f>
        <v>0</v>
      </c>
      <c r="G505" s="24">
        <f>IFERROR(AVERAGEIFS('Детализация отчётов'!P:P,'Детализация отчётов'!F:F,'Тех отчет'!B505,'Детализация отчётов'!J:J,"Продажа",'Детализация отчётов'!K:K,"Продажа"),0)</f>
        <v>0</v>
      </c>
      <c r="H505" s="25" t="e">
        <f>INDEX('% выкупа'!B:B,MATCH(B505,'% выкупа'!A:A,0))</f>
        <v>#N/A</v>
      </c>
      <c r="I505" s="40">
        <f>IFERROR(INDEX(реклама!B:B,MATCH('Тех отчет'!B505,реклама!A:A,0)),0)</f>
        <v>0</v>
      </c>
      <c r="J505" s="24">
        <f>IFERROR(INDEX('Сумма по хранению'!B:B,MATCH(B505,'Сумма по хранению'!A:A,0)),0)</f>
        <v>0</v>
      </c>
      <c r="K505" s="24">
        <f>SUMIF('Детализация отчётов'!F:F,'Тех отчет'!B505, 'Детализация отчётов'!AK:AK)</f>
        <v>0</v>
      </c>
      <c r="L505" s="40" t="e">
        <f t="shared" ref="L505:L506" si="184">K505/F505</f>
        <v>#DIV/0!</v>
      </c>
      <c r="M505" s="24" t="e">
        <f>INDEX('Остатки по складам'!B:B,MATCH(B505,'Остатки по складам'!A:A,0))</f>
        <v>#N/A</v>
      </c>
      <c r="N505" s="40">
        <f t="shared" ref="N505:N506" si="185">IFERROR(M505/F505*7,0)</f>
        <v>0</v>
      </c>
      <c r="O505" s="35">
        <f>SUMIF('Индекс локалицации'!A:A,'Тех отчет'!B505,'Индекс локалицации'!B:B)</f>
        <v>0</v>
      </c>
      <c r="P505" s="25" t="e">
        <f>AVERAGEIFS('Детализация отчётов'!W:W,'Детализация отчётов'!F:F,'Тех отчет'!B505,'Детализация отчётов'!J:J,"Продажа",'Детализация отчётов'!K:K,"Продажа")</f>
        <v>#DIV/0!</v>
      </c>
      <c r="Q505" s="23" t="e">
        <f>INDEX('Рейтинг по отзывам'!F:F,MATCH('Тех отчет'!B505,'Рейтинг по отзывам'!B:B,0))</f>
        <v>#N/A</v>
      </c>
      <c r="R505" s="26" t="e">
        <f>INDEX('рейтинг WB'!B:B,MATCH('Тех отчет'!B505,'рейтинг WB'!A:A,0))</f>
        <v>#N/A</v>
      </c>
      <c r="S505" s="27">
        <f>SUMIFS('Детализация отчётов'!AH:AH,'Детализация отчётов'!F:F,'Тех отчет'!B505,'Детализация отчётов'!J:J,"Продажа",'Детализация отчётов'!K:K,"Продажа")-SUMIFS('Детализация отчётов'!AH:AH,'Детализация отчётов'!F:F,'Тех отчет'!B505,'Детализация отчётов'!J:J,"Возврат",'Детализация отчётов'!K:K,"Возврат")</f>
        <v>0</v>
      </c>
      <c r="T505" s="23">
        <f>IFERROR(INDEX(Себестоимость!B:B,MATCH('Тех отчет'!B505,Себестоимость!A:A,0)),0)</f>
        <v>0</v>
      </c>
      <c r="U505" s="41" t="e">
        <f t="shared" ref="U505:U506" si="186">V505/E505</f>
        <v>#DIV/0!</v>
      </c>
      <c r="V505" s="24">
        <f t="shared" ref="V505:V506" si="187">IFERROR(S505-I505-J505-K505-T505*F505-W505-Z505,0)</f>
        <v>0</v>
      </c>
      <c r="W505" s="42">
        <f t="shared" ref="W505:W506" si="188">(G505*F505)*$W$2</f>
        <v>0</v>
      </c>
      <c r="X505" s="40" t="e">
        <f t="shared" ref="X505:X506" si="189">V505/F505</f>
        <v>#DIV/0!</v>
      </c>
      <c r="Y505" s="23" t="e">
        <f>AVERAGEIFS('Детализация отчётов'!T:T,'Детализация отчётов'!F:F,'Тех отчет'!B505,'Детализация отчётов'!J:J,"Продажа",'Детализация отчётов'!K:K,"Продажа")</f>
        <v>#DIV/0!</v>
      </c>
      <c r="Z505" s="23">
        <f>SUMIF('Детализация отчётов'!F:F,'Тех отчет'!B505, 'Детализация отчётов'!AC:AC)</f>
        <v>0</v>
      </c>
    </row>
    <row r="506" spans="1:26">
      <c r="A506" s="29" t="s">
        <v>636</v>
      </c>
      <c r="B506" s="44" t="s">
        <v>647</v>
      </c>
      <c r="C506" s="24">
        <f>SUMIF(Продажи!F:F,'Тех отчет'!B506,Продажи!M:M)</f>
        <v>0</v>
      </c>
      <c r="D506" s="24">
        <f>SUMIF(Продажи!F:F,'Тех отчет'!B506,Продажи!L:L)</f>
        <v>0</v>
      </c>
      <c r="E506" s="24">
        <f>SUMIFS('Детализация отчётов'!T:T,'Детализация отчётов'!F:F,'Тех отчет'!B506,'Детализация отчётов'!J:J,"Продажа",'Детализация отчётов'!K:K,"Продажа")-SUMIFS('Детализация отчётов'!T:T,'Детализация отчётов'!F:F,'Тех отчет'!B506,'Детализация отчётов'!J:J,"Возврат",'Детализация отчётов'!K:K,"Возврат")</f>
        <v>0</v>
      </c>
      <c r="F506" s="24">
        <f>SUMIFS('Детализация отчётов'!N:N,'Детализация отчётов'!F:F,'Тех отчет'!B506,'Детализация отчётов'!J:J,"Продажа",'Детализация отчётов'!K:K,"Продажа")-SUMIFS('Детализация отчётов'!N:N,'Детализация отчётов'!F:F,'Тех отчет'!B506,'Детализация отчётов'!J:J,"Возврат",'Детализация отчётов'!K:K,"Возврат")</f>
        <v>0</v>
      </c>
      <c r="G506" s="24">
        <f>IFERROR(AVERAGEIFS('Детализация отчётов'!P:P,'Детализация отчётов'!F:F,'Тех отчет'!B506,'Детализация отчётов'!J:J,"Продажа",'Детализация отчётов'!K:K,"Продажа"),0)</f>
        <v>0</v>
      </c>
      <c r="H506" s="25" t="e">
        <f>INDEX('% выкупа'!B:B,MATCH(B506,'% выкупа'!A:A,0))</f>
        <v>#N/A</v>
      </c>
      <c r="I506" s="40">
        <f>IFERROR(INDEX(реклама!B:B,MATCH('Тех отчет'!B506,реклама!A:A,0)),0)</f>
        <v>0</v>
      </c>
      <c r="J506" s="24">
        <f>IFERROR(INDEX('Сумма по хранению'!B:B,MATCH(B506,'Сумма по хранению'!A:A,0)),0)</f>
        <v>0</v>
      </c>
      <c r="K506" s="24">
        <f>SUMIF('Детализация отчётов'!F:F,'Тех отчет'!B506, 'Детализация отчётов'!AK:AK)</f>
        <v>0</v>
      </c>
      <c r="L506" s="40" t="e">
        <f t="shared" si="184"/>
        <v>#DIV/0!</v>
      </c>
      <c r="M506" s="24" t="e">
        <f>INDEX('Остатки по складам'!B:B,MATCH(B506,'Остатки по складам'!A:A,0))</f>
        <v>#N/A</v>
      </c>
      <c r="N506" s="40">
        <f t="shared" si="185"/>
        <v>0</v>
      </c>
      <c r="O506" s="35">
        <f>SUMIF('Индекс локалицации'!A:A,'Тех отчет'!B506,'Индекс локалицации'!B:B)</f>
        <v>0</v>
      </c>
      <c r="P506" s="25" t="e">
        <f>AVERAGEIFS('Детализация отчётов'!W:W,'Детализация отчётов'!F:F,'Тех отчет'!B506,'Детализация отчётов'!J:J,"Продажа",'Детализация отчётов'!K:K,"Продажа")</f>
        <v>#DIV/0!</v>
      </c>
      <c r="Q506" s="23" t="e">
        <f>INDEX('Рейтинг по отзывам'!F:F,MATCH('Тех отчет'!B506,'Рейтинг по отзывам'!B:B,0))</f>
        <v>#N/A</v>
      </c>
      <c r="R506" s="26" t="e">
        <f>INDEX('рейтинг WB'!B:B,MATCH('Тех отчет'!B506,'рейтинг WB'!A:A,0))</f>
        <v>#N/A</v>
      </c>
      <c r="S506" s="27">
        <f>SUMIFS('Детализация отчётов'!AH:AH,'Детализация отчётов'!F:F,'Тех отчет'!B506,'Детализация отчётов'!J:J,"Продажа",'Детализация отчётов'!K:K,"Продажа")-SUMIFS('Детализация отчётов'!AH:AH,'Детализация отчётов'!F:F,'Тех отчет'!B506,'Детализация отчётов'!J:J,"Возврат",'Детализация отчётов'!K:K,"Возврат")</f>
        <v>0</v>
      </c>
      <c r="T506" s="23">
        <f>IFERROR(INDEX(Себестоимость!B:B,MATCH('Тех отчет'!B506,Себестоимость!A:A,0)),0)</f>
        <v>0</v>
      </c>
      <c r="U506" s="41" t="e">
        <f t="shared" si="186"/>
        <v>#DIV/0!</v>
      </c>
      <c r="V506" s="24">
        <f t="shared" si="187"/>
        <v>0</v>
      </c>
      <c r="W506" s="42">
        <f t="shared" si="188"/>
        <v>0</v>
      </c>
      <c r="X506" s="40" t="e">
        <f t="shared" si="189"/>
        <v>#DIV/0!</v>
      </c>
      <c r="Y506" s="23" t="e">
        <f>AVERAGEIFS('Детализация отчётов'!T:T,'Детализация отчётов'!F:F,'Тех отчет'!B506,'Детализация отчётов'!J:J,"Продажа",'Детализация отчётов'!K:K,"Продажа")</f>
        <v>#DIV/0!</v>
      </c>
      <c r="Z506" s="23">
        <f>SUMIF('Детализация отчётов'!F:F,'Тех отчет'!B506, 'Детализация отчётов'!AC:AC)</f>
        <v>0</v>
      </c>
    </row>
    <row r="507" spans="1:26">
      <c r="A507" s="29" t="s">
        <v>71</v>
      </c>
      <c r="B507" s="44" t="s">
        <v>648</v>
      </c>
      <c r="C507" s="24">
        <f>SUMIF(Продажи!F:F,'Тех отчет'!B507,Продажи!M:M)</f>
        <v>0</v>
      </c>
      <c r="D507" s="24">
        <f>SUMIF(Продажи!F:F,'Тех отчет'!B507,Продажи!L:L)</f>
        <v>0</v>
      </c>
      <c r="E507" s="24">
        <f>SUMIFS('Детализация отчётов'!T:T,'Детализация отчётов'!F:F,'Тех отчет'!B507,'Детализация отчётов'!J:J,"Продажа",'Детализация отчётов'!K:K,"Продажа")-SUMIFS('Детализация отчётов'!T:T,'Детализация отчётов'!F:F,'Тех отчет'!B507,'Детализация отчётов'!J:J,"Возврат",'Детализация отчётов'!K:K,"Возврат")</f>
        <v>0</v>
      </c>
      <c r="F507" s="24">
        <f>SUMIFS('Детализация отчётов'!N:N,'Детализация отчётов'!F:F,'Тех отчет'!B507,'Детализация отчётов'!J:J,"Продажа",'Детализация отчётов'!K:K,"Продажа")-SUMIFS('Детализация отчётов'!N:N,'Детализация отчётов'!F:F,'Тех отчет'!B507,'Детализация отчётов'!J:J,"Возврат",'Детализация отчётов'!K:K,"Возврат")</f>
        <v>0</v>
      </c>
      <c r="G507" s="24">
        <f>IFERROR(AVERAGEIFS('Детализация отчётов'!P:P,'Детализация отчётов'!F:F,'Тех отчет'!B507,'Детализация отчётов'!J:J,"Продажа",'Детализация отчётов'!K:K,"Продажа"),0)</f>
        <v>0</v>
      </c>
      <c r="H507" s="25" t="e">
        <f>INDEX('% выкупа'!B:B,MATCH(B507,'% выкупа'!A:A,0))</f>
        <v>#N/A</v>
      </c>
      <c r="I507" s="40">
        <f>IFERROR(INDEX(реклама!B:B,MATCH('Тех отчет'!B507,реклама!A:A,0)),0)</f>
        <v>0</v>
      </c>
      <c r="J507" s="24">
        <f>IFERROR(INDEX('Сумма по хранению'!B:B,MATCH(B507,'Сумма по хранению'!A:A,0)),0)</f>
        <v>0</v>
      </c>
      <c r="K507" s="24">
        <f>SUMIF('Детализация отчётов'!F:F,'Тех отчет'!B507, 'Детализация отчётов'!AK:AK)</f>
        <v>0</v>
      </c>
      <c r="L507" s="40" t="e">
        <f t="shared" ref="L507:L512" si="190">K507/F507</f>
        <v>#DIV/0!</v>
      </c>
      <c r="M507" s="24" t="e">
        <f>INDEX('Остатки по складам'!B:B,MATCH(B507,'Остатки по складам'!A:A,0))</f>
        <v>#N/A</v>
      </c>
      <c r="N507" s="40">
        <f t="shared" ref="N507:N512" si="191">IFERROR(M507/F507*7,0)</f>
        <v>0</v>
      </c>
      <c r="O507" s="35">
        <f>SUMIF('Индекс локалицации'!A:A,'Тех отчет'!B507,'Индекс локалицации'!B:B)</f>
        <v>0</v>
      </c>
      <c r="P507" s="25" t="e">
        <f>AVERAGEIFS('Детализация отчётов'!W:W,'Детализация отчётов'!F:F,'Тех отчет'!B507,'Детализация отчётов'!J:J,"Продажа",'Детализация отчётов'!K:K,"Продажа")</f>
        <v>#DIV/0!</v>
      </c>
      <c r="Q507" s="23" t="e">
        <f>INDEX('Рейтинг по отзывам'!F:F,MATCH('Тех отчет'!B507,'Рейтинг по отзывам'!B:B,0))</f>
        <v>#N/A</v>
      </c>
      <c r="R507" s="26" t="e">
        <f>INDEX('рейтинг WB'!B:B,MATCH('Тех отчет'!B507,'рейтинг WB'!A:A,0))</f>
        <v>#N/A</v>
      </c>
      <c r="S507" s="27">
        <f>SUMIFS('Детализация отчётов'!AH:AH,'Детализация отчётов'!F:F,'Тех отчет'!B507,'Детализация отчётов'!J:J,"Продажа",'Детализация отчётов'!K:K,"Продажа")-SUMIFS('Детализация отчётов'!AH:AH,'Детализация отчётов'!F:F,'Тех отчет'!B507,'Детализация отчётов'!J:J,"Возврат",'Детализация отчётов'!K:K,"Возврат")</f>
        <v>0</v>
      </c>
      <c r="T507" s="23">
        <f>IFERROR(INDEX(Себестоимость!B:B,MATCH('Тех отчет'!B507,Себестоимость!A:A,0)),0)</f>
        <v>0</v>
      </c>
      <c r="U507" s="41" t="e">
        <f t="shared" ref="U507:U512" si="192">V507/E507</f>
        <v>#DIV/0!</v>
      </c>
      <c r="V507" s="24">
        <f t="shared" ref="V507:V512" si="193">IFERROR(S507-I507-J507-K507-T507*F507-W507-Z507,0)</f>
        <v>0</v>
      </c>
      <c r="W507" s="42">
        <f t="shared" ref="W507:W512" si="194">(G507*F507)*$W$2</f>
        <v>0</v>
      </c>
      <c r="X507" s="40" t="e">
        <f t="shared" ref="X507:X512" si="195">V507/F507</f>
        <v>#DIV/0!</v>
      </c>
      <c r="Y507" s="23" t="e">
        <f>AVERAGEIFS('Детализация отчётов'!T:T,'Детализация отчётов'!F:F,'Тех отчет'!B507,'Детализация отчётов'!J:J,"Продажа",'Детализация отчётов'!K:K,"Продажа")</f>
        <v>#DIV/0!</v>
      </c>
      <c r="Z507" s="23">
        <f>SUMIF('Детализация отчётов'!F:F,'Тех отчет'!B507, 'Детализация отчётов'!AC:AC)</f>
        <v>0</v>
      </c>
    </row>
    <row r="508" spans="1:26">
      <c r="A508" s="29" t="s">
        <v>75</v>
      </c>
      <c r="B508" s="44" t="s">
        <v>649</v>
      </c>
      <c r="C508" s="24">
        <f>SUMIF(Продажи!F:F,'Тех отчет'!B508,Продажи!M:M)</f>
        <v>0</v>
      </c>
      <c r="D508" s="24">
        <f>SUMIF(Продажи!F:F,'Тех отчет'!B508,Продажи!L:L)</f>
        <v>0</v>
      </c>
      <c r="E508" s="24">
        <f>SUMIFS('Детализация отчётов'!T:T,'Детализация отчётов'!F:F,'Тех отчет'!B508,'Детализация отчётов'!J:J,"Продажа",'Детализация отчётов'!K:K,"Продажа")-SUMIFS('Детализация отчётов'!T:T,'Детализация отчётов'!F:F,'Тех отчет'!B508,'Детализация отчётов'!J:J,"Возврат",'Детализация отчётов'!K:K,"Возврат")</f>
        <v>0</v>
      </c>
      <c r="F508" s="24">
        <f>SUMIFS('Детализация отчётов'!N:N,'Детализация отчётов'!F:F,'Тех отчет'!B508,'Детализация отчётов'!J:J,"Продажа",'Детализация отчётов'!K:K,"Продажа")-SUMIFS('Детализация отчётов'!N:N,'Детализация отчётов'!F:F,'Тех отчет'!B508,'Детализация отчётов'!J:J,"Возврат",'Детализация отчётов'!K:K,"Возврат")</f>
        <v>0</v>
      </c>
      <c r="G508" s="24">
        <f>IFERROR(AVERAGEIFS('Детализация отчётов'!P:P,'Детализация отчётов'!F:F,'Тех отчет'!B508,'Детализация отчётов'!J:J,"Продажа",'Детализация отчётов'!K:K,"Продажа"),0)</f>
        <v>0</v>
      </c>
      <c r="H508" s="25" t="e">
        <f>INDEX('% выкупа'!B:B,MATCH(B508,'% выкупа'!A:A,0))</f>
        <v>#N/A</v>
      </c>
      <c r="I508" s="40">
        <f>IFERROR(INDEX(реклама!B:B,MATCH('Тех отчет'!B508,реклама!A:A,0)),0)</f>
        <v>0</v>
      </c>
      <c r="J508" s="24">
        <f>IFERROR(INDEX('Сумма по хранению'!B:B,MATCH(B508,'Сумма по хранению'!A:A,0)),0)</f>
        <v>0</v>
      </c>
      <c r="K508" s="24">
        <f>SUMIF('Детализация отчётов'!F:F,'Тех отчет'!B508, 'Детализация отчётов'!AK:AK)</f>
        <v>0</v>
      </c>
      <c r="L508" s="40" t="e">
        <f t="shared" si="190"/>
        <v>#DIV/0!</v>
      </c>
      <c r="M508" s="24" t="e">
        <f>INDEX('Остатки по складам'!B:B,MATCH(B508,'Остатки по складам'!A:A,0))</f>
        <v>#N/A</v>
      </c>
      <c r="N508" s="40">
        <f t="shared" si="191"/>
        <v>0</v>
      </c>
      <c r="O508" s="35">
        <f>SUMIF('Индекс локалицации'!A:A,'Тех отчет'!B508,'Индекс локалицации'!B:B)</f>
        <v>0</v>
      </c>
      <c r="P508" s="25" t="e">
        <f>AVERAGEIFS('Детализация отчётов'!W:W,'Детализация отчётов'!F:F,'Тех отчет'!B508,'Детализация отчётов'!J:J,"Продажа",'Детализация отчётов'!K:K,"Продажа")</f>
        <v>#DIV/0!</v>
      </c>
      <c r="Q508" s="23" t="e">
        <f>INDEX('Рейтинг по отзывам'!F:F,MATCH('Тех отчет'!B508,'Рейтинг по отзывам'!B:B,0))</f>
        <v>#N/A</v>
      </c>
      <c r="R508" s="26" t="e">
        <f>INDEX('рейтинг WB'!B:B,MATCH('Тех отчет'!B508,'рейтинг WB'!A:A,0))</f>
        <v>#N/A</v>
      </c>
      <c r="S508" s="27">
        <f>SUMIFS('Детализация отчётов'!AH:AH,'Детализация отчётов'!F:F,'Тех отчет'!B508,'Детализация отчётов'!J:J,"Продажа",'Детализация отчётов'!K:K,"Продажа")-SUMIFS('Детализация отчётов'!AH:AH,'Детализация отчётов'!F:F,'Тех отчет'!B508,'Детализация отчётов'!J:J,"Возврат",'Детализация отчётов'!K:K,"Возврат")</f>
        <v>0</v>
      </c>
      <c r="T508" s="23">
        <f>IFERROR(INDEX(Себестоимость!B:B,MATCH('Тех отчет'!B508,Себестоимость!A:A,0)),0)</f>
        <v>0</v>
      </c>
      <c r="U508" s="41" t="e">
        <f t="shared" si="192"/>
        <v>#DIV/0!</v>
      </c>
      <c r="V508" s="24">
        <f t="shared" si="193"/>
        <v>0</v>
      </c>
      <c r="W508" s="42">
        <f t="shared" si="194"/>
        <v>0</v>
      </c>
      <c r="X508" s="40" t="e">
        <f t="shared" si="195"/>
        <v>#DIV/0!</v>
      </c>
      <c r="Y508" s="23" t="e">
        <f>AVERAGEIFS('Детализация отчётов'!T:T,'Детализация отчётов'!F:F,'Тех отчет'!B508,'Детализация отчётов'!J:J,"Продажа",'Детализация отчётов'!K:K,"Продажа")</f>
        <v>#DIV/0!</v>
      </c>
      <c r="Z508" s="23">
        <f>SUMIF('Детализация отчётов'!F:F,'Тех отчет'!B508, 'Детализация отчётов'!AC:AC)</f>
        <v>0</v>
      </c>
    </row>
    <row r="509" spans="1:26">
      <c r="A509" s="29" t="s">
        <v>638</v>
      </c>
      <c r="B509" s="44" t="s">
        <v>650</v>
      </c>
      <c r="C509" s="24">
        <f>SUMIF(Продажи!F:F,'Тех отчет'!B509,Продажи!M:M)</f>
        <v>0</v>
      </c>
      <c r="D509" s="24">
        <f>SUMIF(Продажи!F:F,'Тех отчет'!B509,Продажи!L:L)</f>
        <v>0</v>
      </c>
      <c r="E509" s="24">
        <f>SUMIFS('Детализация отчётов'!T:T,'Детализация отчётов'!F:F,'Тех отчет'!B509,'Детализация отчётов'!J:J,"Продажа",'Детализация отчётов'!K:K,"Продажа")-SUMIFS('Детализация отчётов'!T:T,'Детализация отчётов'!F:F,'Тех отчет'!B509,'Детализация отчётов'!J:J,"Возврат",'Детализация отчётов'!K:K,"Возврат")</f>
        <v>0</v>
      </c>
      <c r="F509" s="24">
        <f>SUMIFS('Детализация отчётов'!N:N,'Детализация отчётов'!F:F,'Тех отчет'!B509,'Детализация отчётов'!J:J,"Продажа",'Детализация отчётов'!K:K,"Продажа")-SUMIFS('Детализация отчётов'!N:N,'Детализация отчётов'!F:F,'Тех отчет'!B509,'Детализация отчётов'!J:J,"Возврат",'Детализация отчётов'!K:K,"Возврат")</f>
        <v>0</v>
      </c>
      <c r="G509" s="24">
        <f>IFERROR(AVERAGEIFS('Детализация отчётов'!P:P,'Детализация отчётов'!F:F,'Тех отчет'!B509,'Детализация отчётов'!J:J,"Продажа",'Детализация отчётов'!K:K,"Продажа"),0)</f>
        <v>0</v>
      </c>
      <c r="H509" s="25" t="e">
        <f>INDEX('% выкупа'!B:B,MATCH(B509,'% выкупа'!A:A,0))</f>
        <v>#N/A</v>
      </c>
      <c r="I509" s="40">
        <f>IFERROR(INDEX(реклама!B:B,MATCH('Тех отчет'!B509,реклама!A:A,0)),0)</f>
        <v>0</v>
      </c>
      <c r="J509" s="24">
        <f>IFERROR(INDEX('Сумма по хранению'!B:B,MATCH(B509,'Сумма по хранению'!A:A,0)),0)</f>
        <v>0</v>
      </c>
      <c r="K509" s="24">
        <f>SUMIF('Детализация отчётов'!F:F,'Тех отчет'!B509, 'Детализация отчётов'!AK:AK)</f>
        <v>0</v>
      </c>
      <c r="L509" s="40" t="e">
        <f t="shared" si="190"/>
        <v>#DIV/0!</v>
      </c>
      <c r="M509" s="24" t="e">
        <f>INDEX('Остатки по складам'!B:B,MATCH(B509,'Остатки по складам'!A:A,0))</f>
        <v>#N/A</v>
      </c>
      <c r="N509" s="40">
        <f t="shared" si="191"/>
        <v>0</v>
      </c>
      <c r="O509" s="35">
        <f>SUMIF('Индекс локалицации'!A:A,'Тех отчет'!B509,'Индекс локалицации'!B:B)</f>
        <v>0</v>
      </c>
      <c r="P509" s="25" t="e">
        <f>AVERAGEIFS('Детализация отчётов'!W:W,'Детализация отчётов'!F:F,'Тех отчет'!B509,'Детализация отчётов'!J:J,"Продажа",'Детализация отчётов'!K:K,"Продажа")</f>
        <v>#DIV/0!</v>
      </c>
      <c r="Q509" s="23" t="e">
        <f>INDEX('Рейтинг по отзывам'!F:F,MATCH('Тех отчет'!B509,'Рейтинг по отзывам'!B:B,0))</f>
        <v>#N/A</v>
      </c>
      <c r="R509" s="26" t="e">
        <f>INDEX('рейтинг WB'!B:B,MATCH('Тех отчет'!B509,'рейтинг WB'!A:A,0))</f>
        <v>#N/A</v>
      </c>
      <c r="S509" s="27">
        <f>SUMIFS('Детализация отчётов'!AH:AH,'Детализация отчётов'!F:F,'Тех отчет'!B509,'Детализация отчётов'!J:J,"Продажа",'Детализация отчётов'!K:K,"Продажа")-SUMIFS('Детализация отчётов'!AH:AH,'Детализация отчётов'!F:F,'Тех отчет'!B509,'Детализация отчётов'!J:J,"Возврат",'Детализация отчётов'!K:K,"Возврат")</f>
        <v>0</v>
      </c>
      <c r="T509" s="23">
        <f>IFERROR(INDEX(Себестоимость!B:B,MATCH('Тех отчет'!B509,Себестоимость!A:A,0)),0)</f>
        <v>0</v>
      </c>
      <c r="U509" s="41" t="e">
        <f t="shared" si="192"/>
        <v>#DIV/0!</v>
      </c>
      <c r="V509" s="24">
        <f t="shared" si="193"/>
        <v>0</v>
      </c>
      <c r="W509" s="42">
        <f t="shared" si="194"/>
        <v>0</v>
      </c>
      <c r="X509" s="40" t="e">
        <f t="shared" si="195"/>
        <v>#DIV/0!</v>
      </c>
      <c r="Y509" s="23" t="e">
        <f>AVERAGEIFS('Детализация отчётов'!T:T,'Детализация отчётов'!F:F,'Тех отчет'!B509,'Детализация отчётов'!J:J,"Продажа",'Детализация отчётов'!K:K,"Продажа")</f>
        <v>#DIV/0!</v>
      </c>
      <c r="Z509" s="23">
        <f>SUMIF('Детализация отчётов'!F:F,'Тех отчет'!B509, 'Детализация отчётов'!AC:AC)</f>
        <v>0</v>
      </c>
    </row>
    <row r="510" spans="1:26">
      <c r="A510" s="29" t="s">
        <v>638</v>
      </c>
      <c r="B510" s="44" t="s">
        <v>651</v>
      </c>
      <c r="C510" s="24">
        <f>SUMIF(Продажи!F:F,'Тех отчет'!B510,Продажи!M:M)</f>
        <v>0</v>
      </c>
      <c r="D510" s="24">
        <f>SUMIF(Продажи!F:F,'Тех отчет'!B510,Продажи!L:L)</f>
        <v>0</v>
      </c>
      <c r="E510" s="24">
        <f>SUMIFS('Детализация отчётов'!T:T,'Детализация отчётов'!F:F,'Тех отчет'!B510,'Детализация отчётов'!J:J,"Продажа",'Детализация отчётов'!K:K,"Продажа")-SUMIFS('Детализация отчётов'!T:T,'Детализация отчётов'!F:F,'Тех отчет'!B510,'Детализация отчётов'!J:J,"Возврат",'Детализация отчётов'!K:K,"Возврат")</f>
        <v>0</v>
      </c>
      <c r="F510" s="24">
        <f>SUMIFS('Детализация отчётов'!N:N,'Детализация отчётов'!F:F,'Тех отчет'!B510,'Детализация отчётов'!J:J,"Продажа",'Детализация отчётов'!K:K,"Продажа")-SUMIFS('Детализация отчётов'!N:N,'Детализация отчётов'!F:F,'Тех отчет'!B510,'Детализация отчётов'!J:J,"Возврат",'Детализация отчётов'!K:K,"Возврат")</f>
        <v>0</v>
      </c>
      <c r="G510" s="24">
        <f>IFERROR(AVERAGEIFS('Детализация отчётов'!P:P,'Детализация отчётов'!F:F,'Тех отчет'!B510,'Детализация отчётов'!J:J,"Продажа",'Детализация отчётов'!K:K,"Продажа"),0)</f>
        <v>0</v>
      </c>
      <c r="H510" s="25" t="e">
        <f>INDEX('% выкупа'!B:B,MATCH(B510,'% выкупа'!A:A,0))</f>
        <v>#N/A</v>
      </c>
      <c r="I510" s="40">
        <f>IFERROR(INDEX(реклама!B:B,MATCH('Тех отчет'!B510,реклама!A:A,0)),0)</f>
        <v>0</v>
      </c>
      <c r="J510" s="24">
        <f>IFERROR(INDEX('Сумма по хранению'!B:B,MATCH(B510,'Сумма по хранению'!A:A,0)),0)</f>
        <v>0</v>
      </c>
      <c r="K510" s="24">
        <f>SUMIF('Детализация отчётов'!F:F,'Тех отчет'!B510, 'Детализация отчётов'!AK:AK)</f>
        <v>0</v>
      </c>
      <c r="L510" s="40" t="e">
        <f t="shared" si="190"/>
        <v>#DIV/0!</v>
      </c>
      <c r="M510" s="24" t="e">
        <f>INDEX('Остатки по складам'!B:B,MATCH(B510,'Остатки по складам'!A:A,0))</f>
        <v>#N/A</v>
      </c>
      <c r="N510" s="40">
        <f t="shared" si="191"/>
        <v>0</v>
      </c>
      <c r="O510" s="35">
        <f>SUMIF('Индекс локалицации'!A:A,'Тех отчет'!B510,'Индекс локалицации'!B:B)</f>
        <v>0</v>
      </c>
      <c r="P510" s="25" t="e">
        <f>AVERAGEIFS('Детализация отчётов'!W:W,'Детализация отчётов'!F:F,'Тех отчет'!B510,'Детализация отчётов'!J:J,"Продажа",'Детализация отчётов'!K:K,"Продажа")</f>
        <v>#DIV/0!</v>
      </c>
      <c r="Q510" s="23" t="e">
        <f>INDEX('Рейтинг по отзывам'!F:F,MATCH('Тех отчет'!B510,'Рейтинг по отзывам'!B:B,0))</f>
        <v>#N/A</v>
      </c>
      <c r="R510" s="26" t="e">
        <f>INDEX('рейтинг WB'!B:B,MATCH('Тех отчет'!B510,'рейтинг WB'!A:A,0))</f>
        <v>#N/A</v>
      </c>
      <c r="S510" s="27">
        <f>SUMIFS('Детализация отчётов'!AH:AH,'Детализация отчётов'!F:F,'Тех отчет'!B510,'Детализация отчётов'!J:J,"Продажа",'Детализация отчётов'!K:K,"Продажа")-SUMIFS('Детализация отчётов'!AH:AH,'Детализация отчётов'!F:F,'Тех отчет'!B510,'Детализация отчётов'!J:J,"Возврат",'Детализация отчётов'!K:K,"Возврат")</f>
        <v>0</v>
      </c>
      <c r="T510" s="23">
        <f>IFERROR(INDEX(Себестоимость!B:B,MATCH('Тех отчет'!B510,Себестоимость!A:A,0)),0)</f>
        <v>0</v>
      </c>
      <c r="U510" s="41" t="e">
        <f t="shared" si="192"/>
        <v>#DIV/0!</v>
      </c>
      <c r="V510" s="24">
        <f t="shared" si="193"/>
        <v>0</v>
      </c>
      <c r="W510" s="42">
        <f t="shared" si="194"/>
        <v>0</v>
      </c>
      <c r="X510" s="40" t="e">
        <f t="shared" si="195"/>
        <v>#DIV/0!</v>
      </c>
      <c r="Y510" s="23" t="e">
        <f>AVERAGEIFS('Детализация отчётов'!T:T,'Детализация отчётов'!F:F,'Тех отчет'!B510,'Детализация отчётов'!J:J,"Продажа",'Детализация отчётов'!K:K,"Продажа")</f>
        <v>#DIV/0!</v>
      </c>
      <c r="Z510" s="23">
        <f>SUMIF('Детализация отчётов'!F:F,'Тех отчет'!B510, 'Детализация отчётов'!AC:AC)</f>
        <v>0</v>
      </c>
    </row>
    <row r="511" spans="1:26">
      <c r="A511" s="29" t="s">
        <v>638</v>
      </c>
      <c r="B511" s="44" t="s">
        <v>652</v>
      </c>
      <c r="C511" s="24">
        <f>SUMIF(Продажи!F:F,'Тех отчет'!B511,Продажи!M:M)</f>
        <v>0</v>
      </c>
      <c r="D511" s="24">
        <f>SUMIF(Продажи!F:F,'Тех отчет'!B511,Продажи!L:L)</f>
        <v>0</v>
      </c>
      <c r="E511" s="24">
        <f>SUMIFS('Детализация отчётов'!T:T,'Детализация отчётов'!F:F,'Тех отчет'!B511,'Детализация отчётов'!J:J,"Продажа",'Детализация отчётов'!K:K,"Продажа")-SUMIFS('Детализация отчётов'!T:T,'Детализация отчётов'!F:F,'Тех отчет'!B511,'Детализация отчётов'!J:J,"Возврат",'Детализация отчётов'!K:K,"Возврат")</f>
        <v>0</v>
      </c>
      <c r="F511" s="24">
        <f>SUMIFS('Детализация отчётов'!N:N,'Детализация отчётов'!F:F,'Тех отчет'!B511,'Детализация отчётов'!J:J,"Продажа",'Детализация отчётов'!K:K,"Продажа")-SUMIFS('Детализация отчётов'!N:N,'Детализация отчётов'!F:F,'Тех отчет'!B511,'Детализация отчётов'!J:J,"Возврат",'Детализация отчётов'!K:K,"Возврат")</f>
        <v>0</v>
      </c>
      <c r="G511" s="24">
        <f>IFERROR(AVERAGEIFS('Детализация отчётов'!P:P,'Детализация отчётов'!F:F,'Тех отчет'!B511,'Детализация отчётов'!J:J,"Продажа",'Детализация отчётов'!K:K,"Продажа"),0)</f>
        <v>0</v>
      </c>
      <c r="H511" s="25" t="e">
        <f>INDEX('% выкупа'!B:B,MATCH(B511,'% выкупа'!A:A,0))</f>
        <v>#N/A</v>
      </c>
      <c r="I511" s="40">
        <f>IFERROR(INDEX(реклама!B:B,MATCH('Тех отчет'!B511,реклама!A:A,0)),0)</f>
        <v>0</v>
      </c>
      <c r="J511" s="24">
        <f>IFERROR(INDEX('Сумма по хранению'!B:B,MATCH(B511,'Сумма по хранению'!A:A,0)),0)</f>
        <v>0</v>
      </c>
      <c r="K511" s="24">
        <f>SUMIF('Детализация отчётов'!F:F,'Тех отчет'!B511, 'Детализация отчётов'!AK:AK)</f>
        <v>0</v>
      </c>
      <c r="L511" s="40" t="e">
        <f t="shared" si="190"/>
        <v>#DIV/0!</v>
      </c>
      <c r="M511" s="24" t="e">
        <f>INDEX('Остатки по складам'!B:B,MATCH(B511,'Остатки по складам'!A:A,0))</f>
        <v>#N/A</v>
      </c>
      <c r="N511" s="40">
        <f t="shared" si="191"/>
        <v>0</v>
      </c>
      <c r="O511" s="35">
        <f>SUMIF('Индекс локалицации'!A:A,'Тех отчет'!B511,'Индекс локалицации'!B:B)</f>
        <v>0</v>
      </c>
      <c r="P511" s="25" t="e">
        <f>AVERAGEIFS('Детализация отчётов'!W:W,'Детализация отчётов'!F:F,'Тех отчет'!B511,'Детализация отчётов'!J:J,"Продажа",'Детализация отчётов'!K:K,"Продажа")</f>
        <v>#DIV/0!</v>
      </c>
      <c r="Q511" s="23" t="e">
        <f>INDEX('Рейтинг по отзывам'!F:F,MATCH('Тех отчет'!B511,'Рейтинг по отзывам'!B:B,0))</f>
        <v>#N/A</v>
      </c>
      <c r="R511" s="26" t="e">
        <f>INDEX('рейтинг WB'!B:B,MATCH('Тех отчет'!B511,'рейтинг WB'!A:A,0))</f>
        <v>#N/A</v>
      </c>
      <c r="S511" s="27">
        <f>SUMIFS('Детализация отчётов'!AH:AH,'Детализация отчётов'!F:F,'Тех отчет'!B511,'Детализация отчётов'!J:J,"Продажа",'Детализация отчётов'!K:K,"Продажа")-SUMIFS('Детализация отчётов'!AH:AH,'Детализация отчётов'!F:F,'Тех отчет'!B511,'Детализация отчётов'!J:J,"Возврат",'Детализация отчётов'!K:K,"Возврат")</f>
        <v>0</v>
      </c>
      <c r="T511" s="23">
        <f>IFERROR(INDEX(Себестоимость!B:B,MATCH('Тех отчет'!B511,Себестоимость!A:A,0)),0)</f>
        <v>0</v>
      </c>
      <c r="U511" s="41" t="e">
        <f t="shared" si="192"/>
        <v>#DIV/0!</v>
      </c>
      <c r="V511" s="24">
        <f t="shared" si="193"/>
        <v>0</v>
      </c>
      <c r="W511" s="42">
        <f t="shared" si="194"/>
        <v>0</v>
      </c>
      <c r="X511" s="40" t="e">
        <f t="shared" si="195"/>
        <v>#DIV/0!</v>
      </c>
      <c r="Y511" s="23" t="e">
        <f>AVERAGEIFS('Детализация отчётов'!T:T,'Детализация отчётов'!F:F,'Тех отчет'!B511,'Детализация отчётов'!J:J,"Продажа",'Детализация отчётов'!K:K,"Продажа")</f>
        <v>#DIV/0!</v>
      </c>
      <c r="Z511" s="23">
        <f>SUMIF('Детализация отчётов'!F:F,'Тех отчет'!B511, 'Детализация отчётов'!AC:AC)</f>
        <v>0</v>
      </c>
    </row>
    <row r="512" spans="1:26">
      <c r="A512" s="29" t="s">
        <v>638</v>
      </c>
      <c r="B512" s="44" t="s">
        <v>653</v>
      </c>
      <c r="C512" s="24">
        <f>SUMIF(Продажи!F:F,'Тех отчет'!B512,Продажи!M:M)</f>
        <v>0</v>
      </c>
      <c r="D512" s="24">
        <f>SUMIF(Продажи!F:F,'Тех отчет'!B512,Продажи!L:L)</f>
        <v>0</v>
      </c>
      <c r="E512" s="24">
        <f>SUMIFS('Детализация отчётов'!T:T,'Детализация отчётов'!F:F,'Тех отчет'!B512,'Детализация отчётов'!J:J,"Продажа",'Детализация отчётов'!K:K,"Продажа")-SUMIFS('Детализация отчётов'!T:T,'Детализация отчётов'!F:F,'Тех отчет'!B512,'Детализация отчётов'!J:J,"Возврат",'Детализация отчётов'!K:K,"Возврат")</f>
        <v>0</v>
      </c>
      <c r="F512" s="24">
        <f>SUMIFS('Детализация отчётов'!N:N,'Детализация отчётов'!F:F,'Тех отчет'!B512,'Детализация отчётов'!J:J,"Продажа",'Детализация отчётов'!K:K,"Продажа")-SUMIFS('Детализация отчётов'!N:N,'Детализация отчётов'!F:F,'Тех отчет'!B512,'Детализация отчётов'!J:J,"Возврат",'Детализация отчётов'!K:K,"Возврат")</f>
        <v>0</v>
      </c>
      <c r="G512" s="24">
        <f>IFERROR(AVERAGEIFS('Детализация отчётов'!P:P,'Детализация отчётов'!F:F,'Тех отчет'!B512,'Детализация отчётов'!J:J,"Продажа",'Детализация отчётов'!K:K,"Продажа"),0)</f>
        <v>0</v>
      </c>
      <c r="H512" s="25" t="e">
        <f>INDEX('% выкупа'!B:B,MATCH(B512,'% выкупа'!A:A,0))</f>
        <v>#N/A</v>
      </c>
      <c r="I512" s="40">
        <f>IFERROR(INDEX(реклама!B:B,MATCH('Тех отчет'!B512,реклама!A:A,0)),0)</f>
        <v>0</v>
      </c>
      <c r="J512" s="24">
        <f>IFERROR(INDEX('Сумма по хранению'!B:B,MATCH(B512,'Сумма по хранению'!A:A,0)),0)</f>
        <v>0</v>
      </c>
      <c r="K512" s="24">
        <f>SUMIF('Детализация отчётов'!F:F,'Тех отчет'!B512, 'Детализация отчётов'!AK:AK)</f>
        <v>0</v>
      </c>
      <c r="L512" s="40" t="e">
        <f t="shared" si="190"/>
        <v>#DIV/0!</v>
      </c>
      <c r="M512" s="24" t="e">
        <f>INDEX('Остатки по складам'!B:B,MATCH(B512,'Остатки по складам'!A:A,0))</f>
        <v>#N/A</v>
      </c>
      <c r="N512" s="40">
        <f t="shared" si="191"/>
        <v>0</v>
      </c>
      <c r="O512" s="35">
        <f>SUMIF('Индекс локалицации'!A:A,'Тех отчет'!B512,'Индекс локалицации'!B:B)</f>
        <v>0</v>
      </c>
      <c r="P512" s="25" t="e">
        <f>AVERAGEIFS('Детализация отчётов'!W:W,'Детализация отчётов'!F:F,'Тех отчет'!B512,'Детализация отчётов'!J:J,"Продажа",'Детализация отчётов'!K:K,"Продажа")</f>
        <v>#DIV/0!</v>
      </c>
      <c r="Q512" s="23" t="e">
        <f>INDEX('Рейтинг по отзывам'!F:F,MATCH('Тех отчет'!B512,'Рейтинг по отзывам'!B:B,0))</f>
        <v>#N/A</v>
      </c>
      <c r="R512" s="26" t="e">
        <f>INDEX('рейтинг WB'!B:B,MATCH('Тех отчет'!B512,'рейтинг WB'!A:A,0))</f>
        <v>#N/A</v>
      </c>
      <c r="S512" s="27">
        <f>SUMIFS('Детализация отчётов'!AH:AH,'Детализация отчётов'!F:F,'Тех отчет'!B512,'Детализация отчётов'!J:J,"Продажа",'Детализация отчётов'!K:K,"Продажа")-SUMIFS('Детализация отчётов'!AH:AH,'Детализация отчётов'!F:F,'Тех отчет'!B512,'Детализация отчётов'!J:J,"Возврат",'Детализация отчётов'!K:K,"Возврат")</f>
        <v>0</v>
      </c>
      <c r="T512" s="23">
        <f>IFERROR(INDEX(Себестоимость!B:B,MATCH('Тех отчет'!B512,Себестоимость!A:A,0)),0)</f>
        <v>0</v>
      </c>
      <c r="U512" s="41" t="e">
        <f t="shared" si="192"/>
        <v>#DIV/0!</v>
      </c>
      <c r="V512" s="24">
        <f t="shared" si="193"/>
        <v>0</v>
      </c>
      <c r="W512" s="42">
        <f t="shared" si="194"/>
        <v>0</v>
      </c>
      <c r="X512" s="40" t="e">
        <f t="shared" si="195"/>
        <v>#DIV/0!</v>
      </c>
      <c r="Y512" s="23" t="e">
        <f>AVERAGEIFS('Детализация отчётов'!T:T,'Детализация отчётов'!F:F,'Тех отчет'!B512,'Детализация отчётов'!J:J,"Продажа",'Детализация отчётов'!K:K,"Продажа")</f>
        <v>#DIV/0!</v>
      </c>
      <c r="Z512" s="23">
        <f>SUMIF('Детализация отчётов'!F:F,'Тех отчет'!B512, 'Детализация отчётов'!AC:AC)</f>
        <v>0</v>
      </c>
    </row>
    <row r="513" spans="1:26">
      <c r="A513" s="29" t="s">
        <v>71</v>
      </c>
      <c r="B513" s="44" t="s">
        <v>654</v>
      </c>
      <c r="C513" s="24">
        <f>SUMIF(Продажи!F:F,'Тех отчет'!B513,Продажи!M:M)</f>
        <v>0</v>
      </c>
      <c r="D513" s="24">
        <f>SUMIF(Продажи!F:F,'Тех отчет'!B513,Продажи!L:L)</f>
        <v>0</v>
      </c>
      <c r="E513" s="24">
        <f>SUMIFS('Детализация отчётов'!T:T,'Детализация отчётов'!F:F,'Тех отчет'!B513,'Детализация отчётов'!J:J,"Продажа",'Детализация отчётов'!K:K,"Продажа")-SUMIFS('Детализация отчётов'!T:T,'Детализация отчётов'!F:F,'Тех отчет'!B513,'Детализация отчётов'!J:J,"Возврат",'Детализация отчётов'!K:K,"Возврат")</f>
        <v>0</v>
      </c>
      <c r="F513" s="24">
        <f>SUMIFS('Детализация отчётов'!N:N,'Детализация отчётов'!F:F,'Тех отчет'!B513,'Детализация отчётов'!J:J,"Продажа",'Детализация отчётов'!K:K,"Продажа")-SUMIFS('Детализация отчётов'!N:N,'Детализация отчётов'!F:F,'Тех отчет'!B513,'Детализация отчётов'!J:J,"Возврат",'Детализация отчётов'!K:K,"Возврат")</f>
        <v>0</v>
      </c>
      <c r="G513" s="24">
        <f>IFERROR(AVERAGEIFS('Детализация отчётов'!P:P,'Детализация отчётов'!F:F,'Тех отчет'!B513,'Детализация отчётов'!J:J,"Продажа",'Детализация отчётов'!K:K,"Продажа"),0)</f>
        <v>0</v>
      </c>
      <c r="H513" s="25" t="e">
        <f>INDEX('% выкупа'!B:B,MATCH(B513,'% выкупа'!A:A,0))</f>
        <v>#N/A</v>
      </c>
      <c r="I513" s="40">
        <f>IFERROR(INDEX(реклама!B:B,MATCH('Тех отчет'!B513,реклама!A:A,0)),0)</f>
        <v>0</v>
      </c>
      <c r="J513" s="24">
        <f>IFERROR(INDEX('Сумма по хранению'!B:B,MATCH(B513,'Сумма по хранению'!A:A,0)),0)</f>
        <v>0</v>
      </c>
      <c r="K513" s="24">
        <f>SUMIF('Детализация отчётов'!F:F,'Тех отчет'!B513, 'Детализация отчётов'!AK:AK)</f>
        <v>0</v>
      </c>
      <c r="L513" s="40" t="e">
        <f t="shared" ref="L513:L517" si="196">K513/F513</f>
        <v>#DIV/0!</v>
      </c>
      <c r="M513" s="24" t="e">
        <f>INDEX('Остатки по складам'!B:B,MATCH(B513,'Остатки по складам'!A:A,0))</f>
        <v>#N/A</v>
      </c>
      <c r="N513" s="40">
        <f t="shared" ref="N513:N517" si="197">IFERROR(M513/F513*7,0)</f>
        <v>0</v>
      </c>
      <c r="O513" s="35">
        <f>SUMIF('Индекс локалицации'!A:A,'Тех отчет'!B513,'Индекс локалицации'!B:B)</f>
        <v>0</v>
      </c>
      <c r="P513" s="25" t="e">
        <f>AVERAGEIFS('Детализация отчётов'!W:W,'Детализация отчётов'!F:F,'Тех отчет'!B513,'Детализация отчётов'!J:J,"Продажа",'Детализация отчётов'!K:K,"Продажа")</f>
        <v>#DIV/0!</v>
      </c>
      <c r="Q513" s="23" t="e">
        <f>INDEX('Рейтинг по отзывам'!F:F,MATCH('Тех отчет'!B513,'Рейтинг по отзывам'!B:B,0))</f>
        <v>#N/A</v>
      </c>
      <c r="R513" s="26" t="e">
        <f>INDEX('рейтинг WB'!B:B,MATCH('Тех отчет'!B513,'рейтинг WB'!A:A,0))</f>
        <v>#N/A</v>
      </c>
      <c r="S513" s="27">
        <f>SUMIFS('Детализация отчётов'!AH:AH,'Детализация отчётов'!F:F,'Тех отчет'!B513,'Детализация отчётов'!J:J,"Продажа",'Детализация отчётов'!K:K,"Продажа")-SUMIFS('Детализация отчётов'!AH:AH,'Детализация отчётов'!F:F,'Тех отчет'!B513,'Детализация отчётов'!J:J,"Возврат",'Детализация отчётов'!K:K,"Возврат")</f>
        <v>0</v>
      </c>
      <c r="T513" s="23">
        <f>IFERROR(INDEX(Себестоимость!B:B,MATCH('Тех отчет'!B513,Себестоимость!A:A,0)),0)</f>
        <v>0</v>
      </c>
      <c r="U513" s="41" t="e">
        <f t="shared" ref="U513:U517" si="198">V513/E513</f>
        <v>#DIV/0!</v>
      </c>
      <c r="V513" s="24">
        <f t="shared" ref="V513:V517" si="199">IFERROR(S513-I513-J513-K513-T513*F513-W513-Z513,0)</f>
        <v>0</v>
      </c>
      <c r="W513" s="42">
        <f t="shared" ref="W513:W517" si="200">(G513*F513)*$W$2</f>
        <v>0</v>
      </c>
      <c r="X513" s="40" t="e">
        <f t="shared" ref="X513:X517" si="201">V513/F513</f>
        <v>#DIV/0!</v>
      </c>
      <c r="Y513" s="23" t="e">
        <f>AVERAGEIFS('Детализация отчётов'!T:T,'Детализация отчётов'!F:F,'Тех отчет'!B513,'Детализация отчётов'!J:J,"Продажа",'Детализация отчётов'!K:K,"Продажа")</f>
        <v>#DIV/0!</v>
      </c>
      <c r="Z513" s="23">
        <f>SUMIF('Детализация отчётов'!F:F,'Тех отчет'!B513, 'Детализация отчётов'!AC:AC)</f>
        <v>0</v>
      </c>
    </row>
    <row r="514" spans="1:26">
      <c r="A514" s="29" t="s">
        <v>71</v>
      </c>
      <c r="B514" s="44" t="s">
        <v>655</v>
      </c>
      <c r="C514" s="24">
        <f>SUMIF(Продажи!F:F,'Тех отчет'!B514,Продажи!M:M)</f>
        <v>0</v>
      </c>
      <c r="D514" s="24">
        <f>SUMIF(Продажи!F:F,'Тех отчет'!B514,Продажи!L:L)</f>
        <v>0</v>
      </c>
      <c r="E514" s="24">
        <f>SUMIFS('Детализация отчётов'!T:T,'Детализация отчётов'!F:F,'Тех отчет'!B514,'Детализация отчётов'!J:J,"Продажа",'Детализация отчётов'!K:K,"Продажа")-SUMIFS('Детализация отчётов'!T:T,'Детализация отчётов'!F:F,'Тех отчет'!B514,'Детализация отчётов'!J:J,"Возврат",'Детализация отчётов'!K:K,"Возврат")</f>
        <v>0</v>
      </c>
      <c r="F514" s="24">
        <f>SUMIFS('Детализация отчётов'!N:N,'Детализация отчётов'!F:F,'Тех отчет'!B514,'Детализация отчётов'!J:J,"Продажа",'Детализация отчётов'!K:K,"Продажа")-SUMIFS('Детализация отчётов'!N:N,'Детализация отчётов'!F:F,'Тех отчет'!B514,'Детализация отчётов'!J:J,"Возврат",'Детализация отчётов'!K:K,"Возврат")</f>
        <v>0</v>
      </c>
      <c r="G514" s="24">
        <f>IFERROR(AVERAGEIFS('Детализация отчётов'!P:P,'Детализация отчётов'!F:F,'Тех отчет'!B514,'Детализация отчётов'!J:J,"Продажа",'Детализация отчётов'!K:K,"Продажа"),0)</f>
        <v>0</v>
      </c>
      <c r="H514" s="25" t="e">
        <f>INDEX('% выкупа'!B:B,MATCH(B514,'% выкупа'!A:A,0))</f>
        <v>#N/A</v>
      </c>
      <c r="I514" s="40">
        <f>IFERROR(INDEX(реклама!B:B,MATCH('Тех отчет'!B514,реклама!A:A,0)),0)</f>
        <v>0</v>
      </c>
      <c r="J514" s="24">
        <f>IFERROR(INDEX('Сумма по хранению'!B:B,MATCH(B514,'Сумма по хранению'!A:A,0)),0)</f>
        <v>0</v>
      </c>
      <c r="K514" s="24">
        <f>SUMIF('Детализация отчётов'!F:F,'Тех отчет'!B514, 'Детализация отчётов'!AK:AK)</f>
        <v>0</v>
      </c>
      <c r="L514" s="40" t="e">
        <f t="shared" si="196"/>
        <v>#DIV/0!</v>
      </c>
      <c r="M514" s="24" t="e">
        <f>INDEX('Остатки по складам'!B:B,MATCH(B514,'Остатки по складам'!A:A,0))</f>
        <v>#N/A</v>
      </c>
      <c r="N514" s="40">
        <f t="shared" si="197"/>
        <v>0</v>
      </c>
      <c r="O514" s="35">
        <f>SUMIF('Индекс локалицации'!A:A,'Тех отчет'!B514,'Индекс локалицации'!B:B)</f>
        <v>0</v>
      </c>
      <c r="P514" s="25" t="e">
        <f>AVERAGEIFS('Детализация отчётов'!W:W,'Детализация отчётов'!F:F,'Тех отчет'!B514,'Детализация отчётов'!J:J,"Продажа",'Детализация отчётов'!K:K,"Продажа")</f>
        <v>#DIV/0!</v>
      </c>
      <c r="Q514" s="23" t="e">
        <f>INDEX('Рейтинг по отзывам'!F:F,MATCH('Тех отчет'!B514,'Рейтинг по отзывам'!B:B,0))</f>
        <v>#N/A</v>
      </c>
      <c r="R514" s="26" t="e">
        <f>INDEX('рейтинг WB'!B:B,MATCH('Тех отчет'!B514,'рейтинг WB'!A:A,0))</f>
        <v>#N/A</v>
      </c>
      <c r="S514" s="27">
        <f>SUMIFS('Детализация отчётов'!AH:AH,'Детализация отчётов'!F:F,'Тех отчет'!B514,'Детализация отчётов'!J:J,"Продажа",'Детализация отчётов'!K:K,"Продажа")-SUMIFS('Детализация отчётов'!AH:AH,'Детализация отчётов'!F:F,'Тех отчет'!B514,'Детализация отчётов'!J:J,"Возврат",'Детализация отчётов'!K:K,"Возврат")</f>
        <v>0</v>
      </c>
      <c r="T514" s="23">
        <f>IFERROR(INDEX(Себестоимость!B:B,MATCH('Тех отчет'!B514,Себестоимость!A:A,0)),0)</f>
        <v>0</v>
      </c>
      <c r="U514" s="41" t="e">
        <f t="shared" si="198"/>
        <v>#DIV/0!</v>
      </c>
      <c r="V514" s="24">
        <f t="shared" si="199"/>
        <v>0</v>
      </c>
      <c r="W514" s="42">
        <f t="shared" si="200"/>
        <v>0</v>
      </c>
      <c r="X514" s="40" t="e">
        <f t="shared" si="201"/>
        <v>#DIV/0!</v>
      </c>
      <c r="Y514" s="23" t="e">
        <f>AVERAGEIFS('Детализация отчётов'!T:T,'Детализация отчётов'!F:F,'Тех отчет'!B514,'Детализация отчётов'!J:J,"Продажа",'Детализация отчётов'!K:K,"Продажа")</f>
        <v>#DIV/0!</v>
      </c>
      <c r="Z514" s="23">
        <f>SUMIF('Детализация отчётов'!F:F,'Тех отчет'!B514, 'Детализация отчётов'!AC:AC)</f>
        <v>0</v>
      </c>
    </row>
    <row r="515" spans="1:26">
      <c r="A515" s="29" t="s">
        <v>71</v>
      </c>
      <c r="B515" s="44" t="s">
        <v>656</v>
      </c>
      <c r="C515" s="24">
        <f>SUMIF(Продажи!F:F,'Тех отчет'!B515,Продажи!M:M)</f>
        <v>0</v>
      </c>
      <c r="D515" s="24">
        <f>SUMIF(Продажи!F:F,'Тех отчет'!B515,Продажи!L:L)</f>
        <v>0</v>
      </c>
      <c r="E515" s="24">
        <f>SUMIFS('Детализация отчётов'!T:T,'Детализация отчётов'!F:F,'Тех отчет'!B515,'Детализация отчётов'!J:J,"Продажа",'Детализация отчётов'!K:K,"Продажа")-SUMIFS('Детализация отчётов'!T:T,'Детализация отчётов'!F:F,'Тех отчет'!B515,'Детализация отчётов'!J:J,"Возврат",'Детализация отчётов'!K:K,"Возврат")</f>
        <v>0</v>
      </c>
      <c r="F515" s="24">
        <f>SUMIFS('Детализация отчётов'!N:N,'Детализация отчётов'!F:F,'Тех отчет'!B515,'Детализация отчётов'!J:J,"Продажа",'Детализация отчётов'!K:K,"Продажа")-SUMIFS('Детализация отчётов'!N:N,'Детализация отчётов'!F:F,'Тех отчет'!B515,'Детализация отчётов'!J:J,"Возврат",'Детализация отчётов'!K:K,"Возврат")</f>
        <v>0</v>
      </c>
      <c r="G515" s="24">
        <f>IFERROR(AVERAGEIFS('Детализация отчётов'!P:P,'Детализация отчётов'!F:F,'Тех отчет'!B515,'Детализация отчётов'!J:J,"Продажа",'Детализация отчётов'!K:K,"Продажа"),0)</f>
        <v>0</v>
      </c>
      <c r="H515" s="25" t="e">
        <f>INDEX('% выкупа'!B:B,MATCH(B515,'% выкупа'!A:A,0))</f>
        <v>#N/A</v>
      </c>
      <c r="I515" s="40">
        <f>IFERROR(INDEX(реклама!B:B,MATCH('Тех отчет'!B515,реклама!A:A,0)),0)</f>
        <v>0</v>
      </c>
      <c r="J515" s="24">
        <f>IFERROR(INDEX('Сумма по хранению'!B:B,MATCH(B515,'Сумма по хранению'!A:A,0)),0)</f>
        <v>0</v>
      </c>
      <c r="K515" s="24">
        <f>SUMIF('Детализация отчётов'!F:F,'Тех отчет'!B515, 'Детализация отчётов'!AK:AK)</f>
        <v>0</v>
      </c>
      <c r="L515" s="40" t="e">
        <f t="shared" si="196"/>
        <v>#DIV/0!</v>
      </c>
      <c r="M515" s="24" t="e">
        <f>INDEX('Остатки по складам'!B:B,MATCH(B515,'Остатки по складам'!A:A,0))</f>
        <v>#N/A</v>
      </c>
      <c r="N515" s="40">
        <f t="shared" si="197"/>
        <v>0</v>
      </c>
      <c r="O515" s="35">
        <f>SUMIF('Индекс локалицации'!A:A,'Тех отчет'!B515,'Индекс локалицации'!B:B)</f>
        <v>0</v>
      </c>
      <c r="P515" s="25" t="e">
        <f>AVERAGEIFS('Детализация отчётов'!W:W,'Детализация отчётов'!F:F,'Тех отчет'!B515,'Детализация отчётов'!J:J,"Продажа",'Детализация отчётов'!K:K,"Продажа")</f>
        <v>#DIV/0!</v>
      </c>
      <c r="Q515" s="23" t="e">
        <f>INDEX('Рейтинг по отзывам'!F:F,MATCH('Тех отчет'!B515,'Рейтинг по отзывам'!B:B,0))</f>
        <v>#N/A</v>
      </c>
      <c r="R515" s="26" t="e">
        <f>INDEX('рейтинг WB'!B:B,MATCH('Тех отчет'!B515,'рейтинг WB'!A:A,0))</f>
        <v>#N/A</v>
      </c>
      <c r="S515" s="27">
        <f>SUMIFS('Детализация отчётов'!AH:AH,'Детализация отчётов'!F:F,'Тех отчет'!B515,'Детализация отчётов'!J:J,"Продажа",'Детализация отчётов'!K:K,"Продажа")-SUMIFS('Детализация отчётов'!AH:AH,'Детализация отчётов'!F:F,'Тех отчет'!B515,'Детализация отчётов'!J:J,"Возврат",'Детализация отчётов'!K:K,"Возврат")</f>
        <v>0</v>
      </c>
      <c r="T515" s="23">
        <f>IFERROR(INDEX(Себестоимость!B:B,MATCH('Тех отчет'!B515,Себестоимость!A:A,0)),0)</f>
        <v>0</v>
      </c>
      <c r="U515" s="41" t="e">
        <f t="shared" si="198"/>
        <v>#DIV/0!</v>
      </c>
      <c r="V515" s="24">
        <f t="shared" si="199"/>
        <v>0</v>
      </c>
      <c r="W515" s="42">
        <f t="shared" si="200"/>
        <v>0</v>
      </c>
      <c r="X515" s="40" t="e">
        <f t="shared" si="201"/>
        <v>#DIV/0!</v>
      </c>
      <c r="Y515" s="23" t="e">
        <f>AVERAGEIFS('Детализация отчётов'!T:T,'Детализация отчётов'!F:F,'Тех отчет'!B515,'Детализация отчётов'!J:J,"Продажа",'Детализация отчётов'!K:K,"Продажа")</f>
        <v>#DIV/0!</v>
      </c>
      <c r="Z515" s="23">
        <f>SUMIF('Детализация отчётов'!F:F,'Тех отчет'!B515, 'Детализация отчётов'!AC:AC)</f>
        <v>0</v>
      </c>
    </row>
    <row r="516" spans="1:26">
      <c r="A516" s="29" t="s">
        <v>71</v>
      </c>
      <c r="B516" s="44" t="s">
        <v>657</v>
      </c>
      <c r="C516" s="24">
        <f>SUMIF(Продажи!F:F,'Тех отчет'!B516,Продажи!M:M)</f>
        <v>0</v>
      </c>
      <c r="D516" s="24">
        <f>SUMIF(Продажи!F:F,'Тех отчет'!B516,Продажи!L:L)</f>
        <v>0</v>
      </c>
      <c r="E516" s="24">
        <f>SUMIFS('Детализация отчётов'!T:T,'Детализация отчётов'!F:F,'Тех отчет'!B516,'Детализация отчётов'!J:J,"Продажа",'Детализация отчётов'!K:K,"Продажа")-SUMIFS('Детализация отчётов'!T:T,'Детализация отчётов'!F:F,'Тех отчет'!B516,'Детализация отчётов'!J:J,"Возврат",'Детализация отчётов'!K:K,"Возврат")</f>
        <v>0</v>
      </c>
      <c r="F516" s="24">
        <f>SUMIFS('Детализация отчётов'!N:N,'Детализация отчётов'!F:F,'Тех отчет'!B516,'Детализация отчётов'!J:J,"Продажа",'Детализация отчётов'!K:K,"Продажа")-SUMIFS('Детализация отчётов'!N:N,'Детализация отчётов'!F:F,'Тех отчет'!B516,'Детализация отчётов'!J:J,"Возврат",'Детализация отчётов'!K:K,"Возврат")</f>
        <v>0</v>
      </c>
      <c r="G516" s="24">
        <f>IFERROR(AVERAGEIFS('Детализация отчётов'!P:P,'Детализация отчётов'!F:F,'Тех отчет'!B516,'Детализация отчётов'!J:J,"Продажа",'Детализация отчётов'!K:K,"Продажа"),0)</f>
        <v>0</v>
      </c>
      <c r="H516" s="25" t="e">
        <f>INDEX('% выкупа'!B:B,MATCH(B516,'% выкупа'!A:A,0))</f>
        <v>#N/A</v>
      </c>
      <c r="I516" s="40">
        <f>IFERROR(INDEX(реклама!B:B,MATCH('Тех отчет'!B516,реклама!A:A,0)),0)</f>
        <v>0</v>
      </c>
      <c r="J516" s="24">
        <f>IFERROR(INDEX('Сумма по хранению'!B:B,MATCH(B516,'Сумма по хранению'!A:A,0)),0)</f>
        <v>0</v>
      </c>
      <c r="K516" s="24">
        <f>SUMIF('Детализация отчётов'!F:F,'Тех отчет'!B516, 'Детализация отчётов'!AK:AK)</f>
        <v>0</v>
      </c>
      <c r="L516" s="40" t="e">
        <f t="shared" si="196"/>
        <v>#DIV/0!</v>
      </c>
      <c r="M516" s="24" t="e">
        <f>INDEX('Остатки по складам'!B:B,MATCH(B516,'Остатки по складам'!A:A,0))</f>
        <v>#N/A</v>
      </c>
      <c r="N516" s="40">
        <f t="shared" si="197"/>
        <v>0</v>
      </c>
      <c r="O516" s="35">
        <f>SUMIF('Индекс локалицации'!A:A,'Тех отчет'!B516,'Индекс локалицации'!B:B)</f>
        <v>0</v>
      </c>
      <c r="P516" s="25" t="e">
        <f>AVERAGEIFS('Детализация отчётов'!W:W,'Детализация отчётов'!F:F,'Тех отчет'!B516,'Детализация отчётов'!J:J,"Продажа",'Детализация отчётов'!K:K,"Продажа")</f>
        <v>#DIV/0!</v>
      </c>
      <c r="Q516" s="23" t="e">
        <f>INDEX('Рейтинг по отзывам'!F:F,MATCH('Тех отчет'!B516,'Рейтинг по отзывам'!B:B,0))</f>
        <v>#N/A</v>
      </c>
      <c r="R516" s="26" t="e">
        <f>INDEX('рейтинг WB'!B:B,MATCH('Тех отчет'!B516,'рейтинг WB'!A:A,0))</f>
        <v>#N/A</v>
      </c>
      <c r="S516" s="27">
        <f>SUMIFS('Детализация отчётов'!AH:AH,'Детализация отчётов'!F:F,'Тех отчет'!B516,'Детализация отчётов'!J:J,"Продажа",'Детализация отчётов'!K:K,"Продажа")-SUMIFS('Детализация отчётов'!AH:AH,'Детализация отчётов'!F:F,'Тех отчет'!B516,'Детализация отчётов'!J:J,"Возврат",'Детализация отчётов'!K:K,"Возврат")</f>
        <v>0</v>
      </c>
      <c r="T516" s="23">
        <f>IFERROR(INDEX(Себестоимость!B:B,MATCH('Тех отчет'!B516,Себестоимость!A:A,0)),0)</f>
        <v>0</v>
      </c>
      <c r="U516" s="41" t="e">
        <f t="shared" si="198"/>
        <v>#DIV/0!</v>
      </c>
      <c r="V516" s="24">
        <f t="shared" si="199"/>
        <v>0</v>
      </c>
      <c r="W516" s="42">
        <f t="shared" si="200"/>
        <v>0</v>
      </c>
      <c r="X516" s="40" t="e">
        <f t="shared" si="201"/>
        <v>#DIV/0!</v>
      </c>
      <c r="Y516" s="23" t="e">
        <f>AVERAGEIFS('Детализация отчётов'!T:T,'Детализация отчётов'!F:F,'Тех отчет'!B516,'Детализация отчётов'!J:J,"Продажа",'Детализация отчётов'!K:K,"Продажа")</f>
        <v>#DIV/0!</v>
      </c>
      <c r="Z516" s="23">
        <f>SUMIF('Детализация отчётов'!F:F,'Тех отчет'!B516, 'Детализация отчётов'!AC:AC)</f>
        <v>0</v>
      </c>
    </row>
    <row r="517" spans="1:26">
      <c r="A517" s="29" t="s">
        <v>71</v>
      </c>
      <c r="B517" s="44" t="s">
        <v>658</v>
      </c>
      <c r="C517" s="24">
        <f>SUMIF(Продажи!F:F,'Тех отчет'!B517,Продажи!M:M)</f>
        <v>0</v>
      </c>
      <c r="D517" s="24">
        <f>SUMIF(Продажи!F:F,'Тех отчет'!B517,Продажи!L:L)</f>
        <v>0</v>
      </c>
      <c r="E517" s="24">
        <f>SUMIFS('Детализация отчётов'!T:T,'Детализация отчётов'!F:F,'Тех отчет'!B517,'Детализация отчётов'!J:J,"Продажа",'Детализация отчётов'!K:K,"Продажа")-SUMIFS('Детализация отчётов'!T:T,'Детализация отчётов'!F:F,'Тех отчет'!B517,'Детализация отчётов'!J:J,"Возврат",'Детализация отчётов'!K:K,"Возврат")</f>
        <v>0</v>
      </c>
      <c r="F517" s="24">
        <f>SUMIFS('Детализация отчётов'!N:N,'Детализация отчётов'!F:F,'Тех отчет'!B517,'Детализация отчётов'!J:J,"Продажа",'Детализация отчётов'!K:K,"Продажа")-SUMIFS('Детализация отчётов'!N:N,'Детализация отчётов'!F:F,'Тех отчет'!B517,'Детализация отчётов'!J:J,"Возврат",'Детализация отчётов'!K:K,"Возврат")</f>
        <v>0</v>
      </c>
      <c r="G517" s="24">
        <f>IFERROR(AVERAGEIFS('Детализация отчётов'!P:P,'Детализация отчётов'!F:F,'Тех отчет'!B517,'Детализация отчётов'!J:J,"Продажа",'Детализация отчётов'!K:K,"Продажа"),0)</f>
        <v>0</v>
      </c>
      <c r="H517" s="25" t="e">
        <f>INDEX('% выкупа'!B:B,MATCH(B517,'% выкупа'!A:A,0))</f>
        <v>#N/A</v>
      </c>
      <c r="I517" s="40">
        <f>IFERROR(INDEX(реклама!B:B,MATCH('Тех отчет'!B517,реклама!A:A,0)),0)</f>
        <v>0</v>
      </c>
      <c r="J517" s="24">
        <f>IFERROR(INDEX('Сумма по хранению'!B:B,MATCH(B517,'Сумма по хранению'!A:A,0)),0)</f>
        <v>0</v>
      </c>
      <c r="K517" s="24">
        <f>SUMIF('Детализация отчётов'!F:F,'Тех отчет'!B517, 'Детализация отчётов'!AK:AK)</f>
        <v>0</v>
      </c>
      <c r="L517" s="40" t="e">
        <f t="shared" si="196"/>
        <v>#DIV/0!</v>
      </c>
      <c r="M517" s="24" t="e">
        <f>INDEX('Остатки по складам'!B:B,MATCH(B517,'Остатки по складам'!A:A,0))</f>
        <v>#N/A</v>
      </c>
      <c r="N517" s="40">
        <f t="shared" si="197"/>
        <v>0</v>
      </c>
      <c r="O517" s="35">
        <f>SUMIF('Индекс локалицации'!A:A,'Тех отчет'!B517,'Индекс локалицации'!B:B)</f>
        <v>0</v>
      </c>
      <c r="P517" s="25" t="e">
        <f>AVERAGEIFS('Детализация отчётов'!W:W,'Детализация отчётов'!F:F,'Тех отчет'!B517,'Детализация отчётов'!J:J,"Продажа",'Детализация отчётов'!K:K,"Продажа")</f>
        <v>#DIV/0!</v>
      </c>
      <c r="Q517" s="23" t="e">
        <f>INDEX('Рейтинг по отзывам'!F:F,MATCH('Тех отчет'!B517,'Рейтинг по отзывам'!B:B,0))</f>
        <v>#N/A</v>
      </c>
      <c r="R517" s="26" t="e">
        <f>INDEX('рейтинг WB'!B:B,MATCH('Тех отчет'!B517,'рейтинг WB'!A:A,0))</f>
        <v>#N/A</v>
      </c>
      <c r="S517" s="27">
        <f>SUMIFS('Детализация отчётов'!AH:AH,'Детализация отчётов'!F:F,'Тех отчет'!B517,'Детализация отчётов'!J:J,"Продажа",'Детализация отчётов'!K:K,"Продажа")-SUMIFS('Детализация отчётов'!AH:AH,'Детализация отчётов'!F:F,'Тех отчет'!B517,'Детализация отчётов'!J:J,"Возврат",'Детализация отчётов'!K:K,"Возврат")</f>
        <v>0</v>
      </c>
      <c r="T517" s="23">
        <f>IFERROR(INDEX(Себестоимость!B:B,MATCH('Тех отчет'!B517,Себестоимость!A:A,0)),0)</f>
        <v>0</v>
      </c>
      <c r="U517" s="41" t="e">
        <f t="shared" si="198"/>
        <v>#DIV/0!</v>
      </c>
      <c r="V517" s="24">
        <f t="shared" si="199"/>
        <v>0</v>
      </c>
      <c r="W517" s="42">
        <f t="shared" si="200"/>
        <v>0</v>
      </c>
      <c r="X517" s="40" t="e">
        <f t="shared" si="201"/>
        <v>#DIV/0!</v>
      </c>
      <c r="Y517" s="23" t="e">
        <f>AVERAGEIFS('Детализация отчётов'!T:T,'Детализация отчётов'!F:F,'Тех отчет'!B517,'Детализация отчётов'!J:J,"Продажа",'Детализация отчётов'!K:K,"Продажа")</f>
        <v>#DIV/0!</v>
      </c>
      <c r="Z517" s="23">
        <f>SUMIF('Детализация отчётов'!F:F,'Тех отчет'!B517, 'Детализация отчётов'!AC:AC)</f>
        <v>0</v>
      </c>
    </row>
    <row r="518" spans="1:26">
      <c r="A518" s="29" t="s">
        <v>71</v>
      </c>
      <c r="B518" s="44" t="s">
        <v>659</v>
      </c>
      <c r="C518" s="24">
        <f>SUMIF(Продажи!F:F,'Тех отчет'!B518,Продажи!M:M)</f>
        <v>0</v>
      </c>
      <c r="D518" s="24">
        <f>SUMIF(Продажи!F:F,'Тех отчет'!B518,Продажи!L:L)</f>
        <v>0</v>
      </c>
      <c r="E518" s="24">
        <f>SUMIFS('Детализация отчётов'!T:T,'Детализация отчётов'!F:F,'Тех отчет'!B518,'Детализация отчётов'!J:J,"Продажа",'Детализация отчётов'!K:K,"Продажа")-SUMIFS('Детализация отчётов'!T:T,'Детализация отчётов'!F:F,'Тех отчет'!B518,'Детализация отчётов'!J:J,"Возврат",'Детализация отчётов'!K:K,"Возврат")</f>
        <v>0</v>
      </c>
      <c r="F518" s="24">
        <f>SUMIFS('Детализация отчётов'!N:N,'Детализация отчётов'!F:F,'Тех отчет'!B518,'Детализация отчётов'!J:J,"Продажа",'Детализация отчётов'!K:K,"Продажа")-SUMIFS('Детализация отчётов'!N:N,'Детализация отчётов'!F:F,'Тех отчет'!B518,'Детализация отчётов'!J:J,"Возврат",'Детализация отчётов'!K:K,"Возврат")</f>
        <v>0</v>
      </c>
      <c r="G518" s="24">
        <f>IFERROR(AVERAGEIFS('Детализация отчётов'!P:P,'Детализация отчётов'!F:F,'Тех отчет'!B518,'Детализация отчётов'!J:J,"Продажа",'Детализация отчётов'!K:K,"Продажа"),0)</f>
        <v>0</v>
      </c>
      <c r="H518" s="25" t="e">
        <f>INDEX('% выкупа'!B:B,MATCH(B518,'% выкупа'!A:A,0))</f>
        <v>#N/A</v>
      </c>
      <c r="I518" s="40">
        <f>IFERROR(INDEX(реклама!B:B,MATCH('Тех отчет'!B518,реклама!A:A,0)),0)</f>
        <v>0</v>
      </c>
      <c r="J518" s="24">
        <f>IFERROR(INDEX('Сумма по хранению'!B:B,MATCH(B518,'Сумма по хранению'!A:A,0)),0)</f>
        <v>0</v>
      </c>
      <c r="K518" s="24">
        <f>SUMIF('Детализация отчётов'!F:F,'Тех отчет'!B518, 'Детализация отчётов'!AK:AK)</f>
        <v>0</v>
      </c>
      <c r="L518" s="40" t="e">
        <f t="shared" ref="L518:L529" si="202">K518/F518</f>
        <v>#DIV/0!</v>
      </c>
      <c r="M518" s="24" t="e">
        <f>INDEX('Остатки по складам'!B:B,MATCH(B518,'Остатки по складам'!A:A,0))</f>
        <v>#N/A</v>
      </c>
      <c r="N518" s="40">
        <f t="shared" ref="N518:N529" si="203">IFERROR(M518/F518*7,0)</f>
        <v>0</v>
      </c>
      <c r="O518" s="35">
        <f>SUMIF('Индекс локалицации'!A:A,'Тех отчет'!B518,'Индекс локалицации'!B:B)</f>
        <v>0</v>
      </c>
      <c r="P518" s="25" t="e">
        <f>AVERAGEIFS('Детализация отчётов'!W:W,'Детализация отчётов'!F:F,'Тех отчет'!B518,'Детализация отчётов'!J:J,"Продажа",'Детализация отчётов'!K:K,"Продажа")</f>
        <v>#DIV/0!</v>
      </c>
      <c r="Q518" s="23" t="e">
        <f>INDEX('Рейтинг по отзывам'!F:F,MATCH('Тех отчет'!B518,'Рейтинг по отзывам'!B:B,0))</f>
        <v>#N/A</v>
      </c>
      <c r="R518" s="26" t="e">
        <f>INDEX('рейтинг WB'!B:B,MATCH('Тех отчет'!B518,'рейтинг WB'!A:A,0))</f>
        <v>#N/A</v>
      </c>
      <c r="S518" s="27">
        <f>SUMIFS('Детализация отчётов'!AH:AH,'Детализация отчётов'!F:F,'Тех отчет'!B518,'Детализация отчётов'!J:J,"Продажа",'Детализация отчётов'!K:K,"Продажа")-SUMIFS('Детализация отчётов'!AH:AH,'Детализация отчётов'!F:F,'Тех отчет'!B518,'Детализация отчётов'!J:J,"Возврат",'Детализация отчётов'!K:K,"Возврат")</f>
        <v>0</v>
      </c>
      <c r="T518" s="23">
        <f>IFERROR(INDEX(Себестоимость!B:B,MATCH('Тех отчет'!B518,Себестоимость!A:A,0)),0)</f>
        <v>0</v>
      </c>
      <c r="U518" s="41" t="e">
        <f t="shared" ref="U518:U529" si="204">V518/E518</f>
        <v>#DIV/0!</v>
      </c>
      <c r="V518" s="24">
        <f t="shared" ref="V518:V529" si="205">IFERROR(S518-I518-J518-K518-T518*F518-W518-Z518,0)</f>
        <v>0</v>
      </c>
      <c r="W518" s="42">
        <f t="shared" ref="W518:W529" si="206">(G518*F518)*$W$2</f>
        <v>0</v>
      </c>
      <c r="X518" s="40" t="e">
        <f t="shared" ref="X518:X529" si="207">V518/F518</f>
        <v>#DIV/0!</v>
      </c>
      <c r="Y518" s="23" t="e">
        <f>AVERAGEIFS('Детализация отчётов'!T:T,'Детализация отчётов'!F:F,'Тех отчет'!B518,'Детализация отчётов'!J:J,"Продажа",'Детализация отчётов'!K:K,"Продажа")</f>
        <v>#DIV/0!</v>
      </c>
      <c r="Z518" s="23">
        <f>SUMIF('Детализация отчётов'!F:F,'Тех отчет'!B518, 'Детализация отчётов'!AC:AC)</f>
        <v>0</v>
      </c>
    </row>
    <row r="519" spans="1:26">
      <c r="A519" s="29" t="s">
        <v>71</v>
      </c>
      <c r="B519" s="44" t="s">
        <v>660</v>
      </c>
      <c r="C519" s="24">
        <f>SUMIF(Продажи!F:F,'Тех отчет'!B519,Продажи!M:M)</f>
        <v>0</v>
      </c>
      <c r="D519" s="24">
        <f>SUMIF(Продажи!F:F,'Тех отчет'!B519,Продажи!L:L)</f>
        <v>0</v>
      </c>
      <c r="E519" s="24">
        <f>SUMIFS('Детализация отчётов'!T:T,'Детализация отчётов'!F:F,'Тех отчет'!B519,'Детализация отчётов'!J:J,"Продажа",'Детализация отчётов'!K:K,"Продажа")-SUMIFS('Детализация отчётов'!T:T,'Детализация отчётов'!F:F,'Тех отчет'!B519,'Детализация отчётов'!J:J,"Возврат",'Детализация отчётов'!K:K,"Возврат")</f>
        <v>0</v>
      </c>
      <c r="F519" s="24">
        <f>SUMIFS('Детализация отчётов'!N:N,'Детализация отчётов'!F:F,'Тех отчет'!B519,'Детализация отчётов'!J:J,"Продажа",'Детализация отчётов'!K:K,"Продажа")-SUMIFS('Детализация отчётов'!N:N,'Детализация отчётов'!F:F,'Тех отчет'!B519,'Детализация отчётов'!J:J,"Возврат",'Детализация отчётов'!K:K,"Возврат")</f>
        <v>0</v>
      </c>
      <c r="G519" s="24">
        <f>IFERROR(AVERAGEIFS('Детализация отчётов'!P:P,'Детализация отчётов'!F:F,'Тех отчет'!B519,'Детализация отчётов'!J:J,"Продажа",'Детализация отчётов'!K:K,"Продажа"),0)</f>
        <v>0</v>
      </c>
      <c r="H519" s="25" t="e">
        <f>INDEX('% выкупа'!B:B,MATCH(B519,'% выкупа'!A:A,0))</f>
        <v>#N/A</v>
      </c>
      <c r="I519" s="40">
        <f>IFERROR(INDEX(реклама!B:B,MATCH('Тех отчет'!B519,реклама!A:A,0)),0)</f>
        <v>0</v>
      </c>
      <c r="J519" s="24">
        <f>IFERROR(INDEX('Сумма по хранению'!B:B,MATCH(B519,'Сумма по хранению'!A:A,0)),0)</f>
        <v>0</v>
      </c>
      <c r="K519" s="24">
        <f>SUMIF('Детализация отчётов'!F:F,'Тех отчет'!B519, 'Детализация отчётов'!AK:AK)</f>
        <v>0</v>
      </c>
      <c r="L519" s="40" t="e">
        <f t="shared" si="202"/>
        <v>#DIV/0!</v>
      </c>
      <c r="M519" s="24" t="e">
        <f>INDEX('Остатки по складам'!B:B,MATCH(B519,'Остатки по складам'!A:A,0))</f>
        <v>#N/A</v>
      </c>
      <c r="N519" s="40">
        <f t="shared" si="203"/>
        <v>0</v>
      </c>
      <c r="O519" s="35">
        <f>SUMIF('Индекс локалицации'!A:A,'Тех отчет'!B519,'Индекс локалицации'!B:B)</f>
        <v>0</v>
      </c>
      <c r="P519" s="25" t="e">
        <f>AVERAGEIFS('Детализация отчётов'!W:W,'Детализация отчётов'!F:F,'Тех отчет'!B519,'Детализация отчётов'!J:J,"Продажа",'Детализация отчётов'!K:K,"Продажа")</f>
        <v>#DIV/0!</v>
      </c>
      <c r="Q519" s="23" t="e">
        <f>INDEX('Рейтинг по отзывам'!F:F,MATCH('Тех отчет'!B519,'Рейтинг по отзывам'!B:B,0))</f>
        <v>#N/A</v>
      </c>
      <c r="R519" s="26" t="e">
        <f>INDEX('рейтинг WB'!B:B,MATCH('Тех отчет'!B519,'рейтинг WB'!A:A,0))</f>
        <v>#N/A</v>
      </c>
      <c r="S519" s="27">
        <f>SUMIFS('Детализация отчётов'!AH:AH,'Детализация отчётов'!F:F,'Тех отчет'!B519,'Детализация отчётов'!J:J,"Продажа",'Детализация отчётов'!K:K,"Продажа")-SUMIFS('Детализация отчётов'!AH:AH,'Детализация отчётов'!F:F,'Тех отчет'!B519,'Детализация отчётов'!J:J,"Возврат",'Детализация отчётов'!K:K,"Возврат")</f>
        <v>0</v>
      </c>
      <c r="T519" s="23">
        <f>IFERROR(INDEX(Себестоимость!B:B,MATCH('Тех отчет'!B519,Себестоимость!A:A,0)),0)</f>
        <v>0</v>
      </c>
      <c r="U519" s="41" t="e">
        <f t="shared" si="204"/>
        <v>#DIV/0!</v>
      </c>
      <c r="V519" s="24">
        <f t="shared" si="205"/>
        <v>0</v>
      </c>
      <c r="W519" s="42">
        <f t="shared" si="206"/>
        <v>0</v>
      </c>
      <c r="X519" s="40" t="e">
        <f t="shared" si="207"/>
        <v>#DIV/0!</v>
      </c>
      <c r="Y519" s="23" t="e">
        <f>AVERAGEIFS('Детализация отчётов'!T:T,'Детализация отчётов'!F:F,'Тех отчет'!B519,'Детализация отчётов'!J:J,"Продажа",'Детализация отчётов'!K:K,"Продажа")</f>
        <v>#DIV/0!</v>
      </c>
      <c r="Z519" s="23">
        <f>SUMIF('Детализация отчётов'!F:F,'Тех отчет'!B519, 'Детализация отчётов'!AC:AC)</f>
        <v>0</v>
      </c>
    </row>
    <row r="520" spans="1:26">
      <c r="A520" s="29" t="s">
        <v>71</v>
      </c>
      <c r="B520" s="44" t="s">
        <v>661</v>
      </c>
      <c r="C520" s="24">
        <f>SUMIF(Продажи!F:F,'Тех отчет'!B520,Продажи!M:M)</f>
        <v>0</v>
      </c>
      <c r="D520" s="24">
        <f>SUMIF(Продажи!F:F,'Тех отчет'!B520,Продажи!L:L)</f>
        <v>0</v>
      </c>
      <c r="E520" s="24">
        <f>SUMIFS('Детализация отчётов'!T:T,'Детализация отчётов'!F:F,'Тех отчет'!B520,'Детализация отчётов'!J:J,"Продажа",'Детализация отчётов'!K:K,"Продажа")-SUMIFS('Детализация отчётов'!T:T,'Детализация отчётов'!F:F,'Тех отчет'!B520,'Детализация отчётов'!J:J,"Возврат",'Детализация отчётов'!K:K,"Возврат")</f>
        <v>0</v>
      </c>
      <c r="F520" s="24">
        <f>SUMIFS('Детализация отчётов'!N:N,'Детализация отчётов'!F:F,'Тех отчет'!B520,'Детализация отчётов'!J:J,"Продажа",'Детализация отчётов'!K:K,"Продажа")-SUMIFS('Детализация отчётов'!N:N,'Детализация отчётов'!F:F,'Тех отчет'!B520,'Детализация отчётов'!J:J,"Возврат",'Детализация отчётов'!K:K,"Возврат")</f>
        <v>0</v>
      </c>
      <c r="G520" s="24">
        <f>IFERROR(AVERAGEIFS('Детализация отчётов'!P:P,'Детализация отчётов'!F:F,'Тех отчет'!B520,'Детализация отчётов'!J:J,"Продажа",'Детализация отчётов'!K:K,"Продажа"),0)</f>
        <v>0</v>
      </c>
      <c r="H520" s="25" t="e">
        <f>INDEX('% выкупа'!B:B,MATCH(B520,'% выкупа'!A:A,0))</f>
        <v>#N/A</v>
      </c>
      <c r="I520" s="40">
        <f>IFERROR(INDEX(реклама!B:B,MATCH('Тех отчет'!B520,реклама!A:A,0)),0)</f>
        <v>0</v>
      </c>
      <c r="J520" s="24">
        <f>IFERROR(INDEX('Сумма по хранению'!B:B,MATCH(B520,'Сумма по хранению'!A:A,0)),0)</f>
        <v>0</v>
      </c>
      <c r="K520" s="24">
        <f>SUMIF('Детализация отчётов'!F:F,'Тех отчет'!B520, 'Детализация отчётов'!AK:AK)</f>
        <v>0</v>
      </c>
      <c r="L520" s="40" t="e">
        <f t="shared" si="202"/>
        <v>#DIV/0!</v>
      </c>
      <c r="M520" s="24" t="e">
        <f>INDEX('Остатки по складам'!B:B,MATCH(B520,'Остатки по складам'!A:A,0))</f>
        <v>#N/A</v>
      </c>
      <c r="N520" s="40">
        <f t="shared" si="203"/>
        <v>0</v>
      </c>
      <c r="O520" s="35">
        <f>SUMIF('Индекс локалицации'!A:A,'Тех отчет'!B520,'Индекс локалицации'!B:B)</f>
        <v>0</v>
      </c>
      <c r="P520" s="25" t="e">
        <f>AVERAGEIFS('Детализация отчётов'!W:W,'Детализация отчётов'!F:F,'Тех отчет'!B520,'Детализация отчётов'!J:J,"Продажа",'Детализация отчётов'!K:K,"Продажа")</f>
        <v>#DIV/0!</v>
      </c>
      <c r="Q520" s="23" t="e">
        <f>INDEX('Рейтинг по отзывам'!F:F,MATCH('Тех отчет'!B520,'Рейтинг по отзывам'!B:B,0))</f>
        <v>#N/A</v>
      </c>
      <c r="R520" s="26" t="e">
        <f>INDEX('рейтинг WB'!B:B,MATCH('Тех отчет'!B520,'рейтинг WB'!A:A,0))</f>
        <v>#N/A</v>
      </c>
      <c r="S520" s="27">
        <f>SUMIFS('Детализация отчётов'!AH:AH,'Детализация отчётов'!F:F,'Тех отчет'!B520,'Детализация отчётов'!J:J,"Продажа",'Детализация отчётов'!K:K,"Продажа")-SUMIFS('Детализация отчётов'!AH:AH,'Детализация отчётов'!F:F,'Тех отчет'!B520,'Детализация отчётов'!J:J,"Возврат",'Детализация отчётов'!K:K,"Возврат")</f>
        <v>0</v>
      </c>
      <c r="T520" s="23">
        <f>IFERROR(INDEX(Себестоимость!B:B,MATCH('Тех отчет'!B520,Себестоимость!A:A,0)),0)</f>
        <v>0</v>
      </c>
      <c r="U520" s="41" t="e">
        <f t="shared" si="204"/>
        <v>#DIV/0!</v>
      </c>
      <c r="V520" s="24">
        <f t="shared" si="205"/>
        <v>0</v>
      </c>
      <c r="W520" s="42">
        <f t="shared" si="206"/>
        <v>0</v>
      </c>
      <c r="X520" s="40" t="e">
        <f t="shared" si="207"/>
        <v>#DIV/0!</v>
      </c>
      <c r="Y520" s="23" t="e">
        <f>AVERAGEIFS('Детализация отчётов'!T:T,'Детализация отчётов'!F:F,'Тех отчет'!B520,'Детализация отчётов'!J:J,"Продажа",'Детализация отчётов'!K:K,"Продажа")</f>
        <v>#DIV/0!</v>
      </c>
      <c r="Z520" s="23">
        <f>SUMIF('Детализация отчётов'!F:F,'Тех отчет'!B520, 'Детализация отчётов'!AC:AC)</f>
        <v>0</v>
      </c>
    </row>
    <row r="521" spans="1:26">
      <c r="A521" s="29" t="s">
        <v>71</v>
      </c>
      <c r="B521" s="44" t="s">
        <v>662</v>
      </c>
      <c r="C521" s="24">
        <f>SUMIF(Продажи!F:F,'Тех отчет'!B521,Продажи!M:M)</f>
        <v>0</v>
      </c>
      <c r="D521" s="24">
        <f>SUMIF(Продажи!F:F,'Тех отчет'!B521,Продажи!L:L)</f>
        <v>0</v>
      </c>
      <c r="E521" s="24">
        <f>SUMIFS('Детализация отчётов'!T:T,'Детализация отчётов'!F:F,'Тех отчет'!B521,'Детализация отчётов'!J:J,"Продажа",'Детализация отчётов'!K:K,"Продажа")-SUMIFS('Детализация отчётов'!T:T,'Детализация отчётов'!F:F,'Тех отчет'!B521,'Детализация отчётов'!J:J,"Возврат",'Детализация отчётов'!K:K,"Возврат")</f>
        <v>0</v>
      </c>
      <c r="F521" s="24">
        <f>SUMIFS('Детализация отчётов'!N:N,'Детализация отчётов'!F:F,'Тех отчет'!B521,'Детализация отчётов'!J:J,"Продажа",'Детализация отчётов'!K:K,"Продажа")-SUMIFS('Детализация отчётов'!N:N,'Детализация отчётов'!F:F,'Тех отчет'!B521,'Детализация отчётов'!J:J,"Возврат",'Детализация отчётов'!K:K,"Возврат")</f>
        <v>0</v>
      </c>
      <c r="G521" s="24">
        <f>IFERROR(AVERAGEIFS('Детализация отчётов'!P:P,'Детализация отчётов'!F:F,'Тех отчет'!B521,'Детализация отчётов'!J:J,"Продажа",'Детализация отчётов'!K:K,"Продажа"),0)</f>
        <v>0</v>
      </c>
      <c r="H521" s="25" t="e">
        <f>INDEX('% выкупа'!B:B,MATCH(B521,'% выкупа'!A:A,0))</f>
        <v>#N/A</v>
      </c>
      <c r="I521" s="40">
        <f>IFERROR(INDEX(реклама!B:B,MATCH('Тех отчет'!B521,реклама!A:A,0)),0)</f>
        <v>0</v>
      </c>
      <c r="J521" s="24">
        <f>IFERROR(INDEX('Сумма по хранению'!B:B,MATCH(B521,'Сумма по хранению'!A:A,0)),0)</f>
        <v>0</v>
      </c>
      <c r="K521" s="24">
        <f>SUMIF('Детализация отчётов'!F:F,'Тех отчет'!B521, 'Детализация отчётов'!AK:AK)</f>
        <v>0</v>
      </c>
      <c r="L521" s="40" t="e">
        <f t="shared" si="202"/>
        <v>#DIV/0!</v>
      </c>
      <c r="M521" s="24" t="e">
        <f>INDEX('Остатки по складам'!B:B,MATCH(B521,'Остатки по складам'!A:A,0))</f>
        <v>#N/A</v>
      </c>
      <c r="N521" s="40">
        <f t="shared" si="203"/>
        <v>0</v>
      </c>
      <c r="O521" s="35">
        <f>SUMIF('Индекс локалицации'!A:A,'Тех отчет'!B521,'Индекс локалицации'!B:B)</f>
        <v>0</v>
      </c>
      <c r="P521" s="25" t="e">
        <f>AVERAGEIFS('Детализация отчётов'!W:W,'Детализация отчётов'!F:F,'Тех отчет'!B521,'Детализация отчётов'!J:J,"Продажа",'Детализация отчётов'!K:K,"Продажа")</f>
        <v>#DIV/0!</v>
      </c>
      <c r="Q521" s="23" t="e">
        <f>INDEX('Рейтинг по отзывам'!F:F,MATCH('Тех отчет'!B521,'Рейтинг по отзывам'!B:B,0))</f>
        <v>#N/A</v>
      </c>
      <c r="R521" s="26" t="e">
        <f>INDEX('рейтинг WB'!B:B,MATCH('Тех отчет'!B521,'рейтинг WB'!A:A,0))</f>
        <v>#N/A</v>
      </c>
      <c r="S521" s="27">
        <f>SUMIFS('Детализация отчётов'!AH:AH,'Детализация отчётов'!F:F,'Тех отчет'!B521,'Детализация отчётов'!J:J,"Продажа",'Детализация отчётов'!K:K,"Продажа")-SUMIFS('Детализация отчётов'!AH:AH,'Детализация отчётов'!F:F,'Тех отчет'!B521,'Детализация отчётов'!J:J,"Возврат",'Детализация отчётов'!K:K,"Возврат")</f>
        <v>0</v>
      </c>
      <c r="T521" s="23">
        <f>IFERROR(INDEX(Себестоимость!B:B,MATCH('Тех отчет'!B521,Себестоимость!A:A,0)),0)</f>
        <v>0</v>
      </c>
      <c r="U521" s="41" t="e">
        <f t="shared" si="204"/>
        <v>#DIV/0!</v>
      </c>
      <c r="V521" s="24">
        <f t="shared" si="205"/>
        <v>0</v>
      </c>
      <c r="W521" s="42">
        <f t="shared" si="206"/>
        <v>0</v>
      </c>
      <c r="X521" s="40" t="e">
        <f t="shared" si="207"/>
        <v>#DIV/0!</v>
      </c>
      <c r="Y521" s="23" t="e">
        <f>AVERAGEIFS('Детализация отчётов'!T:T,'Детализация отчётов'!F:F,'Тех отчет'!B521,'Детализация отчётов'!J:J,"Продажа",'Детализация отчётов'!K:K,"Продажа")</f>
        <v>#DIV/0!</v>
      </c>
      <c r="Z521" s="23">
        <f>SUMIF('Детализация отчётов'!F:F,'Тех отчет'!B521, 'Детализация отчётов'!AC:AC)</f>
        <v>0</v>
      </c>
    </row>
    <row r="522" spans="1:26">
      <c r="A522" s="29" t="s">
        <v>71</v>
      </c>
      <c r="B522" s="44" t="s">
        <v>663</v>
      </c>
      <c r="C522" s="24">
        <f>SUMIF(Продажи!F:F,'Тех отчет'!B522,Продажи!M:M)</f>
        <v>0</v>
      </c>
      <c r="D522" s="24">
        <f>SUMIF(Продажи!F:F,'Тех отчет'!B522,Продажи!L:L)</f>
        <v>0</v>
      </c>
      <c r="E522" s="24">
        <f>SUMIFS('Детализация отчётов'!T:T,'Детализация отчётов'!F:F,'Тех отчет'!B522,'Детализация отчётов'!J:J,"Продажа",'Детализация отчётов'!K:K,"Продажа")-SUMIFS('Детализация отчётов'!T:T,'Детализация отчётов'!F:F,'Тех отчет'!B522,'Детализация отчётов'!J:J,"Возврат",'Детализация отчётов'!K:K,"Возврат")</f>
        <v>0</v>
      </c>
      <c r="F522" s="24">
        <f>SUMIFS('Детализация отчётов'!N:N,'Детализация отчётов'!F:F,'Тех отчет'!B522,'Детализация отчётов'!J:J,"Продажа",'Детализация отчётов'!K:K,"Продажа")-SUMIFS('Детализация отчётов'!N:N,'Детализация отчётов'!F:F,'Тех отчет'!B522,'Детализация отчётов'!J:J,"Возврат",'Детализация отчётов'!K:K,"Возврат")</f>
        <v>0</v>
      </c>
      <c r="G522" s="24">
        <f>IFERROR(AVERAGEIFS('Детализация отчётов'!P:P,'Детализация отчётов'!F:F,'Тех отчет'!B522,'Детализация отчётов'!J:J,"Продажа",'Детализация отчётов'!K:K,"Продажа"),0)</f>
        <v>0</v>
      </c>
      <c r="H522" s="25" t="e">
        <f>INDEX('% выкупа'!B:B,MATCH(B522,'% выкупа'!A:A,0))</f>
        <v>#N/A</v>
      </c>
      <c r="I522" s="40">
        <f>IFERROR(INDEX(реклама!B:B,MATCH('Тех отчет'!B522,реклама!A:A,0)),0)</f>
        <v>0</v>
      </c>
      <c r="J522" s="24">
        <f>IFERROR(INDEX('Сумма по хранению'!B:B,MATCH(B522,'Сумма по хранению'!A:A,0)),0)</f>
        <v>0</v>
      </c>
      <c r="K522" s="24">
        <f>SUMIF('Детализация отчётов'!F:F,'Тех отчет'!B522, 'Детализация отчётов'!AK:AK)</f>
        <v>0</v>
      </c>
      <c r="L522" s="40" t="e">
        <f t="shared" si="202"/>
        <v>#DIV/0!</v>
      </c>
      <c r="M522" s="24" t="e">
        <f>INDEX('Остатки по складам'!B:B,MATCH(B522,'Остатки по складам'!A:A,0))</f>
        <v>#N/A</v>
      </c>
      <c r="N522" s="40">
        <f t="shared" si="203"/>
        <v>0</v>
      </c>
      <c r="O522" s="35">
        <f>SUMIF('Индекс локалицации'!A:A,'Тех отчет'!B522,'Индекс локалицации'!B:B)</f>
        <v>0</v>
      </c>
      <c r="P522" s="25" t="e">
        <f>AVERAGEIFS('Детализация отчётов'!W:W,'Детализация отчётов'!F:F,'Тех отчет'!B522,'Детализация отчётов'!J:J,"Продажа",'Детализация отчётов'!K:K,"Продажа")</f>
        <v>#DIV/0!</v>
      </c>
      <c r="Q522" s="23" t="e">
        <f>INDEX('Рейтинг по отзывам'!F:F,MATCH('Тех отчет'!B522,'Рейтинг по отзывам'!B:B,0))</f>
        <v>#N/A</v>
      </c>
      <c r="R522" s="26" t="e">
        <f>INDEX('рейтинг WB'!B:B,MATCH('Тех отчет'!B522,'рейтинг WB'!A:A,0))</f>
        <v>#N/A</v>
      </c>
      <c r="S522" s="27">
        <f>SUMIFS('Детализация отчётов'!AH:AH,'Детализация отчётов'!F:F,'Тех отчет'!B522,'Детализация отчётов'!J:J,"Продажа",'Детализация отчётов'!K:K,"Продажа")-SUMIFS('Детализация отчётов'!AH:AH,'Детализация отчётов'!F:F,'Тех отчет'!B522,'Детализация отчётов'!J:J,"Возврат",'Детализация отчётов'!K:K,"Возврат")</f>
        <v>0</v>
      </c>
      <c r="T522" s="23">
        <f>IFERROR(INDEX(Себестоимость!B:B,MATCH('Тех отчет'!B522,Себестоимость!A:A,0)),0)</f>
        <v>0</v>
      </c>
      <c r="U522" s="41" t="e">
        <f t="shared" si="204"/>
        <v>#DIV/0!</v>
      </c>
      <c r="V522" s="24">
        <f t="shared" si="205"/>
        <v>0</v>
      </c>
      <c r="W522" s="42">
        <f t="shared" si="206"/>
        <v>0</v>
      </c>
      <c r="X522" s="40" t="e">
        <f t="shared" si="207"/>
        <v>#DIV/0!</v>
      </c>
      <c r="Y522" s="23" t="e">
        <f>AVERAGEIFS('Детализация отчётов'!T:T,'Детализация отчётов'!F:F,'Тех отчет'!B522,'Детализация отчётов'!J:J,"Продажа",'Детализация отчётов'!K:K,"Продажа")</f>
        <v>#DIV/0!</v>
      </c>
      <c r="Z522" s="23">
        <f>SUMIF('Детализация отчётов'!F:F,'Тех отчет'!B522, 'Детализация отчётов'!AC:AC)</f>
        <v>0</v>
      </c>
    </row>
    <row r="523" spans="1:26">
      <c r="A523" s="29" t="s">
        <v>71</v>
      </c>
      <c r="B523" s="44" t="s">
        <v>664</v>
      </c>
      <c r="C523" s="24">
        <f>SUMIF(Продажи!F:F,'Тех отчет'!B523,Продажи!M:M)</f>
        <v>0</v>
      </c>
      <c r="D523" s="24">
        <f>SUMIF(Продажи!F:F,'Тех отчет'!B523,Продажи!L:L)</f>
        <v>0</v>
      </c>
      <c r="E523" s="24">
        <f>SUMIFS('Детализация отчётов'!T:T,'Детализация отчётов'!F:F,'Тех отчет'!B523,'Детализация отчётов'!J:J,"Продажа",'Детализация отчётов'!K:K,"Продажа")-SUMIFS('Детализация отчётов'!T:T,'Детализация отчётов'!F:F,'Тех отчет'!B523,'Детализация отчётов'!J:J,"Возврат",'Детализация отчётов'!K:K,"Возврат")</f>
        <v>0</v>
      </c>
      <c r="F523" s="24">
        <f>SUMIFS('Детализация отчётов'!N:N,'Детализация отчётов'!F:F,'Тех отчет'!B523,'Детализация отчётов'!J:J,"Продажа",'Детализация отчётов'!K:K,"Продажа")-SUMIFS('Детализация отчётов'!N:N,'Детализация отчётов'!F:F,'Тех отчет'!B523,'Детализация отчётов'!J:J,"Возврат",'Детализация отчётов'!K:K,"Возврат")</f>
        <v>0</v>
      </c>
      <c r="G523" s="24">
        <f>IFERROR(AVERAGEIFS('Детализация отчётов'!P:P,'Детализация отчётов'!F:F,'Тех отчет'!B523,'Детализация отчётов'!J:J,"Продажа",'Детализация отчётов'!K:K,"Продажа"),0)</f>
        <v>0</v>
      </c>
      <c r="H523" s="25" t="e">
        <f>INDEX('% выкупа'!B:B,MATCH(B523,'% выкупа'!A:A,0))</f>
        <v>#N/A</v>
      </c>
      <c r="I523" s="40">
        <f>IFERROR(INDEX(реклама!B:B,MATCH('Тех отчет'!B523,реклама!A:A,0)),0)</f>
        <v>0</v>
      </c>
      <c r="J523" s="24">
        <f>IFERROR(INDEX('Сумма по хранению'!B:B,MATCH(B523,'Сумма по хранению'!A:A,0)),0)</f>
        <v>0</v>
      </c>
      <c r="K523" s="24">
        <f>SUMIF('Детализация отчётов'!F:F,'Тех отчет'!B523, 'Детализация отчётов'!AK:AK)</f>
        <v>0</v>
      </c>
      <c r="L523" s="40" t="e">
        <f t="shared" si="202"/>
        <v>#DIV/0!</v>
      </c>
      <c r="M523" s="24" t="e">
        <f>INDEX('Остатки по складам'!B:B,MATCH(B523,'Остатки по складам'!A:A,0))</f>
        <v>#N/A</v>
      </c>
      <c r="N523" s="40">
        <f t="shared" si="203"/>
        <v>0</v>
      </c>
      <c r="O523" s="35">
        <f>SUMIF('Индекс локалицации'!A:A,'Тех отчет'!B523,'Индекс локалицации'!B:B)</f>
        <v>0</v>
      </c>
      <c r="P523" s="25" t="e">
        <f>AVERAGEIFS('Детализация отчётов'!W:W,'Детализация отчётов'!F:F,'Тех отчет'!B523,'Детализация отчётов'!J:J,"Продажа",'Детализация отчётов'!K:K,"Продажа")</f>
        <v>#DIV/0!</v>
      </c>
      <c r="Q523" s="23" t="e">
        <f>INDEX('Рейтинг по отзывам'!F:F,MATCH('Тех отчет'!B523,'Рейтинг по отзывам'!B:B,0))</f>
        <v>#N/A</v>
      </c>
      <c r="R523" s="26" t="e">
        <f>INDEX('рейтинг WB'!B:B,MATCH('Тех отчет'!B523,'рейтинг WB'!A:A,0))</f>
        <v>#N/A</v>
      </c>
      <c r="S523" s="27">
        <f>SUMIFS('Детализация отчётов'!AH:AH,'Детализация отчётов'!F:F,'Тех отчет'!B523,'Детализация отчётов'!J:J,"Продажа",'Детализация отчётов'!K:K,"Продажа")-SUMIFS('Детализация отчётов'!AH:AH,'Детализация отчётов'!F:F,'Тех отчет'!B523,'Детализация отчётов'!J:J,"Возврат",'Детализация отчётов'!K:K,"Возврат")</f>
        <v>0</v>
      </c>
      <c r="T523" s="23">
        <f>IFERROR(INDEX(Себестоимость!B:B,MATCH('Тех отчет'!B523,Себестоимость!A:A,0)),0)</f>
        <v>0</v>
      </c>
      <c r="U523" s="41" t="e">
        <f t="shared" si="204"/>
        <v>#DIV/0!</v>
      </c>
      <c r="V523" s="24">
        <f t="shared" si="205"/>
        <v>0</v>
      </c>
      <c r="W523" s="42">
        <f t="shared" si="206"/>
        <v>0</v>
      </c>
      <c r="X523" s="40" t="e">
        <f t="shared" si="207"/>
        <v>#DIV/0!</v>
      </c>
      <c r="Y523" s="23" t="e">
        <f>AVERAGEIFS('Детализация отчётов'!T:T,'Детализация отчётов'!F:F,'Тех отчет'!B523,'Детализация отчётов'!J:J,"Продажа",'Детализация отчётов'!K:K,"Продажа")</f>
        <v>#DIV/0!</v>
      </c>
      <c r="Z523" s="23">
        <f>SUMIF('Детализация отчётов'!F:F,'Тех отчет'!B523, 'Детализация отчётов'!AC:AC)</f>
        <v>0</v>
      </c>
    </row>
    <row r="524" spans="1:26">
      <c r="A524" s="29" t="s">
        <v>71</v>
      </c>
      <c r="B524" s="44" t="s">
        <v>665</v>
      </c>
      <c r="C524" s="24">
        <f>SUMIF(Продажи!F:F,'Тех отчет'!B524,Продажи!M:M)</f>
        <v>0</v>
      </c>
      <c r="D524" s="24">
        <f>SUMIF(Продажи!F:F,'Тех отчет'!B524,Продажи!L:L)</f>
        <v>0</v>
      </c>
      <c r="E524" s="24">
        <f>SUMIFS('Детализация отчётов'!T:T,'Детализация отчётов'!F:F,'Тех отчет'!B524,'Детализация отчётов'!J:J,"Продажа",'Детализация отчётов'!K:K,"Продажа")-SUMIFS('Детализация отчётов'!T:T,'Детализация отчётов'!F:F,'Тех отчет'!B524,'Детализация отчётов'!J:J,"Возврат",'Детализация отчётов'!K:K,"Возврат")</f>
        <v>0</v>
      </c>
      <c r="F524" s="24">
        <f>SUMIFS('Детализация отчётов'!N:N,'Детализация отчётов'!F:F,'Тех отчет'!B524,'Детализация отчётов'!J:J,"Продажа",'Детализация отчётов'!K:K,"Продажа")-SUMIFS('Детализация отчётов'!N:N,'Детализация отчётов'!F:F,'Тех отчет'!B524,'Детализация отчётов'!J:J,"Возврат",'Детализация отчётов'!K:K,"Возврат")</f>
        <v>0</v>
      </c>
      <c r="G524" s="24">
        <f>IFERROR(AVERAGEIFS('Детализация отчётов'!P:P,'Детализация отчётов'!F:F,'Тех отчет'!B524,'Детализация отчётов'!J:J,"Продажа",'Детализация отчётов'!K:K,"Продажа"),0)</f>
        <v>0</v>
      </c>
      <c r="H524" s="25" t="e">
        <f>INDEX('% выкупа'!B:B,MATCH(B524,'% выкупа'!A:A,0))</f>
        <v>#N/A</v>
      </c>
      <c r="I524" s="40">
        <f>IFERROR(INDEX(реклама!B:B,MATCH('Тех отчет'!B524,реклама!A:A,0)),0)</f>
        <v>0</v>
      </c>
      <c r="J524" s="24">
        <f>IFERROR(INDEX('Сумма по хранению'!B:B,MATCH(B524,'Сумма по хранению'!A:A,0)),0)</f>
        <v>0</v>
      </c>
      <c r="K524" s="24">
        <f>SUMIF('Детализация отчётов'!F:F,'Тех отчет'!B524, 'Детализация отчётов'!AK:AK)</f>
        <v>0</v>
      </c>
      <c r="L524" s="40" t="e">
        <f t="shared" si="202"/>
        <v>#DIV/0!</v>
      </c>
      <c r="M524" s="24" t="e">
        <f>INDEX('Остатки по складам'!B:B,MATCH(B524,'Остатки по складам'!A:A,0))</f>
        <v>#N/A</v>
      </c>
      <c r="N524" s="40">
        <f t="shared" si="203"/>
        <v>0</v>
      </c>
      <c r="O524" s="35">
        <f>SUMIF('Индекс локалицации'!A:A,'Тех отчет'!B524,'Индекс локалицации'!B:B)</f>
        <v>0</v>
      </c>
      <c r="P524" s="25" t="e">
        <f>AVERAGEIFS('Детализация отчётов'!W:W,'Детализация отчётов'!F:F,'Тех отчет'!B524,'Детализация отчётов'!J:J,"Продажа",'Детализация отчётов'!K:K,"Продажа")</f>
        <v>#DIV/0!</v>
      </c>
      <c r="Q524" s="23" t="e">
        <f>INDEX('Рейтинг по отзывам'!F:F,MATCH('Тех отчет'!B524,'Рейтинг по отзывам'!B:B,0))</f>
        <v>#N/A</v>
      </c>
      <c r="R524" s="26" t="e">
        <f>INDEX('рейтинг WB'!B:B,MATCH('Тех отчет'!B524,'рейтинг WB'!A:A,0))</f>
        <v>#N/A</v>
      </c>
      <c r="S524" s="27">
        <f>SUMIFS('Детализация отчётов'!AH:AH,'Детализация отчётов'!F:F,'Тех отчет'!B524,'Детализация отчётов'!J:J,"Продажа",'Детализация отчётов'!K:K,"Продажа")-SUMIFS('Детализация отчётов'!AH:AH,'Детализация отчётов'!F:F,'Тех отчет'!B524,'Детализация отчётов'!J:J,"Возврат",'Детализация отчётов'!K:K,"Возврат")</f>
        <v>0</v>
      </c>
      <c r="T524" s="23">
        <f>IFERROR(INDEX(Себестоимость!B:B,MATCH('Тех отчет'!B524,Себестоимость!A:A,0)),0)</f>
        <v>0</v>
      </c>
      <c r="U524" s="41" t="e">
        <f t="shared" si="204"/>
        <v>#DIV/0!</v>
      </c>
      <c r="V524" s="24">
        <f t="shared" si="205"/>
        <v>0</v>
      </c>
      <c r="W524" s="42">
        <f t="shared" si="206"/>
        <v>0</v>
      </c>
      <c r="X524" s="40" t="e">
        <f t="shared" si="207"/>
        <v>#DIV/0!</v>
      </c>
      <c r="Y524" s="23" t="e">
        <f>AVERAGEIFS('Детализация отчётов'!T:T,'Детализация отчётов'!F:F,'Тех отчет'!B524,'Детализация отчётов'!J:J,"Продажа",'Детализация отчётов'!K:K,"Продажа")</f>
        <v>#DIV/0!</v>
      </c>
      <c r="Z524" s="23">
        <f>SUMIF('Детализация отчётов'!F:F,'Тех отчет'!B524, 'Детализация отчётов'!AC:AC)</f>
        <v>0</v>
      </c>
    </row>
    <row r="525" spans="1:26">
      <c r="A525" s="29" t="s">
        <v>71</v>
      </c>
      <c r="B525" s="44" t="s">
        <v>666</v>
      </c>
      <c r="C525" s="24">
        <f>SUMIF(Продажи!F:F,'Тех отчет'!B525,Продажи!M:M)</f>
        <v>0</v>
      </c>
      <c r="D525" s="24">
        <f>SUMIF(Продажи!F:F,'Тех отчет'!B525,Продажи!L:L)</f>
        <v>0</v>
      </c>
      <c r="E525" s="24">
        <f>SUMIFS('Детализация отчётов'!T:T,'Детализация отчётов'!F:F,'Тех отчет'!B525,'Детализация отчётов'!J:J,"Продажа",'Детализация отчётов'!K:K,"Продажа")-SUMIFS('Детализация отчётов'!T:T,'Детализация отчётов'!F:F,'Тех отчет'!B525,'Детализация отчётов'!J:J,"Возврат",'Детализация отчётов'!K:K,"Возврат")</f>
        <v>0</v>
      </c>
      <c r="F525" s="24">
        <f>SUMIFS('Детализация отчётов'!N:N,'Детализация отчётов'!F:F,'Тех отчет'!B525,'Детализация отчётов'!J:J,"Продажа",'Детализация отчётов'!K:K,"Продажа")-SUMIFS('Детализация отчётов'!N:N,'Детализация отчётов'!F:F,'Тех отчет'!B525,'Детализация отчётов'!J:J,"Возврат",'Детализация отчётов'!K:K,"Возврат")</f>
        <v>0</v>
      </c>
      <c r="G525" s="24">
        <f>IFERROR(AVERAGEIFS('Детализация отчётов'!P:P,'Детализация отчётов'!F:F,'Тех отчет'!B525,'Детализация отчётов'!J:J,"Продажа",'Детализация отчётов'!K:K,"Продажа"),0)</f>
        <v>0</v>
      </c>
      <c r="H525" s="25" t="e">
        <f>INDEX('% выкупа'!B:B,MATCH(B525,'% выкупа'!A:A,0))</f>
        <v>#N/A</v>
      </c>
      <c r="I525" s="40">
        <f>IFERROR(INDEX(реклама!B:B,MATCH('Тех отчет'!B525,реклама!A:A,0)),0)</f>
        <v>0</v>
      </c>
      <c r="J525" s="24">
        <f>IFERROR(INDEX('Сумма по хранению'!B:B,MATCH(B525,'Сумма по хранению'!A:A,0)),0)</f>
        <v>0</v>
      </c>
      <c r="K525" s="24">
        <f>SUMIF('Детализация отчётов'!F:F,'Тех отчет'!B525, 'Детализация отчётов'!AK:AK)</f>
        <v>0</v>
      </c>
      <c r="L525" s="40" t="e">
        <f t="shared" si="202"/>
        <v>#DIV/0!</v>
      </c>
      <c r="M525" s="24" t="e">
        <f>INDEX('Остатки по складам'!B:B,MATCH(B525,'Остатки по складам'!A:A,0))</f>
        <v>#N/A</v>
      </c>
      <c r="N525" s="40">
        <f t="shared" si="203"/>
        <v>0</v>
      </c>
      <c r="O525" s="35">
        <f>SUMIF('Индекс локалицации'!A:A,'Тех отчет'!B525,'Индекс локалицации'!B:B)</f>
        <v>0</v>
      </c>
      <c r="P525" s="25" t="e">
        <f>AVERAGEIFS('Детализация отчётов'!W:W,'Детализация отчётов'!F:F,'Тех отчет'!B525,'Детализация отчётов'!J:J,"Продажа",'Детализация отчётов'!K:K,"Продажа")</f>
        <v>#DIV/0!</v>
      </c>
      <c r="Q525" s="23" t="e">
        <f>INDEX('Рейтинг по отзывам'!F:F,MATCH('Тех отчет'!B525,'Рейтинг по отзывам'!B:B,0))</f>
        <v>#N/A</v>
      </c>
      <c r="R525" s="26" t="e">
        <f>INDEX('рейтинг WB'!B:B,MATCH('Тех отчет'!B525,'рейтинг WB'!A:A,0))</f>
        <v>#N/A</v>
      </c>
      <c r="S525" s="27">
        <f>SUMIFS('Детализация отчётов'!AH:AH,'Детализация отчётов'!F:F,'Тех отчет'!B525,'Детализация отчётов'!J:J,"Продажа",'Детализация отчётов'!K:K,"Продажа")-SUMIFS('Детализация отчётов'!AH:AH,'Детализация отчётов'!F:F,'Тех отчет'!B525,'Детализация отчётов'!J:J,"Возврат",'Детализация отчётов'!K:K,"Возврат")</f>
        <v>0</v>
      </c>
      <c r="T525" s="23">
        <f>IFERROR(INDEX(Себестоимость!B:B,MATCH('Тех отчет'!B525,Себестоимость!A:A,0)),0)</f>
        <v>0</v>
      </c>
      <c r="U525" s="41" t="e">
        <f t="shared" si="204"/>
        <v>#DIV/0!</v>
      </c>
      <c r="V525" s="24">
        <f t="shared" si="205"/>
        <v>0</v>
      </c>
      <c r="W525" s="42">
        <f t="shared" si="206"/>
        <v>0</v>
      </c>
      <c r="X525" s="40" t="e">
        <f t="shared" si="207"/>
        <v>#DIV/0!</v>
      </c>
      <c r="Y525" s="23" t="e">
        <f>AVERAGEIFS('Детализация отчётов'!T:T,'Детализация отчётов'!F:F,'Тех отчет'!B525,'Детализация отчётов'!J:J,"Продажа",'Детализация отчётов'!K:K,"Продажа")</f>
        <v>#DIV/0!</v>
      </c>
      <c r="Z525" s="23">
        <f>SUMIF('Детализация отчётов'!F:F,'Тех отчет'!B525, 'Детализация отчётов'!AC:AC)</f>
        <v>0</v>
      </c>
    </row>
    <row r="526" spans="1:26">
      <c r="A526" s="29" t="s">
        <v>71</v>
      </c>
      <c r="B526" s="44" t="s">
        <v>667</v>
      </c>
      <c r="C526" s="24">
        <f>SUMIF(Продажи!F:F,'Тех отчет'!B526,Продажи!M:M)</f>
        <v>0</v>
      </c>
      <c r="D526" s="24">
        <f>SUMIF(Продажи!F:F,'Тех отчет'!B526,Продажи!L:L)</f>
        <v>0</v>
      </c>
      <c r="E526" s="24">
        <f>SUMIFS('Детализация отчётов'!T:T,'Детализация отчётов'!F:F,'Тех отчет'!B526,'Детализация отчётов'!J:J,"Продажа",'Детализация отчётов'!K:K,"Продажа")-SUMIFS('Детализация отчётов'!T:T,'Детализация отчётов'!F:F,'Тех отчет'!B526,'Детализация отчётов'!J:J,"Возврат",'Детализация отчётов'!K:K,"Возврат")</f>
        <v>0</v>
      </c>
      <c r="F526" s="24">
        <f>SUMIFS('Детализация отчётов'!N:N,'Детализация отчётов'!F:F,'Тех отчет'!B526,'Детализация отчётов'!J:J,"Продажа",'Детализация отчётов'!K:K,"Продажа")-SUMIFS('Детализация отчётов'!N:N,'Детализация отчётов'!F:F,'Тех отчет'!B526,'Детализация отчётов'!J:J,"Возврат",'Детализация отчётов'!K:K,"Возврат")</f>
        <v>0</v>
      </c>
      <c r="G526" s="24">
        <f>IFERROR(AVERAGEIFS('Детализация отчётов'!P:P,'Детализация отчётов'!F:F,'Тех отчет'!B526,'Детализация отчётов'!J:J,"Продажа",'Детализация отчётов'!K:K,"Продажа"),0)</f>
        <v>0</v>
      </c>
      <c r="H526" s="25" t="e">
        <f>INDEX('% выкупа'!B:B,MATCH(B526,'% выкупа'!A:A,0))</f>
        <v>#N/A</v>
      </c>
      <c r="I526" s="40">
        <f>IFERROR(INDEX(реклама!B:B,MATCH('Тех отчет'!B526,реклама!A:A,0)),0)</f>
        <v>0</v>
      </c>
      <c r="J526" s="24">
        <f>IFERROR(INDEX('Сумма по хранению'!B:B,MATCH(B526,'Сумма по хранению'!A:A,0)),0)</f>
        <v>0</v>
      </c>
      <c r="K526" s="24">
        <f>SUMIF('Детализация отчётов'!F:F,'Тех отчет'!B526, 'Детализация отчётов'!AK:AK)</f>
        <v>0</v>
      </c>
      <c r="L526" s="40" t="e">
        <f t="shared" si="202"/>
        <v>#DIV/0!</v>
      </c>
      <c r="M526" s="24" t="e">
        <f>INDEX('Остатки по складам'!B:B,MATCH(B526,'Остатки по складам'!A:A,0))</f>
        <v>#N/A</v>
      </c>
      <c r="N526" s="40">
        <f t="shared" si="203"/>
        <v>0</v>
      </c>
      <c r="O526" s="35">
        <f>SUMIF('Индекс локалицации'!A:A,'Тех отчет'!B526,'Индекс локалицации'!B:B)</f>
        <v>0</v>
      </c>
      <c r="P526" s="25" t="e">
        <f>AVERAGEIFS('Детализация отчётов'!W:W,'Детализация отчётов'!F:F,'Тех отчет'!B526,'Детализация отчётов'!J:J,"Продажа",'Детализация отчётов'!K:K,"Продажа")</f>
        <v>#DIV/0!</v>
      </c>
      <c r="Q526" s="23" t="e">
        <f>INDEX('Рейтинг по отзывам'!F:F,MATCH('Тех отчет'!B526,'Рейтинг по отзывам'!B:B,0))</f>
        <v>#N/A</v>
      </c>
      <c r="R526" s="26" t="e">
        <f>INDEX('рейтинг WB'!B:B,MATCH('Тех отчет'!B526,'рейтинг WB'!A:A,0))</f>
        <v>#N/A</v>
      </c>
      <c r="S526" s="27">
        <f>SUMIFS('Детализация отчётов'!AH:AH,'Детализация отчётов'!F:F,'Тех отчет'!B526,'Детализация отчётов'!J:J,"Продажа",'Детализация отчётов'!K:K,"Продажа")-SUMIFS('Детализация отчётов'!AH:AH,'Детализация отчётов'!F:F,'Тех отчет'!B526,'Детализация отчётов'!J:J,"Возврат",'Детализация отчётов'!K:K,"Возврат")</f>
        <v>0</v>
      </c>
      <c r="T526" s="23">
        <f>IFERROR(INDEX(Себестоимость!B:B,MATCH('Тех отчет'!B526,Себестоимость!A:A,0)),0)</f>
        <v>0</v>
      </c>
      <c r="U526" s="41" t="e">
        <f t="shared" si="204"/>
        <v>#DIV/0!</v>
      </c>
      <c r="V526" s="24">
        <f t="shared" si="205"/>
        <v>0</v>
      </c>
      <c r="W526" s="42">
        <f t="shared" si="206"/>
        <v>0</v>
      </c>
      <c r="X526" s="40" t="e">
        <f t="shared" si="207"/>
        <v>#DIV/0!</v>
      </c>
      <c r="Y526" s="23" t="e">
        <f>AVERAGEIFS('Детализация отчётов'!T:T,'Детализация отчётов'!F:F,'Тех отчет'!B526,'Детализация отчётов'!J:J,"Продажа",'Детализация отчётов'!K:K,"Продажа")</f>
        <v>#DIV/0!</v>
      </c>
      <c r="Z526" s="23">
        <f>SUMIF('Детализация отчётов'!F:F,'Тех отчет'!B526, 'Детализация отчётов'!AC:AC)</f>
        <v>0</v>
      </c>
    </row>
    <row r="527" spans="1:26">
      <c r="A527" s="29" t="s">
        <v>71</v>
      </c>
      <c r="B527" s="44" t="s">
        <v>668</v>
      </c>
      <c r="C527" s="24">
        <f>SUMIF(Продажи!F:F,'Тех отчет'!B527,Продажи!M:M)</f>
        <v>0</v>
      </c>
      <c r="D527" s="24">
        <f>SUMIF(Продажи!F:F,'Тех отчет'!B527,Продажи!L:L)</f>
        <v>0</v>
      </c>
      <c r="E527" s="24">
        <f>SUMIFS('Детализация отчётов'!T:T,'Детализация отчётов'!F:F,'Тех отчет'!B527,'Детализация отчётов'!J:J,"Продажа",'Детализация отчётов'!K:K,"Продажа")-SUMIFS('Детализация отчётов'!T:T,'Детализация отчётов'!F:F,'Тех отчет'!B527,'Детализация отчётов'!J:J,"Возврат",'Детализация отчётов'!K:K,"Возврат")</f>
        <v>0</v>
      </c>
      <c r="F527" s="24">
        <f>SUMIFS('Детализация отчётов'!N:N,'Детализация отчётов'!F:F,'Тех отчет'!B527,'Детализация отчётов'!J:J,"Продажа",'Детализация отчётов'!K:K,"Продажа")-SUMIFS('Детализация отчётов'!N:N,'Детализация отчётов'!F:F,'Тех отчет'!B527,'Детализация отчётов'!J:J,"Возврат",'Детализация отчётов'!K:K,"Возврат")</f>
        <v>0</v>
      </c>
      <c r="G527" s="24">
        <f>IFERROR(AVERAGEIFS('Детализация отчётов'!P:P,'Детализация отчётов'!F:F,'Тех отчет'!B527,'Детализация отчётов'!J:J,"Продажа",'Детализация отчётов'!K:K,"Продажа"),0)</f>
        <v>0</v>
      </c>
      <c r="H527" s="25" t="e">
        <f>INDEX('% выкупа'!B:B,MATCH(B527,'% выкупа'!A:A,0))</f>
        <v>#N/A</v>
      </c>
      <c r="I527" s="40">
        <f>IFERROR(INDEX(реклама!B:B,MATCH('Тех отчет'!B527,реклама!A:A,0)),0)</f>
        <v>0</v>
      </c>
      <c r="J527" s="24">
        <f>IFERROR(INDEX('Сумма по хранению'!B:B,MATCH(B527,'Сумма по хранению'!A:A,0)),0)</f>
        <v>0</v>
      </c>
      <c r="K527" s="24">
        <f>SUMIF('Детализация отчётов'!F:F,'Тех отчет'!B527, 'Детализация отчётов'!AK:AK)</f>
        <v>0</v>
      </c>
      <c r="L527" s="40" t="e">
        <f t="shared" si="202"/>
        <v>#DIV/0!</v>
      </c>
      <c r="M527" s="24" t="e">
        <f>INDEX('Остатки по складам'!B:B,MATCH(B527,'Остатки по складам'!A:A,0))</f>
        <v>#N/A</v>
      </c>
      <c r="N527" s="40">
        <f t="shared" si="203"/>
        <v>0</v>
      </c>
      <c r="O527" s="35">
        <f>SUMIF('Индекс локалицации'!A:A,'Тех отчет'!B527,'Индекс локалицации'!B:B)</f>
        <v>0</v>
      </c>
      <c r="P527" s="25" t="e">
        <f>AVERAGEIFS('Детализация отчётов'!W:W,'Детализация отчётов'!F:F,'Тех отчет'!B527,'Детализация отчётов'!J:J,"Продажа",'Детализация отчётов'!K:K,"Продажа")</f>
        <v>#DIV/0!</v>
      </c>
      <c r="Q527" s="23" t="e">
        <f>INDEX('Рейтинг по отзывам'!F:F,MATCH('Тех отчет'!B527,'Рейтинг по отзывам'!B:B,0))</f>
        <v>#N/A</v>
      </c>
      <c r="R527" s="26" t="e">
        <f>INDEX('рейтинг WB'!B:B,MATCH('Тех отчет'!B527,'рейтинг WB'!A:A,0))</f>
        <v>#N/A</v>
      </c>
      <c r="S527" s="27">
        <f>SUMIFS('Детализация отчётов'!AH:AH,'Детализация отчётов'!F:F,'Тех отчет'!B527,'Детализация отчётов'!J:J,"Продажа",'Детализация отчётов'!K:K,"Продажа")-SUMIFS('Детализация отчётов'!AH:AH,'Детализация отчётов'!F:F,'Тех отчет'!B527,'Детализация отчётов'!J:J,"Возврат",'Детализация отчётов'!K:K,"Возврат")</f>
        <v>0</v>
      </c>
      <c r="T527" s="23">
        <f>IFERROR(INDEX(Себестоимость!B:B,MATCH('Тех отчет'!B527,Себестоимость!A:A,0)),0)</f>
        <v>0</v>
      </c>
      <c r="U527" s="41" t="e">
        <f t="shared" si="204"/>
        <v>#DIV/0!</v>
      </c>
      <c r="V527" s="24">
        <f t="shared" si="205"/>
        <v>0</v>
      </c>
      <c r="W527" s="42">
        <f t="shared" si="206"/>
        <v>0</v>
      </c>
      <c r="X527" s="40" t="e">
        <f t="shared" si="207"/>
        <v>#DIV/0!</v>
      </c>
      <c r="Y527" s="23" t="e">
        <f>AVERAGEIFS('Детализация отчётов'!T:T,'Детализация отчётов'!F:F,'Тех отчет'!B527,'Детализация отчётов'!J:J,"Продажа",'Детализация отчётов'!K:K,"Продажа")</f>
        <v>#DIV/0!</v>
      </c>
      <c r="Z527" s="23">
        <f>SUMIF('Детализация отчётов'!F:F,'Тех отчет'!B527, 'Детализация отчётов'!AC:AC)</f>
        <v>0</v>
      </c>
    </row>
    <row r="528" spans="1:26">
      <c r="A528" s="29" t="s">
        <v>71</v>
      </c>
      <c r="B528" s="44" t="s">
        <v>669</v>
      </c>
      <c r="C528" s="24">
        <f>SUMIF(Продажи!F:F,'Тех отчет'!B528,Продажи!M:M)</f>
        <v>0</v>
      </c>
      <c r="D528" s="24">
        <f>SUMIF(Продажи!F:F,'Тех отчет'!B528,Продажи!L:L)</f>
        <v>0</v>
      </c>
      <c r="E528" s="24">
        <f>SUMIFS('Детализация отчётов'!T:T,'Детализация отчётов'!F:F,'Тех отчет'!B528,'Детализация отчётов'!J:J,"Продажа",'Детализация отчётов'!K:K,"Продажа")-SUMIFS('Детализация отчётов'!T:T,'Детализация отчётов'!F:F,'Тех отчет'!B528,'Детализация отчётов'!J:J,"Возврат",'Детализация отчётов'!K:K,"Возврат")</f>
        <v>0</v>
      </c>
      <c r="F528" s="24">
        <f>SUMIFS('Детализация отчётов'!N:N,'Детализация отчётов'!F:F,'Тех отчет'!B528,'Детализация отчётов'!J:J,"Продажа",'Детализация отчётов'!K:K,"Продажа")-SUMIFS('Детализация отчётов'!N:N,'Детализация отчётов'!F:F,'Тех отчет'!B528,'Детализация отчётов'!J:J,"Возврат",'Детализация отчётов'!K:K,"Возврат")</f>
        <v>0</v>
      </c>
      <c r="G528" s="24">
        <f>IFERROR(AVERAGEIFS('Детализация отчётов'!P:P,'Детализация отчётов'!F:F,'Тех отчет'!B528,'Детализация отчётов'!J:J,"Продажа",'Детализация отчётов'!K:K,"Продажа"),0)</f>
        <v>0</v>
      </c>
      <c r="H528" s="25" t="e">
        <f>INDEX('% выкупа'!B:B,MATCH(B528,'% выкупа'!A:A,0))</f>
        <v>#N/A</v>
      </c>
      <c r="I528" s="40">
        <f>IFERROR(INDEX(реклама!B:B,MATCH('Тех отчет'!B528,реклама!A:A,0)),0)</f>
        <v>0</v>
      </c>
      <c r="J528" s="24">
        <f>IFERROR(INDEX('Сумма по хранению'!B:B,MATCH(B528,'Сумма по хранению'!A:A,0)),0)</f>
        <v>0</v>
      </c>
      <c r="K528" s="24">
        <f>SUMIF('Детализация отчётов'!F:F,'Тех отчет'!B528, 'Детализация отчётов'!AK:AK)</f>
        <v>0</v>
      </c>
      <c r="L528" s="40" t="e">
        <f t="shared" si="202"/>
        <v>#DIV/0!</v>
      </c>
      <c r="M528" s="24" t="e">
        <f>INDEX('Остатки по складам'!B:B,MATCH(B528,'Остатки по складам'!A:A,0))</f>
        <v>#N/A</v>
      </c>
      <c r="N528" s="40">
        <f t="shared" si="203"/>
        <v>0</v>
      </c>
      <c r="O528" s="35">
        <f>SUMIF('Индекс локалицации'!A:A,'Тех отчет'!B528,'Индекс локалицации'!B:B)</f>
        <v>0</v>
      </c>
      <c r="P528" s="25" t="e">
        <f>AVERAGEIFS('Детализация отчётов'!W:W,'Детализация отчётов'!F:F,'Тех отчет'!B528,'Детализация отчётов'!J:J,"Продажа",'Детализация отчётов'!K:K,"Продажа")</f>
        <v>#DIV/0!</v>
      </c>
      <c r="Q528" s="23" t="e">
        <f>INDEX('Рейтинг по отзывам'!F:F,MATCH('Тех отчет'!B528,'Рейтинг по отзывам'!B:B,0))</f>
        <v>#N/A</v>
      </c>
      <c r="R528" s="26" t="e">
        <f>INDEX('рейтинг WB'!B:B,MATCH('Тех отчет'!B528,'рейтинг WB'!A:A,0))</f>
        <v>#N/A</v>
      </c>
      <c r="S528" s="27">
        <f>SUMIFS('Детализация отчётов'!AH:AH,'Детализация отчётов'!F:F,'Тех отчет'!B528,'Детализация отчётов'!J:J,"Продажа",'Детализация отчётов'!K:K,"Продажа")-SUMIFS('Детализация отчётов'!AH:AH,'Детализация отчётов'!F:F,'Тех отчет'!B528,'Детализация отчётов'!J:J,"Возврат",'Детализация отчётов'!K:K,"Возврат")</f>
        <v>0</v>
      </c>
      <c r="T528" s="23">
        <f>IFERROR(INDEX(Себестоимость!B:B,MATCH('Тех отчет'!B528,Себестоимость!A:A,0)),0)</f>
        <v>0</v>
      </c>
      <c r="U528" s="41" t="e">
        <f t="shared" si="204"/>
        <v>#DIV/0!</v>
      </c>
      <c r="V528" s="24">
        <f t="shared" si="205"/>
        <v>0</v>
      </c>
      <c r="W528" s="42">
        <f t="shared" si="206"/>
        <v>0</v>
      </c>
      <c r="X528" s="40" t="e">
        <f t="shared" si="207"/>
        <v>#DIV/0!</v>
      </c>
      <c r="Y528" s="23" t="e">
        <f>AVERAGEIFS('Детализация отчётов'!T:T,'Детализация отчётов'!F:F,'Тех отчет'!B528,'Детализация отчётов'!J:J,"Продажа",'Детализация отчётов'!K:K,"Продажа")</f>
        <v>#DIV/0!</v>
      </c>
      <c r="Z528" s="23">
        <f>SUMIF('Детализация отчётов'!F:F,'Тех отчет'!B528, 'Детализация отчётов'!AC:AC)</f>
        <v>0</v>
      </c>
    </row>
    <row r="529" spans="1:26">
      <c r="A529" s="29" t="s">
        <v>71</v>
      </c>
      <c r="B529" s="44" t="s">
        <v>670</v>
      </c>
      <c r="C529" s="24">
        <f>SUMIF(Продажи!F:F,'Тех отчет'!B529,Продажи!M:M)</f>
        <v>0</v>
      </c>
      <c r="D529" s="24">
        <f>SUMIF(Продажи!F:F,'Тех отчет'!B529,Продажи!L:L)</f>
        <v>0</v>
      </c>
      <c r="E529" s="24">
        <f>SUMIFS('Детализация отчётов'!T:T,'Детализация отчётов'!F:F,'Тех отчет'!B529,'Детализация отчётов'!J:J,"Продажа",'Детализация отчётов'!K:K,"Продажа")-SUMIFS('Детализация отчётов'!T:T,'Детализация отчётов'!F:F,'Тех отчет'!B529,'Детализация отчётов'!J:J,"Возврат",'Детализация отчётов'!K:K,"Возврат")</f>
        <v>0</v>
      </c>
      <c r="F529" s="24">
        <f>SUMIFS('Детализация отчётов'!N:N,'Детализация отчётов'!F:F,'Тех отчет'!B529,'Детализация отчётов'!J:J,"Продажа",'Детализация отчётов'!K:K,"Продажа")-SUMIFS('Детализация отчётов'!N:N,'Детализация отчётов'!F:F,'Тех отчет'!B529,'Детализация отчётов'!J:J,"Возврат",'Детализация отчётов'!K:K,"Возврат")</f>
        <v>0</v>
      </c>
      <c r="G529" s="24">
        <f>IFERROR(AVERAGEIFS('Детализация отчётов'!P:P,'Детализация отчётов'!F:F,'Тех отчет'!B529,'Детализация отчётов'!J:J,"Продажа",'Детализация отчётов'!K:K,"Продажа"),0)</f>
        <v>0</v>
      </c>
      <c r="H529" s="25" t="e">
        <f>INDEX('% выкупа'!B:B,MATCH(B529,'% выкупа'!A:A,0))</f>
        <v>#N/A</v>
      </c>
      <c r="I529" s="40">
        <f>IFERROR(INDEX(реклама!B:B,MATCH('Тех отчет'!B529,реклама!A:A,0)),0)</f>
        <v>0</v>
      </c>
      <c r="J529" s="24">
        <f>IFERROR(INDEX('Сумма по хранению'!B:B,MATCH(B529,'Сумма по хранению'!A:A,0)),0)</f>
        <v>0</v>
      </c>
      <c r="K529" s="24">
        <f>SUMIF('Детализация отчётов'!F:F,'Тех отчет'!B529, 'Детализация отчётов'!AK:AK)</f>
        <v>0</v>
      </c>
      <c r="L529" s="40" t="e">
        <f t="shared" si="202"/>
        <v>#DIV/0!</v>
      </c>
      <c r="M529" s="24" t="e">
        <f>INDEX('Остатки по складам'!B:B,MATCH(B529,'Остатки по складам'!A:A,0))</f>
        <v>#N/A</v>
      </c>
      <c r="N529" s="40">
        <f t="shared" si="203"/>
        <v>0</v>
      </c>
      <c r="O529" s="35">
        <f>SUMIF('Индекс локалицации'!A:A,'Тех отчет'!B529,'Индекс локалицации'!B:B)</f>
        <v>0</v>
      </c>
      <c r="P529" s="25" t="e">
        <f>AVERAGEIFS('Детализация отчётов'!W:W,'Детализация отчётов'!F:F,'Тех отчет'!B529,'Детализация отчётов'!J:J,"Продажа",'Детализация отчётов'!K:K,"Продажа")</f>
        <v>#DIV/0!</v>
      </c>
      <c r="Q529" s="23" t="e">
        <f>INDEX('Рейтинг по отзывам'!F:F,MATCH('Тех отчет'!B529,'Рейтинг по отзывам'!B:B,0))</f>
        <v>#N/A</v>
      </c>
      <c r="R529" s="26" t="e">
        <f>INDEX('рейтинг WB'!B:B,MATCH('Тех отчет'!B529,'рейтинг WB'!A:A,0))</f>
        <v>#N/A</v>
      </c>
      <c r="S529" s="27">
        <f>SUMIFS('Детализация отчётов'!AH:AH,'Детализация отчётов'!F:F,'Тех отчет'!B529,'Детализация отчётов'!J:J,"Продажа",'Детализация отчётов'!K:K,"Продажа")-SUMIFS('Детализация отчётов'!AH:AH,'Детализация отчётов'!F:F,'Тех отчет'!B529,'Детализация отчётов'!J:J,"Возврат",'Детализация отчётов'!K:K,"Возврат")</f>
        <v>0</v>
      </c>
      <c r="T529" s="23">
        <f>IFERROR(INDEX(Себестоимость!B:B,MATCH('Тех отчет'!B529,Себестоимость!A:A,0)),0)</f>
        <v>0</v>
      </c>
      <c r="U529" s="41" t="e">
        <f t="shared" si="204"/>
        <v>#DIV/0!</v>
      </c>
      <c r="V529" s="24">
        <f t="shared" si="205"/>
        <v>0</v>
      </c>
      <c r="W529" s="42">
        <f t="shared" si="206"/>
        <v>0</v>
      </c>
      <c r="X529" s="40" t="e">
        <f t="shared" si="207"/>
        <v>#DIV/0!</v>
      </c>
      <c r="Y529" s="23" t="e">
        <f>AVERAGEIFS('Детализация отчётов'!T:T,'Детализация отчётов'!F:F,'Тех отчет'!B529,'Детализация отчётов'!J:J,"Продажа",'Детализация отчётов'!K:K,"Продажа")</f>
        <v>#DIV/0!</v>
      </c>
      <c r="Z529" s="23">
        <f>SUMIF('Детализация отчётов'!F:F,'Тех отчет'!B529, 'Детализация отчётов'!AC:AC)</f>
        <v>0</v>
      </c>
    </row>
    <row r="530" spans="1:26">
      <c r="A530" s="29" t="s">
        <v>120</v>
      </c>
      <c r="B530" s="44" t="s">
        <v>671</v>
      </c>
      <c r="C530" s="24">
        <f>SUMIF(Продажи!F:F,'Тех отчет'!B530,Продажи!M:M)</f>
        <v>0</v>
      </c>
      <c r="D530" s="24">
        <f>SUMIF(Продажи!F:F,'Тех отчет'!B530,Продажи!L:L)</f>
        <v>0</v>
      </c>
      <c r="E530" s="24">
        <f>SUMIFS('Детализация отчётов'!T:T,'Детализация отчётов'!F:F,'Тех отчет'!B530,'Детализация отчётов'!J:J,"Продажа",'Детализация отчётов'!K:K,"Продажа")-SUMIFS('Детализация отчётов'!T:T,'Детализация отчётов'!F:F,'Тех отчет'!B530,'Детализация отчётов'!J:J,"Возврат",'Детализация отчётов'!K:K,"Возврат")</f>
        <v>0</v>
      </c>
      <c r="F530" s="24">
        <f>SUMIFS('Детализация отчётов'!N:N,'Детализация отчётов'!F:F,'Тех отчет'!B530,'Детализация отчётов'!J:J,"Продажа",'Детализация отчётов'!K:K,"Продажа")-SUMIFS('Детализация отчётов'!N:N,'Детализация отчётов'!F:F,'Тех отчет'!B530,'Детализация отчётов'!J:J,"Возврат",'Детализация отчётов'!K:K,"Возврат")</f>
        <v>0</v>
      </c>
      <c r="G530" s="24">
        <f>IFERROR(AVERAGEIFS('Детализация отчётов'!P:P,'Детализация отчётов'!F:F,'Тех отчет'!B530,'Детализация отчётов'!J:J,"Продажа",'Детализация отчётов'!K:K,"Продажа"),0)</f>
        <v>0</v>
      </c>
      <c r="H530" s="25" t="e">
        <f>INDEX('% выкупа'!B:B,MATCH(B530,'% выкупа'!A:A,0))</f>
        <v>#N/A</v>
      </c>
      <c r="I530" s="40">
        <f>IFERROR(INDEX(реклама!B:B,MATCH('Тех отчет'!B530,реклама!A:A,0)),0)</f>
        <v>0</v>
      </c>
      <c r="J530" s="24">
        <f>IFERROR(INDEX('Сумма по хранению'!B:B,MATCH(B530,'Сумма по хранению'!A:A,0)),0)</f>
        <v>0</v>
      </c>
      <c r="K530" s="24">
        <f>SUMIF('Детализация отчётов'!F:F,'Тех отчет'!B530, 'Детализация отчётов'!AK:AK)</f>
        <v>0</v>
      </c>
      <c r="L530" s="40" t="e">
        <f t="shared" ref="L530:L531" si="208">K530/F530</f>
        <v>#DIV/0!</v>
      </c>
      <c r="M530" s="24" t="e">
        <f>INDEX('Остатки по складам'!B:B,MATCH(B530,'Остатки по складам'!A:A,0))</f>
        <v>#N/A</v>
      </c>
      <c r="N530" s="40">
        <f t="shared" ref="N530:N531" si="209">IFERROR(M530/F530*7,0)</f>
        <v>0</v>
      </c>
      <c r="O530" s="35">
        <f>SUMIF('Индекс локалицации'!A:A,'Тех отчет'!B530,'Индекс локалицации'!B:B)</f>
        <v>0</v>
      </c>
      <c r="P530" s="25" t="e">
        <f>AVERAGEIFS('Детализация отчётов'!W:W,'Детализация отчётов'!F:F,'Тех отчет'!B530,'Детализация отчётов'!J:J,"Продажа",'Детализация отчётов'!K:K,"Продажа")</f>
        <v>#DIV/0!</v>
      </c>
      <c r="Q530" s="23" t="e">
        <f>INDEX('Рейтинг по отзывам'!F:F,MATCH('Тех отчет'!B530,'Рейтинг по отзывам'!B:B,0))</f>
        <v>#N/A</v>
      </c>
      <c r="R530" s="26" t="e">
        <f>INDEX('рейтинг WB'!B:B,MATCH('Тех отчет'!B530,'рейтинг WB'!A:A,0))</f>
        <v>#N/A</v>
      </c>
      <c r="S530" s="27">
        <f>SUMIFS('Детализация отчётов'!AH:AH,'Детализация отчётов'!F:F,'Тех отчет'!B530,'Детализация отчётов'!J:J,"Продажа",'Детализация отчётов'!K:K,"Продажа")-SUMIFS('Детализация отчётов'!AH:AH,'Детализация отчётов'!F:F,'Тех отчет'!B530,'Детализация отчётов'!J:J,"Возврат",'Детализация отчётов'!K:K,"Возврат")</f>
        <v>0</v>
      </c>
      <c r="T530" s="23">
        <f>IFERROR(INDEX(Себестоимость!B:B,MATCH('Тех отчет'!B530,Себестоимость!A:A,0)),0)</f>
        <v>0</v>
      </c>
      <c r="U530" s="41" t="e">
        <f t="shared" ref="U530:U531" si="210">V530/E530</f>
        <v>#DIV/0!</v>
      </c>
      <c r="V530" s="24">
        <f t="shared" ref="V530:V531" si="211">IFERROR(S530-I530-J530-K530-T530*F530-W530-Z530,0)</f>
        <v>0</v>
      </c>
      <c r="W530" s="42">
        <f t="shared" ref="W530:W531" si="212">(G530*F530)*$W$2</f>
        <v>0</v>
      </c>
      <c r="X530" s="40" t="e">
        <f t="shared" ref="X530:X531" si="213">V530/F530</f>
        <v>#DIV/0!</v>
      </c>
      <c r="Y530" s="23" t="e">
        <f>AVERAGEIFS('Детализация отчётов'!T:T,'Детализация отчётов'!F:F,'Тех отчет'!B530,'Детализация отчётов'!J:J,"Продажа",'Детализация отчётов'!K:K,"Продажа")</f>
        <v>#DIV/0!</v>
      </c>
      <c r="Z530" s="23">
        <f>SUMIF('Детализация отчётов'!F:F,'Тех отчет'!B530, 'Детализация отчётов'!AC:AC)</f>
        <v>0</v>
      </c>
    </row>
    <row r="531" spans="1:26">
      <c r="A531" s="23"/>
      <c r="B531" s="44" t="s">
        <v>672</v>
      </c>
      <c r="C531" s="24">
        <f>SUMIF(Продажи!F:F,'Тех отчет'!B531,Продажи!M:M)</f>
        <v>0</v>
      </c>
      <c r="D531" s="24">
        <f>SUMIF(Продажи!F:F,'Тех отчет'!B531,Продажи!L:L)</f>
        <v>0</v>
      </c>
      <c r="E531" s="24">
        <f>SUMIFS('Детализация отчётов'!T:T,'Детализация отчётов'!F:F,'Тех отчет'!B531,'Детализация отчётов'!J:J,"Продажа",'Детализация отчётов'!K:K,"Продажа")-SUMIFS('Детализация отчётов'!T:T,'Детализация отчётов'!F:F,'Тех отчет'!B531,'Детализация отчётов'!J:J,"Возврат",'Детализация отчётов'!K:K,"Возврат")</f>
        <v>0</v>
      </c>
      <c r="F531" s="24">
        <f>SUMIFS('Детализация отчётов'!N:N,'Детализация отчётов'!F:F,'Тех отчет'!B531,'Детализация отчётов'!J:J,"Продажа",'Детализация отчётов'!K:K,"Продажа")-SUMIFS('Детализация отчётов'!N:N,'Детализация отчётов'!F:F,'Тех отчет'!B531,'Детализация отчётов'!J:J,"Возврат",'Детализация отчётов'!K:K,"Возврат")</f>
        <v>0</v>
      </c>
      <c r="G531" s="24">
        <f>IFERROR(AVERAGEIFS('Детализация отчётов'!P:P,'Детализация отчётов'!F:F,'Тех отчет'!B531,'Детализация отчётов'!J:J,"Продажа",'Детализация отчётов'!K:K,"Продажа"),0)</f>
        <v>0</v>
      </c>
      <c r="H531" s="25" t="e">
        <f>INDEX('% выкупа'!B:B,MATCH(B531,'% выкупа'!A:A,0))</f>
        <v>#N/A</v>
      </c>
      <c r="I531" s="40">
        <f>IFERROR(INDEX(реклама!B:B,MATCH('Тех отчет'!B531,реклама!A:A,0)),0)</f>
        <v>0</v>
      </c>
      <c r="J531" s="24">
        <f>IFERROR(INDEX('Сумма по хранению'!B:B,MATCH(B531,'Сумма по хранению'!A:A,0)),0)</f>
        <v>0</v>
      </c>
      <c r="K531" s="24">
        <f>SUMIF('Детализация отчётов'!F:F,'Тех отчет'!B531, 'Детализация отчётов'!AK:AK)</f>
        <v>0</v>
      </c>
      <c r="L531" s="40" t="e">
        <f t="shared" si="208"/>
        <v>#DIV/0!</v>
      </c>
      <c r="M531" s="24" t="e">
        <f>INDEX('Остатки по складам'!B:B,MATCH(B531,'Остатки по складам'!A:A,0))</f>
        <v>#N/A</v>
      </c>
      <c r="N531" s="40">
        <f t="shared" si="209"/>
        <v>0</v>
      </c>
      <c r="O531" s="35">
        <f>SUMIF('Индекс локалицации'!A:A,'Тех отчет'!B531,'Индекс локалицации'!B:B)</f>
        <v>0</v>
      </c>
      <c r="P531" s="25" t="e">
        <f>AVERAGEIFS('Детализация отчётов'!W:W,'Детализация отчётов'!F:F,'Тех отчет'!B531,'Детализация отчётов'!J:J,"Продажа",'Детализация отчётов'!K:K,"Продажа")</f>
        <v>#DIV/0!</v>
      </c>
      <c r="Q531" s="23" t="e">
        <f>INDEX('Рейтинг по отзывам'!F:F,MATCH('Тех отчет'!B531,'Рейтинг по отзывам'!B:B,0))</f>
        <v>#N/A</v>
      </c>
      <c r="R531" s="26" t="e">
        <f>INDEX('рейтинг WB'!B:B,MATCH('Тех отчет'!B531,'рейтинг WB'!A:A,0))</f>
        <v>#N/A</v>
      </c>
      <c r="S531" s="27">
        <f>SUMIFS('Детализация отчётов'!AH:AH,'Детализация отчётов'!F:F,'Тех отчет'!B531,'Детализация отчётов'!J:J,"Продажа",'Детализация отчётов'!K:K,"Продажа")-SUMIFS('Детализация отчётов'!AH:AH,'Детализация отчётов'!F:F,'Тех отчет'!B531,'Детализация отчётов'!J:J,"Возврат",'Детализация отчётов'!K:K,"Возврат")</f>
        <v>0</v>
      </c>
      <c r="T531" s="23">
        <f>IFERROR(INDEX(Себестоимость!B:B,MATCH('Тех отчет'!B531,Себестоимость!A:A,0)),0)</f>
        <v>0</v>
      </c>
      <c r="U531" s="41" t="e">
        <f t="shared" si="210"/>
        <v>#DIV/0!</v>
      </c>
      <c r="V531" s="24">
        <f t="shared" si="211"/>
        <v>0</v>
      </c>
      <c r="W531" s="42">
        <f t="shared" si="212"/>
        <v>0</v>
      </c>
      <c r="X531" s="40" t="e">
        <f t="shared" si="213"/>
        <v>#DIV/0!</v>
      </c>
      <c r="Y531" s="23" t="e">
        <f>AVERAGEIFS('Детализация отчётов'!T:T,'Детализация отчётов'!F:F,'Тех отчет'!B531,'Детализация отчётов'!J:J,"Продажа",'Детализация отчётов'!K:K,"Продажа")</f>
        <v>#DIV/0!</v>
      </c>
      <c r="Z531" s="23">
        <f>SUMIF('Детализация отчётов'!F:F,'Тех отчет'!B531, 'Детализация отчётов'!AC:AC)</f>
        <v>0</v>
      </c>
    </row>
    <row r="532" spans="1:26">
      <c r="A532" s="29" t="s">
        <v>636</v>
      </c>
      <c r="B532" s="44" t="s">
        <v>673</v>
      </c>
      <c r="C532" s="24">
        <f>SUMIF(Продажи!F:F,'Тех отчет'!B532,Продажи!M:M)</f>
        <v>0</v>
      </c>
      <c r="D532" s="24">
        <f>SUMIF(Продажи!F:F,'Тех отчет'!B532,Продажи!L:L)</f>
        <v>0</v>
      </c>
      <c r="E532" s="24">
        <f>SUMIFS('Детализация отчётов'!T:T,'Детализация отчётов'!F:F,'Тех отчет'!B532,'Детализация отчётов'!J:J,"Продажа",'Детализация отчётов'!K:K,"Продажа")-SUMIFS('Детализация отчётов'!T:T,'Детализация отчётов'!F:F,'Тех отчет'!B532,'Детализация отчётов'!J:J,"Возврат",'Детализация отчётов'!K:K,"Возврат")</f>
        <v>0</v>
      </c>
      <c r="F532" s="24">
        <f>SUMIFS('Детализация отчётов'!N:N,'Детализация отчётов'!F:F,'Тех отчет'!B532,'Детализация отчётов'!J:J,"Продажа",'Детализация отчётов'!K:K,"Продажа")-SUMIFS('Детализация отчётов'!N:N,'Детализация отчётов'!F:F,'Тех отчет'!B532,'Детализация отчётов'!J:J,"Возврат",'Детализация отчётов'!K:K,"Возврат")</f>
        <v>0</v>
      </c>
      <c r="G532" s="24">
        <f>IFERROR(AVERAGEIFS('Детализация отчётов'!P:P,'Детализация отчётов'!F:F,'Тех отчет'!B532,'Детализация отчётов'!J:J,"Продажа",'Детализация отчётов'!K:K,"Продажа"),0)</f>
        <v>0</v>
      </c>
      <c r="H532" s="25" t="e">
        <f>INDEX('% выкупа'!B:B,MATCH(B532,'% выкупа'!A:A,0))</f>
        <v>#N/A</v>
      </c>
      <c r="I532" s="40">
        <f>IFERROR(INDEX(реклама!B:B,MATCH('Тех отчет'!B532,реклама!A:A,0)),0)</f>
        <v>0</v>
      </c>
      <c r="J532" s="24">
        <f>IFERROR(INDEX('Сумма по хранению'!B:B,MATCH(B532,'Сумма по хранению'!A:A,0)),0)</f>
        <v>0</v>
      </c>
      <c r="K532" s="24">
        <f>SUMIF('Детализация отчётов'!F:F,'Тех отчет'!B532, 'Детализация отчётов'!AK:AK)</f>
        <v>0</v>
      </c>
      <c r="L532" s="40" t="e">
        <f t="shared" ref="L532:L535" si="214">K532/F532</f>
        <v>#DIV/0!</v>
      </c>
      <c r="M532" s="24" t="e">
        <f>INDEX('Остатки по складам'!B:B,MATCH(B532,'Остатки по складам'!A:A,0))</f>
        <v>#N/A</v>
      </c>
      <c r="N532" s="40">
        <f t="shared" ref="N532:N535" si="215">IFERROR(M532/F532*7,0)</f>
        <v>0</v>
      </c>
      <c r="O532" s="35">
        <f>SUMIF('Индекс локалицации'!A:A,'Тех отчет'!B532,'Индекс локалицации'!B:B)</f>
        <v>0</v>
      </c>
      <c r="P532" s="25" t="e">
        <f>AVERAGEIFS('Детализация отчётов'!W:W,'Детализация отчётов'!F:F,'Тех отчет'!B532,'Детализация отчётов'!J:J,"Продажа",'Детализация отчётов'!K:K,"Продажа")</f>
        <v>#DIV/0!</v>
      </c>
      <c r="Q532" s="23" t="e">
        <f>INDEX('Рейтинг по отзывам'!F:F,MATCH('Тех отчет'!B532,'Рейтинг по отзывам'!B:B,0))</f>
        <v>#N/A</v>
      </c>
      <c r="R532" s="26" t="e">
        <f>INDEX('рейтинг WB'!B:B,MATCH('Тех отчет'!B532,'рейтинг WB'!A:A,0))</f>
        <v>#N/A</v>
      </c>
      <c r="S532" s="27">
        <f>SUMIFS('Детализация отчётов'!AH:AH,'Детализация отчётов'!F:F,'Тех отчет'!B532,'Детализация отчётов'!J:J,"Продажа",'Детализация отчётов'!K:K,"Продажа")-SUMIFS('Детализация отчётов'!AH:AH,'Детализация отчётов'!F:F,'Тех отчет'!B532,'Детализация отчётов'!J:J,"Возврат",'Детализация отчётов'!K:K,"Возврат")</f>
        <v>0</v>
      </c>
      <c r="T532" s="23">
        <f>IFERROR(INDEX(Себестоимость!B:B,MATCH('Тех отчет'!B532,Себестоимость!A:A,0)),0)</f>
        <v>0</v>
      </c>
      <c r="U532" s="41" t="e">
        <f t="shared" ref="U532:U535" si="216">V532/E532</f>
        <v>#DIV/0!</v>
      </c>
      <c r="V532" s="24">
        <f t="shared" ref="V532:V535" si="217">IFERROR(S532-I532-J532-K532-T532*F532-W532-Z532,0)</f>
        <v>0</v>
      </c>
      <c r="W532" s="42">
        <f t="shared" ref="W532:W535" si="218">(G532*F532)*$W$2</f>
        <v>0</v>
      </c>
      <c r="X532" s="40" t="e">
        <f t="shared" ref="X532:X535" si="219">V532/F532</f>
        <v>#DIV/0!</v>
      </c>
      <c r="Y532" s="23" t="e">
        <f>AVERAGEIFS('Детализация отчётов'!T:T,'Детализация отчётов'!F:F,'Тех отчет'!B532,'Детализация отчётов'!J:J,"Продажа",'Детализация отчётов'!K:K,"Продажа")</f>
        <v>#DIV/0!</v>
      </c>
      <c r="Z532" s="23">
        <f>SUMIF('Детализация отчётов'!F:F,'Тех отчет'!B532, 'Детализация отчётов'!AC:AC)</f>
        <v>0</v>
      </c>
    </row>
    <row r="533" spans="1:26">
      <c r="A533" s="23" t="s">
        <v>68</v>
      </c>
      <c r="B533" s="44" t="s">
        <v>674</v>
      </c>
      <c r="C533" s="24">
        <f>SUMIF(Продажи!F:F,'Тех отчет'!B533,Продажи!M:M)</f>
        <v>0</v>
      </c>
      <c r="D533" s="24">
        <f>SUMIF(Продажи!F:F,'Тех отчет'!B533,Продажи!L:L)</f>
        <v>0</v>
      </c>
      <c r="E533" s="24">
        <f>SUMIFS('Детализация отчётов'!T:T,'Детализация отчётов'!F:F,'Тех отчет'!B533,'Детализация отчётов'!J:J,"Продажа",'Детализация отчётов'!K:K,"Продажа")-SUMIFS('Детализация отчётов'!T:T,'Детализация отчётов'!F:F,'Тех отчет'!B533,'Детализация отчётов'!J:J,"Возврат",'Детализация отчётов'!K:K,"Возврат")</f>
        <v>0</v>
      </c>
      <c r="F533" s="24">
        <f>SUMIFS('Детализация отчётов'!N:N,'Детализация отчётов'!F:F,'Тех отчет'!B533,'Детализация отчётов'!J:J,"Продажа",'Детализация отчётов'!K:K,"Продажа")-SUMIFS('Детализация отчётов'!N:N,'Детализация отчётов'!F:F,'Тех отчет'!B533,'Детализация отчётов'!J:J,"Возврат",'Детализация отчётов'!K:K,"Возврат")</f>
        <v>0</v>
      </c>
      <c r="G533" s="24">
        <f>IFERROR(AVERAGEIFS('Детализация отчётов'!P:P,'Детализация отчётов'!F:F,'Тех отчет'!B533,'Детализация отчётов'!J:J,"Продажа",'Детализация отчётов'!K:K,"Продажа"),0)</f>
        <v>0</v>
      </c>
      <c r="H533" s="25" t="e">
        <f>INDEX('% выкупа'!B:B,MATCH(B533,'% выкупа'!A:A,0))</f>
        <v>#N/A</v>
      </c>
      <c r="I533" s="40">
        <f>IFERROR(INDEX(реклама!B:B,MATCH('Тех отчет'!B533,реклама!A:A,0)),0)</f>
        <v>0</v>
      </c>
      <c r="J533" s="24">
        <f>IFERROR(INDEX('Сумма по хранению'!B:B,MATCH(B533,'Сумма по хранению'!A:A,0)),0)</f>
        <v>0</v>
      </c>
      <c r="K533" s="24">
        <f>SUMIF('Детализация отчётов'!F:F,'Тех отчет'!B533, 'Детализация отчётов'!AK:AK)</f>
        <v>0</v>
      </c>
      <c r="L533" s="40" t="e">
        <f t="shared" si="214"/>
        <v>#DIV/0!</v>
      </c>
      <c r="M533" s="24" t="e">
        <f>INDEX('Остатки по складам'!B:B,MATCH(B533,'Остатки по складам'!A:A,0))</f>
        <v>#N/A</v>
      </c>
      <c r="N533" s="40">
        <f t="shared" si="215"/>
        <v>0</v>
      </c>
      <c r="O533" s="35">
        <f>SUMIF('Индекс локалицации'!A:A,'Тех отчет'!B533,'Индекс локалицации'!B:B)</f>
        <v>0</v>
      </c>
      <c r="P533" s="25" t="e">
        <f>AVERAGEIFS('Детализация отчётов'!W:W,'Детализация отчётов'!F:F,'Тех отчет'!B533,'Детализация отчётов'!J:J,"Продажа",'Детализация отчётов'!K:K,"Продажа")</f>
        <v>#DIV/0!</v>
      </c>
      <c r="Q533" s="23" t="e">
        <f>INDEX('Рейтинг по отзывам'!F:F,MATCH('Тех отчет'!B533,'Рейтинг по отзывам'!B:B,0))</f>
        <v>#N/A</v>
      </c>
      <c r="R533" s="26" t="e">
        <f>INDEX('рейтинг WB'!B:B,MATCH('Тех отчет'!B533,'рейтинг WB'!A:A,0))</f>
        <v>#N/A</v>
      </c>
      <c r="S533" s="27">
        <f>SUMIFS('Детализация отчётов'!AH:AH,'Детализация отчётов'!F:F,'Тех отчет'!B533,'Детализация отчётов'!J:J,"Продажа",'Детализация отчётов'!K:K,"Продажа")-SUMIFS('Детализация отчётов'!AH:AH,'Детализация отчётов'!F:F,'Тех отчет'!B533,'Детализация отчётов'!J:J,"Возврат",'Детализация отчётов'!K:K,"Возврат")</f>
        <v>0</v>
      </c>
      <c r="T533" s="23">
        <f>IFERROR(INDEX(Себестоимость!B:B,MATCH('Тех отчет'!B533,Себестоимость!A:A,0)),0)</f>
        <v>0</v>
      </c>
      <c r="U533" s="41" t="e">
        <f t="shared" si="216"/>
        <v>#DIV/0!</v>
      </c>
      <c r="V533" s="24">
        <f t="shared" si="217"/>
        <v>0</v>
      </c>
      <c r="W533" s="42">
        <f t="shared" si="218"/>
        <v>0</v>
      </c>
      <c r="X533" s="40" t="e">
        <f t="shared" si="219"/>
        <v>#DIV/0!</v>
      </c>
      <c r="Y533" s="23" t="e">
        <f>AVERAGEIFS('Детализация отчётов'!T:T,'Детализация отчётов'!F:F,'Тех отчет'!B533,'Детализация отчётов'!J:J,"Продажа",'Детализация отчётов'!K:K,"Продажа")</f>
        <v>#DIV/0!</v>
      </c>
      <c r="Z533" s="23">
        <f>SUMIF('Детализация отчётов'!F:F,'Тех отчет'!B533, 'Детализация отчётов'!AC:AC)</f>
        <v>0</v>
      </c>
    </row>
    <row r="534" spans="1:26">
      <c r="A534" s="23" t="s">
        <v>68</v>
      </c>
      <c r="B534" s="44" t="s">
        <v>675</v>
      </c>
      <c r="C534" s="24">
        <f>SUMIF(Продажи!F:F,'Тех отчет'!B534,Продажи!M:M)</f>
        <v>0</v>
      </c>
      <c r="D534" s="24">
        <f>SUMIF(Продажи!F:F,'Тех отчет'!B534,Продажи!L:L)</f>
        <v>0</v>
      </c>
      <c r="E534" s="24">
        <f>SUMIFS('Детализация отчётов'!T:T,'Детализация отчётов'!F:F,'Тех отчет'!B534,'Детализация отчётов'!J:J,"Продажа",'Детализация отчётов'!K:K,"Продажа")-SUMIFS('Детализация отчётов'!T:T,'Детализация отчётов'!F:F,'Тех отчет'!B534,'Детализация отчётов'!J:J,"Возврат",'Детализация отчётов'!K:K,"Возврат")</f>
        <v>0</v>
      </c>
      <c r="F534" s="24">
        <f>SUMIFS('Детализация отчётов'!N:N,'Детализация отчётов'!F:F,'Тех отчет'!B534,'Детализация отчётов'!J:J,"Продажа",'Детализация отчётов'!K:K,"Продажа")-SUMIFS('Детализация отчётов'!N:N,'Детализация отчётов'!F:F,'Тех отчет'!B534,'Детализация отчётов'!J:J,"Возврат",'Детализация отчётов'!K:K,"Возврат")</f>
        <v>0</v>
      </c>
      <c r="G534" s="24">
        <f>IFERROR(AVERAGEIFS('Детализация отчётов'!P:P,'Детализация отчётов'!F:F,'Тех отчет'!B534,'Детализация отчётов'!J:J,"Продажа",'Детализация отчётов'!K:K,"Продажа"),0)</f>
        <v>0</v>
      </c>
      <c r="H534" s="25" t="e">
        <f>INDEX('% выкупа'!B:B,MATCH(B534,'% выкупа'!A:A,0))</f>
        <v>#N/A</v>
      </c>
      <c r="I534" s="40">
        <f>IFERROR(INDEX(реклама!B:B,MATCH('Тех отчет'!B534,реклама!A:A,0)),0)</f>
        <v>0</v>
      </c>
      <c r="J534" s="24">
        <f>IFERROR(INDEX('Сумма по хранению'!B:B,MATCH(B534,'Сумма по хранению'!A:A,0)),0)</f>
        <v>0</v>
      </c>
      <c r="K534" s="24">
        <f>SUMIF('Детализация отчётов'!F:F,'Тех отчет'!B534, 'Детализация отчётов'!AK:AK)</f>
        <v>0</v>
      </c>
      <c r="L534" s="40" t="e">
        <f t="shared" si="214"/>
        <v>#DIV/0!</v>
      </c>
      <c r="M534" s="24" t="e">
        <f>INDEX('Остатки по складам'!B:B,MATCH(B534,'Остатки по складам'!A:A,0))</f>
        <v>#N/A</v>
      </c>
      <c r="N534" s="40">
        <f t="shared" si="215"/>
        <v>0</v>
      </c>
      <c r="O534" s="35">
        <f>SUMIF('Индекс локалицации'!A:A,'Тех отчет'!B534,'Индекс локалицации'!B:B)</f>
        <v>0</v>
      </c>
      <c r="P534" s="25" t="e">
        <f>AVERAGEIFS('Детализация отчётов'!W:W,'Детализация отчётов'!F:F,'Тех отчет'!B534,'Детализация отчётов'!J:J,"Продажа",'Детализация отчётов'!K:K,"Продажа")</f>
        <v>#DIV/0!</v>
      </c>
      <c r="Q534" s="23" t="e">
        <f>INDEX('Рейтинг по отзывам'!F:F,MATCH('Тех отчет'!B534,'Рейтинг по отзывам'!B:B,0))</f>
        <v>#N/A</v>
      </c>
      <c r="R534" s="26" t="e">
        <f>INDEX('рейтинг WB'!B:B,MATCH('Тех отчет'!B534,'рейтинг WB'!A:A,0))</f>
        <v>#N/A</v>
      </c>
      <c r="S534" s="27">
        <f>SUMIFS('Детализация отчётов'!AH:AH,'Детализация отчётов'!F:F,'Тех отчет'!B534,'Детализация отчётов'!J:J,"Продажа",'Детализация отчётов'!K:K,"Продажа")-SUMIFS('Детализация отчётов'!AH:AH,'Детализация отчётов'!F:F,'Тех отчет'!B534,'Детализация отчётов'!J:J,"Возврат",'Детализация отчётов'!K:K,"Возврат")</f>
        <v>0</v>
      </c>
      <c r="T534" s="23">
        <f>IFERROR(INDEX(Себестоимость!B:B,MATCH('Тех отчет'!B534,Себестоимость!A:A,0)),0)</f>
        <v>0</v>
      </c>
      <c r="U534" s="41" t="e">
        <f t="shared" si="216"/>
        <v>#DIV/0!</v>
      </c>
      <c r="V534" s="24">
        <f t="shared" si="217"/>
        <v>0</v>
      </c>
      <c r="W534" s="42">
        <f t="shared" si="218"/>
        <v>0</v>
      </c>
      <c r="X534" s="40" t="e">
        <f t="shared" si="219"/>
        <v>#DIV/0!</v>
      </c>
      <c r="Y534" s="23" t="e">
        <f>AVERAGEIFS('Детализация отчётов'!T:T,'Детализация отчётов'!F:F,'Тех отчет'!B534,'Детализация отчётов'!J:J,"Продажа",'Детализация отчётов'!K:K,"Продажа")</f>
        <v>#DIV/0!</v>
      </c>
      <c r="Z534" s="23">
        <f>SUMIF('Детализация отчётов'!F:F,'Тех отчет'!B534, 'Детализация отчётов'!AC:AC)</f>
        <v>0</v>
      </c>
    </row>
    <row r="535" spans="1:26">
      <c r="A535" s="23" t="s">
        <v>68</v>
      </c>
      <c r="B535" s="44" t="s">
        <v>676</v>
      </c>
      <c r="C535" s="24">
        <f>SUMIF(Продажи!F:F,'Тех отчет'!B535,Продажи!M:M)</f>
        <v>0</v>
      </c>
      <c r="D535" s="24">
        <f>SUMIF(Продажи!F:F,'Тех отчет'!B535,Продажи!L:L)</f>
        <v>0</v>
      </c>
      <c r="E535" s="24">
        <f>SUMIFS('Детализация отчётов'!T:T,'Детализация отчётов'!F:F,'Тех отчет'!B535,'Детализация отчётов'!J:J,"Продажа",'Детализация отчётов'!K:K,"Продажа")-SUMIFS('Детализация отчётов'!T:T,'Детализация отчётов'!F:F,'Тех отчет'!B535,'Детализация отчётов'!J:J,"Возврат",'Детализация отчётов'!K:K,"Возврат")</f>
        <v>0</v>
      </c>
      <c r="F535" s="24">
        <f>SUMIFS('Детализация отчётов'!N:N,'Детализация отчётов'!F:F,'Тех отчет'!B535,'Детализация отчётов'!J:J,"Продажа",'Детализация отчётов'!K:K,"Продажа")-SUMIFS('Детализация отчётов'!N:N,'Детализация отчётов'!F:F,'Тех отчет'!B535,'Детализация отчётов'!J:J,"Возврат",'Детализация отчётов'!K:K,"Возврат")</f>
        <v>0</v>
      </c>
      <c r="G535" s="24">
        <f>IFERROR(AVERAGEIFS('Детализация отчётов'!P:P,'Детализация отчётов'!F:F,'Тех отчет'!B535,'Детализация отчётов'!J:J,"Продажа",'Детализация отчётов'!K:K,"Продажа"),0)</f>
        <v>0</v>
      </c>
      <c r="H535" s="25" t="e">
        <f>INDEX('% выкупа'!B:B,MATCH(B535,'% выкупа'!A:A,0))</f>
        <v>#N/A</v>
      </c>
      <c r="I535" s="40">
        <f>IFERROR(INDEX(реклама!B:B,MATCH('Тех отчет'!B535,реклама!A:A,0)),0)</f>
        <v>0</v>
      </c>
      <c r="J535" s="24">
        <f>IFERROR(INDEX('Сумма по хранению'!B:B,MATCH(B535,'Сумма по хранению'!A:A,0)),0)</f>
        <v>0</v>
      </c>
      <c r="K535" s="24">
        <f>SUMIF('Детализация отчётов'!F:F,'Тех отчет'!B535, 'Детализация отчётов'!AK:AK)</f>
        <v>0</v>
      </c>
      <c r="L535" s="40" t="e">
        <f t="shared" si="214"/>
        <v>#DIV/0!</v>
      </c>
      <c r="M535" s="24" t="e">
        <f>INDEX('Остатки по складам'!B:B,MATCH(B535,'Остатки по складам'!A:A,0))</f>
        <v>#N/A</v>
      </c>
      <c r="N535" s="40">
        <f t="shared" si="215"/>
        <v>0</v>
      </c>
      <c r="O535" s="35">
        <f>SUMIF('Индекс локалицации'!A:A,'Тех отчет'!B535,'Индекс локалицации'!B:B)</f>
        <v>0</v>
      </c>
      <c r="P535" s="25" t="e">
        <f>AVERAGEIFS('Детализация отчётов'!W:W,'Детализация отчётов'!F:F,'Тех отчет'!B535,'Детализация отчётов'!J:J,"Продажа",'Детализация отчётов'!K:K,"Продажа")</f>
        <v>#DIV/0!</v>
      </c>
      <c r="Q535" s="23" t="e">
        <f>INDEX('Рейтинг по отзывам'!F:F,MATCH('Тех отчет'!B535,'Рейтинг по отзывам'!B:B,0))</f>
        <v>#N/A</v>
      </c>
      <c r="R535" s="26" t="e">
        <f>INDEX('рейтинг WB'!B:B,MATCH('Тех отчет'!B535,'рейтинг WB'!A:A,0))</f>
        <v>#N/A</v>
      </c>
      <c r="S535" s="27">
        <f>SUMIFS('Детализация отчётов'!AH:AH,'Детализация отчётов'!F:F,'Тех отчет'!B535,'Детализация отчётов'!J:J,"Продажа",'Детализация отчётов'!K:K,"Продажа")-SUMIFS('Детализация отчётов'!AH:AH,'Детализация отчётов'!F:F,'Тех отчет'!B535,'Детализация отчётов'!J:J,"Возврат",'Детализация отчётов'!K:K,"Возврат")</f>
        <v>0</v>
      </c>
      <c r="T535" s="23">
        <f>IFERROR(INDEX(Себестоимость!B:B,MATCH('Тех отчет'!B535,Себестоимость!A:A,0)),0)</f>
        <v>0</v>
      </c>
      <c r="U535" s="41" t="e">
        <f t="shared" si="216"/>
        <v>#DIV/0!</v>
      </c>
      <c r="V535" s="24">
        <f t="shared" si="217"/>
        <v>0</v>
      </c>
      <c r="W535" s="42">
        <f t="shared" si="218"/>
        <v>0</v>
      </c>
      <c r="X535" s="40" t="e">
        <f t="shared" si="219"/>
        <v>#DIV/0!</v>
      </c>
      <c r="Y535" s="23" t="e">
        <f>AVERAGEIFS('Детализация отчётов'!T:T,'Детализация отчётов'!F:F,'Тех отчет'!B535,'Детализация отчётов'!J:J,"Продажа",'Детализация отчётов'!K:K,"Продажа")</f>
        <v>#DIV/0!</v>
      </c>
      <c r="Z535" s="23">
        <f>SUMIF('Детализация отчётов'!F:F,'Тех отчет'!B535, 'Детализация отчётов'!AC:AC)</f>
        <v>0</v>
      </c>
    </row>
    <row r="536" spans="1:26">
      <c r="A536" s="29" t="s">
        <v>71</v>
      </c>
      <c r="B536" s="44" t="s">
        <v>677</v>
      </c>
      <c r="C536" s="24">
        <f>SUMIF(Продажи!F:F,'Тех отчет'!B536,Продажи!M:M)</f>
        <v>0</v>
      </c>
      <c r="D536" s="24">
        <f>SUMIF(Продажи!F:F,'Тех отчет'!B536,Продажи!L:L)</f>
        <v>0</v>
      </c>
      <c r="E536" s="24">
        <f>SUMIFS('Детализация отчётов'!T:T,'Детализация отчётов'!F:F,'Тех отчет'!B536,'Детализация отчётов'!J:J,"Продажа",'Детализация отчётов'!K:K,"Продажа")-SUMIFS('Детализация отчётов'!T:T,'Детализация отчётов'!F:F,'Тех отчет'!B536,'Детализация отчётов'!J:J,"Возврат",'Детализация отчётов'!K:K,"Возврат")</f>
        <v>0</v>
      </c>
      <c r="F536" s="24">
        <f>SUMIFS('Детализация отчётов'!N:N,'Детализация отчётов'!F:F,'Тех отчет'!B536,'Детализация отчётов'!J:J,"Продажа",'Детализация отчётов'!K:K,"Продажа")-SUMIFS('Детализация отчётов'!N:N,'Детализация отчётов'!F:F,'Тех отчет'!B536,'Детализация отчётов'!J:J,"Возврат",'Детализация отчётов'!K:K,"Возврат")</f>
        <v>0</v>
      </c>
      <c r="G536" s="24">
        <f>IFERROR(AVERAGEIFS('Детализация отчётов'!P:P,'Детализация отчётов'!F:F,'Тех отчет'!B536,'Детализация отчётов'!J:J,"Продажа",'Детализация отчётов'!K:K,"Продажа"),0)</f>
        <v>0</v>
      </c>
      <c r="H536" s="25" t="e">
        <f>INDEX('% выкупа'!B:B,MATCH(B536,'% выкупа'!A:A,0))</f>
        <v>#N/A</v>
      </c>
      <c r="I536" s="40">
        <f>IFERROR(INDEX(реклама!B:B,MATCH('Тех отчет'!B536,реклама!A:A,0)),0)</f>
        <v>0</v>
      </c>
      <c r="J536" s="24">
        <f>IFERROR(INDEX('Сумма по хранению'!B:B,MATCH(B536,'Сумма по хранению'!A:A,0)),0)</f>
        <v>0</v>
      </c>
      <c r="K536" s="24">
        <f>SUMIF('Детализация отчётов'!F:F,'Тех отчет'!B536, 'Детализация отчётов'!AK:AK)</f>
        <v>0</v>
      </c>
      <c r="L536" s="40" t="e">
        <f t="shared" ref="L536:L538" si="220">K536/F536</f>
        <v>#DIV/0!</v>
      </c>
      <c r="M536" s="24" t="e">
        <f>INDEX('Остатки по складам'!B:B,MATCH(B536,'Остатки по складам'!A:A,0))</f>
        <v>#N/A</v>
      </c>
      <c r="N536" s="40">
        <f t="shared" ref="N536:N538" si="221">IFERROR(M536/F536*7,0)</f>
        <v>0</v>
      </c>
      <c r="O536" s="35">
        <f>SUMIF('Индекс локалицации'!A:A,'Тех отчет'!B536,'Индекс локалицации'!B:B)</f>
        <v>0</v>
      </c>
      <c r="P536" s="25" t="e">
        <f>AVERAGEIFS('Детализация отчётов'!W:W,'Детализация отчётов'!F:F,'Тех отчет'!B536,'Детализация отчётов'!J:J,"Продажа",'Детализация отчётов'!K:K,"Продажа")</f>
        <v>#DIV/0!</v>
      </c>
      <c r="Q536" s="23" t="e">
        <f>INDEX('Рейтинг по отзывам'!F:F,MATCH('Тех отчет'!B536,'Рейтинг по отзывам'!B:B,0))</f>
        <v>#N/A</v>
      </c>
      <c r="R536" s="26" t="e">
        <f>INDEX('рейтинг WB'!B:B,MATCH('Тех отчет'!B536,'рейтинг WB'!A:A,0))</f>
        <v>#N/A</v>
      </c>
      <c r="S536" s="27">
        <f>SUMIFS('Детализация отчётов'!AH:AH,'Детализация отчётов'!F:F,'Тех отчет'!B536,'Детализация отчётов'!J:J,"Продажа",'Детализация отчётов'!K:K,"Продажа")-SUMIFS('Детализация отчётов'!AH:AH,'Детализация отчётов'!F:F,'Тех отчет'!B536,'Детализация отчётов'!J:J,"Возврат",'Детализация отчётов'!K:K,"Возврат")</f>
        <v>0</v>
      </c>
      <c r="T536" s="23">
        <f>IFERROR(INDEX(Себестоимость!B:B,MATCH('Тех отчет'!B536,Себестоимость!A:A,0)),0)</f>
        <v>0</v>
      </c>
      <c r="U536" s="41" t="e">
        <f t="shared" ref="U536:U538" si="222">V536/E536</f>
        <v>#DIV/0!</v>
      </c>
      <c r="V536" s="24">
        <f t="shared" ref="V536:V538" si="223">IFERROR(S536-I536-J536-K536-T536*F536-W536-Z536,0)</f>
        <v>0</v>
      </c>
      <c r="W536" s="42">
        <f t="shared" ref="W536:W538" si="224">(G536*F536)*$W$2</f>
        <v>0</v>
      </c>
      <c r="X536" s="40" t="e">
        <f t="shared" ref="X536:X538" si="225">V536/F536</f>
        <v>#DIV/0!</v>
      </c>
      <c r="Y536" s="23" t="e">
        <f>AVERAGEIFS('Детализация отчётов'!T:T,'Детализация отчётов'!F:F,'Тех отчет'!B536,'Детализация отчётов'!J:J,"Продажа",'Детализация отчётов'!K:K,"Продажа")</f>
        <v>#DIV/0!</v>
      </c>
      <c r="Z536" s="23">
        <f>SUMIF('Детализация отчётов'!F:F,'Тех отчет'!B536, 'Детализация отчётов'!AC:AC)</f>
        <v>0</v>
      </c>
    </row>
    <row r="537" spans="1:26">
      <c r="A537" s="29" t="s">
        <v>75</v>
      </c>
      <c r="B537" s="44" t="s">
        <v>678</v>
      </c>
      <c r="C537" s="24">
        <f>SUMIF(Продажи!F:F,'Тех отчет'!B537,Продажи!M:M)</f>
        <v>0</v>
      </c>
      <c r="D537" s="24">
        <f>SUMIF(Продажи!F:F,'Тех отчет'!B537,Продажи!L:L)</f>
        <v>0</v>
      </c>
      <c r="E537" s="24">
        <f>SUMIFS('Детализация отчётов'!T:T,'Детализация отчётов'!F:F,'Тех отчет'!B537,'Детализация отчётов'!J:J,"Продажа",'Детализация отчётов'!K:K,"Продажа")-SUMIFS('Детализация отчётов'!T:T,'Детализация отчётов'!F:F,'Тех отчет'!B537,'Детализация отчётов'!J:J,"Возврат",'Детализация отчётов'!K:K,"Возврат")</f>
        <v>0</v>
      </c>
      <c r="F537" s="24">
        <f>SUMIFS('Детализация отчётов'!N:N,'Детализация отчётов'!F:F,'Тех отчет'!B537,'Детализация отчётов'!J:J,"Продажа",'Детализация отчётов'!K:K,"Продажа")-SUMIFS('Детализация отчётов'!N:N,'Детализация отчётов'!F:F,'Тех отчет'!B537,'Детализация отчётов'!J:J,"Возврат",'Детализация отчётов'!K:K,"Возврат")</f>
        <v>0</v>
      </c>
      <c r="G537" s="24">
        <f>IFERROR(AVERAGEIFS('Детализация отчётов'!P:P,'Детализация отчётов'!F:F,'Тех отчет'!B537,'Детализация отчётов'!J:J,"Продажа",'Детализация отчётов'!K:K,"Продажа"),0)</f>
        <v>0</v>
      </c>
      <c r="H537" s="25" t="e">
        <f>INDEX('% выкупа'!B:B,MATCH(B537,'% выкупа'!A:A,0))</f>
        <v>#N/A</v>
      </c>
      <c r="I537" s="40">
        <f>IFERROR(INDEX(реклама!B:B,MATCH('Тех отчет'!B537,реклама!A:A,0)),0)</f>
        <v>0</v>
      </c>
      <c r="J537" s="24">
        <f>IFERROR(INDEX('Сумма по хранению'!B:B,MATCH(B537,'Сумма по хранению'!A:A,0)),0)</f>
        <v>0</v>
      </c>
      <c r="K537" s="24">
        <f>SUMIF('Детализация отчётов'!F:F,'Тех отчет'!B537, 'Детализация отчётов'!AK:AK)</f>
        <v>0</v>
      </c>
      <c r="L537" s="40" t="e">
        <f t="shared" si="220"/>
        <v>#DIV/0!</v>
      </c>
      <c r="M537" s="24" t="e">
        <f>INDEX('Остатки по складам'!B:B,MATCH(B537,'Остатки по складам'!A:A,0))</f>
        <v>#N/A</v>
      </c>
      <c r="N537" s="40">
        <f t="shared" si="221"/>
        <v>0</v>
      </c>
      <c r="O537" s="35">
        <f>SUMIF('Индекс локалицации'!A:A,'Тех отчет'!B537,'Индекс локалицации'!B:B)</f>
        <v>0</v>
      </c>
      <c r="P537" s="25" t="e">
        <f>AVERAGEIFS('Детализация отчётов'!W:W,'Детализация отчётов'!F:F,'Тех отчет'!B537,'Детализация отчётов'!J:J,"Продажа",'Детализация отчётов'!K:K,"Продажа")</f>
        <v>#DIV/0!</v>
      </c>
      <c r="Q537" s="23" t="e">
        <f>INDEX('Рейтинг по отзывам'!F:F,MATCH('Тех отчет'!B537,'Рейтинг по отзывам'!B:B,0))</f>
        <v>#N/A</v>
      </c>
      <c r="R537" s="26" t="e">
        <f>INDEX('рейтинг WB'!B:B,MATCH('Тех отчет'!B537,'рейтинг WB'!A:A,0))</f>
        <v>#N/A</v>
      </c>
      <c r="S537" s="27">
        <f>SUMIFS('Детализация отчётов'!AH:AH,'Детализация отчётов'!F:F,'Тех отчет'!B537,'Детализация отчётов'!J:J,"Продажа",'Детализация отчётов'!K:K,"Продажа")-SUMIFS('Детализация отчётов'!AH:AH,'Детализация отчётов'!F:F,'Тех отчет'!B537,'Детализация отчётов'!J:J,"Возврат",'Детализация отчётов'!K:K,"Возврат")</f>
        <v>0</v>
      </c>
      <c r="T537" s="23">
        <f>IFERROR(INDEX(Себестоимость!B:B,MATCH('Тех отчет'!B537,Себестоимость!A:A,0)),0)</f>
        <v>0</v>
      </c>
      <c r="U537" s="41" t="e">
        <f t="shared" si="222"/>
        <v>#DIV/0!</v>
      </c>
      <c r="V537" s="24">
        <f t="shared" si="223"/>
        <v>0</v>
      </c>
      <c r="W537" s="42">
        <f t="shared" si="224"/>
        <v>0</v>
      </c>
      <c r="X537" s="40" t="e">
        <f t="shared" si="225"/>
        <v>#DIV/0!</v>
      </c>
      <c r="Y537" s="23" t="e">
        <f>AVERAGEIFS('Детализация отчётов'!T:T,'Детализация отчётов'!F:F,'Тех отчет'!B537,'Детализация отчётов'!J:J,"Продажа",'Детализация отчётов'!K:K,"Продажа")</f>
        <v>#DIV/0!</v>
      </c>
      <c r="Z537" s="23">
        <f>SUMIF('Детализация отчётов'!F:F,'Тех отчет'!B537, 'Детализация отчётов'!AC:AC)</f>
        <v>0</v>
      </c>
    </row>
    <row r="538" spans="1:26">
      <c r="A538" s="29" t="s">
        <v>634</v>
      </c>
      <c r="B538" s="44" t="s">
        <v>679</v>
      </c>
      <c r="C538" s="24">
        <f>SUMIF(Продажи!F:F,'Тех отчет'!B538,Продажи!M:M)</f>
        <v>0</v>
      </c>
      <c r="D538" s="24">
        <f>SUMIF(Продажи!F:F,'Тех отчет'!B538,Продажи!L:L)</f>
        <v>0</v>
      </c>
      <c r="E538" s="24">
        <f>SUMIFS('Детализация отчётов'!T:T,'Детализация отчётов'!F:F,'Тех отчет'!B538,'Детализация отчётов'!J:J,"Продажа",'Детализация отчётов'!K:K,"Продажа")-SUMIFS('Детализация отчётов'!T:T,'Детализация отчётов'!F:F,'Тех отчет'!B538,'Детализация отчётов'!J:J,"Возврат",'Детализация отчётов'!K:K,"Возврат")</f>
        <v>0</v>
      </c>
      <c r="F538" s="24">
        <f>SUMIFS('Детализация отчётов'!N:N,'Детализация отчётов'!F:F,'Тех отчет'!B538,'Детализация отчётов'!J:J,"Продажа",'Детализация отчётов'!K:K,"Продажа")-SUMIFS('Детализация отчётов'!N:N,'Детализация отчётов'!F:F,'Тех отчет'!B538,'Детализация отчётов'!J:J,"Возврат",'Детализация отчётов'!K:K,"Возврат")</f>
        <v>0</v>
      </c>
      <c r="G538" s="24">
        <f>IFERROR(AVERAGEIFS('Детализация отчётов'!P:P,'Детализация отчётов'!F:F,'Тех отчет'!B538,'Детализация отчётов'!J:J,"Продажа",'Детализация отчётов'!K:K,"Продажа"),0)</f>
        <v>0</v>
      </c>
      <c r="H538" s="25" t="e">
        <f>INDEX('% выкупа'!B:B,MATCH(B538,'% выкупа'!A:A,0))</f>
        <v>#N/A</v>
      </c>
      <c r="I538" s="40">
        <f>IFERROR(INDEX(реклама!B:B,MATCH('Тех отчет'!B538,реклама!A:A,0)),0)</f>
        <v>0</v>
      </c>
      <c r="J538" s="24">
        <f>IFERROR(INDEX('Сумма по хранению'!B:B,MATCH(B538,'Сумма по хранению'!A:A,0)),0)</f>
        <v>0</v>
      </c>
      <c r="K538" s="24">
        <f>SUMIF('Детализация отчётов'!F:F,'Тех отчет'!B538, 'Детализация отчётов'!AK:AK)</f>
        <v>0</v>
      </c>
      <c r="L538" s="40" t="e">
        <f t="shared" si="220"/>
        <v>#DIV/0!</v>
      </c>
      <c r="M538" s="24" t="e">
        <f>INDEX('Остатки по складам'!B:B,MATCH(B538,'Остатки по складам'!A:A,0))</f>
        <v>#N/A</v>
      </c>
      <c r="N538" s="40">
        <f t="shared" si="221"/>
        <v>0</v>
      </c>
      <c r="O538" s="35">
        <f>SUMIF('Индекс локалицации'!A:A,'Тех отчет'!B538,'Индекс локалицации'!B:B)</f>
        <v>0</v>
      </c>
      <c r="P538" s="25" t="e">
        <f>AVERAGEIFS('Детализация отчётов'!W:W,'Детализация отчётов'!F:F,'Тех отчет'!B538,'Детализация отчётов'!J:J,"Продажа",'Детализация отчётов'!K:K,"Продажа")</f>
        <v>#DIV/0!</v>
      </c>
      <c r="Q538" s="23" t="e">
        <f>INDEX('Рейтинг по отзывам'!F:F,MATCH('Тех отчет'!B538,'Рейтинг по отзывам'!B:B,0))</f>
        <v>#N/A</v>
      </c>
      <c r="R538" s="26" t="e">
        <f>INDEX('рейтинг WB'!B:B,MATCH('Тех отчет'!B538,'рейтинг WB'!A:A,0))</f>
        <v>#N/A</v>
      </c>
      <c r="S538" s="27">
        <f>SUMIFS('Детализация отчётов'!AH:AH,'Детализация отчётов'!F:F,'Тех отчет'!B538,'Детализация отчётов'!J:J,"Продажа",'Детализация отчётов'!K:K,"Продажа")-SUMIFS('Детализация отчётов'!AH:AH,'Детализация отчётов'!F:F,'Тех отчет'!B538,'Детализация отчётов'!J:J,"Возврат",'Детализация отчётов'!K:K,"Возврат")</f>
        <v>0</v>
      </c>
      <c r="T538" s="23">
        <f>IFERROR(INDEX(Себестоимость!B:B,MATCH('Тех отчет'!B538,Себестоимость!A:A,0)),0)</f>
        <v>0</v>
      </c>
      <c r="U538" s="41" t="e">
        <f t="shared" si="222"/>
        <v>#DIV/0!</v>
      </c>
      <c r="V538" s="24">
        <f t="shared" si="223"/>
        <v>0</v>
      </c>
      <c r="W538" s="42">
        <f t="shared" si="224"/>
        <v>0</v>
      </c>
      <c r="X538" s="40" t="e">
        <f t="shared" si="225"/>
        <v>#DIV/0!</v>
      </c>
      <c r="Y538" s="23" t="e">
        <f>AVERAGEIFS('Детализация отчётов'!T:T,'Детализация отчётов'!F:F,'Тех отчет'!B538,'Детализация отчётов'!J:J,"Продажа",'Детализация отчётов'!K:K,"Продажа")</f>
        <v>#DIV/0!</v>
      </c>
      <c r="Z538" s="23">
        <f>SUMIF('Детализация отчётов'!F:F,'Тех отчет'!B538, 'Детализация отчётов'!AC:AC)</f>
        <v>0</v>
      </c>
    </row>
    <row r="539" spans="1:26">
      <c r="A539" s="29" t="s">
        <v>71</v>
      </c>
      <c r="B539" s="44" t="s">
        <v>680</v>
      </c>
      <c r="C539" s="24">
        <f>SUMIF(Продажи!F:F,'Тех отчет'!B539,Продажи!M:M)</f>
        <v>0</v>
      </c>
      <c r="D539" s="24">
        <f>SUMIF(Продажи!F:F,'Тех отчет'!B539,Продажи!L:L)</f>
        <v>0</v>
      </c>
      <c r="E539" s="24">
        <f>SUMIFS('Детализация отчётов'!T:T,'Детализация отчётов'!F:F,'Тех отчет'!B539,'Детализация отчётов'!J:J,"Продажа",'Детализация отчётов'!K:K,"Продажа")-SUMIFS('Детализация отчётов'!T:T,'Детализация отчётов'!F:F,'Тех отчет'!B539,'Детализация отчётов'!J:J,"Возврат",'Детализация отчётов'!K:K,"Возврат")</f>
        <v>0</v>
      </c>
      <c r="F539" s="24">
        <f>SUMIFS('Детализация отчётов'!N:N,'Детализация отчётов'!F:F,'Тех отчет'!B539,'Детализация отчётов'!J:J,"Продажа",'Детализация отчётов'!K:K,"Продажа")-SUMIFS('Детализация отчётов'!N:N,'Детализация отчётов'!F:F,'Тех отчет'!B539,'Детализация отчётов'!J:J,"Возврат",'Детализация отчётов'!K:K,"Возврат")</f>
        <v>0</v>
      </c>
      <c r="G539" s="24">
        <f>IFERROR(AVERAGEIFS('Детализация отчётов'!P:P,'Детализация отчётов'!F:F,'Тех отчет'!B539,'Детализация отчётов'!J:J,"Продажа",'Детализация отчётов'!K:K,"Продажа"),0)</f>
        <v>0</v>
      </c>
      <c r="H539" s="25" t="e">
        <f>INDEX('% выкупа'!B:B,MATCH(B539,'% выкупа'!A:A,0))</f>
        <v>#N/A</v>
      </c>
      <c r="I539" s="40">
        <f>IFERROR(INDEX(реклама!B:B,MATCH('Тех отчет'!B539,реклама!A:A,0)),0)</f>
        <v>0</v>
      </c>
      <c r="J539" s="24">
        <f>IFERROR(INDEX('Сумма по хранению'!B:B,MATCH(B539,'Сумма по хранению'!A:A,0)),0)</f>
        <v>0</v>
      </c>
      <c r="K539" s="24">
        <f>SUMIF('Детализация отчётов'!F:F,'Тех отчет'!B539, 'Детализация отчётов'!AK:AK)</f>
        <v>0</v>
      </c>
      <c r="L539" s="40" t="e">
        <f t="shared" ref="L539:L542" si="226">K539/F539</f>
        <v>#DIV/0!</v>
      </c>
      <c r="M539" s="24" t="e">
        <f>INDEX('Остатки по складам'!B:B,MATCH(B539,'Остатки по складам'!A:A,0))</f>
        <v>#N/A</v>
      </c>
      <c r="N539" s="40">
        <f t="shared" ref="N539:N542" si="227">IFERROR(M539/F539*7,0)</f>
        <v>0</v>
      </c>
      <c r="O539" s="35">
        <f>SUMIF('Индекс локалицации'!A:A,'Тех отчет'!B539,'Индекс локалицации'!B:B)</f>
        <v>0</v>
      </c>
      <c r="P539" s="25" t="e">
        <f>AVERAGEIFS('Детализация отчётов'!W:W,'Детализация отчётов'!F:F,'Тех отчет'!B539,'Детализация отчётов'!J:J,"Продажа",'Детализация отчётов'!K:K,"Продажа")</f>
        <v>#DIV/0!</v>
      </c>
      <c r="Q539" s="23" t="e">
        <f>INDEX('Рейтинг по отзывам'!F:F,MATCH('Тех отчет'!B539,'Рейтинг по отзывам'!B:B,0))</f>
        <v>#N/A</v>
      </c>
      <c r="R539" s="26" t="e">
        <f>INDEX('рейтинг WB'!B:B,MATCH('Тех отчет'!B539,'рейтинг WB'!A:A,0))</f>
        <v>#N/A</v>
      </c>
      <c r="S539" s="27">
        <f>SUMIFS('Детализация отчётов'!AH:AH,'Детализация отчётов'!F:F,'Тех отчет'!B539,'Детализация отчётов'!J:J,"Продажа",'Детализация отчётов'!K:K,"Продажа")-SUMIFS('Детализация отчётов'!AH:AH,'Детализация отчётов'!F:F,'Тех отчет'!B539,'Детализация отчётов'!J:J,"Возврат",'Детализация отчётов'!K:K,"Возврат")</f>
        <v>0</v>
      </c>
      <c r="T539" s="23">
        <f>IFERROR(INDEX(Себестоимость!B:B,MATCH('Тех отчет'!B539,Себестоимость!A:A,0)),0)</f>
        <v>0</v>
      </c>
      <c r="U539" s="41" t="e">
        <f t="shared" ref="U539:U542" si="228">V539/E539</f>
        <v>#DIV/0!</v>
      </c>
      <c r="V539" s="24">
        <f t="shared" ref="V539:V542" si="229">IFERROR(S539-I539-J539-K539-T539*F539-W539-Z539,0)</f>
        <v>0</v>
      </c>
      <c r="W539" s="42">
        <f t="shared" ref="W539:W542" si="230">(G539*F539)*$W$2</f>
        <v>0</v>
      </c>
      <c r="X539" s="40" t="e">
        <f t="shared" ref="X539:X542" si="231">V539/F539</f>
        <v>#DIV/0!</v>
      </c>
      <c r="Y539" s="23" t="e">
        <f>AVERAGEIFS('Детализация отчётов'!T:T,'Детализация отчётов'!F:F,'Тех отчет'!B539,'Детализация отчётов'!J:J,"Продажа",'Детализация отчётов'!K:K,"Продажа")</f>
        <v>#DIV/0!</v>
      </c>
      <c r="Z539" s="23">
        <f>SUMIF('Детализация отчётов'!F:F,'Тех отчет'!B539, 'Детализация отчётов'!AC:AC)</f>
        <v>0</v>
      </c>
    </row>
    <row r="540" spans="1:26">
      <c r="A540" s="29" t="s">
        <v>71</v>
      </c>
      <c r="B540" s="44" t="s">
        <v>681</v>
      </c>
      <c r="C540" s="24">
        <f>SUMIF(Продажи!F:F,'Тех отчет'!B540,Продажи!M:M)</f>
        <v>0</v>
      </c>
      <c r="D540" s="24">
        <f>SUMIF(Продажи!F:F,'Тех отчет'!B540,Продажи!L:L)</f>
        <v>0</v>
      </c>
      <c r="E540" s="24">
        <f>SUMIFS('Детализация отчётов'!T:T,'Детализация отчётов'!F:F,'Тех отчет'!B540,'Детализация отчётов'!J:J,"Продажа",'Детализация отчётов'!K:K,"Продажа")-SUMIFS('Детализация отчётов'!T:T,'Детализация отчётов'!F:F,'Тех отчет'!B540,'Детализация отчётов'!J:J,"Возврат",'Детализация отчётов'!K:K,"Возврат")</f>
        <v>0</v>
      </c>
      <c r="F540" s="24">
        <f>SUMIFS('Детализация отчётов'!N:N,'Детализация отчётов'!F:F,'Тех отчет'!B540,'Детализация отчётов'!J:J,"Продажа",'Детализация отчётов'!K:K,"Продажа")-SUMIFS('Детализация отчётов'!N:N,'Детализация отчётов'!F:F,'Тех отчет'!B540,'Детализация отчётов'!J:J,"Возврат",'Детализация отчётов'!K:K,"Возврат")</f>
        <v>0</v>
      </c>
      <c r="G540" s="24">
        <f>IFERROR(AVERAGEIFS('Детализация отчётов'!P:P,'Детализация отчётов'!F:F,'Тех отчет'!B540,'Детализация отчётов'!J:J,"Продажа",'Детализация отчётов'!K:K,"Продажа"),0)</f>
        <v>0</v>
      </c>
      <c r="H540" s="25" t="e">
        <f>INDEX('% выкупа'!B:B,MATCH(B540,'% выкупа'!A:A,0))</f>
        <v>#N/A</v>
      </c>
      <c r="I540" s="40">
        <f>IFERROR(INDEX(реклама!B:B,MATCH('Тех отчет'!B540,реклама!A:A,0)),0)</f>
        <v>0</v>
      </c>
      <c r="J540" s="24">
        <f>IFERROR(INDEX('Сумма по хранению'!B:B,MATCH(B540,'Сумма по хранению'!A:A,0)),0)</f>
        <v>0</v>
      </c>
      <c r="K540" s="24">
        <f>SUMIF('Детализация отчётов'!F:F,'Тех отчет'!B540, 'Детализация отчётов'!AK:AK)</f>
        <v>0</v>
      </c>
      <c r="L540" s="40" t="e">
        <f t="shared" si="226"/>
        <v>#DIV/0!</v>
      </c>
      <c r="M540" s="24" t="e">
        <f>INDEX('Остатки по складам'!B:B,MATCH(B540,'Остатки по складам'!A:A,0))</f>
        <v>#N/A</v>
      </c>
      <c r="N540" s="40">
        <f t="shared" si="227"/>
        <v>0</v>
      </c>
      <c r="O540" s="35">
        <f>SUMIF('Индекс локалицации'!A:A,'Тех отчет'!B540,'Индекс локалицации'!B:B)</f>
        <v>0</v>
      </c>
      <c r="P540" s="25" t="e">
        <f>AVERAGEIFS('Детализация отчётов'!W:W,'Детализация отчётов'!F:F,'Тех отчет'!B540,'Детализация отчётов'!J:J,"Продажа",'Детализация отчётов'!K:K,"Продажа")</f>
        <v>#DIV/0!</v>
      </c>
      <c r="Q540" s="23" t="e">
        <f>INDEX('Рейтинг по отзывам'!F:F,MATCH('Тех отчет'!B540,'Рейтинг по отзывам'!B:B,0))</f>
        <v>#N/A</v>
      </c>
      <c r="R540" s="26" t="e">
        <f>INDEX('рейтинг WB'!B:B,MATCH('Тех отчет'!B540,'рейтинг WB'!A:A,0))</f>
        <v>#N/A</v>
      </c>
      <c r="S540" s="27">
        <f>SUMIFS('Детализация отчётов'!AH:AH,'Детализация отчётов'!F:F,'Тех отчет'!B540,'Детализация отчётов'!J:J,"Продажа",'Детализация отчётов'!K:K,"Продажа")-SUMIFS('Детализация отчётов'!AH:AH,'Детализация отчётов'!F:F,'Тех отчет'!B540,'Детализация отчётов'!J:J,"Возврат",'Детализация отчётов'!K:K,"Возврат")</f>
        <v>0</v>
      </c>
      <c r="T540" s="23">
        <f>IFERROR(INDEX(Себестоимость!B:B,MATCH('Тех отчет'!B540,Себестоимость!A:A,0)),0)</f>
        <v>0</v>
      </c>
      <c r="U540" s="41" t="e">
        <f t="shared" si="228"/>
        <v>#DIV/0!</v>
      </c>
      <c r="V540" s="24">
        <f t="shared" si="229"/>
        <v>0</v>
      </c>
      <c r="W540" s="42">
        <f t="shared" si="230"/>
        <v>0</v>
      </c>
      <c r="X540" s="40" t="e">
        <f t="shared" si="231"/>
        <v>#DIV/0!</v>
      </c>
      <c r="Y540" s="23" t="e">
        <f>AVERAGEIFS('Детализация отчётов'!T:T,'Детализация отчётов'!F:F,'Тех отчет'!B540,'Детализация отчётов'!J:J,"Продажа",'Детализация отчётов'!K:K,"Продажа")</f>
        <v>#DIV/0!</v>
      </c>
      <c r="Z540" s="23">
        <f>SUMIF('Детализация отчётов'!F:F,'Тех отчет'!B540, 'Детализация отчётов'!AC:AC)</f>
        <v>0</v>
      </c>
    </row>
    <row r="541" spans="1:26">
      <c r="A541" s="29" t="s">
        <v>71</v>
      </c>
      <c r="B541" s="44" t="s">
        <v>682</v>
      </c>
      <c r="C541" s="24">
        <f>SUMIF(Продажи!F:F,'Тех отчет'!B541,Продажи!M:M)</f>
        <v>0</v>
      </c>
      <c r="D541" s="24">
        <f>SUMIF(Продажи!F:F,'Тех отчет'!B541,Продажи!L:L)</f>
        <v>0</v>
      </c>
      <c r="E541" s="24">
        <f>SUMIFS('Детализация отчётов'!T:T,'Детализация отчётов'!F:F,'Тех отчет'!B541,'Детализация отчётов'!J:J,"Продажа",'Детализация отчётов'!K:K,"Продажа")-SUMIFS('Детализация отчётов'!T:T,'Детализация отчётов'!F:F,'Тех отчет'!B541,'Детализация отчётов'!J:J,"Возврат",'Детализация отчётов'!K:K,"Возврат")</f>
        <v>0</v>
      </c>
      <c r="F541" s="24">
        <f>SUMIFS('Детализация отчётов'!N:N,'Детализация отчётов'!F:F,'Тех отчет'!B541,'Детализация отчётов'!J:J,"Продажа",'Детализация отчётов'!K:K,"Продажа")-SUMIFS('Детализация отчётов'!N:N,'Детализация отчётов'!F:F,'Тех отчет'!B541,'Детализация отчётов'!J:J,"Возврат",'Детализация отчётов'!K:K,"Возврат")</f>
        <v>0</v>
      </c>
      <c r="G541" s="24">
        <f>IFERROR(AVERAGEIFS('Детализация отчётов'!P:P,'Детализация отчётов'!F:F,'Тех отчет'!B541,'Детализация отчётов'!J:J,"Продажа",'Детализация отчётов'!K:K,"Продажа"),0)</f>
        <v>0</v>
      </c>
      <c r="H541" s="25" t="e">
        <f>INDEX('% выкупа'!B:B,MATCH(B541,'% выкупа'!A:A,0))</f>
        <v>#N/A</v>
      </c>
      <c r="I541" s="40">
        <f>IFERROR(INDEX(реклама!B:B,MATCH('Тех отчет'!B541,реклама!A:A,0)),0)</f>
        <v>0</v>
      </c>
      <c r="J541" s="24">
        <f>IFERROR(INDEX('Сумма по хранению'!B:B,MATCH(B541,'Сумма по хранению'!A:A,0)),0)</f>
        <v>0</v>
      </c>
      <c r="K541" s="24">
        <f>SUMIF('Детализация отчётов'!F:F,'Тех отчет'!B541, 'Детализация отчётов'!AK:AK)</f>
        <v>0</v>
      </c>
      <c r="L541" s="40" t="e">
        <f t="shared" si="226"/>
        <v>#DIV/0!</v>
      </c>
      <c r="M541" s="24" t="e">
        <f>INDEX('Остатки по складам'!B:B,MATCH(B541,'Остатки по складам'!A:A,0))</f>
        <v>#N/A</v>
      </c>
      <c r="N541" s="40">
        <f t="shared" si="227"/>
        <v>0</v>
      </c>
      <c r="O541" s="35">
        <f>SUMIF('Индекс локалицации'!A:A,'Тех отчет'!B541,'Индекс локалицации'!B:B)</f>
        <v>0</v>
      </c>
      <c r="P541" s="25" t="e">
        <f>AVERAGEIFS('Детализация отчётов'!W:W,'Детализация отчётов'!F:F,'Тех отчет'!B541,'Детализация отчётов'!J:J,"Продажа",'Детализация отчётов'!K:K,"Продажа")</f>
        <v>#DIV/0!</v>
      </c>
      <c r="Q541" s="23" t="e">
        <f>INDEX('Рейтинг по отзывам'!F:F,MATCH('Тех отчет'!B541,'Рейтинг по отзывам'!B:B,0))</f>
        <v>#N/A</v>
      </c>
      <c r="R541" s="26" t="e">
        <f>INDEX('рейтинг WB'!B:B,MATCH('Тех отчет'!B541,'рейтинг WB'!A:A,0))</f>
        <v>#N/A</v>
      </c>
      <c r="S541" s="27">
        <f>SUMIFS('Детализация отчётов'!AH:AH,'Детализация отчётов'!F:F,'Тех отчет'!B541,'Детализация отчётов'!J:J,"Продажа",'Детализация отчётов'!K:K,"Продажа")-SUMIFS('Детализация отчётов'!AH:AH,'Детализация отчётов'!F:F,'Тех отчет'!B541,'Детализация отчётов'!J:J,"Возврат",'Детализация отчётов'!K:K,"Возврат")</f>
        <v>0</v>
      </c>
      <c r="T541" s="23">
        <f>IFERROR(INDEX(Себестоимость!B:B,MATCH('Тех отчет'!B541,Себестоимость!A:A,0)),0)</f>
        <v>0</v>
      </c>
      <c r="U541" s="41" t="e">
        <f t="shared" si="228"/>
        <v>#DIV/0!</v>
      </c>
      <c r="V541" s="24">
        <f t="shared" si="229"/>
        <v>0</v>
      </c>
      <c r="W541" s="42">
        <f t="shared" si="230"/>
        <v>0</v>
      </c>
      <c r="X541" s="40" t="e">
        <f t="shared" si="231"/>
        <v>#DIV/0!</v>
      </c>
      <c r="Y541" s="23" t="e">
        <f>AVERAGEIFS('Детализация отчётов'!T:T,'Детализация отчётов'!F:F,'Тех отчет'!B541,'Детализация отчётов'!J:J,"Продажа",'Детализация отчётов'!K:K,"Продажа")</f>
        <v>#DIV/0!</v>
      </c>
      <c r="Z541" s="23">
        <f>SUMIF('Детализация отчётов'!F:F,'Тех отчет'!B541, 'Детализация отчётов'!AC:AC)</f>
        <v>0</v>
      </c>
    </row>
    <row r="542" spans="1:26">
      <c r="A542" s="29" t="s">
        <v>71</v>
      </c>
      <c r="B542" s="44" t="s">
        <v>683</v>
      </c>
      <c r="C542" s="24">
        <f>SUMIF(Продажи!F:F,'Тех отчет'!B542,Продажи!M:M)</f>
        <v>0</v>
      </c>
      <c r="D542" s="24">
        <f>SUMIF(Продажи!F:F,'Тех отчет'!B542,Продажи!L:L)</f>
        <v>0</v>
      </c>
      <c r="E542" s="24">
        <f>SUMIFS('Детализация отчётов'!T:T,'Детализация отчётов'!F:F,'Тех отчет'!B542,'Детализация отчётов'!J:J,"Продажа",'Детализация отчётов'!K:K,"Продажа")-SUMIFS('Детализация отчётов'!T:T,'Детализация отчётов'!F:F,'Тех отчет'!B542,'Детализация отчётов'!J:J,"Возврат",'Детализация отчётов'!K:K,"Возврат")</f>
        <v>0</v>
      </c>
      <c r="F542" s="24">
        <f>SUMIFS('Детализация отчётов'!N:N,'Детализация отчётов'!F:F,'Тех отчет'!B542,'Детализация отчётов'!J:J,"Продажа",'Детализация отчётов'!K:K,"Продажа")-SUMIFS('Детализация отчётов'!N:N,'Детализация отчётов'!F:F,'Тех отчет'!B542,'Детализация отчётов'!J:J,"Возврат",'Детализация отчётов'!K:K,"Возврат")</f>
        <v>0</v>
      </c>
      <c r="G542" s="24">
        <f>IFERROR(AVERAGEIFS('Детализация отчётов'!P:P,'Детализация отчётов'!F:F,'Тех отчет'!B542,'Детализация отчётов'!J:J,"Продажа",'Детализация отчётов'!K:K,"Продажа"),0)</f>
        <v>0</v>
      </c>
      <c r="H542" s="25" t="e">
        <f>INDEX('% выкупа'!B:B,MATCH(B542,'% выкупа'!A:A,0))</f>
        <v>#N/A</v>
      </c>
      <c r="I542" s="40">
        <f>IFERROR(INDEX(реклама!B:B,MATCH('Тех отчет'!B542,реклама!A:A,0)),0)</f>
        <v>0</v>
      </c>
      <c r="J542" s="24">
        <f>IFERROR(INDEX('Сумма по хранению'!B:B,MATCH(B542,'Сумма по хранению'!A:A,0)),0)</f>
        <v>0</v>
      </c>
      <c r="K542" s="24">
        <f>SUMIF('Детализация отчётов'!F:F,'Тех отчет'!B542, 'Детализация отчётов'!AK:AK)</f>
        <v>0</v>
      </c>
      <c r="L542" s="40" t="e">
        <f t="shared" si="226"/>
        <v>#DIV/0!</v>
      </c>
      <c r="M542" s="24" t="e">
        <f>INDEX('Остатки по складам'!B:B,MATCH(B542,'Остатки по складам'!A:A,0))</f>
        <v>#N/A</v>
      </c>
      <c r="N542" s="40">
        <f t="shared" si="227"/>
        <v>0</v>
      </c>
      <c r="O542" s="35">
        <f>SUMIF('Индекс локалицации'!A:A,'Тех отчет'!B542,'Индекс локалицации'!B:B)</f>
        <v>0</v>
      </c>
      <c r="P542" s="25" t="e">
        <f>AVERAGEIFS('Детализация отчётов'!W:W,'Детализация отчётов'!F:F,'Тех отчет'!B542,'Детализация отчётов'!J:J,"Продажа",'Детализация отчётов'!K:K,"Продажа")</f>
        <v>#DIV/0!</v>
      </c>
      <c r="Q542" s="23" t="e">
        <f>INDEX('Рейтинг по отзывам'!F:F,MATCH('Тех отчет'!B542,'Рейтинг по отзывам'!B:B,0))</f>
        <v>#N/A</v>
      </c>
      <c r="R542" s="26" t="e">
        <f>INDEX('рейтинг WB'!B:B,MATCH('Тех отчет'!B542,'рейтинг WB'!A:A,0))</f>
        <v>#N/A</v>
      </c>
      <c r="S542" s="27">
        <f>SUMIFS('Детализация отчётов'!AH:AH,'Детализация отчётов'!F:F,'Тех отчет'!B542,'Детализация отчётов'!J:J,"Продажа",'Детализация отчётов'!K:K,"Продажа")-SUMIFS('Детализация отчётов'!AH:AH,'Детализация отчётов'!F:F,'Тех отчет'!B542,'Детализация отчётов'!J:J,"Возврат",'Детализация отчётов'!K:K,"Возврат")</f>
        <v>0</v>
      </c>
      <c r="T542" s="23">
        <f>IFERROR(INDEX(Себестоимость!B:B,MATCH('Тех отчет'!B542,Себестоимость!A:A,0)),0)</f>
        <v>0</v>
      </c>
      <c r="U542" s="41" t="e">
        <f t="shared" si="228"/>
        <v>#DIV/0!</v>
      </c>
      <c r="V542" s="24">
        <f t="shared" si="229"/>
        <v>0</v>
      </c>
      <c r="W542" s="42">
        <f t="shared" si="230"/>
        <v>0</v>
      </c>
      <c r="X542" s="40" t="e">
        <f t="shared" si="231"/>
        <v>#DIV/0!</v>
      </c>
      <c r="Y542" s="23" t="e">
        <f>AVERAGEIFS('Детализация отчётов'!T:T,'Детализация отчётов'!F:F,'Тех отчет'!B542,'Детализация отчётов'!J:J,"Продажа",'Детализация отчётов'!K:K,"Продажа")</f>
        <v>#DIV/0!</v>
      </c>
      <c r="Z542" s="23">
        <f>SUMIF('Детализация отчётов'!F:F,'Тех отчет'!B542, 'Детализация отчётов'!AC:AC)</f>
        <v>0</v>
      </c>
    </row>
    <row r="543" spans="1:26">
      <c r="A543" s="29" t="s">
        <v>71</v>
      </c>
      <c r="B543" s="44" t="s">
        <v>684</v>
      </c>
      <c r="C543" s="24">
        <f>SUMIF(Продажи!F:F,'Тех отчет'!B543,Продажи!M:M)</f>
        <v>0</v>
      </c>
      <c r="D543" s="24">
        <f>SUMIF(Продажи!F:F,'Тех отчет'!B543,Продажи!L:L)</f>
        <v>0</v>
      </c>
      <c r="E543" s="24">
        <f>SUMIFS('Детализация отчётов'!T:T,'Детализация отчётов'!F:F,'Тех отчет'!B543,'Детализация отчётов'!J:J,"Продажа",'Детализация отчётов'!K:K,"Продажа")-SUMIFS('Детализация отчётов'!T:T,'Детализация отчётов'!F:F,'Тех отчет'!B543,'Детализация отчётов'!J:J,"Возврат",'Детализация отчётов'!K:K,"Возврат")</f>
        <v>0</v>
      </c>
      <c r="F543" s="24">
        <f>SUMIFS('Детализация отчётов'!N:N,'Детализация отчётов'!F:F,'Тех отчет'!B543,'Детализация отчётов'!J:J,"Продажа",'Детализация отчётов'!K:K,"Продажа")-SUMIFS('Детализация отчётов'!N:N,'Детализация отчётов'!F:F,'Тех отчет'!B543,'Детализация отчётов'!J:J,"Возврат",'Детализация отчётов'!K:K,"Возврат")</f>
        <v>0</v>
      </c>
      <c r="G543" s="24">
        <f>IFERROR(AVERAGEIFS('Детализация отчётов'!P:P,'Детализация отчётов'!F:F,'Тех отчет'!B543,'Детализация отчётов'!J:J,"Продажа",'Детализация отчётов'!K:K,"Продажа"),0)</f>
        <v>0</v>
      </c>
      <c r="H543" s="25" t="e">
        <f>INDEX('% выкупа'!B:B,MATCH(B543,'% выкупа'!A:A,0))</f>
        <v>#N/A</v>
      </c>
      <c r="I543" s="40">
        <f>IFERROR(INDEX(реклама!B:B,MATCH('Тех отчет'!B543,реклама!A:A,0)),0)</f>
        <v>0</v>
      </c>
      <c r="J543" s="24">
        <f>IFERROR(INDEX('Сумма по хранению'!B:B,MATCH(B543,'Сумма по хранению'!A:A,0)),0)</f>
        <v>0</v>
      </c>
      <c r="K543" s="24">
        <f>SUMIF('Детализация отчётов'!F:F,'Тех отчет'!B543, 'Детализация отчётов'!AK:AK)</f>
        <v>0</v>
      </c>
      <c r="L543" s="40" t="e">
        <f t="shared" ref="L543:L545" si="232">K543/F543</f>
        <v>#DIV/0!</v>
      </c>
      <c r="M543" s="24" t="e">
        <f>INDEX('Остатки по складам'!B:B,MATCH(B543,'Остатки по складам'!A:A,0))</f>
        <v>#N/A</v>
      </c>
      <c r="N543" s="40">
        <f t="shared" ref="N543:N545" si="233">IFERROR(M543/F543*7,0)</f>
        <v>0</v>
      </c>
      <c r="O543" s="35">
        <f>SUMIF('Индекс локалицации'!A:A,'Тех отчет'!B543,'Индекс локалицации'!B:B)</f>
        <v>0</v>
      </c>
      <c r="P543" s="25" t="e">
        <f>AVERAGEIFS('Детализация отчётов'!W:W,'Детализация отчётов'!F:F,'Тех отчет'!B543,'Детализация отчётов'!J:J,"Продажа",'Детализация отчётов'!K:K,"Продажа")</f>
        <v>#DIV/0!</v>
      </c>
      <c r="Q543" s="23" t="e">
        <f>INDEX('Рейтинг по отзывам'!F:F,MATCH('Тех отчет'!B543,'Рейтинг по отзывам'!B:B,0))</f>
        <v>#N/A</v>
      </c>
      <c r="R543" s="26" t="e">
        <f>INDEX('рейтинг WB'!B:B,MATCH('Тех отчет'!B543,'рейтинг WB'!A:A,0))</f>
        <v>#N/A</v>
      </c>
      <c r="S543" s="27">
        <f>SUMIFS('Детализация отчётов'!AH:AH,'Детализация отчётов'!F:F,'Тех отчет'!B543,'Детализация отчётов'!J:J,"Продажа",'Детализация отчётов'!K:K,"Продажа")-SUMIFS('Детализация отчётов'!AH:AH,'Детализация отчётов'!F:F,'Тех отчет'!B543,'Детализация отчётов'!J:J,"Возврат",'Детализация отчётов'!K:K,"Возврат")</f>
        <v>0</v>
      </c>
      <c r="T543" s="23">
        <f>IFERROR(INDEX(Себестоимость!B:B,MATCH('Тех отчет'!B543,Себестоимость!A:A,0)),0)</f>
        <v>0</v>
      </c>
      <c r="U543" s="41" t="e">
        <f t="shared" ref="U543:U545" si="234">V543/E543</f>
        <v>#DIV/0!</v>
      </c>
      <c r="V543" s="24">
        <f t="shared" ref="V543:V545" si="235">IFERROR(S543-I543-J543-K543-T543*F543-W543-Z543,0)</f>
        <v>0</v>
      </c>
      <c r="W543" s="42">
        <f t="shared" ref="W543:W545" si="236">(G543*F543)*$W$2</f>
        <v>0</v>
      </c>
      <c r="X543" s="40" t="e">
        <f t="shared" ref="X543:X545" si="237">V543/F543</f>
        <v>#DIV/0!</v>
      </c>
      <c r="Y543" s="23" t="e">
        <f>AVERAGEIFS('Детализация отчётов'!T:T,'Детализация отчётов'!F:F,'Тех отчет'!B543,'Детализация отчётов'!J:J,"Продажа",'Детализация отчётов'!K:K,"Продажа")</f>
        <v>#DIV/0!</v>
      </c>
      <c r="Z543" s="23">
        <f>SUMIF('Детализация отчётов'!F:F,'Тех отчет'!B543, 'Детализация отчётов'!AC:AC)</f>
        <v>0</v>
      </c>
    </row>
    <row r="544" spans="1:26">
      <c r="A544" s="29" t="s">
        <v>71</v>
      </c>
      <c r="B544" s="44" t="s">
        <v>685</v>
      </c>
      <c r="C544" s="24">
        <f>SUMIF(Продажи!F:F,'Тех отчет'!B544,Продажи!M:M)</f>
        <v>0</v>
      </c>
      <c r="D544" s="24">
        <f>SUMIF(Продажи!F:F,'Тех отчет'!B544,Продажи!L:L)</f>
        <v>0</v>
      </c>
      <c r="E544" s="24">
        <f>SUMIFS('Детализация отчётов'!T:T,'Детализация отчётов'!F:F,'Тех отчет'!B544,'Детализация отчётов'!J:J,"Продажа",'Детализация отчётов'!K:K,"Продажа")-SUMIFS('Детализация отчётов'!T:T,'Детализация отчётов'!F:F,'Тех отчет'!B544,'Детализация отчётов'!J:J,"Возврат",'Детализация отчётов'!K:K,"Возврат")</f>
        <v>0</v>
      </c>
      <c r="F544" s="24">
        <f>SUMIFS('Детализация отчётов'!N:N,'Детализация отчётов'!F:F,'Тех отчет'!B544,'Детализация отчётов'!J:J,"Продажа",'Детализация отчётов'!K:K,"Продажа")-SUMIFS('Детализация отчётов'!N:N,'Детализация отчётов'!F:F,'Тех отчет'!B544,'Детализация отчётов'!J:J,"Возврат",'Детализация отчётов'!K:K,"Возврат")</f>
        <v>0</v>
      </c>
      <c r="G544" s="24">
        <f>IFERROR(AVERAGEIFS('Детализация отчётов'!P:P,'Детализация отчётов'!F:F,'Тех отчет'!B544,'Детализация отчётов'!J:J,"Продажа",'Детализация отчётов'!K:K,"Продажа"),0)</f>
        <v>0</v>
      </c>
      <c r="H544" s="25" t="e">
        <f>INDEX('% выкупа'!B:B,MATCH(B544,'% выкупа'!A:A,0))</f>
        <v>#N/A</v>
      </c>
      <c r="I544" s="40">
        <f>IFERROR(INDEX(реклама!B:B,MATCH('Тех отчет'!B544,реклама!A:A,0)),0)</f>
        <v>0</v>
      </c>
      <c r="J544" s="24">
        <f>IFERROR(INDEX('Сумма по хранению'!B:B,MATCH(B544,'Сумма по хранению'!A:A,0)),0)</f>
        <v>0</v>
      </c>
      <c r="K544" s="24">
        <f>SUMIF('Детализация отчётов'!F:F,'Тех отчет'!B544, 'Детализация отчётов'!AK:AK)</f>
        <v>0</v>
      </c>
      <c r="L544" s="40" t="e">
        <f t="shared" si="232"/>
        <v>#DIV/0!</v>
      </c>
      <c r="M544" s="24" t="e">
        <f>INDEX('Остатки по складам'!B:B,MATCH(B544,'Остатки по складам'!A:A,0))</f>
        <v>#N/A</v>
      </c>
      <c r="N544" s="40">
        <f t="shared" si="233"/>
        <v>0</v>
      </c>
      <c r="O544" s="35">
        <f>SUMIF('Индекс локалицации'!A:A,'Тех отчет'!B544,'Индекс локалицации'!B:B)</f>
        <v>0</v>
      </c>
      <c r="P544" s="25" t="e">
        <f>AVERAGEIFS('Детализация отчётов'!W:W,'Детализация отчётов'!F:F,'Тех отчет'!B544,'Детализация отчётов'!J:J,"Продажа",'Детализация отчётов'!K:K,"Продажа")</f>
        <v>#DIV/0!</v>
      </c>
      <c r="Q544" s="23" t="e">
        <f>INDEX('Рейтинг по отзывам'!F:F,MATCH('Тех отчет'!B544,'Рейтинг по отзывам'!B:B,0))</f>
        <v>#N/A</v>
      </c>
      <c r="R544" s="26" t="e">
        <f>INDEX('рейтинг WB'!B:B,MATCH('Тех отчет'!B544,'рейтинг WB'!A:A,0))</f>
        <v>#N/A</v>
      </c>
      <c r="S544" s="27">
        <f>SUMIFS('Детализация отчётов'!AH:AH,'Детализация отчётов'!F:F,'Тех отчет'!B544,'Детализация отчётов'!J:J,"Продажа",'Детализация отчётов'!K:K,"Продажа")-SUMIFS('Детализация отчётов'!AH:AH,'Детализация отчётов'!F:F,'Тех отчет'!B544,'Детализация отчётов'!J:J,"Возврат",'Детализация отчётов'!K:K,"Возврат")</f>
        <v>0</v>
      </c>
      <c r="T544" s="23">
        <f>IFERROR(INDEX(Себестоимость!B:B,MATCH('Тех отчет'!B544,Себестоимость!A:A,0)),0)</f>
        <v>0</v>
      </c>
      <c r="U544" s="41" t="e">
        <f t="shared" si="234"/>
        <v>#DIV/0!</v>
      </c>
      <c r="V544" s="24">
        <f t="shared" si="235"/>
        <v>0</v>
      </c>
      <c r="W544" s="42">
        <f t="shared" si="236"/>
        <v>0</v>
      </c>
      <c r="X544" s="40" t="e">
        <f t="shared" si="237"/>
        <v>#DIV/0!</v>
      </c>
      <c r="Y544" s="23" t="e">
        <f>AVERAGEIFS('Детализация отчётов'!T:T,'Детализация отчётов'!F:F,'Тех отчет'!B544,'Детализация отчётов'!J:J,"Продажа",'Детализация отчётов'!K:K,"Продажа")</f>
        <v>#DIV/0!</v>
      </c>
      <c r="Z544" s="23">
        <f>SUMIF('Детализация отчётов'!F:F,'Тех отчет'!B544, 'Детализация отчётов'!AC:AC)</f>
        <v>0</v>
      </c>
    </row>
    <row r="545" spans="1:26">
      <c r="A545" s="29" t="s">
        <v>71</v>
      </c>
      <c r="B545" s="44" t="s">
        <v>686</v>
      </c>
      <c r="C545" s="24">
        <f>SUMIF(Продажи!F:F,'Тех отчет'!B545,Продажи!M:M)</f>
        <v>0</v>
      </c>
      <c r="D545" s="24">
        <f>SUMIF(Продажи!F:F,'Тех отчет'!B545,Продажи!L:L)</f>
        <v>0</v>
      </c>
      <c r="E545" s="24">
        <f>SUMIFS('Детализация отчётов'!T:T,'Детализация отчётов'!F:F,'Тех отчет'!B545,'Детализация отчётов'!J:J,"Продажа",'Детализация отчётов'!K:K,"Продажа")-SUMIFS('Детализация отчётов'!T:T,'Детализация отчётов'!F:F,'Тех отчет'!B545,'Детализация отчётов'!J:J,"Возврат",'Детализация отчётов'!K:K,"Возврат")</f>
        <v>0</v>
      </c>
      <c r="F545" s="24">
        <f>SUMIFS('Детализация отчётов'!N:N,'Детализация отчётов'!F:F,'Тех отчет'!B545,'Детализация отчётов'!J:J,"Продажа",'Детализация отчётов'!K:K,"Продажа")-SUMIFS('Детализация отчётов'!N:N,'Детализация отчётов'!F:F,'Тех отчет'!B545,'Детализация отчётов'!J:J,"Возврат",'Детализация отчётов'!K:K,"Возврат")</f>
        <v>0</v>
      </c>
      <c r="G545" s="24">
        <f>IFERROR(AVERAGEIFS('Детализация отчётов'!P:P,'Детализация отчётов'!F:F,'Тех отчет'!B545,'Детализация отчётов'!J:J,"Продажа",'Детализация отчётов'!K:K,"Продажа"),0)</f>
        <v>0</v>
      </c>
      <c r="H545" s="25" t="e">
        <f>INDEX('% выкупа'!B:B,MATCH(B545,'% выкупа'!A:A,0))</f>
        <v>#N/A</v>
      </c>
      <c r="I545" s="40">
        <f>IFERROR(INDEX(реклама!B:B,MATCH('Тех отчет'!B545,реклама!A:A,0)),0)</f>
        <v>0</v>
      </c>
      <c r="J545" s="24">
        <f>IFERROR(INDEX('Сумма по хранению'!B:B,MATCH(B545,'Сумма по хранению'!A:A,0)),0)</f>
        <v>0</v>
      </c>
      <c r="K545" s="24">
        <f>SUMIF('Детализация отчётов'!F:F,'Тех отчет'!B545, 'Детализация отчётов'!AK:AK)</f>
        <v>0</v>
      </c>
      <c r="L545" s="40" t="e">
        <f t="shared" si="232"/>
        <v>#DIV/0!</v>
      </c>
      <c r="M545" s="24" t="e">
        <f>INDEX('Остатки по складам'!B:B,MATCH(B545,'Остатки по складам'!A:A,0))</f>
        <v>#N/A</v>
      </c>
      <c r="N545" s="40">
        <f t="shared" si="233"/>
        <v>0</v>
      </c>
      <c r="O545" s="35">
        <f>SUMIF('Индекс локалицации'!A:A,'Тех отчет'!B545,'Индекс локалицации'!B:B)</f>
        <v>0</v>
      </c>
      <c r="P545" s="25" t="e">
        <f>AVERAGEIFS('Детализация отчётов'!W:W,'Детализация отчётов'!F:F,'Тех отчет'!B545,'Детализация отчётов'!J:J,"Продажа",'Детализация отчётов'!K:K,"Продажа")</f>
        <v>#DIV/0!</v>
      </c>
      <c r="Q545" s="23" t="e">
        <f>INDEX('Рейтинг по отзывам'!F:F,MATCH('Тех отчет'!B545,'Рейтинг по отзывам'!B:B,0))</f>
        <v>#N/A</v>
      </c>
      <c r="R545" s="26" t="e">
        <f>INDEX('рейтинг WB'!B:B,MATCH('Тех отчет'!B545,'рейтинг WB'!A:A,0))</f>
        <v>#N/A</v>
      </c>
      <c r="S545" s="27">
        <f>SUMIFS('Детализация отчётов'!AH:AH,'Детализация отчётов'!F:F,'Тех отчет'!B545,'Детализация отчётов'!J:J,"Продажа",'Детализация отчётов'!K:K,"Продажа")-SUMIFS('Детализация отчётов'!AH:AH,'Детализация отчётов'!F:F,'Тех отчет'!B545,'Детализация отчётов'!J:J,"Возврат",'Детализация отчётов'!K:K,"Возврат")</f>
        <v>0</v>
      </c>
      <c r="T545" s="23">
        <f>IFERROR(INDEX(Себестоимость!B:B,MATCH('Тех отчет'!B545,Себестоимость!A:A,0)),0)</f>
        <v>0</v>
      </c>
      <c r="U545" s="41" t="e">
        <f t="shared" si="234"/>
        <v>#DIV/0!</v>
      </c>
      <c r="V545" s="24">
        <f t="shared" si="235"/>
        <v>0</v>
      </c>
      <c r="W545" s="42">
        <f t="shared" si="236"/>
        <v>0</v>
      </c>
      <c r="X545" s="40" t="e">
        <f t="shared" si="237"/>
        <v>#DIV/0!</v>
      </c>
      <c r="Y545" s="23" t="e">
        <f>AVERAGEIFS('Детализация отчётов'!T:T,'Детализация отчётов'!F:F,'Тех отчет'!B545,'Детализация отчётов'!J:J,"Продажа",'Детализация отчётов'!K:K,"Продажа")</f>
        <v>#DIV/0!</v>
      </c>
      <c r="Z545" s="23">
        <f>SUMIF('Детализация отчётов'!F:F,'Тех отчет'!B545, 'Детализация отчётов'!AC:AC)</f>
        <v>0</v>
      </c>
    </row>
    <row r="546" spans="1:26">
      <c r="A546" s="29" t="s">
        <v>71</v>
      </c>
      <c r="B546" s="44" t="s">
        <v>687</v>
      </c>
      <c r="C546" s="24">
        <f>SUMIF(Продажи!F:F,'Тех отчет'!B546,Продажи!M:M)</f>
        <v>0</v>
      </c>
      <c r="D546" s="24">
        <f>SUMIF(Продажи!F:F,'Тех отчет'!B546,Продажи!L:L)</f>
        <v>0</v>
      </c>
      <c r="E546" s="24">
        <f>SUMIFS('Детализация отчётов'!T:T,'Детализация отчётов'!F:F,'Тех отчет'!B546,'Детализация отчётов'!J:J,"Продажа",'Детализация отчётов'!K:K,"Продажа")-SUMIFS('Детализация отчётов'!T:T,'Детализация отчётов'!F:F,'Тех отчет'!B546,'Детализация отчётов'!J:J,"Возврат",'Детализация отчётов'!K:K,"Возврат")</f>
        <v>0</v>
      </c>
      <c r="F546" s="24">
        <f>SUMIFS('Детализация отчётов'!N:N,'Детализация отчётов'!F:F,'Тех отчет'!B546,'Детализация отчётов'!J:J,"Продажа",'Детализация отчётов'!K:K,"Продажа")-SUMIFS('Детализация отчётов'!N:N,'Детализация отчётов'!F:F,'Тех отчет'!B546,'Детализация отчётов'!J:J,"Возврат",'Детализация отчётов'!K:K,"Возврат")</f>
        <v>0</v>
      </c>
      <c r="G546" s="24">
        <f>IFERROR(AVERAGEIFS('Детализация отчётов'!P:P,'Детализация отчётов'!F:F,'Тех отчет'!B546,'Детализация отчётов'!J:J,"Продажа",'Детализация отчётов'!K:K,"Продажа"),0)</f>
        <v>0</v>
      </c>
      <c r="H546" s="25" t="e">
        <f>INDEX('% выкупа'!B:B,MATCH(B546,'% выкупа'!A:A,0))</f>
        <v>#N/A</v>
      </c>
      <c r="I546" s="40">
        <f>IFERROR(INDEX(реклама!B:B,MATCH('Тех отчет'!B546,реклама!A:A,0)),0)</f>
        <v>0</v>
      </c>
      <c r="J546" s="24">
        <f>IFERROR(INDEX('Сумма по хранению'!B:B,MATCH(B546,'Сумма по хранению'!A:A,0)),0)</f>
        <v>0</v>
      </c>
      <c r="K546" s="24">
        <f>SUMIF('Детализация отчётов'!F:F,'Тех отчет'!B546, 'Детализация отчётов'!AK:AK)</f>
        <v>0</v>
      </c>
      <c r="L546" s="40" t="e">
        <f t="shared" ref="L546:L548" si="238">K546/F546</f>
        <v>#DIV/0!</v>
      </c>
      <c r="M546" s="24" t="e">
        <f>INDEX('Остатки по складам'!B:B,MATCH(B546,'Остатки по складам'!A:A,0))</f>
        <v>#N/A</v>
      </c>
      <c r="N546" s="40">
        <f t="shared" ref="N546:N548" si="239">IFERROR(M546/F546*7,0)</f>
        <v>0</v>
      </c>
      <c r="O546" s="35">
        <f>SUMIF('Индекс локалицации'!A:A,'Тех отчет'!B546,'Индекс локалицации'!B:B)</f>
        <v>0</v>
      </c>
      <c r="P546" s="25" t="e">
        <f>AVERAGEIFS('Детализация отчётов'!W:W,'Детализация отчётов'!F:F,'Тех отчет'!B546,'Детализация отчётов'!J:J,"Продажа",'Детализация отчётов'!K:K,"Продажа")</f>
        <v>#DIV/0!</v>
      </c>
      <c r="Q546" s="23" t="e">
        <f>INDEX('Рейтинг по отзывам'!F:F,MATCH('Тех отчет'!B546,'Рейтинг по отзывам'!B:B,0))</f>
        <v>#N/A</v>
      </c>
      <c r="R546" s="26" t="e">
        <f>INDEX('рейтинг WB'!B:B,MATCH('Тех отчет'!B546,'рейтинг WB'!A:A,0))</f>
        <v>#N/A</v>
      </c>
      <c r="S546" s="27">
        <f>SUMIFS('Детализация отчётов'!AH:AH,'Детализация отчётов'!F:F,'Тех отчет'!B546,'Детализация отчётов'!J:J,"Продажа",'Детализация отчётов'!K:K,"Продажа")-SUMIFS('Детализация отчётов'!AH:AH,'Детализация отчётов'!F:F,'Тех отчет'!B546,'Детализация отчётов'!J:J,"Возврат",'Детализация отчётов'!K:K,"Возврат")</f>
        <v>0</v>
      </c>
      <c r="T546" s="23">
        <f>IFERROR(INDEX(Себестоимость!B:B,MATCH('Тех отчет'!B546,Себестоимость!A:A,0)),0)</f>
        <v>0</v>
      </c>
      <c r="U546" s="41" t="e">
        <f t="shared" ref="U546:U548" si="240">V546/E546</f>
        <v>#DIV/0!</v>
      </c>
      <c r="V546" s="24">
        <f t="shared" ref="V546:V548" si="241">IFERROR(S546-I546-J546-K546-T546*F546-W546-Z546,0)</f>
        <v>0</v>
      </c>
      <c r="W546" s="42">
        <f t="shared" ref="W546:W548" si="242">(G546*F546)*$W$2</f>
        <v>0</v>
      </c>
      <c r="X546" s="40" t="e">
        <f t="shared" ref="X546:X548" si="243">V546/F546</f>
        <v>#DIV/0!</v>
      </c>
      <c r="Y546" s="23" t="e">
        <f>AVERAGEIFS('Детализация отчётов'!T:T,'Детализация отчётов'!F:F,'Тех отчет'!B546,'Детализация отчётов'!J:J,"Продажа",'Детализация отчётов'!K:K,"Продажа")</f>
        <v>#DIV/0!</v>
      </c>
      <c r="Z546" s="23">
        <f>SUMIF('Детализация отчётов'!F:F,'Тех отчет'!B546, 'Детализация отчётов'!AC:AC)</f>
        <v>0</v>
      </c>
    </row>
    <row r="547" spans="1:26">
      <c r="A547" s="29" t="s">
        <v>71</v>
      </c>
      <c r="B547" s="44" t="s">
        <v>688</v>
      </c>
      <c r="C547" s="24">
        <f>SUMIF(Продажи!F:F,'Тех отчет'!B547,Продажи!M:M)</f>
        <v>0</v>
      </c>
      <c r="D547" s="24">
        <f>SUMIF(Продажи!F:F,'Тех отчет'!B547,Продажи!L:L)</f>
        <v>0</v>
      </c>
      <c r="E547" s="24">
        <f>SUMIFS('Детализация отчётов'!T:T,'Детализация отчётов'!F:F,'Тех отчет'!B547,'Детализация отчётов'!J:J,"Продажа",'Детализация отчётов'!K:K,"Продажа")-SUMIFS('Детализация отчётов'!T:T,'Детализация отчётов'!F:F,'Тех отчет'!B547,'Детализация отчётов'!J:J,"Возврат",'Детализация отчётов'!K:K,"Возврат")</f>
        <v>0</v>
      </c>
      <c r="F547" s="24">
        <f>SUMIFS('Детализация отчётов'!N:N,'Детализация отчётов'!F:F,'Тех отчет'!B547,'Детализация отчётов'!J:J,"Продажа",'Детализация отчётов'!K:K,"Продажа")-SUMIFS('Детализация отчётов'!N:N,'Детализация отчётов'!F:F,'Тех отчет'!B547,'Детализация отчётов'!J:J,"Возврат",'Детализация отчётов'!K:K,"Возврат")</f>
        <v>0</v>
      </c>
      <c r="G547" s="24">
        <f>IFERROR(AVERAGEIFS('Детализация отчётов'!P:P,'Детализация отчётов'!F:F,'Тех отчет'!B547,'Детализация отчётов'!J:J,"Продажа",'Детализация отчётов'!K:K,"Продажа"),0)</f>
        <v>0</v>
      </c>
      <c r="H547" s="25" t="e">
        <f>INDEX('% выкупа'!B:B,MATCH(B547,'% выкупа'!A:A,0))</f>
        <v>#N/A</v>
      </c>
      <c r="I547" s="40">
        <f>IFERROR(INDEX(реклама!B:B,MATCH('Тех отчет'!B547,реклама!A:A,0)),0)</f>
        <v>0</v>
      </c>
      <c r="J547" s="24">
        <f>IFERROR(INDEX('Сумма по хранению'!B:B,MATCH(B547,'Сумма по хранению'!A:A,0)),0)</f>
        <v>0</v>
      </c>
      <c r="K547" s="24">
        <f>SUMIF('Детализация отчётов'!F:F,'Тех отчет'!B547, 'Детализация отчётов'!AK:AK)</f>
        <v>0</v>
      </c>
      <c r="L547" s="40" t="e">
        <f t="shared" si="238"/>
        <v>#DIV/0!</v>
      </c>
      <c r="M547" s="24" t="e">
        <f>INDEX('Остатки по складам'!B:B,MATCH(B547,'Остатки по складам'!A:A,0))</f>
        <v>#N/A</v>
      </c>
      <c r="N547" s="40">
        <f t="shared" si="239"/>
        <v>0</v>
      </c>
      <c r="O547" s="35">
        <f>SUMIF('Индекс локалицации'!A:A,'Тех отчет'!B547,'Индекс локалицации'!B:B)</f>
        <v>0</v>
      </c>
      <c r="P547" s="25" t="e">
        <f>AVERAGEIFS('Детализация отчётов'!W:W,'Детализация отчётов'!F:F,'Тех отчет'!B547,'Детализация отчётов'!J:J,"Продажа",'Детализация отчётов'!K:K,"Продажа")</f>
        <v>#DIV/0!</v>
      </c>
      <c r="Q547" s="23" t="e">
        <f>INDEX('Рейтинг по отзывам'!F:F,MATCH('Тех отчет'!B547,'Рейтинг по отзывам'!B:B,0))</f>
        <v>#N/A</v>
      </c>
      <c r="R547" s="26" t="e">
        <f>INDEX('рейтинг WB'!B:B,MATCH('Тех отчет'!B547,'рейтинг WB'!A:A,0))</f>
        <v>#N/A</v>
      </c>
      <c r="S547" s="27">
        <f>SUMIFS('Детализация отчётов'!AH:AH,'Детализация отчётов'!F:F,'Тех отчет'!B547,'Детализация отчётов'!J:J,"Продажа",'Детализация отчётов'!K:K,"Продажа")-SUMIFS('Детализация отчётов'!AH:AH,'Детализация отчётов'!F:F,'Тех отчет'!B547,'Детализация отчётов'!J:J,"Возврат",'Детализация отчётов'!K:K,"Возврат")</f>
        <v>0</v>
      </c>
      <c r="T547" s="23">
        <f>IFERROR(INDEX(Себестоимость!B:B,MATCH('Тех отчет'!B547,Себестоимость!A:A,0)),0)</f>
        <v>0</v>
      </c>
      <c r="U547" s="41" t="e">
        <f t="shared" si="240"/>
        <v>#DIV/0!</v>
      </c>
      <c r="V547" s="24">
        <f t="shared" si="241"/>
        <v>0</v>
      </c>
      <c r="W547" s="42">
        <f t="shared" si="242"/>
        <v>0</v>
      </c>
      <c r="X547" s="40" t="e">
        <f t="shared" si="243"/>
        <v>#DIV/0!</v>
      </c>
      <c r="Y547" s="23" t="e">
        <f>AVERAGEIFS('Детализация отчётов'!T:T,'Детализация отчётов'!F:F,'Тех отчет'!B547,'Детализация отчётов'!J:J,"Продажа",'Детализация отчётов'!K:K,"Продажа")</f>
        <v>#DIV/0!</v>
      </c>
      <c r="Z547" s="23">
        <f>SUMIF('Детализация отчётов'!F:F,'Тех отчет'!B547, 'Детализация отчётов'!AC:AC)</f>
        <v>0</v>
      </c>
    </row>
    <row r="548" spans="1:26">
      <c r="A548" s="23"/>
      <c r="B548" s="44" t="s">
        <v>689</v>
      </c>
      <c r="C548" s="24">
        <f>SUMIF(Продажи!F:F,'Тех отчет'!B548,Продажи!M:M)</f>
        <v>0</v>
      </c>
      <c r="D548" s="24">
        <f>SUMIF(Продажи!F:F,'Тех отчет'!B548,Продажи!L:L)</f>
        <v>0</v>
      </c>
      <c r="E548" s="24">
        <f>SUMIFS('Детализация отчётов'!T:T,'Детализация отчётов'!F:F,'Тех отчет'!B548,'Детализация отчётов'!J:J,"Продажа",'Детализация отчётов'!K:K,"Продажа")-SUMIFS('Детализация отчётов'!T:T,'Детализация отчётов'!F:F,'Тех отчет'!B548,'Детализация отчётов'!J:J,"Возврат",'Детализация отчётов'!K:K,"Возврат")</f>
        <v>0</v>
      </c>
      <c r="F548" s="24">
        <f>SUMIFS('Детализация отчётов'!N:N,'Детализация отчётов'!F:F,'Тех отчет'!B548,'Детализация отчётов'!J:J,"Продажа",'Детализация отчётов'!K:K,"Продажа")-SUMIFS('Детализация отчётов'!N:N,'Детализация отчётов'!F:F,'Тех отчет'!B548,'Детализация отчётов'!J:J,"Возврат",'Детализация отчётов'!K:K,"Возврат")</f>
        <v>0</v>
      </c>
      <c r="G548" s="24">
        <f>IFERROR(AVERAGEIFS('Детализация отчётов'!P:P,'Детализация отчётов'!F:F,'Тех отчет'!B548,'Детализация отчётов'!J:J,"Продажа",'Детализация отчётов'!K:K,"Продажа"),0)</f>
        <v>0</v>
      </c>
      <c r="H548" s="25" t="e">
        <f>INDEX('% выкупа'!B:B,MATCH(B548,'% выкупа'!A:A,0))</f>
        <v>#N/A</v>
      </c>
      <c r="I548" s="40">
        <f>IFERROR(INDEX(реклама!B:B,MATCH('Тех отчет'!B548,реклама!A:A,0)),0)</f>
        <v>0</v>
      </c>
      <c r="J548" s="24">
        <f>IFERROR(INDEX('Сумма по хранению'!B:B,MATCH(B548,'Сумма по хранению'!A:A,0)),0)</f>
        <v>0</v>
      </c>
      <c r="K548" s="24">
        <f>SUMIF('Детализация отчётов'!F:F,'Тех отчет'!B548, 'Детализация отчётов'!AK:AK)</f>
        <v>0</v>
      </c>
      <c r="L548" s="40" t="e">
        <f t="shared" si="238"/>
        <v>#DIV/0!</v>
      </c>
      <c r="M548" s="24" t="e">
        <f>INDEX('Остатки по складам'!B:B,MATCH(B548,'Остатки по складам'!A:A,0))</f>
        <v>#N/A</v>
      </c>
      <c r="N548" s="40">
        <f t="shared" si="239"/>
        <v>0</v>
      </c>
      <c r="O548" s="35">
        <f>SUMIF('Индекс локалицации'!A:A,'Тех отчет'!B548,'Индекс локалицации'!B:B)</f>
        <v>0</v>
      </c>
      <c r="P548" s="25" t="e">
        <f>AVERAGEIFS('Детализация отчётов'!W:W,'Детализация отчётов'!F:F,'Тех отчет'!B548,'Детализация отчётов'!J:J,"Продажа",'Детализация отчётов'!K:K,"Продажа")</f>
        <v>#DIV/0!</v>
      </c>
      <c r="Q548" s="23" t="e">
        <f>INDEX('Рейтинг по отзывам'!F:F,MATCH('Тех отчет'!B548,'Рейтинг по отзывам'!B:B,0))</f>
        <v>#N/A</v>
      </c>
      <c r="R548" s="26" t="e">
        <f>INDEX('рейтинг WB'!B:B,MATCH('Тех отчет'!B548,'рейтинг WB'!A:A,0))</f>
        <v>#N/A</v>
      </c>
      <c r="S548" s="27">
        <f>SUMIFS('Детализация отчётов'!AH:AH,'Детализация отчётов'!F:F,'Тех отчет'!B548,'Детализация отчётов'!J:J,"Продажа",'Детализация отчётов'!K:K,"Продажа")-SUMIFS('Детализация отчётов'!AH:AH,'Детализация отчётов'!F:F,'Тех отчет'!B548,'Детализация отчётов'!J:J,"Возврат",'Детализация отчётов'!K:K,"Возврат")</f>
        <v>0</v>
      </c>
      <c r="T548" s="23">
        <f>IFERROR(INDEX(Себестоимость!B:B,MATCH('Тех отчет'!B548,Себестоимость!A:A,0)),0)</f>
        <v>0</v>
      </c>
      <c r="U548" s="41" t="e">
        <f t="shared" si="240"/>
        <v>#DIV/0!</v>
      </c>
      <c r="V548" s="24">
        <f t="shared" si="241"/>
        <v>0</v>
      </c>
      <c r="W548" s="42">
        <f t="shared" si="242"/>
        <v>0</v>
      </c>
      <c r="X548" s="40" t="e">
        <f t="shared" si="243"/>
        <v>#DIV/0!</v>
      </c>
      <c r="Y548" s="23" t="e">
        <f>AVERAGEIFS('Детализация отчётов'!T:T,'Детализация отчётов'!F:F,'Тех отчет'!B548,'Детализация отчётов'!J:J,"Продажа",'Детализация отчётов'!K:K,"Продажа")</f>
        <v>#DIV/0!</v>
      </c>
      <c r="Z548" s="23">
        <f>SUMIF('Детализация отчётов'!F:F,'Тех отчет'!B548, 'Детализация отчётов'!AC:AC)</f>
        <v>0</v>
      </c>
    </row>
    <row r="549" spans="1:26">
      <c r="A549" s="23" t="s">
        <v>68</v>
      </c>
      <c r="B549" s="44" t="s">
        <v>690</v>
      </c>
      <c r="C549" s="24">
        <f>SUMIF(Продажи!F:F,'Тех отчет'!B549,Продажи!M:M)</f>
        <v>0</v>
      </c>
      <c r="D549" s="24">
        <f>SUMIF(Продажи!F:F,'Тех отчет'!B549,Продажи!L:L)</f>
        <v>0</v>
      </c>
      <c r="E549" s="24">
        <f>SUMIFS('Детализация отчётов'!T:T,'Детализация отчётов'!F:F,'Тех отчет'!B549,'Детализация отчётов'!J:J,"Продажа",'Детализация отчётов'!K:K,"Продажа")-SUMIFS('Детализация отчётов'!T:T,'Детализация отчётов'!F:F,'Тех отчет'!B549,'Детализация отчётов'!J:J,"Возврат",'Детализация отчётов'!K:K,"Возврат")</f>
        <v>0</v>
      </c>
      <c r="F549" s="24">
        <f>SUMIFS('Детализация отчётов'!N:N,'Детализация отчётов'!F:F,'Тех отчет'!B549,'Детализация отчётов'!J:J,"Продажа",'Детализация отчётов'!K:K,"Продажа")-SUMIFS('Детализация отчётов'!N:N,'Детализация отчётов'!F:F,'Тех отчет'!B549,'Детализация отчётов'!J:J,"Возврат",'Детализация отчётов'!K:K,"Возврат")</f>
        <v>0</v>
      </c>
      <c r="G549" s="24">
        <f>IFERROR(AVERAGEIFS('Детализация отчётов'!P:P,'Детализация отчётов'!F:F,'Тех отчет'!B549,'Детализация отчётов'!J:J,"Продажа",'Детализация отчётов'!K:K,"Продажа"),0)</f>
        <v>0</v>
      </c>
      <c r="H549" s="25" t="e">
        <f>INDEX('% выкупа'!B:B,MATCH(B549,'% выкупа'!A:A,0))</f>
        <v>#N/A</v>
      </c>
      <c r="I549" s="40">
        <f>IFERROR(INDEX(реклама!B:B,MATCH('Тех отчет'!B549,реклама!A:A,0)),0)</f>
        <v>0</v>
      </c>
      <c r="J549" s="24">
        <f>IFERROR(INDEX('Сумма по хранению'!B:B,MATCH(B549,'Сумма по хранению'!A:A,0)),0)</f>
        <v>0</v>
      </c>
      <c r="K549" s="24">
        <f>SUMIF('Детализация отчётов'!F:F,'Тех отчет'!B549, 'Детализация отчётов'!AK:AK)</f>
        <v>0</v>
      </c>
      <c r="L549" s="40" t="e">
        <f t="shared" ref="L549:L556" si="244">K549/F549</f>
        <v>#DIV/0!</v>
      </c>
      <c r="M549" s="24" t="e">
        <f>INDEX('Остатки по складам'!B:B,MATCH(B549,'Остатки по складам'!A:A,0))</f>
        <v>#N/A</v>
      </c>
      <c r="N549" s="40">
        <f t="shared" ref="N549:N556" si="245">IFERROR(M549/F549*7,0)</f>
        <v>0</v>
      </c>
      <c r="O549" s="35">
        <f>SUMIF('Индекс локалицации'!A:A,'Тех отчет'!B549,'Индекс локалицации'!B:B)</f>
        <v>0</v>
      </c>
      <c r="P549" s="25" t="e">
        <f>AVERAGEIFS('Детализация отчётов'!W:W,'Детализация отчётов'!F:F,'Тех отчет'!B549,'Детализация отчётов'!J:J,"Продажа",'Детализация отчётов'!K:K,"Продажа")</f>
        <v>#DIV/0!</v>
      </c>
      <c r="Q549" s="23" t="e">
        <f>INDEX('Рейтинг по отзывам'!F:F,MATCH('Тех отчет'!B549,'Рейтинг по отзывам'!B:B,0))</f>
        <v>#N/A</v>
      </c>
      <c r="R549" s="26" t="e">
        <f>INDEX('рейтинг WB'!B:B,MATCH('Тех отчет'!B549,'рейтинг WB'!A:A,0))</f>
        <v>#N/A</v>
      </c>
      <c r="S549" s="27">
        <f>SUMIFS('Детализация отчётов'!AH:AH,'Детализация отчётов'!F:F,'Тех отчет'!B549,'Детализация отчётов'!J:J,"Продажа",'Детализация отчётов'!K:K,"Продажа")-SUMIFS('Детализация отчётов'!AH:AH,'Детализация отчётов'!F:F,'Тех отчет'!B549,'Детализация отчётов'!J:J,"Возврат",'Детализация отчётов'!K:K,"Возврат")</f>
        <v>0</v>
      </c>
      <c r="T549" s="23">
        <f>IFERROR(INDEX(Себестоимость!B:B,MATCH('Тех отчет'!B549,Себестоимость!A:A,0)),0)</f>
        <v>0</v>
      </c>
      <c r="U549" s="41" t="e">
        <f t="shared" ref="U549:U556" si="246">V549/E549</f>
        <v>#DIV/0!</v>
      </c>
      <c r="V549" s="24">
        <f t="shared" ref="V549:V556" si="247">IFERROR(S549-I549-J549-K549-T549*F549-W549-Z549,0)</f>
        <v>0</v>
      </c>
      <c r="W549" s="42">
        <f t="shared" ref="W549:W556" si="248">(G549*F549)*$W$2</f>
        <v>0</v>
      </c>
      <c r="X549" s="40" t="e">
        <f t="shared" ref="X549:X556" si="249">V549/F549</f>
        <v>#DIV/0!</v>
      </c>
      <c r="Y549" s="23" t="e">
        <f>AVERAGEIFS('Детализация отчётов'!T:T,'Детализация отчётов'!F:F,'Тех отчет'!B549,'Детализация отчётов'!J:J,"Продажа",'Детализация отчётов'!K:K,"Продажа")</f>
        <v>#DIV/0!</v>
      </c>
      <c r="Z549" s="23">
        <f>SUMIF('Детализация отчётов'!F:F,'Тех отчет'!B549, 'Детализация отчётов'!AC:AC)</f>
        <v>0</v>
      </c>
    </row>
    <row r="550" spans="1:26">
      <c r="A550" s="23" t="s">
        <v>68</v>
      </c>
      <c r="B550" s="44" t="s">
        <v>691</v>
      </c>
      <c r="C550" s="24">
        <f>SUMIF(Продажи!F:F,'Тех отчет'!B550,Продажи!M:M)</f>
        <v>0</v>
      </c>
      <c r="D550" s="24">
        <f>SUMIF(Продажи!F:F,'Тех отчет'!B550,Продажи!L:L)</f>
        <v>0</v>
      </c>
      <c r="E550" s="24">
        <f>SUMIFS('Детализация отчётов'!T:T,'Детализация отчётов'!F:F,'Тех отчет'!B550,'Детализация отчётов'!J:J,"Продажа",'Детализация отчётов'!K:K,"Продажа")-SUMIFS('Детализация отчётов'!T:T,'Детализация отчётов'!F:F,'Тех отчет'!B550,'Детализация отчётов'!J:J,"Возврат",'Детализация отчётов'!K:K,"Возврат")</f>
        <v>0</v>
      </c>
      <c r="F550" s="24">
        <f>SUMIFS('Детализация отчётов'!N:N,'Детализация отчётов'!F:F,'Тех отчет'!B550,'Детализация отчётов'!J:J,"Продажа",'Детализация отчётов'!K:K,"Продажа")-SUMIFS('Детализация отчётов'!N:N,'Детализация отчётов'!F:F,'Тех отчет'!B550,'Детализация отчётов'!J:J,"Возврат",'Детализация отчётов'!K:K,"Возврат")</f>
        <v>0</v>
      </c>
      <c r="G550" s="24">
        <f>IFERROR(AVERAGEIFS('Детализация отчётов'!P:P,'Детализация отчётов'!F:F,'Тех отчет'!B550,'Детализация отчётов'!J:J,"Продажа",'Детализация отчётов'!K:K,"Продажа"),0)</f>
        <v>0</v>
      </c>
      <c r="H550" s="25" t="e">
        <f>INDEX('% выкупа'!B:B,MATCH(B550,'% выкупа'!A:A,0))</f>
        <v>#N/A</v>
      </c>
      <c r="I550" s="40">
        <f>IFERROR(INDEX(реклама!B:B,MATCH('Тех отчет'!B550,реклама!A:A,0)),0)</f>
        <v>0</v>
      </c>
      <c r="J550" s="24">
        <f>IFERROR(INDEX('Сумма по хранению'!B:B,MATCH(B550,'Сумма по хранению'!A:A,0)),0)</f>
        <v>0</v>
      </c>
      <c r="K550" s="24">
        <f>SUMIF('Детализация отчётов'!F:F,'Тех отчет'!B550, 'Детализация отчётов'!AK:AK)</f>
        <v>0</v>
      </c>
      <c r="L550" s="40" t="e">
        <f t="shared" si="244"/>
        <v>#DIV/0!</v>
      </c>
      <c r="M550" s="24" t="e">
        <f>INDEX('Остатки по складам'!B:B,MATCH(B550,'Остатки по складам'!A:A,0))</f>
        <v>#N/A</v>
      </c>
      <c r="N550" s="40">
        <f t="shared" si="245"/>
        <v>0</v>
      </c>
      <c r="O550" s="35">
        <f>SUMIF('Индекс локалицации'!A:A,'Тех отчет'!B550,'Индекс локалицации'!B:B)</f>
        <v>0</v>
      </c>
      <c r="P550" s="25" t="e">
        <f>AVERAGEIFS('Детализация отчётов'!W:W,'Детализация отчётов'!F:F,'Тех отчет'!B550,'Детализация отчётов'!J:J,"Продажа",'Детализация отчётов'!K:K,"Продажа")</f>
        <v>#DIV/0!</v>
      </c>
      <c r="Q550" s="23" t="e">
        <f>INDEX('Рейтинг по отзывам'!F:F,MATCH('Тех отчет'!B550,'Рейтинг по отзывам'!B:B,0))</f>
        <v>#N/A</v>
      </c>
      <c r="R550" s="26" t="e">
        <f>INDEX('рейтинг WB'!B:B,MATCH('Тех отчет'!B550,'рейтинг WB'!A:A,0))</f>
        <v>#N/A</v>
      </c>
      <c r="S550" s="27">
        <f>SUMIFS('Детализация отчётов'!AH:AH,'Детализация отчётов'!F:F,'Тех отчет'!B550,'Детализация отчётов'!J:J,"Продажа",'Детализация отчётов'!K:K,"Продажа")-SUMIFS('Детализация отчётов'!AH:AH,'Детализация отчётов'!F:F,'Тех отчет'!B550,'Детализация отчётов'!J:J,"Возврат",'Детализация отчётов'!K:K,"Возврат")</f>
        <v>0</v>
      </c>
      <c r="T550" s="23">
        <f>IFERROR(INDEX(Себестоимость!B:B,MATCH('Тех отчет'!B550,Себестоимость!A:A,0)),0)</f>
        <v>0</v>
      </c>
      <c r="U550" s="41" t="e">
        <f t="shared" si="246"/>
        <v>#DIV/0!</v>
      </c>
      <c r="V550" s="24">
        <f t="shared" si="247"/>
        <v>0</v>
      </c>
      <c r="W550" s="42">
        <f t="shared" si="248"/>
        <v>0</v>
      </c>
      <c r="X550" s="40" t="e">
        <f t="shared" si="249"/>
        <v>#DIV/0!</v>
      </c>
      <c r="Y550" s="23" t="e">
        <f>AVERAGEIFS('Детализация отчётов'!T:T,'Детализация отчётов'!F:F,'Тех отчет'!B550,'Детализация отчётов'!J:J,"Продажа",'Детализация отчётов'!K:K,"Продажа")</f>
        <v>#DIV/0!</v>
      </c>
      <c r="Z550" s="23">
        <f>SUMIF('Детализация отчётов'!F:F,'Тех отчет'!B550, 'Детализация отчётов'!AC:AC)</f>
        <v>0</v>
      </c>
    </row>
    <row r="551" spans="1:26">
      <c r="A551" s="23" t="s">
        <v>68</v>
      </c>
      <c r="B551" s="44" t="s">
        <v>692</v>
      </c>
      <c r="C551" s="24">
        <f>SUMIF(Продажи!F:F,'Тех отчет'!B551,Продажи!M:M)</f>
        <v>0</v>
      </c>
      <c r="D551" s="24">
        <f>SUMIF(Продажи!F:F,'Тех отчет'!B551,Продажи!L:L)</f>
        <v>0</v>
      </c>
      <c r="E551" s="24">
        <f>SUMIFS('Детализация отчётов'!T:T,'Детализация отчётов'!F:F,'Тех отчет'!B551,'Детализация отчётов'!J:J,"Продажа",'Детализация отчётов'!K:K,"Продажа")-SUMIFS('Детализация отчётов'!T:T,'Детализация отчётов'!F:F,'Тех отчет'!B551,'Детализация отчётов'!J:J,"Возврат",'Детализация отчётов'!K:K,"Возврат")</f>
        <v>0</v>
      </c>
      <c r="F551" s="24">
        <f>SUMIFS('Детализация отчётов'!N:N,'Детализация отчётов'!F:F,'Тех отчет'!B551,'Детализация отчётов'!J:J,"Продажа",'Детализация отчётов'!K:K,"Продажа")-SUMIFS('Детализация отчётов'!N:N,'Детализация отчётов'!F:F,'Тех отчет'!B551,'Детализация отчётов'!J:J,"Возврат",'Детализация отчётов'!K:K,"Возврат")</f>
        <v>0</v>
      </c>
      <c r="G551" s="24">
        <f>IFERROR(AVERAGEIFS('Детализация отчётов'!P:P,'Детализация отчётов'!F:F,'Тех отчет'!B551,'Детализация отчётов'!J:J,"Продажа",'Детализация отчётов'!K:K,"Продажа"),0)</f>
        <v>0</v>
      </c>
      <c r="H551" s="25" t="e">
        <f>INDEX('% выкупа'!B:B,MATCH(B551,'% выкупа'!A:A,0))</f>
        <v>#N/A</v>
      </c>
      <c r="I551" s="40">
        <f>IFERROR(INDEX(реклама!B:B,MATCH('Тех отчет'!B551,реклама!A:A,0)),0)</f>
        <v>0</v>
      </c>
      <c r="J551" s="24">
        <f>IFERROR(INDEX('Сумма по хранению'!B:B,MATCH(B551,'Сумма по хранению'!A:A,0)),0)</f>
        <v>0</v>
      </c>
      <c r="K551" s="24">
        <f>SUMIF('Детализация отчётов'!F:F,'Тех отчет'!B551, 'Детализация отчётов'!AK:AK)</f>
        <v>0</v>
      </c>
      <c r="L551" s="40" t="e">
        <f t="shared" si="244"/>
        <v>#DIV/0!</v>
      </c>
      <c r="M551" s="24" t="e">
        <f>INDEX('Остатки по складам'!B:B,MATCH(B551,'Остатки по складам'!A:A,0))</f>
        <v>#N/A</v>
      </c>
      <c r="N551" s="40">
        <f t="shared" si="245"/>
        <v>0</v>
      </c>
      <c r="O551" s="35">
        <f>SUMIF('Индекс локалицации'!A:A,'Тех отчет'!B551,'Индекс локалицации'!B:B)</f>
        <v>0</v>
      </c>
      <c r="P551" s="25" t="e">
        <f>AVERAGEIFS('Детализация отчётов'!W:W,'Детализация отчётов'!F:F,'Тех отчет'!B551,'Детализация отчётов'!J:J,"Продажа",'Детализация отчётов'!K:K,"Продажа")</f>
        <v>#DIV/0!</v>
      </c>
      <c r="Q551" s="23" t="e">
        <f>INDEX('Рейтинг по отзывам'!F:F,MATCH('Тех отчет'!B551,'Рейтинг по отзывам'!B:B,0))</f>
        <v>#N/A</v>
      </c>
      <c r="R551" s="26" t="e">
        <f>INDEX('рейтинг WB'!B:B,MATCH('Тех отчет'!B551,'рейтинг WB'!A:A,0))</f>
        <v>#N/A</v>
      </c>
      <c r="S551" s="27">
        <f>SUMIFS('Детализация отчётов'!AH:AH,'Детализация отчётов'!F:F,'Тех отчет'!B551,'Детализация отчётов'!J:J,"Продажа",'Детализация отчётов'!K:K,"Продажа")-SUMIFS('Детализация отчётов'!AH:AH,'Детализация отчётов'!F:F,'Тех отчет'!B551,'Детализация отчётов'!J:J,"Возврат",'Детализация отчётов'!K:K,"Возврат")</f>
        <v>0</v>
      </c>
      <c r="T551" s="23">
        <f>IFERROR(INDEX(Себестоимость!B:B,MATCH('Тех отчет'!B551,Себестоимость!A:A,0)),0)</f>
        <v>0</v>
      </c>
      <c r="U551" s="41" t="e">
        <f t="shared" si="246"/>
        <v>#DIV/0!</v>
      </c>
      <c r="V551" s="24">
        <f t="shared" si="247"/>
        <v>0</v>
      </c>
      <c r="W551" s="42">
        <f t="shared" si="248"/>
        <v>0</v>
      </c>
      <c r="X551" s="40" t="e">
        <f t="shared" si="249"/>
        <v>#DIV/0!</v>
      </c>
      <c r="Y551" s="23" t="e">
        <f>AVERAGEIFS('Детализация отчётов'!T:T,'Детализация отчётов'!F:F,'Тех отчет'!B551,'Детализация отчётов'!J:J,"Продажа",'Детализация отчётов'!K:K,"Продажа")</f>
        <v>#DIV/0!</v>
      </c>
      <c r="Z551" s="23">
        <f>SUMIF('Детализация отчётов'!F:F,'Тех отчет'!B551, 'Детализация отчётов'!AC:AC)</f>
        <v>0</v>
      </c>
    </row>
    <row r="552" spans="1:26">
      <c r="A552" s="23" t="s">
        <v>68</v>
      </c>
      <c r="B552" s="44" t="s">
        <v>693</v>
      </c>
      <c r="C552" s="24">
        <f>SUMIF(Продажи!F:F,'Тех отчет'!B552,Продажи!M:M)</f>
        <v>0</v>
      </c>
      <c r="D552" s="24">
        <f>SUMIF(Продажи!F:F,'Тех отчет'!B552,Продажи!L:L)</f>
        <v>0</v>
      </c>
      <c r="E552" s="24">
        <f>SUMIFS('Детализация отчётов'!T:T,'Детализация отчётов'!F:F,'Тех отчет'!B552,'Детализация отчётов'!J:J,"Продажа",'Детализация отчётов'!K:K,"Продажа")-SUMIFS('Детализация отчётов'!T:T,'Детализация отчётов'!F:F,'Тех отчет'!B552,'Детализация отчётов'!J:J,"Возврат",'Детализация отчётов'!K:K,"Возврат")</f>
        <v>0</v>
      </c>
      <c r="F552" s="24">
        <f>SUMIFS('Детализация отчётов'!N:N,'Детализация отчётов'!F:F,'Тех отчет'!B552,'Детализация отчётов'!J:J,"Продажа",'Детализация отчётов'!K:K,"Продажа")-SUMIFS('Детализация отчётов'!N:N,'Детализация отчётов'!F:F,'Тех отчет'!B552,'Детализация отчётов'!J:J,"Возврат",'Детализация отчётов'!K:K,"Возврат")</f>
        <v>0</v>
      </c>
      <c r="G552" s="24">
        <f>IFERROR(AVERAGEIFS('Детализация отчётов'!P:P,'Детализация отчётов'!F:F,'Тех отчет'!B552,'Детализация отчётов'!J:J,"Продажа",'Детализация отчётов'!K:K,"Продажа"),0)</f>
        <v>0</v>
      </c>
      <c r="H552" s="25" t="e">
        <f>INDEX('% выкупа'!B:B,MATCH(B552,'% выкупа'!A:A,0))</f>
        <v>#N/A</v>
      </c>
      <c r="I552" s="40">
        <f>IFERROR(INDEX(реклама!B:B,MATCH('Тех отчет'!B552,реклама!A:A,0)),0)</f>
        <v>0</v>
      </c>
      <c r="J552" s="24">
        <f>IFERROR(INDEX('Сумма по хранению'!B:B,MATCH(B552,'Сумма по хранению'!A:A,0)),0)</f>
        <v>0</v>
      </c>
      <c r="K552" s="24">
        <f>SUMIF('Детализация отчётов'!F:F,'Тех отчет'!B552, 'Детализация отчётов'!AK:AK)</f>
        <v>0</v>
      </c>
      <c r="L552" s="40" t="e">
        <f t="shared" si="244"/>
        <v>#DIV/0!</v>
      </c>
      <c r="M552" s="24" t="e">
        <f>INDEX('Остатки по складам'!B:B,MATCH(B552,'Остатки по складам'!A:A,0))</f>
        <v>#N/A</v>
      </c>
      <c r="N552" s="40">
        <f t="shared" si="245"/>
        <v>0</v>
      </c>
      <c r="O552" s="35">
        <f>SUMIF('Индекс локалицации'!A:A,'Тех отчет'!B552,'Индекс локалицации'!B:B)</f>
        <v>0</v>
      </c>
      <c r="P552" s="25" t="e">
        <f>AVERAGEIFS('Детализация отчётов'!W:W,'Детализация отчётов'!F:F,'Тех отчет'!B552,'Детализация отчётов'!J:J,"Продажа",'Детализация отчётов'!K:K,"Продажа")</f>
        <v>#DIV/0!</v>
      </c>
      <c r="Q552" s="23" t="e">
        <f>INDEX('Рейтинг по отзывам'!F:F,MATCH('Тех отчет'!B552,'Рейтинг по отзывам'!B:B,0))</f>
        <v>#N/A</v>
      </c>
      <c r="R552" s="26" t="e">
        <f>INDEX('рейтинг WB'!B:B,MATCH('Тех отчет'!B552,'рейтинг WB'!A:A,0))</f>
        <v>#N/A</v>
      </c>
      <c r="S552" s="27">
        <f>SUMIFS('Детализация отчётов'!AH:AH,'Детализация отчётов'!F:F,'Тех отчет'!B552,'Детализация отчётов'!J:J,"Продажа",'Детализация отчётов'!K:K,"Продажа")-SUMIFS('Детализация отчётов'!AH:AH,'Детализация отчётов'!F:F,'Тех отчет'!B552,'Детализация отчётов'!J:J,"Возврат",'Детализация отчётов'!K:K,"Возврат")</f>
        <v>0</v>
      </c>
      <c r="T552" s="23">
        <f>IFERROR(INDEX(Себестоимость!B:B,MATCH('Тех отчет'!B552,Себестоимость!A:A,0)),0)</f>
        <v>0</v>
      </c>
      <c r="U552" s="41" t="e">
        <f t="shared" si="246"/>
        <v>#DIV/0!</v>
      </c>
      <c r="V552" s="24">
        <f t="shared" si="247"/>
        <v>0</v>
      </c>
      <c r="W552" s="42">
        <f t="shared" si="248"/>
        <v>0</v>
      </c>
      <c r="X552" s="40" t="e">
        <f t="shared" si="249"/>
        <v>#DIV/0!</v>
      </c>
      <c r="Y552" s="23" t="e">
        <f>AVERAGEIFS('Детализация отчётов'!T:T,'Детализация отчётов'!F:F,'Тех отчет'!B552,'Детализация отчётов'!J:J,"Продажа",'Детализация отчётов'!K:K,"Продажа")</f>
        <v>#DIV/0!</v>
      </c>
      <c r="Z552" s="23">
        <f>SUMIF('Детализация отчётов'!F:F,'Тех отчет'!B552, 'Детализация отчётов'!AC:AC)</f>
        <v>0</v>
      </c>
    </row>
    <row r="553" spans="1:26">
      <c r="A553" s="29" t="s">
        <v>71</v>
      </c>
      <c r="B553" s="44" t="s">
        <v>694</v>
      </c>
      <c r="C553" s="24">
        <f>SUMIF(Продажи!F:F,'Тех отчет'!B553,Продажи!M:M)</f>
        <v>0</v>
      </c>
      <c r="D553" s="24">
        <f>SUMIF(Продажи!F:F,'Тех отчет'!B553,Продажи!L:L)</f>
        <v>0</v>
      </c>
      <c r="E553" s="24">
        <f>SUMIFS('Детализация отчётов'!T:T,'Детализация отчётов'!F:F,'Тех отчет'!B553,'Детализация отчётов'!J:J,"Продажа",'Детализация отчётов'!K:K,"Продажа")-SUMIFS('Детализация отчётов'!T:T,'Детализация отчётов'!F:F,'Тех отчет'!B553,'Детализация отчётов'!J:J,"Возврат",'Детализация отчётов'!K:K,"Возврат")</f>
        <v>0</v>
      </c>
      <c r="F553" s="24">
        <f>SUMIFS('Детализация отчётов'!N:N,'Детализация отчётов'!F:F,'Тех отчет'!B553,'Детализация отчётов'!J:J,"Продажа",'Детализация отчётов'!K:K,"Продажа")-SUMIFS('Детализация отчётов'!N:N,'Детализация отчётов'!F:F,'Тех отчет'!B553,'Детализация отчётов'!J:J,"Возврат",'Детализация отчётов'!K:K,"Возврат")</f>
        <v>0</v>
      </c>
      <c r="G553" s="24">
        <f>IFERROR(AVERAGEIFS('Детализация отчётов'!P:P,'Детализация отчётов'!F:F,'Тех отчет'!B553,'Детализация отчётов'!J:J,"Продажа",'Детализация отчётов'!K:K,"Продажа"),0)</f>
        <v>0</v>
      </c>
      <c r="H553" s="25" t="e">
        <f>INDEX('% выкупа'!B:B,MATCH(B553,'% выкупа'!A:A,0))</f>
        <v>#N/A</v>
      </c>
      <c r="I553" s="40">
        <f>IFERROR(INDEX(реклама!B:B,MATCH('Тех отчет'!B553,реклама!A:A,0)),0)</f>
        <v>0</v>
      </c>
      <c r="J553" s="24">
        <f>IFERROR(INDEX('Сумма по хранению'!B:B,MATCH(B553,'Сумма по хранению'!A:A,0)),0)</f>
        <v>0</v>
      </c>
      <c r="K553" s="24">
        <f>SUMIF('Детализация отчётов'!F:F,'Тех отчет'!B553, 'Детализация отчётов'!AK:AK)</f>
        <v>0</v>
      </c>
      <c r="L553" s="40" t="e">
        <f t="shared" si="244"/>
        <v>#DIV/0!</v>
      </c>
      <c r="M553" s="24" t="e">
        <f>INDEX('Остатки по складам'!B:B,MATCH(B553,'Остатки по складам'!A:A,0))</f>
        <v>#N/A</v>
      </c>
      <c r="N553" s="40">
        <f t="shared" si="245"/>
        <v>0</v>
      </c>
      <c r="O553" s="35">
        <f>SUMIF('Индекс локалицации'!A:A,'Тех отчет'!B553,'Индекс локалицации'!B:B)</f>
        <v>0</v>
      </c>
      <c r="P553" s="25" t="e">
        <f>AVERAGEIFS('Детализация отчётов'!W:W,'Детализация отчётов'!F:F,'Тех отчет'!B553,'Детализация отчётов'!J:J,"Продажа",'Детализация отчётов'!K:K,"Продажа")</f>
        <v>#DIV/0!</v>
      </c>
      <c r="Q553" s="23" t="e">
        <f>INDEX('Рейтинг по отзывам'!F:F,MATCH('Тех отчет'!B553,'Рейтинг по отзывам'!B:B,0))</f>
        <v>#N/A</v>
      </c>
      <c r="R553" s="26" t="e">
        <f>INDEX('рейтинг WB'!B:B,MATCH('Тех отчет'!B553,'рейтинг WB'!A:A,0))</f>
        <v>#N/A</v>
      </c>
      <c r="S553" s="27">
        <f>SUMIFS('Детализация отчётов'!AH:AH,'Детализация отчётов'!F:F,'Тех отчет'!B553,'Детализация отчётов'!J:J,"Продажа",'Детализация отчётов'!K:K,"Продажа")-SUMIFS('Детализация отчётов'!AH:AH,'Детализация отчётов'!F:F,'Тех отчет'!B553,'Детализация отчётов'!J:J,"Возврат",'Детализация отчётов'!K:K,"Возврат")</f>
        <v>0</v>
      </c>
      <c r="T553" s="23">
        <f>IFERROR(INDEX(Себестоимость!B:B,MATCH('Тех отчет'!B553,Себестоимость!A:A,0)),0)</f>
        <v>0</v>
      </c>
      <c r="U553" s="41" t="e">
        <f t="shared" si="246"/>
        <v>#DIV/0!</v>
      </c>
      <c r="V553" s="24">
        <f t="shared" si="247"/>
        <v>0</v>
      </c>
      <c r="W553" s="42">
        <f t="shared" si="248"/>
        <v>0</v>
      </c>
      <c r="X553" s="40" t="e">
        <f t="shared" si="249"/>
        <v>#DIV/0!</v>
      </c>
      <c r="Y553" s="23" t="e">
        <f>AVERAGEIFS('Детализация отчётов'!T:T,'Детализация отчётов'!F:F,'Тех отчет'!B553,'Детализация отчётов'!J:J,"Продажа",'Детализация отчётов'!K:K,"Продажа")</f>
        <v>#DIV/0!</v>
      </c>
      <c r="Z553" s="23">
        <f>SUMIF('Детализация отчётов'!F:F,'Тех отчет'!B553, 'Детализация отчётов'!AC:AC)</f>
        <v>0</v>
      </c>
    </row>
    <row r="554" spans="1:26">
      <c r="A554" s="23"/>
      <c r="B554" s="44" t="s">
        <v>695</v>
      </c>
      <c r="C554" s="24">
        <f>SUMIF(Продажи!F:F,'Тех отчет'!B554,Продажи!M:M)</f>
        <v>0</v>
      </c>
      <c r="D554" s="24">
        <f>SUMIF(Продажи!F:F,'Тех отчет'!B554,Продажи!L:L)</f>
        <v>0</v>
      </c>
      <c r="E554" s="24">
        <f>SUMIFS('Детализация отчётов'!T:T,'Детализация отчётов'!F:F,'Тех отчет'!B554,'Детализация отчётов'!J:J,"Продажа",'Детализация отчётов'!K:K,"Продажа")-SUMIFS('Детализация отчётов'!T:T,'Детализация отчётов'!F:F,'Тех отчет'!B554,'Детализация отчётов'!J:J,"Возврат",'Детализация отчётов'!K:K,"Возврат")</f>
        <v>0</v>
      </c>
      <c r="F554" s="24">
        <f>SUMIFS('Детализация отчётов'!N:N,'Детализация отчётов'!F:F,'Тех отчет'!B554,'Детализация отчётов'!J:J,"Продажа",'Детализация отчётов'!K:K,"Продажа")-SUMIFS('Детализация отчётов'!N:N,'Детализация отчётов'!F:F,'Тех отчет'!B554,'Детализация отчётов'!J:J,"Возврат",'Детализация отчётов'!K:K,"Возврат")</f>
        <v>0</v>
      </c>
      <c r="G554" s="24">
        <f>IFERROR(AVERAGEIFS('Детализация отчётов'!P:P,'Детализация отчётов'!F:F,'Тех отчет'!B554,'Детализация отчётов'!J:J,"Продажа",'Детализация отчётов'!K:K,"Продажа"),0)</f>
        <v>0</v>
      </c>
      <c r="H554" s="25" t="e">
        <f>INDEX('% выкупа'!B:B,MATCH(B554,'% выкупа'!A:A,0))</f>
        <v>#N/A</v>
      </c>
      <c r="I554" s="40">
        <f>IFERROR(INDEX(реклама!B:B,MATCH('Тех отчет'!B554,реклама!A:A,0)),0)</f>
        <v>0</v>
      </c>
      <c r="J554" s="24">
        <f>IFERROR(INDEX('Сумма по хранению'!B:B,MATCH(B554,'Сумма по хранению'!A:A,0)),0)</f>
        <v>0</v>
      </c>
      <c r="K554" s="24">
        <f>SUMIF('Детализация отчётов'!F:F,'Тех отчет'!B554, 'Детализация отчётов'!AK:AK)</f>
        <v>0</v>
      </c>
      <c r="L554" s="40" t="e">
        <f t="shared" si="244"/>
        <v>#DIV/0!</v>
      </c>
      <c r="M554" s="24" t="e">
        <f>INDEX('Остатки по складам'!B:B,MATCH(B554,'Остатки по складам'!A:A,0))</f>
        <v>#N/A</v>
      </c>
      <c r="N554" s="40">
        <f t="shared" si="245"/>
        <v>0</v>
      </c>
      <c r="O554" s="35">
        <f>SUMIF('Индекс локалицации'!A:A,'Тех отчет'!B554,'Индекс локалицации'!B:B)</f>
        <v>0</v>
      </c>
      <c r="P554" s="25" t="e">
        <f>AVERAGEIFS('Детализация отчётов'!W:W,'Детализация отчётов'!F:F,'Тех отчет'!B554,'Детализация отчётов'!J:J,"Продажа",'Детализация отчётов'!K:K,"Продажа")</f>
        <v>#DIV/0!</v>
      </c>
      <c r="Q554" s="23" t="e">
        <f>INDEX('Рейтинг по отзывам'!F:F,MATCH('Тех отчет'!B554,'Рейтинг по отзывам'!B:B,0))</f>
        <v>#N/A</v>
      </c>
      <c r="R554" s="26" t="e">
        <f>INDEX('рейтинг WB'!B:B,MATCH('Тех отчет'!B554,'рейтинг WB'!A:A,0))</f>
        <v>#N/A</v>
      </c>
      <c r="S554" s="27">
        <f>SUMIFS('Детализация отчётов'!AH:AH,'Детализация отчётов'!F:F,'Тех отчет'!B554,'Детализация отчётов'!J:J,"Продажа",'Детализация отчётов'!K:K,"Продажа")-SUMIFS('Детализация отчётов'!AH:AH,'Детализация отчётов'!F:F,'Тех отчет'!B554,'Детализация отчётов'!J:J,"Возврат",'Детализация отчётов'!K:K,"Возврат")</f>
        <v>0</v>
      </c>
      <c r="T554" s="23">
        <f>IFERROR(INDEX(Себестоимость!B:B,MATCH('Тех отчет'!B554,Себестоимость!A:A,0)),0)</f>
        <v>0</v>
      </c>
      <c r="U554" s="41" t="e">
        <f t="shared" si="246"/>
        <v>#DIV/0!</v>
      </c>
      <c r="V554" s="24">
        <f t="shared" si="247"/>
        <v>0</v>
      </c>
      <c r="W554" s="42">
        <f t="shared" si="248"/>
        <v>0</v>
      </c>
      <c r="X554" s="40" t="e">
        <f t="shared" si="249"/>
        <v>#DIV/0!</v>
      </c>
      <c r="Y554" s="23" t="e">
        <f>AVERAGEIFS('Детализация отчётов'!T:T,'Детализация отчётов'!F:F,'Тех отчет'!B554,'Детализация отчётов'!J:J,"Продажа",'Детализация отчётов'!K:K,"Продажа")</f>
        <v>#DIV/0!</v>
      </c>
      <c r="Z554" s="23">
        <f>SUMIF('Детализация отчётов'!F:F,'Тех отчет'!B554, 'Детализация отчётов'!AC:AC)</f>
        <v>0</v>
      </c>
    </row>
    <row r="555" spans="1:26">
      <c r="A555" s="23" t="s">
        <v>627</v>
      </c>
      <c r="B555" s="44" t="s">
        <v>696</v>
      </c>
      <c r="C555" s="24">
        <f>SUMIF(Продажи!F:F,'Тех отчет'!B555,Продажи!M:M)</f>
        <v>0</v>
      </c>
      <c r="D555" s="24">
        <f>SUMIF(Продажи!F:F,'Тех отчет'!B555,Продажи!L:L)</f>
        <v>0</v>
      </c>
      <c r="E555" s="24">
        <f>SUMIFS('Детализация отчётов'!T:T,'Детализация отчётов'!F:F,'Тех отчет'!B555,'Детализация отчётов'!J:J,"Продажа",'Детализация отчётов'!K:K,"Продажа")-SUMIFS('Детализация отчётов'!T:T,'Детализация отчётов'!F:F,'Тех отчет'!B555,'Детализация отчётов'!J:J,"Возврат",'Детализация отчётов'!K:K,"Возврат")</f>
        <v>0</v>
      </c>
      <c r="F555" s="24">
        <f>SUMIFS('Детализация отчётов'!N:N,'Детализация отчётов'!F:F,'Тех отчет'!B555,'Детализация отчётов'!J:J,"Продажа",'Детализация отчётов'!K:K,"Продажа")-SUMIFS('Детализация отчётов'!N:N,'Детализация отчётов'!F:F,'Тех отчет'!B555,'Детализация отчётов'!J:J,"Возврат",'Детализация отчётов'!K:K,"Возврат")</f>
        <v>0</v>
      </c>
      <c r="G555" s="24">
        <f>IFERROR(AVERAGEIFS('Детализация отчётов'!P:P,'Детализация отчётов'!F:F,'Тех отчет'!B555,'Детализация отчётов'!J:J,"Продажа",'Детализация отчётов'!K:K,"Продажа"),0)</f>
        <v>0</v>
      </c>
      <c r="H555" s="25" t="e">
        <f>INDEX('% выкупа'!B:B,MATCH(B555,'% выкупа'!A:A,0))</f>
        <v>#N/A</v>
      </c>
      <c r="I555" s="40">
        <f>IFERROR(INDEX(реклама!B:B,MATCH('Тех отчет'!B555,реклама!A:A,0)),0)</f>
        <v>0</v>
      </c>
      <c r="J555" s="24">
        <f>IFERROR(INDEX('Сумма по хранению'!B:B,MATCH(B555,'Сумма по хранению'!A:A,0)),0)</f>
        <v>0</v>
      </c>
      <c r="K555" s="24">
        <f>SUMIF('Детализация отчётов'!F:F,'Тех отчет'!B555, 'Детализация отчётов'!AK:AK)</f>
        <v>0</v>
      </c>
      <c r="L555" s="40" t="e">
        <f t="shared" si="244"/>
        <v>#DIV/0!</v>
      </c>
      <c r="M555" s="24" t="e">
        <f>INDEX('Остатки по складам'!B:B,MATCH(B555,'Остатки по складам'!A:A,0))</f>
        <v>#N/A</v>
      </c>
      <c r="N555" s="40">
        <f t="shared" si="245"/>
        <v>0</v>
      </c>
      <c r="O555" s="35">
        <f>SUMIF('Индекс локалицации'!A:A,'Тех отчет'!B555,'Индекс локалицации'!B:B)</f>
        <v>0</v>
      </c>
      <c r="P555" s="25" t="e">
        <f>AVERAGEIFS('Детализация отчётов'!W:W,'Детализация отчётов'!F:F,'Тех отчет'!B555,'Детализация отчётов'!J:J,"Продажа",'Детализация отчётов'!K:K,"Продажа")</f>
        <v>#DIV/0!</v>
      </c>
      <c r="Q555" s="23" t="e">
        <f>INDEX('Рейтинг по отзывам'!F:F,MATCH('Тех отчет'!B555,'Рейтинг по отзывам'!B:B,0))</f>
        <v>#N/A</v>
      </c>
      <c r="R555" s="26" t="e">
        <f>INDEX('рейтинг WB'!B:B,MATCH('Тех отчет'!B555,'рейтинг WB'!A:A,0))</f>
        <v>#N/A</v>
      </c>
      <c r="S555" s="27">
        <f>SUMIFS('Детализация отчётов'!AH:AH,'Детализация отчётов'!F:F,'Тех отчет'!B555,'Детализация отчётов'!J:J,"Продажа",'Детализация отчётов'!K:K,"Продажа")-SUMIFS('Детализация отчётов'!AH:AH,'Детализация отчётов'!F:F,'Тех отчет'!B555,'Детализация отчётов'!J:J,"Возврат",'Детализация отчётов'!K:K,"Возврат")</f>
        <v>0</v>
      </c>
      <c r="T555" s="23">
        <f>IFERROR(INDEX(Себестоимость!B:B,MATCH('Тех отчет'!B555,Себестоимость!A:A,0)),0)</f>
        <v>0</v>
      </c>
      <c r="U555" s="41" t="e">
        <f t="shared" si="246"/>
        <v>#DIV/0!</v>
      </c>
      <c r="V555" s="24">
        <f t="shared" si="247"/>
        <v>0</v>
      </c>
      <c r="W555" s="42">
        <f t="shared" si="248"/>
        <v>0</v>
      </c>
      <c r="X555" s="40" t="e">
        <f t="shared" si="249"/>
        <v>#DIV/0!</v>
      </c>
      <c r="Y555" s="23" t="e">
        <f>AVERAGEIFS('Детализация отчётов'!T:T,'Детализация отчётов'!F:F,'Тех отчет'!B555,'Детализация отчётов'!J:J,"Продажа",'Детализация отчётов'!K:K,"Продажа")</f>
        <v>#DIV/0!</v>
      </c>
      <c r="Z555" s="23">
        <f>SUMIF('Детализация отчётов'!F:F,'Тех отчет'!B555, 'Детализация отчётов'!AC:AC)</f>
        <v>0</v>
      </c>
    </row>
    <row r="556" spans="1:26">
      <c r="A556" s="23" t="s">
        <v>627</v>
      </c>
      <c r="B556" s="44" t="s">
        <v>697</v>
      </c>
      <c r="C556" s="24">
        <f>SUMIF(Продажи!F:F,'Тех отчет'!B556,Продажи!M:M)</f>
        <v>0</v>
      </c>
      <c r="D556" s="24">
        <f>SUMIF(Продажи!F:F,'Тех отчет'!B556,Продажи!L:L)</f>
        <v>0</v>
      </c>
      <c r="E556" s="24">
        <f>SUMIFS('Детализация отчётов'!T:T,'Детализация отчётов'!F:F,'Тех отчет'!B556,'Детализация отчётов'!J:J,"Продажа",'Детализация отчётов'!K:K,"Продажа")-SUMIFS('Детализация отчётов'!T:T,'Детализация отчётов'!F:F,'Тех отчет'!B556,'Детализация отчётов'!J:J,"Возврат",'Детализация отчётов'!K:K,"Возврат")</f>
        <v>0</v>
      </c>
      <c r="F556" s="24">
        <f>SUMIFS('Детализация отчётов'!N:N,'Детализация отчётов'!F:F,'Тех отчет'!B556,'Детализация отчётов'!J:J,"Продажа",'Детализация отчётов'!K:K,"Продажа")-SUMIFS('Детализация отчётов'!N:N,'Детализация отчётов'!F:F,'Тех отчет'!B556,'Детализация отчётов'!J:J,"Возврат",'Детализация отчётов'!K:K,"Возврат")</f>
        <v>0</v>
      </c>
      <c r="G556" s="24">
        <f>IFERROR(AVERAGEIFS('Детализация отчётов'!P:P,'Детализация отчётов'!F:F,'Тех отчет'!B556,'Детализация отчётов'!J:J,"Продажа",'Детализация отчётов'!K:K,"Продажа"),0)</f>
        <v>0</v>
      </c>
      <c r="H556" s="25" t="e">
        <f>INDEX('% выкупа'!B:B,MATCH(B556,'% выкупа'!A:A,0))</f>
        <v>#N/A</v>
      </c>
      <c r="I556" s="40">
        <f>IFERROR(INDEX(реклама!B:B,MATCH('Тех отчет'!B556,реклама!A:A,0)),0)</f>
        <v>0</v>
      </c>
      <c r="J556" s="24">
        <f>IFERROR(INDEX('Сумма по хранению'!B:B,MATCH(B556,'Сумма по хранению'!A:A,0)),0)</f>
        <v>0</v>
      </c>
      <c r="K556" s="24">
        <f>SUMIF('Детализация отчётов'!F:F,'Тех отчет'!B556, 'Детализация отчётов'!AK:AK)</f>
        <v>0</v>
      </c>
      <c r="L556" s="40" t="e">
        <f t="shared" si="244"/>
        <v>#DIV/0!</v>
      </c>
      <c r="M556" s="24" t="e">
        <f>INDEX('Остатки по складам'!B:B,MATCH(B556,'Остатки по складам'!A:A,0))</f>
        <v>#N/A</v>
      </c>
      <c r="N556" s="40">
        <f t="shared" si="245"/>
        <v>0</v>
      </c>
      <c r="O556" s="35">
        <f>SUMIF('Индекс локалицации'!A:A,'Тех отчет'!B556,'Индекс локалицации'!B:B)</f>
        <v>0</v>
      </c>
      <c r="P556" s="25" t="e">
        <f>AVERAGEIFS('Детализация отчётов'!W:W,'Детализация отчётов'!F:F,'Тех отчет'!B556,'Детализация отчётов'!J:J,"Продажа",'Детализация отчётов'!K:K,"Продажа")</f>
        <v>#DIV/0!</v>
      </c>
      <c r="Q556" s="23" t="e">
        <f>INDEX('Рейтинг по отзывам'!F:F,MATCH('Тех отчет'!B556,'Рейтинг по отзывам'!B:B,0))</f>
        <v>#N/A</v>
      </c>
      <c r="R556" s="26" t="e">
        <f>INDEX('рейтинг WB'!B:B,MATCH('Тех отчет'!B556,'рейтинг WB'!A:A,0))</f>
        <v>#N/A</v>
      </c>
      <c r="S556" s="27">
        <f>SUMIFS('Детализация отчётов'!AH:AH,'Детализация отчётов'!F:F,'Тех отчет'!B556,'Детализация отчётов'!J:J,"Продажа",'Детализация отчётов'!K:K,"Продажа")-SUMIFS('Детализация отчётов'!AH:AH,'Детализация отчётов'!F:F,'Тех отчет'!B556,'Детализация отчётов'!J:J,"Возврат",'Детализация отчётов'!K:K,"Возврат")</f>
        <v>0</v>
      </c>
      <c r="T556" s="23">
        <f>IFERROR(INDEX(Себестоимость!B:B,MATCH('Тех отчет'!B556,Себестоимость!A:A,0)),0)</f>
        <v>0</v>
      </c>
      <c r="U556" s="41" t="e">
        <f t="shared" si="246"/>
        <v>#DIV/0!</v>
      </c>
      <c r="V556" s="24">
        <f t="shared" si="247"/>
        <v>0</v>
      </c>
      <c r="W556" s="42">
        <f t="shared" si="248"/>
        <v>0</v>
      </c>
      <c r="X556" s="40" t="e">
        <f t="shared" si="249"/>
        <v>#DIV/0!</v>
      </c>
      <c r="Y556" s="23" t="e">
        <f>AVERAGEIFS('Детализация отчётов'!T:T,'Детализация отчётов'!F:F,'Тех отчет'!B556,'Детализация отчётов'!J:J,"Продажа",'Детализация отчётов'!K:K,"Продажа")</f>
        <v>#DIV/0!</v>
      </c>
      <c r="Z556" s="23">
        <f>SUMIF('Детализация отчётов'!F:F,'Тех отчет'!B556, 'Детализация отчётов'!AC:AC)</f>
        <v>0</v>
      </c>
    </row>
    <row r="557" spans="1:26">
      <c r="A557" s="23" t="s">
        <v>39</v>
      </c>
      <c r="B557" s="44" t="s">
        <v>698</v>
      </c>
      <c r="C557" s="24">
        <f>SUMIF(Продажи!F:F,'Тех отчет'!B557,Продажи!M:M)</f>
        <v>0</v>
      </c>
      <c r="D557" s="24">
        <f>SUMIF(Продажи!F:F,'Тех отчет'!B557,Продажи!L:L)</f>
        <v>0</v>
      </c>
      <c r="E557" s="24">
        <f>SUMIFS('Детализация отчётов'!T:T,'Детализация отчётов'!F:F,'Тех отчет'!B557,'Детализация отчётов'!J:J,"Продажа",'Детализация отчётов'!K:K,"Продажа")-SUMIFS('Детализация отчётов'!T:T,'Детализация отчётов'!F:F,'Тех отчет'!B557,'Детализация отчётов'!J:J,"Возврат",'Детализация отчётов'!K:K,"Возврат")</f>
        <v>0</v>
      </c>
      <c r="F557" s="24">
        <f>SUMIFS('Детализация отчётов'!N:N,'Детализация отчётов'!F:F,'Тех отчет'!B557,'Детализация отчётов'!J:J,"Продажа",'Детализация отчётов'!K:K,"Продажа")-SUMIFS('Детализация отчётов'!N:N,'Детализация отчётов'!F:F,'Тех отчет'!B557,'Детализация отчётов'!J:J,"Возврат",'Детализация отчётов'!K:K,"Возврат")</f>
        <v>0</v>
      </c>
      <c r="G557" s="24">
        <f>IFERROR(AVERAGEIFS('Детализация отчётов'!P:P,'Детализация отчётов'!F:F,'Тех отчет'!B557,'Детализация отчётов'!J:J,"Продажа",'Детализация отчётов'!K:K,"Продажа"),0)</f>
        <v>0</v>
      </c>
      <c r="H557" s="25" t="e">
        <f>INDEX('% выкупа'!B:B,MATCH(B557,'% выкупа'!A:A,0))</f>
        <v>#N/A</v>
      </c>
      <c r="I557" s="40">
        <f>IFERROR(INDEX(реклама!B:B,MATCH('Тех отчет'!B557,реклама!A:A,0)),0)</f>
        <v>0</v>
      </c>
      <c r="J557" s="24">
        <f>IFERROR(INDEX('Сумма по хранению'!B:B,MATCH(B557,'Сумма по хранению'!A:A,0)),0)</f>
        <v>0</v>
      </c>
      <c r="K557" s="24">
        <f>SUMIF('Детализация отчётов'!F:F,'Тех отчет'!B557, 'Детализация отчётов'!AK:AK)</f>
        <v>0</v>
      </c>
      <c r="L557" s="40" t="e">
        <f t="shared" ref="L557:L580" si="250">K557/F557</f>
        <v>#DIV/0!</v>
      </c>
      <c r="M557" s="24" t="e">
        <f>INDEX('Остатки по складам'!B:B,MATCH(B557,'Остатки по складам'!A:A,0))</f>
        <v>#N/A</v>
      </c>
      <c r="N557" s="40">
        <f t="shared" ref="N557:N580" si="251">IFERROR(M557/F557*7,0)</f>
        <v>0</v>
      </c>
      <c r="O557" s="35">
        <f>SUMIF('Индекс локалицации'!A:A,'Тех отчет'!B557,'Индекс локалицации'!B:B)</f>
        <v>0</v>
      </c>
      <c r="P557" s="25" t="e">
        <f>AVERAGEIFS('Детализация отчётов'!W:W,'Детализация отчётов'!F:F,'Тех отчет'!B557,'Детализация отчётов'!J:J,"Продажа",'Детализация отчётов'!K:K,"Продажа")</f>
        <v>#DIV/0!</v>
      </c>
      <c r="Q557" s="23" t="e">
        <f>INDEX('Рейтинг по отзывам'!F:F,MATCH('Тех отчет'!B557,'Рейтинг по отзывам'!B:B,0))</f>
        <v>#N/A</v>
      </c>
      <c r="R557" s="26" t="e">
        <f>INDEX('рейтинг WB'!B:B,MATCH('Тех отчет'!B557,'рейтинг WB'!A:A,0))</f>
        <v>#N/A</v>
      </c>
      <c r="S557" s="27">
        <f>SUMIFS('Детализация отчётов'!AH:AH,'Детализация отчётов'!F:F,'Тех отчет'!B557,'Детализация отчётов'!J:J,"Продажа",'Детализация отчётов'!K:K,"Продажа")-SUMIFS('Детализация отчётов'!AH:AH,'Детализация отчётов'!F:F,'Тех отчет'!B557,'Детализация отчётов'!J:J,"Возврат",'Детализация отчётов'!K:K,"Возврат")</f>
        <v>0</v>
      </c>
      <c r="T557" s="23">
        <f>IFERROR(INDEX(Себестоимость!B:B,MATCH('Тех отчет'!B557,Себестоимость!A:A,0)),0)</f>
        <v>0</v>
      </c>
      <c r="U557" s="41" t="e">
        <f t="shared" ref="U557:U580" si="252">V557/E557</f>
        <v>#DIV/0!</v>
      </c>
      <c r="V557" s="24">
        <f t="shared" ref="V557:V580" si="253">IFERROR(S557-I557-J557-K557-T557*F557-W557-Z557,0)</f>
        <v>0</v>
      </c>
      <c r="W557" s="42">
        <f t="shared" ref="W557:W580" si="254">(G557*F557)*$W$2</f>
        <v>0</v>
      </c>
      <c r="X557" s="40" t="e">
        <f t="shared" ref="X557:X580" si="255">V557/F557</f>
        <v>#DIV/0!</v>
      </c>
      <c r="Y557" s="23" t="e">
        <f>AVERAGEIFS('Детализация отчётов'!T:T,'Детализация отчётов'!F:F,'Тех отчет'!B557,'Детализация отчётов'!J:J,"Продажа",'Детализация отчётов'!K:K,"Продажа")</f>
        <v>#DIV/0!</v>
      </c>
      <c r="Z557" s="23">
        <f>SUMIF('Детализация отчётов'!F:F,'Тех отчет'!B557, 'Детализация отчётов'!AC:AC)</f>
        <v>0</v>
      </c>
    </row>
    <row r="558" spans="1:26">
      <c r="A558" s="23" t="s">
        <v>39</v>
      </c>
      <c r="B558" s="44" t="s">
        <v>699</v>
      </c>
      <c r="C558" s="24">
        <f>SUMIF(Продажи!F:F,'Тех отчет'!B558,Продажи!M:M)</f>
        <v>0</v>
      </c>
      <c r="D558" s="24">
        <f>SUMIF(Продажи!F:F,'Тех отчет'!B558,Продажи!L:L)</f>
        <v>0</v>
      </c>
      <c r="E558" s="24">
        <f>SUMIFS('Детализация отчётов'!T:T,'Детализация отчётов'!F:F,'Тех отчет'!B558,'Детализация отчётов'!J:J,"Продажа",'Детализация отчётов'!K:K,"Продажа")-SUMIFS('Детализация отчётов'!T:T,'Детализация отчётов'!F:F,'Тех отчет'!B558,'Детализация отчётов'!J:J,"Возврат",'Детализация отчётов'!K:K,"Возврат")</f>
        <v>0</v>
      </c>
      <c r="F558" s="24">
        <f>SUMIFS('Детализация отчётов'!N:N,'Детализация отчётов'!F:F,'Тех отчет'!B558,'Детализация отчётов'!J:J,"Продажа",'Детализация отчётов'!K:K,"Продажа")-SUMIFS('Детализация отчётов'!N:N,'Детализация отчётов'!F:F,'Тех отчет'!B558,'Детализация отчётов'!J:J,"Возврат",'Детализация отчётов'!K:K,"Возврат")</f>
        <v>0</v>
      </c>
      <c r="G558" s="24">
        <f>IFERROR(AVERAGEIFS('Детализация отчётов'!P:P,'Детализация отчётов'!F:F,'Тех отчет'!B558,'Детализация отчётов'!J:J,"Продажа",'Детализация отчётов'!K:K,"Продажа"),0)</f>
        <v>0</v>
      </c>
      <c r="H558" s="25" t="e">
        <f>INDEX('% выкупа'!B:B,MATCH(B558,'% выкупа'!A:A,0))</f>
        <v>#N/A</v>
      </c>
      <c r="I558" s="40">
        <f>IFERROR(INDEX(реклама!B:B,MATCH('Тех отчет'!B558,реклама!A:A,0)),0)</f>
        <v>0</v>
      </c>
      <c r="J558" s="24">
        <f>IFERROR(INDEX('Сумма по хранению'!B:B,MATCH(B558,'Сумма по хранению'!A:A,0)),0)</f>
        <v>0</v>
      </c>
      <c r="K558" s="24">
        <f>SUMIF('Детализация отчётов'!F:F,'Тех отчет'!B558, 'Детализация отчётов'!AK:AK)</f>
        <v>0</v>
      </c>
      <c r="L558" s="40" t="e">
        <f t="shared" si="250"/>
        <v>#DIV/0!</v>
      </c>
      <c r="M558" s="24" t="e">
        <f>INDEX('Остатки по складам'!B:B,MATCH(B558,'Остатки по складам'!A:A,0))</f>
        <v>#N/A</v>
      </c>
      <c r="N558" s="40">
        <f t="shared" si="251"/>
        <v>0</v>
      </c>
      <c r="O558" s="35">
        <f>SUMIF('Индекс локалицации'!A:A,'Тех отчет'!B558,'Индекс локалицации'!B:B)</f>
        <v>0</v>
      </c>
      <c r="P558" s="25" t="e">
        <f>AVERAGEIFS('Детализация отчётов'!W:W,'Детализация отчётов'!F:F,'Тех отчет'!B558,'Детализация отчётов'!J:J,"Продажа",'Детализация отчётов'!K:K,"Продажа")</f>
        <v>#DIV/0!</v>
      </c>
      <c r="Q558" s="23" t="e">
        <f>INDEX('Рейтинг по отзывам'!F:F,MATCH('Тех отчет'!B558,'Рейтинг по отзывам'!B:B,0))</f>
        <v>#N/A</v>
      </c>
      <c r="R558" s="26" t="e">
        <f>INDEX('рейтинг WB'!B:B,MATCH('Тех отчет'!B558,'рейтинг WB'!A:A,0))</f>
        <v>#N/A</v>
      </c>
      <c r="S558" s="27">
        <f>SUMIFS('Детализация отчётов'!AH:AH,'Детализация отчётов'!F:F,'Тех отчет'!B558,'Детализация отчётов'!J:J,"Продажа",'Детализация отчётов'!K:K,"Продажа")-SUMIFS('Детализация отчётов'!AH:AH,'Детализация отчётов'!F:F,'Тех отчет'!B558,'Детализация отчётов'!J:J,"Возврат",'Детализация отчётов'!K:K,"Возврат")</f>
        <v>0</v>
      </c>
      <c r="T558" s="23">
        <f>IFERROR(INDEX(Себестоимость!B:B,MATCH('Тех отчет'!B558,Себестоимость!A:A,0)),0)</f>
        <v>0</v>
      </c>
      <c r="U558" s="41" t="e">
        <f t="shared" si="252"/>
        <v>#DIV/0!</v>
      </c>
      <c r="V558" s="24">
        <f t="shared" si="253"/>
        <v>0</v>
      </c>
      <c r="W558" s="42">
        <f t="shared" si="254"/>
        <v>0</v>
      </c>
      <c r="X558" s="40" t="e">
        <f t="shared" si="255"/>
        <v>#DIV/0!</v>
      </c>
      <c r="Y558" s="23" t="e">
        <f>AVERAGEIFS('Детализация отчётов'!T:T,'Детализация отчётов'!F:F,'Тех отчет'!B558,'Детализация отчётов'!J:J,"Продажа",'Детализация отчётов'!K:K,"Продажа")</f>
        <v>#DIV/0!</v>
      </c>
      <c r="Z558" s="23">
        <f>SUMIF('Детализация отчётов'!F:F,'Тех отчет'!B558, 'Детализация отчётов'!AC:AC)</f>
        <v>0</v>
      </c>
    </row>
    <row r="559" spans="1:26">
      <c r="A559" s="23" t="s">
        <v>39</v>
      </c>
      <c r="B559" s="44" t="s">
        <v>700</v>
      </c>
      <c r="C559" s="24">
        <f>SUMIF(Продажи!F:F,'Тех отчет'!B559,Продажи!M:M)</f>
        <v>0</v>
      </c>
      <c r="D559" s="24">
        <f>SUMIF(Продажи!F:F,'Тех отчет'!B559,Продажи!L:L)</f>
        <v>0</v>
      </c>
      <c r="E559" s="24">
        <f>SUMIFS('Детализация отчётов'!T:T,'Детализация отчётов'!F:F,'Тех отчет'!B559,'Детализация отчётов'!J:J,"Продажа",'Детализация отчётов'!K:K,"Продажа")-SUMIFS('Детализация отчётов'!T:T,'Детализация отчётов'!F:F,'Тех отчет'!B559,'Детализация отчётов'!J:J,"Возврат",'Детализация отчётов'!K:K,"Возврат")</f>
        <v>0</v>
      </c>
      <c r="F559" s="24">
        <f>SUMIFS('Детализация отчётов'!N:N,'Детализация отчётов'!F:F,'Тех отчет'!B559,'Детализация отчётов'!J:J,"Продажа",'Детализация отчётов'!K:K,"Продажа")-SUMIFS('Детализация отчётов'!N:N,'Детализация отчётов'!F:F,'Тех отчет'!B559,'Детализация отчётов'!J:J,"Возврат",'Детализация отчётов'!K:K,"Возврат")</f>
        <v>0</v>
      </c>
      <c r="G559" s="24">
        <f>IFERROR(AVERAGEIFS('Детализация отчётов'!P:P,'Детализация отчётов'!F:F,'Тех отчет'!B559,'Детализация отчётов'!J:J,"Продажа",'Детализация отчётов'!K:K,"Продажа"),0)</f>
        <v>0</v>
      </c>
      <c r="H559" s="25" t="e">
        <f>INDEX('% выкупа'!B:B,MATCH(B559,'% выкупа'!A:A,0))</f>
        <v>#N/A</v>
      </c>
      <c r="I559" s="40">
        <f>IFERROR(INDEX(реклама!B:B,MATCH('Тех отчет'!B559,реклама!A:A,0)),0)</f>
        <v>0</v>
      </c>
      <c r="J559" s="24">
        <f>IFERROR(INDEX('Сумма по хранению'!B:B,MATCH(B559,'Сумма по хранению'!A:A,0)),0)</f>
        <v>0</v>
      </c>
      <c r="K559" s="24">
        <f>SUMIF('Детализация отчётов'!F:F,'Тех отчет'!B559, 'Детализация отчётов'!AK:AK)</f>
        <v>0</v>
      </c>
      <c r="L559" s="40" t="e">
        <f t="shared" si="250"/>
        <v>#DIV/0!</v>
      </c>
      <c r="M559" s="24" t="e">
        <f>INDEX('Остатки по складам'!B:B,MATCH(B559,'Остатки по складам'!A:A,0))</f>
        <v>#N/A</v>
      </c>
      <c r="N559" s="40">
        <f t="shared" si="251"/>
        <v>0</v>
      </c>
      <c r="O559" s="35">
        <f>SUMIF('Индекс локалицации'!A:A,'Тех отчет'!B559,'Индекс локалицации'!B:B)</f>
        <v>0</v>
      </c>
      <c r="P559" s="25" t="e">
        <f>AVERAGEIFS('Детализация отчётов'!W:W,'Детализация отчётов'!F:F,'Тех отчет'!B559,'Детализация отчётов'!J:J,"Продажа",'Детализация отчётов'!K:K,"Продажа")</f>
        <v>#DIV/0!</v>
      </c>
      <c r="Q559" s="23" t="e">
        <f>INDEX('Рейтинг по отзывам'!F:F,MATCH('Тех отчет'!B559,'Рейтинг по отзывам'!B:B,0))</f>
        <v>#N/A</v>
      </c>
      <c r="R559" s="26" t="e">
        <f>INDEX('рейтинг WB'!B:B,MATCH('Тех отчет'!B559,'рейтинг WB'!A:A,0))</f>
        <v>#N/A</v>
      </c>
      <c r="S559" s="27">
        <f>SUMIFS('Детализация отчётов'!AH:AH,'Детализация отчётов'!F:F,'Тех отчет'!B559,'Детализация отчётов'!J:J,"Продажа",'Детализация отчётов'!K:K,"Продажа")-SUMIFS('Детализация отчётов'!AH:AH,'Детализация отчётов'!F:F,'Тех отчет'!B559,'Детализация отчётов'!J:J,"Возврат",'Детализация отчётов'!K:K,"Возврат")</f>
        <v>0</v>
      </c>
      <c r="T559" s="23">
        <f>IFERROR(INDEX(Себестоимость!B:B,MATCH('Тех отчет'!B559,Себестоимость!A:A,0)),0)</f>
        <v>0</v>
      </c>
      <c r="U559" s="41" t="e">
        <f t="shared" si="252"/>
        <v>#DIV/0!</v>
      </c>
      <c r="V559" s="24">
        <f t="shared" si="253"/>
        <v>0</v>
      </c>
      <c r="W559" s="42">
        <f t="shared" si="254"/>
        <v>0</v>
      </c>
      <c r="X559" s="40" t="e">
        <f t="shared" si="255"/>
        <v>#DIV/0!</v>
      </c>
      <c r="Y559" s="23" t="e">
        <f>AVERAGEIFS('Детализация отчётов'!T:T,'Детализация отчётов'!F:F,'Тех отчет'!B559,'Детализация отчётов'!J:J,"Продажа",'Детализация отчётов'!K:K,"Продажа")</f>
        <v>#DIV/0!</v>
      </c>
      <c r="Z559" s="23">
        <f>SUMIF('Детализация отчётов'!F:F,'Тех отчет'!B559, 'Детализация отчётов'!AC:AC)</f>
        <v>0</v>
      </c>
    </row>
    <row r="560" spans="1:26">
      <c r="A560" s="23" t="s">
        <v>39</v>
      </c>
      <c r="B560" s="44" t="s">
        <v>701</v>
      </c>
      <c r="C560" s="24">
        <f>SUMIF(Продажи!F:F,'Тех отчет'!B560,Продажи!M:M)</f>
        <v>0</v>
      </c>
      <c r="D560" s="24">
        <f>SUMIF(Продажи!F:F,'Тех отчет'!B560,Продажи!L:L)</f>
        <v>0</v>
      </c>
      <c r="E560" s="24">
        <f>SUMIFS('Детализация отчётов'!T:T,'Детализация отчётов'!F:F,'Тех отчет'!B560,'Детализация отчётов'!J:J,"Продажа",'Детализация отчётов'!K:K,"Продажа")-SUMIFS('Детализация отчётов'!T:T,'Детализация отчётов'!F:F,'Тех отчет'!B560,'Детализация отчётов'!J:J,"Возврат",'Детализация отчётов'!K:K,"Возврат")</f>
        <v>0</v>
      </c>
      <c r="F560" s="24">
        <f>SUMIFS('Детализация отчётов'!N:N,'Детализация отчётов'!F:F,'Тех отчет'!B560,'Детализация отчётов'!J:J,"Продажа",'Детализация отчётов'!K:K,"Продажа")-SUMIFS('Детализация отчётов'!N:N,'Детализация отчётов'!F:F,'Тех отчет'!B560,'Детализация отчётов'!J:J,"Возврат",'Детализация отчётов'!K:K,"Возврат")</f>
        <v>0</v>
      </c>
      <c r="G560" s="24">
        <f>IFERROR(AVERAGEIFS('Детализация отчётов'!P:P,'Детализация отчётов'!F:F,'Тех отчет'!B560,'Детализация отчётов'!J:J,"Продажа",'Детализация отчётов'!K:K,"Продажа"),0)</f>
        <v>0</v>
      </c>
      <c r="H560" s="25" t="e">
        <f>INDEX('% выкупа'!B:B,MATCH(B560,'% выкупа'!A:A,0))</f>
        <v>#N/A</v>
      </c>
      <c r="I560" s="40">
        <f>IFERROR(INDEX(реклама!B:B,MATCH('Тех отчет'!B560,реклама!A:A,0)),0)</f>
        <v>0</v>
      </c>
      <c r="J560" s="24">
        <f>IFERROR(INDEX('Сумма по хранению'!B:B,MATCH(B560,'Сумма по хранению'!A:A,0)),0)</f>
        <v>0</v>
      </c>
      <c r="K560" s="24">
        <f>SUMIF('Детализация отчётов'!F:F,'Тех отчет'!B560, 'Детализация отчётов'!AK:AK)</f>
        <v>0</v>
      </c>
      <c r="L560" s="40" t="e">
        <f t="shared" si="250"/>
        <v>#DIV/0!</v>
      </c>
      <c r="M560" s="24" t="e">
        <f>INDEX('Остатки по складам'!B:B,MATCH(B560,'Остатки по складам'!A:A,0))</f>
        <v>#N/A</v>
      </c>
      <c r="N560" s="40">
        <f t="shared" si="251"/>
        <v>0</v>
      </c>
      <c r="O560" s="35">
        <f>SUMIF('Индекс локалицации'!A:A,'Тех отчет'!B560,'Индекс локалицации'!B:B)</f>
        <v>0</v>
      </c>
      <c r="P560" s="25" t="e">
        <f>AVERAGEIFS('Детализация отчётов'!W:W,'Детализация отчётов'!F:F,'Тех отчет'!B560,'Детализация отчётов'!J:J,"Продажа",'Детализация отчётов'!K:K,"Продажа")</f>
        <v>#DIV/0!</v>
      </c>
      <c r="Q560" s="23" t="e">
        <f>INDEX('Рейтинг по отзывам'!F:F,MATCH('Тех отчет'!B560,'Рейтинг по отзывам'!B:B,0))</f>
        <v>#N/A</v>
      </c>
      <c r="R560" s="26" t="e">
        <f>INDEX('рейтинг WB'!B:B,MATCH('Тех отчет'!B560,'рейтинг WB'!A:A,0))</f>
        <v>#N/A</v>
      </c>
      <c r="S560" s="27">
        <f>SUMIFS('Детализация отчётов'!AH:AH,'Детализация отчётов'!F:F,'Тех отчет'!B560,'Детализация отчётов'!J:J,"Продажа",'Детализация отчётов'!K:K,"Продажа")-SUMIFS('Детализация отчётов'!AH:AH,'Детализация отчётов'!F:F,'Тех отчет'!B560,'Детализация отчётов'!J:J,"Возврат",'Детализация отчётов'!K:K,"Возврат")</f>
        <v>0</v>
      </c>
      <c r="T560" s="23">
        <f>IFERROR(INDEX(Себестоимость!B:B,MATCH('Тех отчет'!B560,Себестоимость!A:A,0)),0)</f>
        <v>0</v>
      </c>
      <c r="U560" s="41" t="e">
        <f t="shared" si="252"/>
        <v>#DIV/0!</v>
      </c>
      <c r="V560" s="24">
        <f t="shared" si="253"/>
        <v>0</v>
      </c>
      <c r="W560" s="42">
        <f t="shared" si="254"/>
        <v>0</v>
      </c>
      <c r="X560" s="40" t="e">
        <f t="shared" si="255"/>
        <v>#DIV/0!</v>
      </c>
      <c r="Y560" s="23" t="e">
        <f>AVERAGEIFS('Детализация отчётов'!T:T,'Детализация отчётов'!F:F,'Тех отчет'!B560,'Детализация отчётов'!J:J,"Продажа",'Детализация отчётов'!K:K,"Продажа")</f>
        <v>#DIV/0!</v>
      </c>
      <c r="Z560" s="23">
        <f>SUMIF('Детализация отчётов'!F:F,'Тех отчет'!B560, 'Детализация отчётов'!AC:AC)</f>
        <v>0</v>
      </c>
    </row>
    <row r="561" spans="1:26">
      <c r="A561" s="23" t="s">
        <v>39</v>
      </c>
      <c r="B561" s="44" t="s">
        <v>702</v>
      </c>
      <c r="C561" s="24">
        <f>SUMIF(Продажи!F:F,'Тех отчет'!B561,Продажи!M:M)</f>
        <v>0</v>
      </c>
      <c r="D561" s="24">
        <f>SUMIF(Продажи!F:F,'Тех отчет'!B561,Продажи!L:L)</f>
        <v>0</v>
      </c>
      <c r="E561" s="24">
        <f>SUMIFS('Детализация отчётов'!T:T,'Детализация отчётов'!F:F,'Тех отчет'!B561,'Детализация отчётов'!J:J,"Продажа",'Детализация отчётов'!K:K,"Продажа")-SUMIFS('Детализация отчётов'!T:T,'Детализация отчётов'!F:F,'Тех отчет'!B561,'Детализация отчётов'!J:J,"Возврат",'Детализация отчётов'!K:K,"Возврат")</f>
        <v>0</v>
      </c>
      <c r="F561" s="24">
        <f>SUMIFS('Детализация отчётов'!N:N,'Детализация отчётов'!F:F,'Тех отчет'!B561,'Детализация отчётов'!J:J,"Продажа",'Детализация отчётов'!K:K,"Продажа")-SUMIFS('Детализация отчётов'!N:N,'Детализация отчётов'!F:F,'Тех отчет'!B561,'Детализация отчётов'!J:J,"Возврат",'Детализация отчётов'!K:K,"Возврат")</f>
        <v>0</v>
      </c>
      <c r="G561" s="24">
        <f>IFERROR(AVERAGEIFS('Детализация отчётов'!P:P,'Детализация отчётов'!F:F,'Тех отчет'!B561,'Детализация отчётов'!J:J,"Продажа",'Детализация отчётов'!K:K,"Продажа"),0)</f>
        <v>0</v>
      </c>
      <c r="H561" s="25" t="e">
        <f>INDEX('% выкупа'!B:B,MATCH(B561,'% выкупа'!A:A,0))</f>
        <v>#N/A</v>
      </c>
      <c r="I561" s="40">
        <f>IFERROR(INDEX(реклама!B:B,MATCH('Тех отчет'!B561,реклама!A:A,0)),0)</f>
        <v>0</v>
      </c>
      <c r="J561" s="24">
        <f>IFERROR(INDEX('Сумма по хранению'!B:B,MATCH(B561,'Сумма по хранению'!A:A,0)),0)</f>
        <v>0</v>
      </c>
      <c r="K561" s="24">
        <f>SUMIF('Детализация отчётов'!F:F,'Тех отчет'!B561, 'Детализация отчётов'!AK:AK)</f>
        <v>0</v>
      </c>
      <c r="L561" s="40" t="e">
        <f t="shared" si="250"/>
        <v>#DIV/0!</v>
      </c>
      <c r="M561" s="24" t="e">
        <f>INDEX('Остатки по складам'!B:B,MATCH(B561,'Остатки по складам'!A:A,0))</f>
        <v>#N/A</v>
      </c>
      <c r="N561" s="40">
        <f t="shared" si="251"/>
        <v>0</v>
      </c>
      <c r="O561" s="35">
        <f>SUMIF('Индекс локалицации'!A:A,'Тех отчет'!B561,'Индекс локалицации'!B:B)</f>
        <v>0</v>
      </c>
      <c r="P561" s="25" t="e">
        <f>AVERAGEIFS('Детализация отчётов'!W:W,'Детализация отчётов'!F:F,'Тех отчет'!B561,'Детализация отчётов'!J:J,"Продажа",'Детализация отчётов'!K:K,"Продажа")</f>
        <v>#DIV/0!</v>
      </c>
      <c r="Q561" s="23" t="e">
        <f>INDEX('Рейтинг по отзывам'!F:F,MATCH('Тех отчет'!B561,'Рейтинг по отзывам'!B:B,0))</f>
        <v>#N/A</v>
      </c>
      <c r="R561" s="26" t="e">
        <f>INDEX('рейтинг WB'!B:B,MATCH('Тех отчет'!B561,'рейтинг WB'!A:A,0))</f>
        <v>#N/A</v>
      </c>
      <c r="S561" s="27">
        <f>SUMIFS('Детализация отчётов'!AH:AH,'Детализация отчётов'!F:F,'Тех отчет'!B561,'Детализация отчётов'!J:J,"Продажа",'Детализация отчётов'!K:K,"Продажа")-SUMIFS('Детализация отчётов'!AH:AH,'Детализация отчётов'!F:F,'Тех отчет'!B561,'Детализация отчётов'!J:J,"Возврат",'Детализация отчётов'!K:K,"Возврат")</f>
        <v>0</v>
      </c>
      <c r="T561" s="23">
        <f>IFERROR(INDEX(Себестоимость!B:B,MATCH('Тех отчет'!B561,Себестоимость!A:A,0)),0)</f>
        <v>0</v>
      </c>
      <c r="U561" s="41" t="e">
        <f t="shared" si="252"/>
        <v>#DIV/0!</v>
      </c>
      <c r="V561" s="24">
        <f t="shared" si="253"/>
        <v>0</v>
      </c>
      <c r="W561" s="42">
        <f t="shared" si="254"/>
        <v>0</v>
      </c>
      <c r="X561" s="40" t="e">
        <f t="shared" si="255"/>
        <v>#DIV/0!</v>
      </c>
      <c r="Y561" s="23" t="e">
        <f>AVERAGEIFS('Детализация отчётов'!T:T,'Детализация отчётов'!F:F,'Тех отчет'!B561,'Детализация отчётов'!J:J,"Продажа",'Детализация отчётов'!K:K,"Продажа")</f>
        <v>#DIV/0!</v>
      </c>
      <c r="Z561" s="23">
        <f>SUMIF('Детализация отчётов'!F:F,'Тех отчет'!B561, 'Детализация отчётов'!AC:AC)</f>
        <v>0</v>
      </c>
    </row>
    <row r="562" spans="1:26">
      <c r="A562" s="23" t="s">
        <v>39</v>
      </c>
      <c r="B562" s="44" t="s">
        <v>703</v>
      </c>
      <c r="C562" s="24">
        <f>SUMIF(Продажи!F:F,'Тех отчет'!B562,Продажи!M:M)</f>
        <v>0</v>
      </c>
      <c r="D562" s="24">
        <f>SUMIF(Продажи!F:F,'Тех отчет'!B562,Продажи!L:L)</f>
        <v>0</v>
      </c>
      <c r="E562" s="24">
        <f>SUMIFS('Детализация отчётов'!T:T,'Детализация отчётов'!F:F,'Тех отчет'!B562,'Детализация отчётов'!J:J,"Продажа",'Детализация отчётов'!K:K,"Продажа")-SUMIFS('Детализация отчётов'!T:T,'Детализация отчётов'!F:F,'Тех отчет'!B562,'Детализация отчётов'!J:J,"Возврат",'Детализация отчётов'!K:K,"Возврат")</f>
        <v>0</v>
      </c>
      <c r="F562" s="24">
        <f>SUMIFS('Детализация отчётов'!N:N,'Детализация отчётов'!F:F,'Тех отчет'!B562,'Детализация отчётов'!J:J,"Продажа",'Детализация отчётов'!K:K,"Продажа")-SUMIFS('Детализация отчётов'!N:N,'Детализация отчётов'!F:F,'Тех отчет'!B562,'Детализация отчётов'!J:J,"Возврат",'Детализация отчётов'!K:K,"Возврат")</f>
        <v>0</v>
      </c>
      <c r="G562" s="24">
        <f>IFERROR(AVERAGEIFS('Детализация отчётов'!P:P,'Детализация отчётов'!F:F,'Тех отчет'!B562,'Детализация отчётов'!J:J,"Продажа",'Детализация отчётов'!K:K,"Продажа"),0)</f>
        <v>0</v>
      </c>
      <c r="H562" s="25" t="e">
        <f>INDEX('% выкупа'!B:B,MATCH(B562,'% выкупа'!A:A,0))</f>
        <v>#N/A</v>
      </c>
      <c r="I562" s="40">
        <f>IFERROR(INDEX(реклама!B:B,MATCH('Тех отчет'!B562,реклама!A:A,0)),0)</f>
        <v>0</v>
      </c>
      <c r="J562" s="24">
        <f>IFERROR(INDEX('Сумма по хранению'!B:B,MATCH(B562,'Сумма по хранению'!A:A,0)),0)</f>
        <v>0</v>
      </c>
      <c r="K562" s="24">
        <f>SUMIF('Детализация отчётов'!F:F,'Тех отчет'!B562, 'Детализация отчётов'!AK:AK)</f>
        <v>0</v>
      </c>
      <c r="L562" s="40" t="e">
        <f t="shared" si="250"/>
        <v>#DIV/0!</v>
      </c>
      <c r="M562" s="24" t="e">
        <f>INDEX('Остатки по складам'!B:B,MATCH(B562,'Остатки по складам'!A:A,0))</f>
        <v>#N/A</v>
      </c>
      <c r="N562" s="40">
        <f t="shared" si="251"/>
        <v>0</v>
      </c>
      <c r="O562" s="35">
        <f>SUMIF('Индекс локалицации'!A:A,'Тех отчет'!B562,'Индекс локалицации'!B:B)</f>
        <v>0</v>
      </c>
      <c r="P562" s="25" t="e">
        <f>AVERAGEIFS('Детализация отчётов'!W:W,'Детализация отчётов'!F:F,'Тех отчет'!B562,'Детализация отчётов'!J:J,"Продажа",'Детализация отчётов'!K:K,"Продажа")</f>
        <v>#DIV/0!</v>
      </c>
      <c r="Q562" s="23" t="e">
        <f>INDEX('Рейтинг по отзывам'!F:F,MATCH('Тех отчет'!B562,'Рейтинг по отзывам'!B:B,0))</f>
        <v>#N/A</v>
      </c>
      <c r="R562" s="26" t="e">
        <f>INDEX('рейтинг WB'!B:B,MATCH('Тех отчет'!B562,'рейтинг WB'!A:A,0))</f>
        <v>#N/A</v>
      </c>
      <c r="S562" s="27">
        <f>SUMIFS('Детализация отчётов'!AH:AH,'Детализация отчётов'!F:F,'Тех отчет'!B562,'Детализация отчётов'!J:J,"Продажа",'Детализация отчётов'!K:K,"Продажа")-SUMIFS('Детализация отчётов'!AH:AH,'Детализация отчётов'!F:F,'Тех отчет'!B562,'Детализация отчётов'!J:J,"Возврат",'Детализация отчётов'!K:K,"Возврат")</f>
        <v>0</v>
      </c>
      <c r="T562" s="23">
        <f>IFERROR(INDEX(Себестоимость!B:B,MATCH('Тех отчет'!B562,Себестоимость!A:A,0)),0)</f>
        <v>0</v>
      </c>
      <c r="U562" s="41" t="e">
        <f t="shared" si="252"/>
        <v>#DIV/0!</v>
      </c>
      <c r="V562" s="24">
        <f t="shared" si="253"/>
        <v>0</v>
      </c>
      <c r="W562" s="42">
        <f t="shared" si="254"/>
        <v>0</v>
      </c>
      <c r="X562" s="40" t="e">
        <f t="shared" si="255"/>
        <v>#DIV/0!</v>
      </c>
      <c r="Y562" s="23" t="e">
        <f>AVERAGEIFS('Детализация отчётов'!T:T,'Детализация отчётов'!F:F,'Тех отчет'!B562,'Детализация отчётов'!J:J,"Продажа",'Детализация отчётов'!K:K,"Продажа")</f>
        <v>#DIV/0!</v>
      </c>
      <c r="Z562" s="23">
        <f>SUMIF('Детализация отчётов'!F:F,'Тех отчет'!B562, 'Детализация отчётов'!AC:AC)</f>
        <v>0</v>
      </c>
    </row>
    <row r="563" spans="1:26">
      <c r="A563" s="23" t="s">
        <v>39</v>
      </c>
      <c r="B563" s="44" t="s">
        <v>704</v>
      </c>
      <c r="C563" s="24">
        <f>SUMIF(Продажи!F:F,'Тех отчет'!B563,Продажи!M:M)</f>
        <v>0</v>
      </c>
      <c r="D563" s="24">
        <f>SUMIF(Продажи!F:F,'Тех отчет'!B563,Продажи!L:L)</f>
        <v>0</v>
      </c>
      <c r="E563" s="24">
        <f>SUMIFS('Детализация отчётов'!T:T,'Детализация отчётов'!F:F,'Тех отчет'!B563,'Детализация отчётов'!J:J,"Продажа",'Детализация отчётов'!K:K,"Продажа")-SUMIFS('Детализация отчётов'!T:T,'Детализация отчётов'!F:F,'Тех отчет'!B563,'Детализация отчётов'!J:J,"Возврат",'Детализация отчётов'!K:K,"Возврат")</f>
        <v>0</v>
      </c>
      <c r="F563" s="24">
        <f>SUMIFS('Детализация отчётов'!N:N,'Детализация отчётов'!F:F,'Тех отчет'!B563,'Детализация отчётов'!J:J,"Продажа",'Детализация отчётов'!K:K,"Продажа")-SUMIFS('Детализация отчётов'!N:N,'Детализация отчётов'!F:F,'Тех отчет'!B563,'Детализация отчётов'!J:J,"Возврат",'Детализация отчётов'!K:K,"Возврат")</f>
        <v>0</v>
      </c>
      <c r="G563" s="24">
        <f>IFERROR(AVERAGEIFS('Детализация отчётов'!P:P,'Детализация отчётов'!F:F,'Тех отчет'!B563,'Детализация отчётов'!J:J,"Продажа",'Детализация отчётов'!K:K,"Продажа"),0)</f>
        <v>0</v>
      </c>
      <c r="H563" s="25" t="e">
        <f>INDEX('% выкупа'!B:B,MATCH(B563,'% выкупа'!A:A,0))</f>
        <v>#N/A</v>
      </c>
      <c r="I563" s="40">
        <f>IFERROR(INDEX(реклама!B:B,MATCH('Тех отчет'!B563,реклама!A:A,0)),0)</f>
        <v>0</v>
      </c>
      <c r="J563" s="24">
        <f>IFERROR(INDEX('Сумма по хранению'!B:B,MATCH(B563,'Сумма по хранению'!A:A,0)),0)</f>
        <v>0</v>
      </c>
      <c r="K563" s="24">
        <f>SUMIF('Детализация отчётов'!F:F,'Тех отчет'!B563, 'Детализация отчётов'!AK:AK)</f>
        <v>0</v>
      </c>
      <c r="L563" s="40" t="e">
        <f t="shared" si="250"/>
        <v>#DIV/0!</v>
      </c>
      <c r="M563" s="24" t="e">
        <f>INDEX('Остатки по складам'!B:B,MATCH(B563,'Остатки по складам'!A:A,0))</f>
        <v>#N/A</v>
      </c>
      <c r="N563" s="40">
        <f t="shared" si="251"/>
        <v>0</v>
      </c>
      <c r="O563" s="35">
        <f>SUMIF('Индекс локалицации'!A:A,'Тех отчет'!B563,'Индекс локалицации'!B:B)</f>
        <v>0</v>
      </c>
      <c r="P563" s="25" t="e">
        <f>AVERAGEIFS('Детализация отчётов'!W:W,'Детализация отчётов'!F:F,'Тех отчет'!B563,'Детализация отчётов'!J:J,"Продажа",'Детализация отчётов'!K:K,"Продажа")</f>
        <v>#DIV/0!</v>
      </c>
      <c r="Q563" s="23" t="e">
        <f>INDEX('Рейтинг по отзывам'!F:F,MATCH('Тех отчет'!B563,'Рейтинг по отзывам'!B:B,0))</f>
        <v>#N/A</v>
      </c>
      <c r="R563" s="26" t="e">
        <f>INDEX('рейтинг WB'!B:B,MATCH('Тех отчет'!B563,'рейтинг WB'!A:A,0))</f>
        <v>#N/A</v>
      </c>
      <c r="S563" s="27">
        <f>SUMIFS('Детализация отчётов'!AH:AH,'Детализация отчётов'!F:F,'Тех отчет'!B563,'Детализация отчётов'!J:J,"Продажа",'Детализация отчётов'!K:K,"Продажа")-SUMIFS('Детализация отчётов'!AH:AH,'Детализация отчётов'!F:F,'Тех отчет'!B563,'Детализация отчётов'!J:J,"Возврат",'Детализация отчётов'!K:K,"Возврат")</f>
        <v>0</v>
      </c>
      <c r="T563" s="23">
        <f>IFERROR(INDEX(Себестоимость!B:B,MATCH('Тех отчет'!B563,Себестоимость!A:A,0)),0)</f>
        <v>0</v>
      </c>
      <c r="U563" s="41" t="e">
        <f t="shared" si="252"/>
        <v>#DIV/0!</v>
      </c>
      <c r="V563" s="24">
        <f t="shared" si="253"/>
        <v>0</v>
      </c>
      <c r="W563" s="42">
        <f t="shared" si="254"/>
        <v>0</v>
      </c>
      <c r="X563" s="40" t="e">
        <f t="shared" si="255"/>
        <v>#DIV/0!</v>
      </c>
      <c r="Y563" s="23" t="e">
        <f>AVERAGEIFS('Детализация отчётов'!T:T,'Детализация отчётов'!F:F,'Тех отчет'!B563,'Детализация отчётов'!J:J,"Продажа",'Детализация отчётов'!K:K,"Продажа")</f>
        <v>#DIV/0!</v>
      </c>
      <c r="Z563" s="23">
        <f>SUMIF('Детализация отчётов'!F:F,'Тех отчет'!B563, 'Детализация отчётов'!AC:AC)</f>
        <v>0</v>
      </c>
    </row>
    <row r="564" spans="1:26">
      <c r="A564" s="23" t="s">
        <v>39</v>
      </c>
      <c r="B564" s="44" t="s">
        <v>705</v>
      </c>
      <c r="C564" s="24">
        <f>SUMIF(Продажи!F:F,'Тех отчет'!B564,Продажи!M:M)</f>
        <v>0</v>
      </c>
      <c r="D564" s="24">
        <f>SUMIF(Продажи!F:F,'Тех отчет'!B564,Продажи!L:L)</f>
        <v>0</v>
      </c>
      <c r="E564" s="24">
        <f>SUMIFS('Детализация отчётов'!T:T,'Детализация отчётов'!F:F,'Тех отчет'!B564,'Детализация отчётов'!J:J,"Продажа",'Детализация отчётов'!K:K,"Продажа")-SUMIFS('Детализация отчётов'!T:T,'Детализация отчётов'!F:F,'Тех отчет'!B564,'Детализация отчётов'!J:J,"Возврат",'Детализация отчётов'!K:K,"Возврат")</f>
        <v>0</v>
      </c>
      <c r="F564" s="24">
        <f>SUMIFS('Детализация отчётов'!N:N,'Детализация отчётов'!F:F,'Тех отчет'!B564,'Детализация отчётов'!J:J,"Продажа",'Детализация отчётов'!K:K,"Продажа")-SUMIFS('Детализация отчётов'!N:N,'Детализация отчётов'!F:F,'Тех отчет'!B564,'Детализация отчётов'!J:J,"Возврат",'Детализация отчётов'!K:K,"Возврат")</f>
        <v>0</v>
      </c>
      <c r="G564" s="24">
        <f>IFERROR(AVERAGEIFS('Детализация отчётов'!P:P,'Детализация отчётов'!F:F,'Тех отчет'!B564,'Детализация отчётов'!J:J,"Продажа",'Детализация отчётов'!K:K,"Продажа"),0)</f>
        <v>0</v>
      </c>
      <c r="H564" s="25" t="e">
        <f>INDEX('% выкупа'!B:B,MATCH(B564,'% выкупа'!A:A,0))</f>
        <v>#N/A</v>
      </c>
      <c r="I564" s="40">
        <f>IFERROR(INDEX(реклама!B:B,MATCH('Тех отчет'!B564,реклама!A:A,0)),0)</f>
        <v>0</v>
      </c>
      <c r="J564" s="24">
        <f>IFERROR(INDEX('Сумма по хранению'!B:B,MATCH(B564,'Сумма по хранению'!A:A,0)),0)</f>
        <v>0</v>
      </c>
      <c r="K564" s="24">
        <f>SUMIF('Детализация отчётов'!F:F,'Тех отчет'!B564, 'Детализация отчётов'!AK:AK)</f>
        <v>0</v>
      </c>
      <c r="L564" s="40" t="e">
        <f t="shared" si="250"/>
        <v>#DIV/0!</v>
      </c>
      <c r="M564" s="24" t="e">
        <f>INDEX('Остатки по складам'!B:B,MATCH(B564,'Остатки по складам'!A:A,0))</f>
        <v>#N/A</v>
      </c>
      <c r="N564" s="40">
        <f t="shared" si="251"/>
        <v>0</v>
      </c>
      <c r="O564" s="35">
        <f>SUMIF('Индекс локалицации'!A:A,'Тех отчет'!B564,'Индекс локалицации'!B:B)</f>
        <v>0</v>
      </c>
      <c r="P564" s="25" t="e">
        <f>AVERAGEIFS('Детализация отчётов'!W:W,'Детализация отчётов'!F:F,'Тех отчет'!B564,'Детализация отчётов'!J:J,"Продажа",'Детализация отчётов'!K:K,"Продажа")</f>
        <v>#DIV/0!</v>
      </c>
      <c r="Q564" s="23" t="e">
        <f>INDEX('Рейтинг по отзывам'!F:F,MATCH('Тех отчет'!B564,'Рейтинг по отзывам'!B:B,0))</f>
        <v>#N/A</v>
      </c>
      <c r="R564" s="26" t="e">
        <f>INDEX('рейтинг WB'!B:B,MATCH('Тех отчет'!B564,'рейтинг WB'!A:A,0))</f>
        <v>#N/A</v>
      </c>
      <c r="S564" s="27">
        <f>SUMIFS('Детализация отчётов'!AH:AH,'Детализация отчётов'!F:F,'Тех отчет'!B564,'Детализация отчётов'!J:J,"Продажа",'Детализация отчётов'!K:K,"Продажа")-SUMIFS('Детализация отчётов'!AH:AH,'Детализация отчётов'!F:F,'Тех отчет'!B564,'Детализация отчётов'!J:J,"Возврат",'Детализация отчётов'!K:K,"Возврат")</f>
        <v>0</v>
      </c>
      <c r="T564" s="23">
        <f>IFERROR(INDEX(Себестоимость!B:B,MATCH('Тех отчет'!B564,Себестоимость!A:A,0)),0)</f>
        <v>0</v>
      </c>
      <c r="U564" s="41" t="e">
        <f t="shared" si="252"/>
        <v>#DIV/0!</v>
      </c>
      <c r="V564" s="24">
        <f t="shared" si="253"/>
        <v>0</v>
      </c>
      <c r="W564" s="42">
        <f t="shared" si="254"/>
        <v>0</v>
      </c>
      <c r="X564" s="40" t="e">
        <f t="shared" si="255"/>
        <v>#DIV/0!</v>
      </c>
      <c r="Y564" s="23" t="e">
        <f>AVERAGEIFS('Детализация отчётов'!T:T,'Детализация отчётов'!F:F,'Тех отчет'!B564,'Детализация отчётов'!J:J,"Продажа",'Детализация отчётов'!K:K,"Продажа")</f>
        <v>#DIV/0!</v>
      </c>
      <c r="Z564" s="23">
        <f>SUMIF('Детализация отчётов'!F:F,'Тех отчет'!B564, 'Детализация отчётов'!AC:AC)</f>
        <v>0</v>
      </c>
    </row>
    <row r="565" spans="1:26">
      <c r="A565" s="23" t="s">
        <v>39</v>
      </c>
      <c r="B565" s="44" t="s">
        <v>706</v>
      </c>
      <c r="C565" s="24">
        <f>SUMIF(Продажи!F:F,'Тех отчет'!B565,Продажи!M:M)</f>
        <v>0</v>
      </c>
      <c r="D565" s="24">
        <f>SUMIF(Продажи!F:F,'Тех отчет'!B565,Продажи!L:L)</f>
        <v>0</v>
      </c>
      <c r="E565" s="24">
        <f>SUMIFS('Детализация отчётов'!T:T,'Детализация отчётов'!F:F,'Тех отчет'!B565,'Детализация отчётов'!J:J,"Продажа",'Детализация отчётов'!K:K,"Продажа")-SUMIFS('Детализация отчётов'!T:T,'Детализация отчётов'!F:F,'Тех отчет'!B565,'Детализация отчётов'!J:J,"Возврат",'Детализация отчётов'!K:K,"Возврат")</f>
        <v>0</v>
      </c>
      <c r="F565" s="24">
        <f>SUMIFS('Детализация отчётов'!N:N,'Детализация отчётов'!F:F,'Тех отчет'!B565,'Детализация отчётов'!J:J,"Продажа",'Детализация отчётов'!K:K,"Продажа")-SUMIFS('Детализация отчётов'!N:N,'Детализация отчётов'!F:F,'Тех отчет'!B565,'Детализация отчётов'!J:J,"Возврат",'Детализация отчётов'!K:K,"Возврат")</f>
        <v>0</v>
      </c>
      <c r="G565" s="24">
        <f>IFERROR(AVERAGEIFS('Детализация отчётов'!P:P,'Детализация отчётов'!F:F,'Тех отчет'!B565,'Детализация отчётов'!J:J,"Продажа",'Детализация отчётов'!K:K,"Продажа"),0)</f>
        <v>0</v>
      </c>
      <c r="H565" s="25" t="e">
        <f>INDEX('% выкупа'!B:B,MATCH(B565,'% выкупа'!A:A,0))</f>
        <v>#N/A</v>
      </c>
      <c r="I565" s="40">
        <f>IFERROR(INDEX(реклама!B:B,MATCH('Тех отчет'!B565,реклама!A:A,0)),0)</f>
        <v>0</v>
      </c>
      <c r="J565" s="24">
        <f>IFERROR(INDEX('Сумма по хранению'!B:B,MATCH(B565,'Сумма по хранению'!A:A,0)),0)</f>
        <v>0</v>
      </c>
      <c r="K565" s="24">
        <f>SUMIF('Детализация отчётов'!F:F,'Тех отчет'!B565, 'Детализация отчётов'!AK:AK)</f>
        <v>0</v>
      </c>
      <c r="L565" s="40" t="e">
        <f t="shared" si="250"/>
        <v>#DIV/0!</v>
      </c>
      <c r="M565" s="24" t="e">
        <f>INDEX('Остатки по складам'!B:B,MATCH(B565,'Остатки по складам'!A:A,0))</f>
        <v>#N/A</v>
      </c>
      <c r="N565" s="40">
        <f t="shared" si="251"/>
        <v>0</v>
      </c>
      <c r="O565" s="35">
        <f>SUMIF('Индекс локалицации'!A:A,'Тех отчет'!B565,'Индекс локалицации'!B:B)</f>
        <v>0</v>
      </c>
      <c r="P565" s="25" t="e">
        <f>AVERAGEIFS('Детализация отчётов'!W:W,'Детализация отчётов'!F:F,'Тех отчет'!B565,'Детализация отчётов'!J:J,"Продажа",'Детализация отчётов'!K:K,"Продажа")</f>
        <v>#DIV/0!</v>
      </c>
      <c r="Q565" s="23" t="e">
        <f>INDEX('Рейтинг по отзывам'!F:F,MATCH('Тех отчет'!B565,'Рейтинг по отзывам'!B:B,0))</f>
        <v>#N/A</v>
      </c>
      <c r="R565" s="26" t="e">
        <f>INDEX('рейтинг WB'!B:B,MATCH('Тех отчет'!B565,'рейтинг WB'!A:A,0))</f>
        <v>#N/A</v>
      </c>
      <c r="S565" s="27">
        <f>SUMIFS('Детализация отчётов'!AH:AH,'Детализация отчётов'!F:F,'Тех отчет'!B565,'Детализация отчётов'!J:J,"Продажа",'Детализация отчётов'!K:K,"Продажа")-SUMIFS('Детализация отчётов'!AH:AH,'Детализация отчётов'!F:F,'Тех отчет'!B565,'Детализация отчётов'!J:J,"Возврат",'Детализация отчётов'!K:K,"Возврат")</f>
        <v>0</v>
      </c>
      <c r="T565" s="23">
        <f>IFERROR(INDEX(Себестоимость!B:B,MATCH('Тех отчет'!B565,Себестоимость!A:A,0)),0)</f>
        <v>0</v>
      </c>
      <c r="U565" s="41" t="e">
        <f t="shared" si="252"/>
        <v>#DIV/0!</v>
      </c>
      <c r="V565" s="24">
        <f t="shared" si="253"/>
        <v>0</v>
      </c>
      <c r="W565" s="42">
        <f t="shared" si="254"/>
        <v>0</v>
      </c>
      <c r="X565" s="40" t="e">
        <f t="shared" si="255"/>
        <v>#DIV/0!</v>
      </c>
      <c r="Y565" s="23" t="e">
        <f>AVERAGEIFS('Детализация отчётов'!T:T,'Детализация отчётов'!F:F,'Тех отчет'!B565,'Детализация отчётов'!J:J,"Продажа",'Детализация отчётов'!K:K,"Продажа")</f>
        <v>#DIV/0!</v>
      </c>
      <c r="Z565" s="23">
        <f>SUMIF('Детализация отчётов'!F:F,'Тех отчет'!B565, 'Детализация отчётов'!AC:AC)</f>
        <v>0</v>
      </c>
    </row>
    <row r="566" spans="1:26">
      <c r="A566" s="23" t="s">
        <v>39</v>
      </c>
      <c r="B566" s="44" t="s">
        <v>707</v>
      </c>
      <c r="C566" s="24">
        <f>SUMIF(Продажи!F:F,'Тех отчет'!B566,Продажи!M:M)</f>
        <v>0</v>
      </c>
      <c r="D566" s="24">
        <f>SUMIF(Продажи!F:F,'Тех отчет'!B566,Продажи!L:L)</f>
        <v>0</v>
      </c>
      <c r="E566" s="24">
        <f>SUMIFS('Детализация отчётов'!T:T,'Детализация отчётов'!F:F,'Тех отчет'!B566,'Детализация отчётов'!J:J,"Продажа",'Детализация отчётов'!K:K,"Продажа")-SUMIFS('Детализация отчётов'!T:T,'Детализация отчётов'!F:F,'Тех отчет'!B566,'Детализация отчётов'!J:J,"Возврат",'Детализация отчётов'!K:K,"Возврат")</f>
        <v>0</v>
      </c>
      <c r="F566" s="24">
        <f>SUMIFS('Детализация отчётов'!N:N,'Детализация отчётов'!F:F,'Тех отчет'!B566,'Детализация отчётов'!J:J,"Продажа",'Детализация отчётов'!K:K,"Продажа")-SUMIFS('Детализация отчётов'!N:N,'Детализация отчётов'!F:F,'Тех отчет'!B566,'Детализация отчётов'!J:J,"Возврат",'Детализация отчётов'!K:K,"Возврат")</f>
        <v>0</v>
      </c>
      <c r="G566" s="24">
        <f>IFERROR(AVERAGEIFS('Детализация отчётов'!P:P,'Детализация отчётов'!F:F,'Тех отчет'!B566,'Детализация отчётов'!J:J,"Продажа",'Детализация отчётов'!K:K,"Продажа"),0)</f>
        <v>0</v>
      </c>
      <c r="H566" s="25" t="e">
        <f>INDEX('% выкупа'!B:B,MATCH(B566,'% выкупа'!A:A,0))</f>
        <v>#N/A</v>
      </c>
      <c r="I566" s="40">
        <f>IFERROR(INDEX(реклама!B:B,MATCH('Тех отчет'!B566,реклама!A:A,0)),0)</f>
        <v>0</v>
      </c>
      <c r="J566" s="24">
        <f>IFERROR(INDEX('Сумма по хранению'!B:B,MATCH(B566,'Сумма по хранению'!A:A,0)),0)</f>
        <v>0</v>
      </c>
      <c r="K566" s="24">
        <f>SUMIF('Детализация отчётов'!F:F,'Тех отчет'!B566, 'Детализация отчётов'!AK:AK)</f>
        <v>0</v>
      </c>
      <c r="L566" s="40" t="e">
        <f t="shared" si="250"/>
        <v>#DIV/0!</v>
      </c>
      <c r="M566" s="24" t="e">
        <f>INDEX('Остатки по складам'!B:B,MATCH(B566,'Остатки по складам'!A:A,0))</f>
        <v>#N/A</v>
      </c>
      <c r="N566" s="40">
        <f t="shared" si="251"/>
        <v>0</v>
      </c>
      <c r="O566" s="35">
        <f>SUMIF('Индекс локалицации'!A:A,'Тех отчет'!B566,'Индекс локалицации'!B:B)</f>
        <v>0</v>
      </c>
      <c r="P566" s="25" t="e">
        <f>AVERAGEIFS('Детализация отчётов'!W:W,'Детализация отчётов'!F:F,'Тех отчет'!B566,'Детализация отчётов'!J:J,"Продажа",'Детализация отчётов'!K:K,"Продажа")</f>
        <v>#DIV/0!</v>
      </c>
      <c r="Q566" s="23" t="e">
        <f>INDEX('Рейтинг по отзывам'!F:F,MATCH('Тех отчет'!B566,'Рейтинг по отзывам'!B:B,0))</f>
        <v>#N/A</v>
      </c>
      <c r="R566" s="26" t="e">
        <f>INDEX('рейтинг WB'!B:B,MATCH('Тех отчет'!B566,'рейтинг WB'!A:A,0))</f>
        <v>#N/A</v>
      </c>
      <c r="S566" s="27">
        <f>SUMIFS('Детализация отчётов'!AH:AH,'Детализация отчётов'!F:F,'Тех отчет'!B566,'Детализация отчётов'!J:J,"Продажа",'Детализация отчётов'!K:K,"Продажа")-SUMIFS('Детализация отчётов'!AH:AH,'Детализация отчётов'!F:F,'Тех отчет'!B566,'Детализация отчётов'!J:J,"Возврат",'Детализация отчётов'!K:K,"Возврат")</f>
        <v>0</v>
      </c>
      <c r="T566" s="23">
        <f>IFERROR(INDEX(Себестоимость!B:B,MATCH('Тех отчет'!B566,Себестоимость!A:A,0)),0)</f>
        <v>0</v>
      </c>
      <c r="U566" s="41" t="e">
        <f t="shared" si="252"/>
        <v>#DIV/0!</v>
      </c>
      <c r="V566" s="24">
        <f t="shared" si="253"/>
        <v>0</v>
      </c>
      <c r="W566" s="42">
        <f t="shared" si="254"/>
        <v>0</v>
      </c>
      <c r="X566" s="40" t="e">
        <f t="shared" si="255"/>
        <v>#DIV/0!</v>
      </c>
      <c r="Y566" s="23" t="e">
        <f>AVERAGEIFS('Детализация отчётов'!T:T,'Детализация отчётов'!F:F,'Тех отчет'!B566,'Детализация отчётов'!J:J,"Продажа",'Детализация отчётов'!K:K,"Продажа")</f>
        <v>#DIV/0!</v>
      </c>
      <c r="Z566" s="23">
        <f>SUMIF('Детализация отчётов'!F:F,'Тех отчет'!B566, 'Детализация отчётов'!AC:AC)</f>
        <v>0</v>
      </c>
    </row>
    <row r="567" spans="1:26">
      <c r="A567" s="23" t="s">
        <v>39</v>
      </c>
      <c r="B567" s="44" t="s">
        <v>708</v>
      </c>
      <c r="C567" s="24">
        <f>SUMIF(Продажи!F:F,'Тех отчет'!B567,Продажи!M:M)</f>
        <v>0</v>
      </c>
      <c r="D567" s="24">
        <f>SUMIF(Продажи!F:F,'Тех отчет'!B567,Продажи!L:L)</f>
        <v>0</v>
      </c>
      <c r="E567" s="24">
        <f>SUMIFS('Детализация отчётов'!T:T,'Детализация отчётов'!F:F,'Тех отчет'!B567,'Детализация отчётов'!J:J,"Продажа",'Детализация отчётов'!K:K,"Продажа")-SUMIFS('Детализация отчётов'!T:T,'Детализация отчётов'!F:F,'Тех отчет'!B567,'Детализация отчётов'!J:J,"Возврат",'Детализация отчётов'!K:K,"Возврат")</f>
        <v>0</v>
      </c>
      <c r="F567" s="24">
        <f>SUMIFS('Детализация отчётов'!N:N,'Детализация отчётов'!F:F,'Тех отчет'!B567,'Детализация отчётов'!J:J,"Продажа",'Детализация отчётов'!K:K,"Продажа")-SUMIFS('Детализация отчётов'!N:N,'Детализация отчётов'!F:F,'Тех отчет'!B567,'Детализация отчётов'!J:J,"Возврат",'Детализация отчётов'!K:K,"Возврат")</f>
        <v>0</v>
      </c>
      <c r="G567" s="24">
        <f>IFERROR(AVERAGEIFS('Детализация отчётов'!P:P,'Детализация отчётов'!F:F,'Тех отчет'!B567,'Детализация отчётов'!J:J,"Продажа",'Детализация отчётов'!K:K,"Продажа"),0)</f>
        <v>0</v>
      </c>
      <c r="H567" s="25" t="e">
        <f>INDEX('% выкупа'!B:B,MATCH(B567,'% выкупа'!A:A,0))</f>
        <v>#N/A</v>
      </c>
      <c r="I567" s="40">
        <f>IFERROR(INDEX(реклама!B:B,MATCH('Тех отчет'!B567,реклама!A:A,0)),0)</f>
        <v>0</v>
      </c>
      <c r="J567" s="24">
        <f>IFERROR(INDEX('Сумма по хранению'!B:B,MATCH(B567,'Сумма по хранению'!A:A,0)),0)</f>
        <v>0</v>
      </c>
      <c r="K567" s="24">
        <f>SUMIF('Детализация отчётов'!F:F,'Тех отчет'!B567, 'Детализация отчётов'!AK:AK)</f>
        <v>0</v>
      </c>
      <c r="L567" s="40" t="e">
        <f t="shared" si="250"/>
        <v>#DIV/0!</v>
      </c>
      <c r="M567" s="24" t="e">
        <f>INDEX('Остатки по складам'!B:B,MATCH(B567,'Остатки по складам'!A:A,0))</f>
        <v>#N/A</v>
      </c>
      <c r="N567" s="40">
        <f t="shared" si="251"/>
        <v>0</v>
      </c>
      <c r="O567" s="35">
        <f>SUMIF('Индекс локалицации'!A:A,'Тех отчет'!B567,'Индекс локалицации'!B:B)</f>
        <v>0</v>
      </c>
      <c r="P567" s="25" t="e">
        <f>AVERAGEIFS('Детализация отчётов'!W:W,'Детализация отчётов'!F:F,'Тех отчет'!B567,'Детализация отчётов'!J:J,"Продажа",'Детализация отчётов'!K:K,"Продажа")</f>
        <v>#DIV/0!</v>
      </c>
      <c r="Q567" s="23" t="e">
        <f>INDEX('Рейтинг по отзывам'!F:F,MATCH('Тех отчет'!B567,'Рейтинг по отзывам'!B:B,0))</f>
        <v>#N/A</v>
      </c>
      <c r="R567" s="26" t="e">
        <f>INDEX('рейтинг WB'!B:B,MATCH('Тех отчет'!B567,'рейтинг WB'!A:A,0))</f>
        <v>#N/A</v>
      </c>
      <c r="S567" s="27">
        <f>SUMIFS('Детализация отчётов'!AH:AH,'Детализация отчётов'!F:F,'Тех отчет'!B567,'Детализация отчётов'!J:J,"Продажа",'Детализация отчётов'!K:K,"Продажа")-SUMIFS('Детализация отчётов'!AH:AH,'Детализация отчётов'!F:F,'Тех отчет'!B567,'Детализация отчётов'!J:J,"Возврат",'Детализация отчётов'!K:K,"Возврат")</f>
        <v>0</v>
      </c>
      <c r="T567" s="23">
        <f>IFERROR(INDEX(Себестоимость!B:B,MATCH('Тех отчет'!B567,Себестоимость!A:A,0)),0)</f>
        <v>0</v>
      </c>
      <c r="U567" s="41" t="e">
        <f t="shared" si="252"/>
        <v>#DIV/0!</v>
      </c>
      <c r="V567" s="24">
        <f t="shared" si="253"/>
        <v>0</v>
      </c>
      <c r="W567" s="42">
        <f t="shared" si="254"/>
        <v>0</v>
      </c>
      <c r="X567" s="40" t="e">
        <f t="shared" si="255"/>
        <v>#DIV/0!</v>
      </c>
      <c r="Y567" s="23" t="e">
        <f>AVERAGEIFS('Детализация отчётов'!T:T,'Детализация отчётов'!F:F,'Тех отчет'!B567,'Детализация отчётов'!J:J,"Продажа",'Детализация отчётов'!K:K,"Продажа")</f>
        <v>#DIV/0!</v>
      </c>
      <c r="Z567" s="23">
        <f>SUMIF('Детализация отчётов'!F:F,'Тех отчет'!B567, 'Детализация отчётов'!AC:AC)</f>
        <v>0</v>
      </c>
    </row>
    <row r="568" spans="1:26">
      <c r="A568" s="23" t="s">
        <v>39</v>
      </c>
      <c r="B568" s="44" t="s">
        <v>709</v>
      </c>
      <c r="C568" s="24">
        <f>SUMIF(Продажи!F:F,'Тех отчет'!B568,Продажи!M:M)</f>
        <v>0</v>
      </c>
      <c r="D568" s="24">
        <f>SUMIF(Продажи!F:F,'Тех отчет'!B568,Продажи!L:L)</f>
        <v>0</v>
      </c>
      <c r="E568" s="24">
        <f>SUMIFS('Детализация отчётов'!T:T,'Детализация отчётов'!F:F,'Тех отчет'!B568,'Детализация отчётов'!J:J,"Продажа",'Детализация отчётов'!K:K,"Продажа")-SUMIFS('Детализация отчётов'!T:T,'Детализация отчётов'!F:F,'Тех отчет'!B568,'Детализация отчётов'!J:J,"Возврат",'Детализация отчётов'!K:K,"Возврат")</f>
        <v>0</v>
      </c>
      <c r="F568" s="24">
        <f>SUMIFS('Детализация отчётов'!N:N,'Детализация отчётов'!F:F,'Тех отчет'!B568,'Детализация отчётов'!J:J,"Продажа",'Детализация отчётов'!K:K,"Продажа")-SUMIFS('Детализация отчётов'!N:N,'Детализация отчётов'!F:F,'Тех отчет'!B568,'Детализация отчётов'!J:J,"Возврат",'Детализация отчётов'!K:K,"Возврат")</f>
        <v>0</v>
      </c>
      <c r="G568" s="24">
        <f>IFERROR(AVERAGEIFS('Детализация отчётов'!P:P,'Детализация отчётов'!F:F,'Тех отчет'!B568,'Детализация отчётов'!J:J,"Продажа",'Детализация отчётов'!K:K,"Продажа"),0)</f>
        <v>0</v>
      </c>
      <c r="H568" s="25" t="e">
        <f>INDEX('% выкупа'!B:B,MATCH(B568,'% выкупа'!A:A,0))</f>
        <v>#N/A</v>
      </c>
      <c r="I568" s="40">
        <f>IFERROR(INDEX(реклама!B:B,MATCH('Тех отчет'!B568,реклама!A:A,0)),0)</f>
        <v>0</v>
      </c>
      <c r="J568" s="24">
        <f>IFERROR(INDEX('Сумма по хранению'!B:B,MATCH(B568,'Сумма по хранению'!A:A,0)),0)</f>
        <v>0</v>
      </c>
      <c r="K568" s="24">
        <f>SUMIF('Детализация отчётов'!F:F,'Тех отчет'!B568, 'Детализация отчётов'!AK:AK)</f>
        <v>0</v>
      </c>
      <c r="L568" s="40" t="e">
        <f t="shared" si="250"/>
        <v>#DIV/0!</v>
      </c>
      <c r="M568" s="24" t="e">
        <f>INDEX('Остатки по складам'!B:B,MATCH(B568,'Остатки по складам'!A:A,0))</f>
        <v>#N/A</v>
      </c>
      <c r="N568" s="40">
        <f t="shared" si="251"/>
        <v>0</v>
      </c>
      <c r="O568" s="35">
        <f>SUMIF('Индекс локалицации'!A:A,'Тех отчет'!B568,'Индекс локалицации'!B:B)</f>
        <v>0</v>
      </c>
      <c r="P568" s="25" t="e">
        <f>AVERAGEIFS('Детализация отчётов'!W:W,'Детализация отчётов'!F:F,'Тех отчет'!B568,'Детализация отчётов'!J:J,"Продажа",'Детализация отчётов'!K:K,"Продажа")</f>
        <v>#DIV/0!</v>
      </c>
      <c r="Q568" s="23" t="e">
        <f>INDEX('Рейтинг по отзывам'!F:F,MATCH('Тех отчет'!B568,'Рейтинг по отзывам'!B:B,0))</f>
        <v>#N/A</v>
      </c>
      <c r="R568" s="26" t="e">
        <f>INDEX('рейтинг WB'!B:B,MATCH('Тех отчет'!B568,'рейтинг WB'!A:A,0))</f>
        <v>#N/A</v>
      </c>
      <c r="S568" s="27">
        <f>SUMIFS('Детализация отчётов'!AH:AH,'Детализация отчётов'!F:F,'Тех отчет'!B568,'Детализация отчётов'!J:J,"Продажа",'Детализация отчётов'!K:K,"Продажа")-SUMIFS('Детализация отчётов'!AH:AH,'Детализация отчётов'!F:F,'Тех отчет'!B568,'Детализация отчётов'!J:J,"Возврат",'Детализация отчётов'!K:K,"Возврат")</f>
        <v>0</v>
      </c>
      <c r="T568" s="23">
        <f>IFERROR(INDEX(Себестоимость!B:B,MATCH('Тех отчет'!B568,Себестоимость!A:A,0)),0)</f>
        <v>0</v>
      </c>
      <c r="U568" s="41" t="e">
        <f t="shared" si="252"/>
        <v>#DIV/0!</v>
      </c>
      <c r="V568" s="24">
        <f t="shared" si="253"/>
        <v>0</v>
      </c>
      <c r="W568" s="42">
        <f t="shared" si="254"/>
        <v>0</v>
      </c>
      <c r="X568" s="40" t="e">
        <f t="shared" si="255"/>
        <v>#DIV/0!</v>
      </c>
      <c r="Y568" s="23" t="e">
        <f>AVERAGEIFS('Детализация отчётов'!T:T,'Детализация отчётов'!F:F,'Тех отчет'!B568,'Детализация отчётов'!J:J,"Продажа",'Детализация отчётов'!K:K,"Продажа")</f>
        <v>#DIV/0!</v>
      </c>
      <c r="Z568" s="23">
        <f>SUMIF('Детализация отчётов'!F:F,'Тех отчет'!B568, 'Детализация отчётов'!AC:AC)</f>
        <v>0</v>
      </c>
    </row>
    <row r="569" spans="1:26">
      <c r="A569" s="23" t="s">
        <v>710</v>
      </c>
      <c r="B569" s="44" t="s">
        <v>711</v>
      </c>
      <c r="C569" s="24">
        <f>SUMIF(Продажи!F:F,'Тех отчет'!B569,Продажи!M:M)</f>
        <v>0</v>
      </c>
      <c r="D569" s="24">
        <f>SUMIF(Продажи!F:F,'Тех отчет'!B569,Продажи!L:L)</f>
        <v>0</v>
      </c>
      <c r="E569" s="24">
        <f>SUMIFS('Детализация отчётов'!T:T,'Детализация отчётов'!F:F,'Тех отчет'!B569,'Детализация отчётов'!J:J,"Продажа",'Детализация отчётов'!K:K,"Продажа")-SUMIFS('Детализация отчётов'!T:T,'Детализация отчётов'!F:F,'Тех отчет'!B569,'Детализация отчётов'!J:J,"Возврат",'Детализация отчётов'!K:K,"Возврат")</f>
        <v>0</v>
      </c>
      <c r="F569" s="24">
        <f>SUMIFS('Детализация отчётов'!N:N,'Детализация отчётов'!F:F,'Тех отчет'!B569,'Детализация отчётов'!J:J,"Продажа",'Детализация отчётов'!K:K,"Продажа")-SUMIFS('Детализация отчётов'!N:N,'Детализация отчётов'!F:F,'Тех отчет'!B569,'Детализация отчётов'!J:J,"Возврат",'Детализация отчётов'!K:K,"Возврат")</f>
        <v>0</v>
      </c>
      <c r="G569" s="24">
        <f>IFERROR(AVERAGEIFS('Детализация отчётов'!P:P,'Детализация отчётов'!F:F,'Тех отчет'!B569,'Детализация отчётов'!J:J,"Продажа",'Детализация отчётов'!K:K,"Продажа"),0)</f>
        <v>0</v>
      </c>
      <c r="H569" s="25" t="e">
        <f>INDEX('% выкупа'!B:B,MATCH(B569,'% выкупа'!A:A,0))</f>
        <v>#N/A</v>
      </c>
      <c r="I569" s="40">
        <f>IFERROR(INDEX(реклама!B:B,MATCH('Тех отчет'!B569,реклама!A:A,0)),0)</f>
        <v>0</v>
      </c>
      <c r="J569" s="24">
        <f>IFERROR(INDEX('Сумма по хранению'!B:B,MATCH(B569,'Сумма по хранению'!A:A,0)),0)</f>
        <v>0</v>
      </c>
      <c r="K569" s="24">
        <f>SUMIF('Детализация отчётов'!F:F,'Тех отчет'!B569, 'Детализация отчётов'!AK:AK)</f>
        <v>0</v>
      </c>
      <c r="L569" s="40" t="e">
        <f t="shared" si="250"/>
        <v>#DIV/0!</v>
      </c>
      <c r="M569" s="24" t="e">
        <f>INDEX('Остатки по складам'!B:B,MATCH(B569,'Остатки по складам'!A:A,0))</f>
        <v>#N/A</v>
      </c>
      <c r="N569" s="40">
        <f t="shared" si="251"/>
        <v>0</v>
      </c>
      <c r="O569" s="35">
        <f>SUMIF('Индекс локалицации'!A:A,'Тех отчет'!B569,'Индекс локалицации'!B:B)</f>
        <v>0</v>
      </c>
      <c r="P569" s="25" t="e">
        <f>AVERAGEIFS('Детализация отчётов'!W:W,'Детализация отчётов'!F:F,'Тех отчет'!B569,'Детализация отчётов'!J:J,"Продажа",'Детализация отчётов'!K:K,"Продажа")</f>
        <v>#DIV/0!</v>
      </c>
      <c r="Q569" s="23" t="e">
        <f>INDEX('Рейтинг по отзывам'!F:F,MATCH('Тех отчет'!B569,'Рейтинг по отзывам'!B:B,0))</f>
        <v>#N/A</v>
      </c>
      <c r="R569" s="26" t="e">
        <f>INDEX('рейтинг WB'!B:B,MATCH('Тех отчет'!B569,'рейтинг WB'!A:A,0))</f>
        <v>#N/A</v>
      </c>
      <c r="S569" s="27">
        <f>SUMIFS('Детализация отчётов'!AH:AH,'Детализация отчётов'!F:F,'Тех отчет'!B569,'Детализация отчётов'!J:J,"Продажа",'Детализация отчётов'!K:K,"Продажа")-SUMIFS('Детализация отчётов'!AH:AH,'Детализация отчётов'!F:F,'Тех отчет'!B569,'Детализация отчётов'!J:J,"Возврат",'Детализация отчётов'!K:K,"Возврат")</f>
        <v>0</v>
      </c>
      <c r="T569" s="23">
        <f>IFERROR(INDEX(Себестоимость!B:B,MATCH('Тех отчет'!B569,Себестоимость!A:A,0)),0)</f>
        <v>0</v>
      </c>
      <c r="U569" s="41" t="e">
        <f t="shared" si="252"/>
        <v>#DIV/0!</v>
      </c>
      <c r="V569" s="24">
        <f t="shared" si="253"/>
        <v>0</v>
      </c>
      <c r="W569" s="42">
        <f t="shared" si="254"/>
        <v>0</v>
      </c>
      <c r="X569" s="40" t="e">
        <f t="shared" si="255"/>
        <v>#DIV/0!</v>
      </c>
      <c r="Y569" s="23" t="e">
        <f>AVERAGEIFS('Детализация отчётов'!T:T,'Детализация отчётов'!F:F,'Тех отчет'!B569,'Детализация отчётов'!J:J,"Продажа",'Детализация отчётов'!K:K,"Продажа")</f>
        <v>#DIV/0!</v>
      </c>
      <c r="Z569" s="23">
        <f>SUMIF('Детализация отчётов'!F:F,'Тех отчет'!B569, 'Детализация отчётов'!AC:AC)</f>
        <v>0</v>
      </c>
    </row>
    <row r="570" spans="1:26">
      <c r="A570" s="23" t="s">
        <v>710</v>
      </c>
      <c r="B570" s="44" t="s">
        <v>712</v>
      </c>
      <c r="C570" s="24">
        <f>SUMIF(Продажи!F:F,'Тех отчет'!B570,Продажи!M:M)</f>
        <v>0</v>
      </c>
      <c r="D570" s="24">
        <f>SUMIF(Продажи!F:F,'Тех отчет'!B570,Продажи!L:L)</f>
        <v>0</v>
      </c>
      <c r="E570" s="24">
        <f>SUMIFS('Детализация отчётов'!T:T,'Детализация отчётов'!F:F,'Тех отчет'!B570,'Детализация отчётов'!J:J,"Продажа",'Детализация отчётов'!K:K,"Продажа")-SUMIFS('Детализация отчётов'!T:T,'Детализация отчётов'!F:F,'Тех отчет'!B570,'Детализация отчётов'!J:J,"Возврат",'Детализация отчётов'!K:K,"Возврат")</f>
        <v>0</v>
      </c>
      <c r="F570" s="24">
        <f>SUMIFS('Детализация отчётов'!N:N,'Детализация отчётов'!F:F,'Тех отчет'!B570,'Детализация отчётов'!J:J,"Продажа",'Детализация отчётов'!K:K,"Продажа")-SUMIFS('Детализация отчётов'!N:N,'Детализация отчётов'!F:F,'Тех отчет'!B570,'Детализация отчётов'!J:J,"Возврат",'Детализация отчётов'!K:K,"Возврат")</f>
        <v>0</v>
      </c>
      <c r="G570" s="24">
        <f>IFERROR(AVERAGEIFS('Детализация отчётов'!P:P,'Детализация отчётов'!F:F,'Тех отчет'!B570,'Детализация отчётов'!J:J,"Продажа",'Детализация отчётов'!K:K,"Продажа"),0)</f>
        <v>0</v>
      </c>
      <c r="H570" s="25" t="e">
        <f>INDEX('% выкупа'!B:B,MATCH(B570,'% выкупа'!A:A,0))</f>
        <v>#N/A</v>
      </c>
      <c r="I570" s="40">
        <f>IFERROR(INDEX(реклама!B:B,MATCH('Тех отчет'!B570,реклама!A:A,0)),0)</f>
        <v>0</v>
      </c>
      <c r="J570" s="24">
        <f>IFERROR(INDEX('Сумма по хранению'!B:B,MATCH(B570,'Сумма по хранению'!A:A,0)),0)</f>
        <v>0</v>
      </c>
      <c r="K570" s="24">
        <f>SUMIF('Детализация отчётов'!F:F,'Тех отчет'!B570, 'Детализация отчётов'!AK:AK)</f>
        <v>0</v>
      </c>
      <c r="L570" s="40" t="e">
        <f t="shared" si="250"/>
        <v>#DIV/0!</v>
      </c>
      <c r="M570" s="24" t="e">
        <f>INDEX('Остатки по складам'!B:B,MATCH(B570,'Остатки по складам'!A:A,0))</f>
        <v>#N/A</v>
      </c>
      <c r="N570" s="40">
        <f t="shared" si="251"/>
        <v>0</v>
      </c>
      <c r="O570" s="35">
        <f>SUMIF('Индекс локалицации'!A:A,'Тех отчет'!B570,'Индекс локалицации'!B:B)</f>
        <v>0</v>
      </c>
      <c r="P570" s="25" t="e">
        <f>AVERAGEIFS('Детализация отчётов'!W:W,'Детализация отчётов'!F:F,'Тех отчет'!B570,'Детализация отчётов'!J:J,"Продажа",'Детализация отчётов'!K:K,"Продажа")</f>
        <v>#DIV/0!</v>
      </c>
      <c r="Q570" s="23" t="e">
        <f>INDEX('Рейтинг по отзывам'!F:F,MATCH('Тех отчет'!B570,'Рейтинг по отзывам'!B:B,0))</f>
        <v>#N/A</v>
      </c>
      <c r="R570" s="26" t="e">
        <f>INDEX('рейтинг WB'!B:B,MATCH('Тех отчет'!B570,'рейтинг WB'!A:A,0))</f>
        <v>#N/A</v>
      </c>
      <c r="S570" s="27">
        <f>SUMIFS('Детализация отчётов'!AH:AH,'Детализация отчётов'!F:F,'Тех отчет'!B570,'Детализация отчётов'!J:J,"Продажа",'Детализация отчётов'!K:K,"Продажа")-SUMIFS('Детализация отчётов'!AH:AH,'Детализация отчётов'!F:F,'Тех отчет'!B570,'Детализация отчётов'!J:J,"Возврат",'Детализация отчётов'!K:K,"Возврат")</f>
        <v>0</v>
      </c>
      <c r="T570" s="23">
        <f>IFERROR(INDEX(Себестоимость!B:B,MATCH('Тех отчет'!B570,Себестоимость!A:A,0)),0)</f>
        <v>0</v>
      </c>
      <c r="U570" s="41" t="e">
        <f t="shared" si="252"/>
        <v>#DIV/0!</v>
      </c>
      <c r="V570" s="24">
        <f t="shared" si="253"/>
        <v>0</v>
      </c>
      <c r="W570" s="42">
        <f t="shared" si="254"/>
        <v>0</v>
      </c>
      <c r="X570" s="40" t="e">
        <f t="shared" si="255"/>
        <v>#DIV/0!</v>
      </c>
      <c r="Y570" s="23" t="e">
        <f>AVERAGEIFS('Детализация отчётов'!T:T,'Детализация отчётов'!F:F,'Тех отчет'!B570,'Детализация отчётов'!J:J,"Продажа",'Детализация отчётов'!K:K,"Продажа")</f>
        <v>#DIV/0!</v>
      </c>
      <c r="Z570" s="23">
        <f>SUMIF('Детализация отчётов'!F:F,'Тех отчет'!B570, 'Детализация отчётов'!AC:AC)</f>
        <v>0</v>
      </c>
    </row>
    <row r="571" spans="1:26">
      <c r="A571" s="23" t="s">
        <v>710</v>
      </c>
      <c r="B571" s="44" t="s">
        <v>713</v>
      </c>
      <c r="C571" s="24">
        <f>SUMIF(Продажи!F:F,'Тех отчет'!B571,Продажи!M:M)</f>
        <v>0</v>
      </c>
      <c r="D571" s="24">
        <f>SUMIF(Продажи!F:F,'Тех отчет'!B571,Продажи!L:L)</f>
        <v>0</v>
      </c>
      <c r="E571" s="24">
        <f>SUMIFS('Детализация отчётов'!T:T,'Детализация отчётов'!F:F,'Тех отчет'!B571,'Детализация отчётов'!J:J,"Продажа",'Детализация отчётов'!K:K,"Продажа")-SUMIFS('Детализация отчётов'!T:T,'Детализация отчётов'!F:F,'Тех отчет'!B571,'Детализация отчётов'!J:J,"Возврат",'Детализация отчётов'!K:K,"Возврат")</f>
        <v>0</v>
      </c>
      <c r="F571" s="24">
        <f>SUMIFS('Детализация отчётов'!N:N,'Детализация отчётов'!F:F,'Тех отчет'!B571,'Детализация отчётов'!J:J,"Продажа",'Детализация отчётов'!K:K,"Продажа")-SUMIFS('Детализация отчётов'!N:N,'Детализация отчётов'!F:F,'Тех отчет'!B571,'Детализация отчётов'!J:J,"Возврат",'Детализация отчётов'!K:K,"Возврат")</f>
        <v>0</v>
      </c>
      <c r="G571" s="24">
        <f>IFERROR(AVERAGEIFS('Детализация отчётов'!P:P,'Детализация отчётов'!F:F,'Тех отчет'!B571,'Детализация отчётов'!J:J,"Продажа",'Детализация отчётов'!K:K,"Продажа"),0)</f>
        <v>0</v>
      </c>
      <c r="H571" s="25" t="e">
        <f>INDEX('% выкупа'!B:B,MATCH(B571,'% выкупа'!A:A,0))</f>
        <v>#N/A</v>
      </c>
      <c r="I571" s="40">
        <f>IFERROR(INDEX(реклама!B:B,MATCH('Тех отчет'!B571,реклама!A:A,0)),0)</f>
        <v>0</v>
      </c>
      <c r="J571" s="24">
        <f>IFERROR(INDEX('Сумма по хранению'!B:B,MATCH(B571,'Сумма по хранению'!A:A,0)),0)</f>
        <v>0</v>
      </c>
      <c r="K571" s="24">
        <f>SUMIF('Детализация отчётов'!F:F,'Тех отчет'!B571, 'Детализация отчётов'!AK:AK)</f>
        <v>0</v>
      </c>
      <c r="L571" s="40" t="e">
        <f t="shared" si="250"/>
        <v>#DIV/0!</v>
      </c>
      <c r="M571" s="24" t="e">
        <f>INDEX('Остатки по складам'!B:B,MATCH(B571,'Остатки по складам'!A:A,0))</f>
        <v>#N/A</v>
      </c>
      <c r="N571" s="40">
        <f t="shared" si="251"/>
        <v>0</v>
      </c>
      <c r="O571" s="35">
        <f>SUMIF('Индекс локалицации'!A:A,'Тех отчет'!B571,'Индекс локалицации'!B:B)</f>
        <v>0</v>
      </c>
      <c r="P571" s="25" t="e">
        <f>AVERAGEIFS('Детализация отчётов'!W:W,'Детализация отчётов'!F:F,'Тех отчет'!B571,'Детализация отчётов'!J:J,"Продажа",'Детализация отчётов'!K:K,"Продажа")</f>
        <v>#DIV/0!</v>
      </c>
      <c r="Q571" s="23" t="e">
        <f>INDEX('Рейтинг по отзывам'!F:F,MATCH('Тех отчет'!B571,'Рейтинг по отзывам'!B:B,0))</f>
        <v>#N/A</v>
      </c>
      <c r="R571" s="26" t="e">
        <f>INDEX('рейтинг WB'!B:B,MATCH('Тех отчет'!B571,'рейтинг WB'!A:A,0))</f>
        <v>#N/A</v>
      </c>
      <c r="S571" s="27">
        <f>SUMIFS('Детализация отчётов'!AH:AH,'Детализация отчётов'!F:F,'Тех отчет'!B571,'Детализация отчётов'!J:J,"Продажа",'Детализация отчётов'!K:K,"Продажа")-SUMIFS('Детализация отчётов'!AH:AH,'Детализация отчётов'!F:F,'Тех отчет'!B571,'Детализация отчётов'!J:J,"Возврат",'Детализация отчётов'!K:K,"Возврат")</f>
        <v>0</v>
      </c>
      <c r="T571" s="23">
        <f>IFERROR(INDEX(Себестоимость!B:B,MATCH('Тех отчет'!B571,Себестоимость!A:A,0)),0)</f>
        <v>0</v>
      </c>
      <c r="U571" s="41" t="e">
        <f t="shared" si="252"/>
        <v>#DIV/0!</v>
      </c>
      <c r="V571" s="24">
        <f t="shared" si="253"/>
        <v>0</v>
      </c>
      <c r="W571" s="42">
        <f t="shared" si="254"/>
        <v>0</v>
      </c>
      <c r="X571" s="40" t="e">
        <f t="shared" si="255"/>
        <v>#DIV/0!</v>
      </c>
      <c r="Y571" s="23" t="e">
        <f>AVERAGEIFS('Детализация отчётов'!T:T,'Детализация отчётов'!F:F,'Тех отчет'!B571,'Детализация отчётов'!J:J,"Продажа",'Детализация отчётов'!K:K,"Продажа")</f>
        <v>#DIV/0!</v>
      </c>
      <c r="Z571" s="23">
        <f>SUMIF('Детализация отчётов'!F:F,'Тех отчет'!B571, 'Детализация отчётов'!AC:AC)</f>
        <v>0</v>
      </c>
    </row>
    <row r="572" spans="1:26">
      <c r="A572" s="23" t="s">
        <v>710</v>
      </c>
      <c r="B572" s="44" t="s">
        <v>714</v>
      </c>
      <c r="C572" s="24">
        <f>SUMIF(Продажи!F:F,'Тех отчет'!B572,Продажи!M:M)</f>
        <v>0</v>
      </c>
      <c r="D572" s="24">
        <f>SUMIF(Продажи!F:F,'Тех отчет'!B572,Продажи!L:L)</f>
        <v>0</v>
      </c>
      <c r="E572" s="24">
        <f>SUMIFS('Детализация отчётов'!T:T,'Детализация отчётов'!F:F,'Тех отчет'!B572,'Детализация отчётов'!J:J,"Продажа",'Детализация отчётов'!K:K,"Продажа")-SUMIFS('Детализация отчётов'!T:T,'Детализация отчётов'!F:F,'Тех отчет'!B572,'Детализация отчётов'!J:J,"Возврат",'Детализация отчётов'!K:K,"Возврат")</f>
        <v>0</v>
      </c>
      <c r="F572" s="24">
        <f>SUMIFS('Детализация отчётов'!N:N,'Детализация отчётов'!F:F,'Тех отчет'!B572,'Детализация отчётов'!J:J,"Продажа",'Детализация отчётов'!K:K,"Продажа")-SUMIFS('Детализация отчётов'!N:N,'Детализация отчётов'!F:F,'Тех отчет'!B572,'Детализация отчётов'!J:J,"Возврат",'Детализация отчётов'!K:K,"Возврат")</f>
        <v>0</v>
      </c>
      <c r="G572" s="24">
        <f>IFERROR(AVERAGEIFS('Детализация отчётов'!P:P,'Детализация отчётов'!F:F,'Тех отчет'!B572,'Детализация отчётов'!J:J,"Продажа",'Детализация отчётов'!K:K,"Продажа"),0)</f>
        <v>0</v>
      </c>
      <c r="H572" s="25" t="e">
        <f>INDEX('% выкупа'!B:B,MATCH(B572,'% выкупа'!A:A,0))</f>
        <v>#N/A</v>
      </c>
      <c r="I572" s="40">
        <f>IFERROR(INDEX(реклама!B:B,MATCH('Тех отчет'!B572,реклама!A:A,0)),0)</f>
        <v>0</v>
      </c>
      <c r="J572" s="24">
        <f>IFERROR(INDEX('Сумма по хранению'!B:B,MATCH(B572,'Сумма по хранению'!A:A,0)),0)</f>
        <v>0</v>
      </c>
      <c r="K572" s="24">
        <f>SUMIF('Детализация отчётов'!F:F,'Тех отчет'!B572, 'Детализация отчётов'!AK:AK)</f>
        <v>0</v>
      </c>
      <c r="L572" s="40" t="e">
        <f t="shared" si="250"/>
        <v>#DIV/0!</v>
      </c>
      <c r="M572" s="24" t="e">
        <f>INDEX('Остатки по складам'!B:B,MATCH(B572,'Остатки по складам'!A:A,0))</f>
        <v>#N/A</v>
      </c>
      <c r="N572" s="40">
        <f t="shared" si="251"/>
        <v>0</v>
      </c>
      <c r="O572" s="35">
        <f>SUMIF('Индекс локалицации'!A:A,'Тех отчет'!B572,'Индекс локалицации'!B:B)</f>
        <v>0</v>
      </c>
      <c r="P572" s="25" t="e">
        <f>AVERAGEIFS('Детализация отчётов'!W:W,'Детализация отчётов'!F:F,'Тех отчет'!B572,'Детализация отчётов'!J:J,"Продажа",'Детализация отчётов'!K:K,"Продажа")</f>
        <v>#DIV/0!</v>
      </c>
      <c r="Q572" s="23" t="e">
        <f>INDEX('Рейтинг по отзывам'!F:F,MATCH('Тех отчет'!B572,'Рейтинг по отзывам'!B:B,0))</f>
        <v>#N/A</v>
      </c>
      <c r="R572" s="26" t="e">
        <f>INDEX('рейтинг WB'!B:B,MATCH('Тех отчет'!B572,'рейтинг WB'!A:A,0))</f>
        <v>#N/A</v>
      </c>
      <c r="S572" s="27">
        <f>SUMIFS('Детализация отчётов'!AH:AH,'Детализация отчётов'!F:F,'Тех отчет'!B572,'Детализация отчётов'!J:J,"Продажа",'Детализация отчётов'!K:K,"Продажа")-SUMIFS('Детализация отчётов'!AH:AH,'Детализация отчётов'!F:F,'Тех отчет'!B572,'Детализация отчётов'!J:J,"Возврат",'Детализация отчётов'!K:K,"Возврат")</f>
        <v>0</v>
      </c>
      <c r="T572" s="23">
        <f>IFERROR(INDEX(Себестоимость!B:B,MATCH('Тех отчет'!B572,Себестоимость!A:A,0)),0)</f>
        <v>0</v>
      </c>
      <c r="U572" s="41" t="e">
        <f t="shared" si="252"/>
        <v>#DIV/0!</v>
      </c>
      <c r="V572" s="24">
        <f t="shared" si="253"/>
        <v>0</v>
      </c>
      <c r="W572" s="42">
        <f t="shared" si="254"/>
        <v>0</v>
      </c>
      <c r="X572" s="40" t="e">
        <f t="shared" si="255"/>
        <v>#DIV/0!</v>
      </c>
      <c r="Y572" s="23" t="e">
        <f>AVERAGEIFS('Детализация отчётов'!T:T,'Детализация отчётов'!F:F,'Тех отчет'!B572,'Детализация отчётов'!J:J,"Продажа",'Детализация отчётов'!K:K,"Продажа")</f>
        <v>#DIV/0!</v>
      </c>
      <c r="Z572" s="23">
        <f>SUMIF('Детализация отчётов'!F:F,'Тех отчет'!B572, 'Детализация отчётов'!AC:AC)</f>
        <v>0</v>
      </c>
    </row>
    <row r="573" spans="1:26">
      <c r="A573" s="23" t="s">
        <v>71</v>
      </c>
      <c r="B573" s="44" t="s">
        <v>715</v>
      </c>
      <c r="C573" s="24">
        <f>SUMIF(Продажи!F:F,'Тех отчет'!B573,Продажи!M:M)</f>
        <v>0</v>
      </c>
      <c r="D573" s="24">
        <f>SUMIF(Продажи!F:F,'Тех отчет'!B573,Продажи!L:L)</f>
        <v>0</v>
      </c>
      <c r="E573" s="24">
        <f>SUMIFS('Детализация отчётов'!T:T,'Детализация отчётов'!F:F,'Тех отчет'!B573,'Детализация отчётов'!J:J,"Продажа",'Детализация отчётов'!K:K,"Продажа")-SUMIFS('Детализация отчётов'!T:T,'Детализация отчётов'!F:F,'Тех отчет'!B573,'Детализация отчётов'!J:J,"Возврат",'Детализация отчётов'!K:K,"Возврат")</f>
        <v>0</v>
      </c>
      <c r="F573" s="24">
        <f>SUMIFS('Детализация отчётов'!N:N,'Детализация отчётов'!F:F,'Тех отчет'!B573,'Детализация отчётов'!J:J,"Продажа",'Детализация отчётов'!K:K,"Продажа")-SUMIFS('Детализация отчётов'!N:N,'Детализация отчётов'!F:F,'Тех отчет'!B573,'Детализация отчётов'!J:J,"Возврат",'Детализация отчётов'!K:K,"Возврат")</f>
        <v>0</v>
      </c>
      <c r="G573" s="24">
        <f>IFERROR(AVERAGEIFS('Детализация отчётов'!P:P,'Детализация отчётов'!F:F,'Тех отчет'!B573,'Детализация отчётов'!J:J,"Продажа",'Детализация отчётов'!K:K,"Продажа"),0)</f>
        <v>0</v>
      </c>
      <c r="H573" s="25" t="e">
        <f>INDEX('% выкупа'!B:B,MATCH(B573,'% выкупа'!A:A,0))</f>
        <v>#N/A</v>
      </c>
      <c r="I573" s="40">
        <f>IFERROR(INDEX(реклама!B:B,MATCH('Тех отчет'!B573,реклама!A:A,0)),0)</f>
        <v>0</v>
      </c>
      <c r="J573" s="24">
        <f>IFERROR(INDEX('Сумма по хранению'!B:B,MATCH(B573,'Сумма по хранению'!A:A,0)),0)</f>
        <v>0</v>
      </c>
      <c r="K573" s="24">
        <f>SUMIF('Детализация отчётов'!F:F,'Тех отчет'!B573, 'Детализация отчётов'!AK:AK)</f>
        <v>0</v>
      </c>
      <c r="L573" s="40" t="e">
        <f t="shared" si="250"/>
        <v>#DIV/0!</v>
      </c>
      <c r="M573" s="24" t="e">
        <f>INDEX('Остатки по складам'!B:B,MATCH(B573,'Остатки по складам'!A:A,0))</f>
        <v>#N/A</v>
      </c>
      <c r="N573" s="40">
        <f t="shared" si="251"/>
        <v>0</v>
      </c>
      <c r="O573" s="35">
        <f>SUMIF('Индекс локалицации'!A:A,'Тех отчет'!B573,'Индекс локалицации'!B:B)</f>
        <v>0</v>
      </c>
      <c r="P573" s="25" t="e">
        <f>AVERAGEIFS('Детализация отчётов'!W:W,'Детализация отчётов'!F:F,'Тех отчет'!B573,'Детализация отчётов'!J:J,"Продажа",'Детализация отчётов'!K:K,"Продажа")</f>
        <v>#DIV/0!</v>
      </c>
      <c r="Q573" s="23" t="e">
        <f>INDEX('Рейтинг по отзывам'!F:F,MATCH('Тех отчет'!B573,'Рейтинг по отзывам'!B:B,0))</f>
        <v>#N/A</v>
      </c>
      <c r="R573" s="26" t="e">
        <f>INDEX('рейтинг WB'!B:B,MATCH('Тех отчет'!B573,'рейтинг WB'!A:A,0))</f>
        <v>#N/A</v>
      </c>
      <c r="S573" s="27">
        <f>SUMIFS('Детализация отчётов'!AH:AH,'Детализация отчётов'!F:F,'Тех отчет'!B573,'Детализация отчётов'!J:J,"Продажа",'Детализация отчётов'!K:K,"Продажа")-SUMIFS('Детализация отчётов'!AH:AH,'Детализация отчётов'!F:F,'Тех отчет'!B573,'Детализация отчётов'!J:J,"Возврат",'Детализация отчётов'!K:K,"Возврат")</f>
        <v>0</v>
      </c>
      <c r="T573" s="23">
        <f>IFERROR(INDEX(Себестоимость!B:B,MATCH('Тех отчет'!B573,Себестоимость!A:A,0)),0)</f>
        <v>0</v>
      </c>
      <c r="U573" s="41" t="e">
        <f t="shared" si="252"/>
        <v>#DIV/0!</v>
      </c>
      <c r="V573" s="24">
        <f t="shared" si="253"/>
        <v>0</v>
      </c>
      <c r="W573" s="42">
        <f t="shared" si="254"/>
        <v>0</v>
      </c>
      <c r="X573" s="40" t="e">
        <f t="shared" si="255"/>
        <v>#DIV/0!</v>
      </c>
      <c r="Y573" s="23" t="e">
        <f>AVERAGEIFS('Детализация отчётов'!T:T,'Детализация отчётов'!F:F,'Тех отчет'!B573,'Детализация отчётов'!J:J,"Продажа",'Детализация отчётов'!K:K,"Продажа")</f>
        <v>#DIV/0!</v>
      </c>
      <c r="Z573" s="23">
        <f>SUMIF('Детализация отчётов'!F:F,'Тех отчет'!B573, 'Детализация отчётов'!AC:AC)</f>
        <v>0</v>
      </c>
    </row>
    <row r="574" spans="1:26">
      <c r="A574" s="23" t="s">
        <v>71</v>
      </c>
      <c r="B574" s="44" t="s">
        <v>716</v>
      </c>
      <c r="C574" s="24">
        <f>SUMIF(Продажи!F:F,'Тех отчет'!B574,Продажи!M:M)</f>
        <v>0</v>
      </c>
      <c r="D574" s="24">
        <f>SUMIF(Продажи!F:F,'Тех отчет'!B574,Продажи!L:L)</f>
        <v>0</v>
      </c>
      <c r="E574" s="24">
        <f>SUMIFS('Детализация отчётов'!T:T,'Детализация отчётов'!F:F,'Тех отчет'!B574,'Детализация отчётов'!J:J,"Продажа",'Детализация отчётов'!K:K,"Продажа")-SUMIFS('Детализация отчётов'!T:T,'Детализация отчётов'!F:F,'Тех отчет'!B574,'Детализация отчётов'!J:J,"Возврат",'Детализация отчётов'!K:K,"Возврат")</f>
        <v>0</v>
      </c>
      <c r="F574" s="24">
        <f>SUMIFS('Детализация отчётов'!N:N,'Детализация отчётов'!F:F,'Тех отчет'!B574,'Детализация отчётов'!J:J,"Продажа",'Детализация отчётов'!K:K,"Продажа")-SUMIFS('Детализация отчётов'!N:N,'Детализация отчётов'!F:F,'Тех отчет'!B574,'Детализация отчётов'!J:J,"Возврат",'Детализация отчётов'!K:K,"Возврат")</f>
        <v>0</v>
      </c>
      <c r="G574" s="24">
        <f>IFERROR(AVERAGEIFS('Детализация отчётов'!P:P,'Детализация отчётов'!F:F,'Тех отчет'!B574,'Детализация отчётов'!J:J,"Продажа",'Детализация отчётов'!K:K,"Продажа"),0)</f>
        <v>0</v>
      </c>
      <c r="H574" s="25" t="e">
        <f>INDEX('% выкупа'!B:B,MATCH(B574,'% выкупа'!A:A,0))</f>
        <v>#N/A</v>
      </c>
      <c r="I574" s="40">
        <f>IFERROR(INDEX(реклама!B:B,MATCH('Тех отчет'!B574,реклама!A:A,0)),0)</f>
        <v>0</v>
      </c>
      <c r="J574" s="24">
        <f>IFERROR(INDEX('Сумма по хранению'!B:B,MATCH(B574,'Сумма по хранению'!A:A,0)),0)</f>
        <v>0</v>
      </c>
      <c r="K574" s="24">
        <f>SUMIF('Детализация отчётов'!F:F,'Тех отчет'!B574, 'Детализация отчётов'!AK:AK)</f>
        <v>0</v>
      </c>
      <c r="L574" s="40" t="e">
        <f t="shared" si="250"/>
        <v>#DIV/0!</v>
      </c>
      <c r="M574" s="24" t="e">
        <f>INDEX('Остатки по складам'!B:B,MATCH(B574,'Остатки по складам'!A:A,0))</f>
        <v>#N/A</v>
      </c>
      <c r="N574" s="40">
        <f t="shared" si="251"/>
        <v>0</v>
      </c>
      <c r="O574" s="35">
        <f>SUMIF('Индекс локалицации'!A:A,'Тех отчет'!B574,'Индекс локалицации'!B:B)</f>
        <v>0</v>
      </c>
      <c r="P574" s="25" t="e">
        <f>AVERAGEIFS('Детализация отчётов'!W:W,'Детализация отчётов'!F:F,'Тех отчет'!B574,'Детализация отчётов'!J:J,"Продажа",'Детализация отчётов'!K:K,"Продажа")</f>
        <v>#DIV/0!</v>
      </c>
      <c r="Q574" s="23" t="e">
        <f>INDEX('Рейтинг по отзывам'!F:F,MATCH('Тех отчет'!B574,'Рейтинг по отзывам'!B:B,0))</f>
        <v>#N/A</v>
      </c>
      <c r="R574" s="26" t="e">
        <f>INDEX('рейтинг WB'!B:B,MATCH('Тех отчет'!B574,'рейтинг WB'!A:A,0))</f>
        <v>#N/A</v>
      </c>
      <c r="S574" s="27">
        <f>SUMIFS('Детализация отчётов'!AH:AH,'Детализация отчётов'!F:F,'Тех отчет'!B574,'Детализация отчётов'!J:J,"Продажа",'Детализация отчётов'!K:K,"Продажа")-SUMIFS('Детализация отчётов'!AH:AH,'Детализация отчётов'!F:F,'Тех отчет'!B574,'Детализация отчётов'!J:J,"Возврат",'Детализация отчётов'!K:K,"Возврат")</f>
        <v>0</v>
      </c>
      <c r="T574" s="23">
        <f>IFERROR(INDEX(Себестоимость!B:B,MATCH('Тех отчет'!B574,Себестоимость!A:A,0)),0)</f>
        <v>0</v>
      </c>
      <c r="U574" s="41" t="e">
        <f t="shared" si="252"/>
        <v>#DIV/0!</v>
      </c>
      <c r="V574" s="24">
        <f t="shared" si="253"/>
        <v>0</v>
      </c>
      <c r="W574" s="42">
        <f t="shared" si="254"/>
        <v>0</v>
      </c>
      <c r="X574" s="40" t="e">
        <f t="shared" si="255"/>
        <v>#DIV/0!</v>
      </c>
      <c r="Y574" s="23" t="e">
        <f>AVERAGEIFS('Детализация отчётов'!T:T,'Детализация отчётов'!F:F,'Тех отчет'!B574,'Детализация отчётов'!J:J,"Продажа",'Детализация отчётов'!K:K,"Продажа")</f>
        <v>#DIV/0!</v>
      </c>
      <c r="Z574" s="23">
        <f>SUMIF('Детализация отчётов'!F:F,'Тех отчет'!B574, 'Детализация отчётов'!AC:AC)</f>
        <v>0</v>
      </c>
    </row>
    <row r="575" spans="1:26">
      <c r="A575" s="23" t="s">
        <v>71</v>
      </c>
      <c r="B575" s="44" t="s">
        <v>717</v>
      </c>
      <c r="C575" s="24">
        <f>SUMIF(Продажи!F:F,'Тех отчет'!B575,Продажи!M:M)</f>
        <v>0</v>
      </c>
      <c r="D575" s="24">
        <f>SUMIF(Продажи!F:F,'Тех отчет'!B575,Продажи!L:L)</f>
        <v>0</v>
      </c>
      <c r="E575" s="24">
        <f>SUMIFS('Детализация отчётов'!T:T,'Детализация отчётов'!F:F,'Тех отчет'!B575,'Детализация отчётов'!J:J,"Продажа",'Детализация отчётов'!K:K,"Продажа")-SUMIFS('Детализация отчётов'!T:T,'Детализация отчётов'!F:F,'Тех отчет'!B575,'Детализация отчётов'!J:J,"Возврат",'Детализация отчётов'!K:K,"Возврат")</f>
        <v>0</v>
      </c>
      <c r="F575" s="24">
        <f>SUMIFS('Детализация отчётов'!N:N,'Детализация отчётов'!F:F,'Тех отчет'!B575,'Детализация отчётов'!J:J,"Продажа",'Детализация отчётов'!K:K,"Продажа")-SUMIFS('Детализация отчётов'!N:N,'Детализация отчётов'!F:F,'Тех отчет'!B575,'Детализация отчётов'!J:J,"Возврат",'Детализация отчётов'!K:K,"Возврат")</f>
        <v>0</v>
      </c>
      <c r="G575" s="24">
        <f>IFERROR(AVERAGEIFS('Детализация отчётов'!P:P,'Детализация отчётов'!F:F,'Тех отчет'!B575,'Детализация отчётов'!J:J,"Продажа",'Детализация отчётов'!K:K,"Продажа"),0)</f>
        <v>0</v>
      </c>
      <c r="H575" s="25" t="e">
        <f>INDEX('% выкупа'!B:B,MATCH(B575,'% выкупа'!A:A,0))</f>
        <v>#N/A</v>
      </c>
      <c r="I575" s="40">
        <f>IFERROR(INDEX(реклама!B:B,MATCH('Тех отчет'!B575,реклама!A:A,0)),0)</f>
        <v>0</v>
      </c>
      <c r="J575" s="24">
        <f>IFERROR(INDEX('Сумма по хранению'!B:B,MATCH(B575,'Сумма по хранению'!A:A,0)),0)</f>
        <v>0</v>
      </c>
      <c r="K575" s="24">
        <f>SUMIF('Детализация отчётов'!F:F,'Тех отчет'!B575, 'Детализация отчётов'!AK:AK)</f>
        <v>0</v>
      </c>
      <c r="L575" s="40" t="e">
        <f t="shared" si="250"/>
        <v>#DIV/0!</v>
      </c>
      <c r="M575" s="24" t="e">
        <f>INDEX('Остатки по складам'!B:B,MATCH(B575,'Остатки по складам'!A:A,0))</f>
        <v>#N/A</v>
      </c>
      <c r="N575" s="40">
        <f t="shared" si="251"/>
        <v>0</v>
      </c>
      <c r="O575" s="35">
        <f>SUMIF('Индекс локалицации'!A:A,'Тех отчет'!B575,'Индекс локалицации'!B:B)</f>
        <v>0</v>
      </c>
      <c r="P575" s="25" t="e">
        <f>AVERAGEIFS('Детализация отчётов'!W:W,'Детализация отчётов'!F:F,'Тех отчет'!B575,'Детализация отчётов'!J:J,"Продажа",'Детализация отчётов'!K:K,"Продажа")</f>
        <v>#DIV/0!</v>
      </c>
      <c r="Q575" s="23" t="e">
        <f>INDEX('Рейтинг по отзывам'!F:F,MATCH('Тех отчет'!B575,'Рейтинг по отзывам'!B:B,0))</f>
        <v>#N/A</v>
      </c>
      <c r="R575" s="26" t="e">
        <f>INDEX('рейтинг WB'!B:B,MATCH('Тех отчет'!B575,'рейтинг WB'!A:A,0))</f>
        <v>#N/A</v>
      </c>
      <c r="S575" s="27">
        <f>SUMIFS('Детализация отчётов'!AH:AH,'Детализация отчётов'!F:F,'Тех отчет'!B575,'Детализация отчётов'!J:J,"Продажа",'Детализация отчётов'!K:K,"Продажа")-SUMIFS('Детализация отчётов'!AH:AH,'Детализация отчётов'!F:F,'Тех отчет'!B575,'Детализация отчётов'!J:J,"Возврат",'Детализация отчётов'!K:K,"Возврат")</f>
        <v>0</v>
      </c>
      <c r="T575" s="23">
        <f>IFERROR(INDEX(Себестоимость!B:B,MATCH('Тех отчет'!B575,Себестоимость!A:A,0)),0)</f>
        <v>0</v>
      </c>
      <c r="U575" s="41" t="e">
        <f t="shared" si="252"/>
        <v>#DIV/0!</v>
      </c>
      <c r="V575" s="24">
        <f t="shared" si="253"/>
        <v>0</v>
      </c>
      <c r="W575" s="42">
        <f t="shared" si="254"/>
        <v>0</v>
      </c>
      <c r="X575" s="40" t="e">
        <f t="shared" si="255"/>
        <v>#DIV/0!</v>
      </c>
      <c r="Y575" s="23" t="e">
        <f>AVERAGEIFS('Детализация отчётов'!T:T,'Детализация отчётов'!F:F,'Тех отчет'!B575,'Детализация отчётов'!J:J,"Продажа",'Детализация отчётов'!K:K,"Продажа")</f>
        <v>#DIV/0!</v>
      </c>
      <c r="Z575" s="23">
        <f>SUMIF('Детализация отчётов'!F:F,'Тех отчет'!B575, 'Детализация отчётов'!AC:AC)</f>
        <v>0</v>
      </c>
    </row>
    <row r="576" spans="1:26">
      <c r="A576" s="23" t="s">
        <v>71</v>
      </c>
      <c r="B576" s="44" t="s">
        <v>718</v>
      </c>
      <c r="C576" s="24">
        <f>SUMIF(Продажи!F:F,'Тех отчет'!B576,Продажи!M:M)</f>
        <v>0</v>
      </c>
      <c r="D576" s="24">
        <f>SUMIF(Продажи!F:F,'Тех отчет'!B576,Продажи!L:L)</f>
        <v>0</v>
      </c>
      <c r="E576" s="24">
        <f>SUMIFS('Детализация отчётов'!T:T,'Детализация отчётов'!F:F,'Тех отчет'!B576,'Детализация отчётов'!J:J,"Продажа",'Детализация отчётов'!K:K,"Продажа")-SUMIFS('Детализация отчётов'!T:T,'Детализация отчётов'!F:F,'Тех отчет'!B576,'Детализация отчётов'!J:J,"Возврат",'Детализация отчётов'!K:K,"Возврат")</f>
        <v>0</v>
      </c>
      <c r="F576" s="24">
        <f>SUMIFS('Детализация отчётов'!N:N,'Детализация отчётов'!F:F,'Тех отчет'!B576,'Детализация отчётов'!J:J,"Продажа",'Детализация отчётов'!K:K,"Продажа")-SUMIFS('Детализация отчётов'!N:N,'Детализация отчётов'!F:F,'Тех отчет'!B576,'Детализация отчётов'!J:J,"Возврат",'Детализация отчётов'!K:K,"Возврат")</f>
        <v>0</v>
      </c>
      <c r="G576" s="24">
        <f>IFERROR(AVERAGEIFS('Детализация отчётов'!P:P,'Детализация отчётов'!F:F,'Тех отчет'!B576,'Детализация отчётов'!J:J,"Продажа",'Детализация отчётов'!K:K,"Продажа"),0)</f>
        <v>0</v>
      </c>
      <c r="H576" s="25" t="e">
        <f>INDEX('% выкупа'!B:B,MATCH(B576,'% выкупа'!A:A,0))</f>
        <v>#N/A</v>
      </c>
      <c r="I576" s="40">
        <f>IFERROR(INDEX(реклама!B:B,MATCH('Тех отчет'!B576,реклама!A:A,0)),0)</f>
        <v>0</v>
      </c>
      <c r="J576" s="24">
        <f>IFERROR(INDEX('Сумма по хранению'!B:B,MATCH(B576,'Сумма по хранению'!A:A,0)),0)</f>
        <v>0</v>
      </c>
      <c r="K576" s="24">
        <f>SUMIF('Детализация отчётов'!F:F,'Тех отчет'!B576, 'Детализация отчётов'!AK:AK)</f>
        <v>0</v>
      </c>
      <c r="L576" s="40" t="e">
        <f t="shared" si="250"/>
        <v>#DIV/0!</v>
      </c>
      <c r="M576" s="24" t="e">
        <f>INDEX('Остатки по складам'!B:B,MATCH(B576,'Остатки по складам'!A:A,0))</f>
        <v>#N/A</v>
      </c>
      <c r="N576" s="40">
        <f t="shared" si="251"/>
        <v>0</v>
      </c>
      <c r="O576" s="35">
        <f>SUMIF('Индекс локалицации'!A:A,'Тех отчет'!B576,'Индекс локалицации'!B:B)</f>
        <v>0</v>
      </c>
      <c r="P576" s="25" t="e">
        <f>AVERAGEIFS('Детализация отчётов'!W:W,'Детализация отчётов'!F:F,'Тех отчет'!B576,'Детализация отчётов'!J:J,"Продажа",'Детализация отчётов'!K:K,"Продажа")</f>
        <v>#DIV/0!</v>
      </c>
      <c r="Q576" s="23" t="e">
        <f>INDEX('Рейтинг по отзывам'!F:F,MATCH('Тех отчет'!B576,'Рейтинг по отзывам'!B:B,0))</f>
        <v>#N/A</v>
      </c>
      <c r="R576" s="26" t="e">
        <f>INDEX('рейтинг WB'!B:B,MATCH('Тех отчет'!B576,'рейтинг WB'!A:A,0))</f>
        <v>#N/A</v>
      </c>
      <c r="S576" s="27">
        <f>SUMIFS('Детализация отчётов'!AH:AH,'Детализация отчётов'!F:F,'Тех отчет'!B576,'Детализация отчётов'!J:J,"Продажа",'Детализация отчётов'!K:K,"Продажа")-SUMIFS('Детализация отчётов'!AH:AH,'Детализация отчётов'!F:F,'Тех отчет'!B576,'Детализация отчётов'!J:J,"Возврат",'Детализация отчётов'!K:K,"Возврат")</f>
        <v>0</v>
      </c>
      <c r="T576" s="23">
        <f>IFERROR(INDEX(Себестоимость!B:B,MATCH('Тех отчет'!B576,Себестоимость!A:A,0)),0)</f>
        <v>0</v>
      </c>
      <c r="U576" s="41" t="e">
        <f t="shared" si="252"/>
        <v>#DIV/0!</v>
      </c>
      <c r="V576" s="24">
        <f t="shared" si="253"/>
        <v>0</v>
      </c>
      <c r="W576" s="42">
        <f t="shared" si="254"/>
        <v>0</v>
      </c>
      <c r="X576" s="40" t="e">
        <f t="shared" si="255"/>
        <v>#DIV/0!</v>
      </c>
      <c r="Y576" s="23" t="e">
        <f>AVERAGEIFS('Детализация отчётов'!T:T,'Детализация отчётов'!F:F,'Тех отчет'!B576,'Детализация отчётов'!J:J,"Продажа",'Детализация отчётов'!K:K,"Продажа")</f>
        <v>#DIV/0!</v>
      </c>
      <c r="Z576" s="23">
        <f>SUMIF('Детализация отчётов'!F:F,'Тех отчет'!B576, 'Детализация отчётов'!AC:AC)</f>
        <v>0</v>
      </c>
    </row>
    <row r="577" spans="1:26">
      <c r="A577" s="23" t="s">
        <v>71</v>
      </c>
      <c r="B577" s="44" t="s">
        <v>719</v>
      </c>
      <c r="C577" s="24">
        <f>SUMIF(Продажи!F:F,'Тех отчет'!B577,Продажи!M:M)</f>
        <v>0</v>
      </c>
      <c r="D577" s="24">
        <f>SUMIF(Продажи!F:F,'Тех отчет'!B577,Продажи!L:L)</f>
        <v>0</v>
      </c>
      <c r="E577" s="24">
        <f>SUMIFS('Детализация отчётов'!T:T,'Детализация отчётов'!F:F,'Тех отчет'!B577,'Детализация отчётов'!J:J,"Продажа",'Детализация отчётов'!K:K,"Продажа")-SUMIFS('Детализация отчётов'!T:T,'Детализация отчётов'!F:F,'Тех отчет'!B577,'Детализация отчётов'!J:J,"Возврат",'Детализация отчётов'!K:K,"Возврат")</f>
        <v>0</v>
      </c>
      <c r="F577" s="24">
        <f>SUMIFS('Детализация отчётов'!N:N,'Детализация отчётов'!F:F,'Тех отчет'!B577,'Детализация отчётов'!J:J,"Продажа",'Детализация отчётов'!K:K,"Продажа")-SUMIFS('Детализация отчётов'!N:N,'Детализация отчётов'!F:F,'Тех отчет'!B577,'Детализация отчётов'!J:J,"Возврат",'Детализация отчётов'!K:K,"Возврат")</f>
        <v>0</v>
      </c>
      <c r="G577" s="24">
        <f>IFERROR(AVERAGEIFS('Детализация отчётов'!P:P,'Детализация отчётов'!F:F,'Тех отчет'!B577,'Детализация отчётов'!J:J,"Продажа",'Детализация отчётов'!K:K,"Продажа"),0)</f>
        <v>0</v>
      </c>
      <c r="H577" s="25" t="e">
        <f>INDEX('% выкупа'!B:B,MATCH(B577,'% выкупа'!A:A,0))</f>
        <v>#N/A</v>
      </c>
      <c r="I577" s="40">
        <f>IFERROR(INDEX(реклама!B:B,MATCH('Тех отчет'!B577,реклама!A:A,0)),0)</f>
        <v>0</v>
      </c>
      <c r="J577" s="24">
        <f>IFERROR(INDEX('Сумма по хранению'!B:B,MATCH(B577,'Сумма по хранению'!A:A,0)),0)</f>
        <v>0</v>
      </c>
      <c r="K577" s="24">
        <f>SUMIF('Детализация отчётов'!F:F,'Тех отчет'!B577, 'Детализация отчётов'!AK:AK)</f>
        <v>0</v>
      </c>
      <c r="L577" s="40" t="e">
        <f t="shared" si="250"/>
        <v>#DIV/0!</v>
      </c>
      <c r="M577" s="24" t="e">
        <f>INDEX('Остатки по складам'!B:B,MATCH(B577,'Остатки по складам'!A:A,0))</f>
        <v>#N/A</v>
      </c>
      <c r="N577" s="40">
        <f t="shared" si="251"/>
        <v>0</v>
      </c>
      <c r="O577" s="35">
        <f>SUMIF('Индекс локалицации'!A:A,'Тех отчет'!B577,'Индекс локалицации'!B:B)</f>
        <v>0</v>
      </c>
      <c r="P577" s="25" t="e">
        <f>AVERAGEIFS('Детализация отчётов'!W:W,'Детализация отчётов'!F:F,'Тех отчет'!B577,'Детализация отчётов'!J:J,"Продажа",'Детализация отчётов'!K:K,"Продажа")</f>
        <v>#DIV/0!</v>
      </c>
      <c r="Q577" s="23" t="e">
        <f>INDEX('Рейтинг по отзывам'!F:F,MATCH('Тех отчет'!B577,'Рейтинг по отзывам'!B:B,0))</f>
        <v>#N/A</v>
      </c>
      <c r="R577" s="26" t="e">
        <f>INDEX('рейтинг WB'!B:B,MATCH('Тех отчет'!B577,'рейтинг WB'!A:A,0))</f>
        <v>#N/A</v>
      </c>
      <c r="S577" s="27">
        <f>SUMIFS('Детализация отчётов'!AH:AH,'Детализация отчётов'!F:F,'Тех отчет'!B577,'Детализация отчётов'!J:J,"Продажа",'Детализация отчётов'!K:K,"Продажа")-SUMIFS('Детализация отчётов'!AH:AH,'Детализация отчётов'!F:F,'Тех отчет'!B577,'Детализация отчётов'!J:J,"Возврат",'Детализация отчётов'!K:K,"Возврат")</f>
        <v>0</v>
      </c>
      <c r="T577" s="23">
        <f>IFERROR(INDEX(Себестоимость!B:B,MATCH('Тех отчет'!B577,Себестоимость!A:A,0)),0)</f>
        <v>0</v>
      </c>
      <c r="U577" s="41" t="e">
        <f t="shared" si="252"/>
        <v>#DIV/0!</v>
      </c>
      <c r="V577" s="24">
        <f t="shared" si="253"/>
        <v>0</v>
      </c>
      <c r="W577" s="42">
        <f t="shared" si="254"/>
        <v>0</v>
      </c>
      <c r="X577" s="40" t="e">
        <f t="shared" si="255"/>
        <v>#DIV/0!</v>
      </c>
      <c r="Y577" s="23" t="e">
        <f>AVERAGEIFS('Детализация отчётов'!T:T,'Детализация отчётов'!F:F,'Тех отчет'!B577,'Детализация отчётов'!J:J,"Продажа",'Детализация отчётов'!K:K,"Продажа")</f>
        <v>#DIV/0!</v>
      </c>
      <c r="Z577" s="23">
        <f>SUMIF('Детализация отчётов'!F:F,'Тех отчет'!B577, 'Детализация отчётов'!AC:AC)</f>
        <v>0</v>
      </c>
    </row>
    <row r="578" spans="1:26">
      <c r="A578" s="23" t="s">
        <v>71</v>
      </c>
      <c r="B578" s="44" t="s">
        <v>720</v>
      </c>
      <c r="C578" s="24">
        <f>SUMIF(Продажи!F:F,'Тех отчет'!B578,Продажи!M:M)</f>
        <v>0</v>
      </c>
      <c r="D578" s="24">
        <f>SUMIF(Продажи!F:F,'Тех отчет'!B578,Продажи!L:L)</f>
        <v>0</v>
      </c>
      <c r="E578" s="24">
        <f>SUMIFS('Детализация отчётов'!T:T,'Детализация отчётов'!F:F,'Тех отчет'!B578,'Детализация отчётов'!J:J,"Продажа",'Детализация отчётов'!K:K,"Продажа")-SUMIFS('Детализация отчётов'!T:T,'Детализация отчётов'!F:F,'Тех отчет'!B578,'Детализация отчётов'!J:J,"Возврат",'Детализация отчётов'!K:K,"Возврат")</f>
        <v>0</v>
      </c>
      <c r="F578" s="24">
        <f>SUMIFS('Детализация отчётов'!N:N,'Детализация отчётов'!F:F,'Тех отчет'!B578,'Детализация отчётов'!J:J,"Продажа",'Детализация отчётов'!K:K,"Продажа")-SUMIFS('Детализация отчётов'!N:N,'Детализация отчётов'!F:F,'Тех отчет'!B578,'Детализация отчётов'!J:J,"Возврат",'Детализация отчётов'!K:K,"Возврат")</f>
        <v>0</v>
      </c>
      <c r="G578" s="24">
        <f>IFERROR(AVERAGEIFS('Детализация отчётов'!P:P,'Детализация отчётов'!F:F,'Тех отчет'!B578,'Детализация отчётов'!J:J,"Продажа",'Детализация отчётов'!K:K,"Продажа"),0)</f>
        <v>0</v>
      </c>
      <c r="H578" s="25" t="e">
        <f>INDEX('% выкупа'!B:B,MATCH(B578,'% выкупа'!A:A,0))</f>
        <v>#N/A</v>
      </c>
      <c r="I578" s="40">
        <f>IFERROR(INDEX(реклама!B:B,MATCH('Тех отчет'!B578,реклама!A:A,0)),0)</f>
        <v>0</v>
      </c>
      <c r="J578" s="24">
        <f>IFERROR(INDEX('Сумма по хранению'!B:B,MATCH(B578,'Сумма по хранению'!A:A,0)),0)</f>
        <v>0</v>
      </c>
      <c r="K578" s="24">
        <f>SUMIF('Детализация отчётов'!F:F,'Тех отчет'!B578, 'Детализация отчётов'!AK:AK)</f>
        <v>0</v>
      </c>
      <c r="L578" s="40" t="e">
        <f t="shared" si="250"/>
        <v>#DIV/0!</v>
      </c>
      <c r="M578" s="24" t="e">
        <f>INDEX('Остатки по складам'!B:B,MATCH(B578,'Остатки по складам'!A:A,0))</f>
        <v>#N/A</v>
      </c>
      <c r="N578" s="40">
        <f t="shared" si="251"/>
        <v>0</v>
      </c>
      <c r="O578" s="35">
        <f>SUMIF('Индекс локалицации'!A:A,'Тех отчет'!B578,'Индекс локалицации'!B:B)</f>
        <v>0</v>
      </c>
      <c r="P578" s="25" t="e">
        <f>AVERAGEIFS('Детализация отчётов'!W:W,'Детализация отчётов'!F:F,'Тех отчет'!B578,'Детализация отчётов'!J:J,"Продажа",'Детализация отчётов'!K:K,"Продажа")</f>
        <v>#DIV/0!</v>
      </c>
      <c r="Q578" s="23" t="e">
        <f>INDEX('Рейтинг по отзывам'!F:F,MATCH('Тех отчет'!B578,'Рейтинг по отзывам'!B:B,0))</f>
        <v>#N/A</v>
      </c>
      <c r="R578" s="26" t="e">
        <f>INDEX('рейтинг WB'!B:B,MATCH('Тех отчет'!B578,'рейтинг WB'!A:A,0))</f>
        <v>#N/A</v>
      </c>
      <c r="S578" s="27">
        <f>SUMIFS('Детализация отчётов'!AH:AH,'Детализация отчётов'!F:F,'Тех отчет'!B578,'Детализация отчётов'!J:J,"Продажа",'Детализация отчётов'!K:K,"Продажа")-SUMIFS('Детализация отчётов'!AH:AH,'Детализация отчётов'!F:F,'Тех отчет'!B578,'Детализация отчётов'!J:J,"Возврат",'Детализация отчётов'!K:K,"Возврат")</f>
        <v>0</v>
      </c>
      <c r="T578" s="23">
        <f>IFERROR(INDEX(Себестоимость!B:B,MATCH('Тех отчет'!B578,Себестоимость!A:A,0)),0)</f>
        <v>0</v>
      </c>
      <c r="U578" s="41" t="e">
        <f t="shared" si="252"/>
        <v>#DIV/0!</v>
      </c>
      <c r="V578" s="24">
        <f t="shared" si="253"/>
        <v>0</v>
      </c>
      <c r="W578" s="42">
        <f t="shared" si="254"/>
        <v>0</v>
      </c>
      <c r="X578" s="40" t="e">
        <f t="shared" si="255"/>
        <v>#DIV/0!</v>
      </c>
      <c r="Y578" s="23" t="e">
        <f>AVERAGEIFS('Детализация отчётов'!T:T,'Детализация отчётов'!F:F,'Тех отчет'!B578,'Детализация отчётов'!J:J,"Продажа",'Детализация отчётов'!K:K,"Продажа")</f>
        <v>#DIV/0!</v>
      </c>
      <c r="Z578" s="23">
        <f>SUMIF('Детализация отчётов'!F:F,'Тех отчет'!B578, 'Детализация отчётов'!AC:AC)</f>
        <v>0</v>
      </c>
    </row>
    <row r="579" spans="1:26">
      <c r="A579" s="23" t="s">
        <v>71</v>
      </c>
      <c r="B579" s="44" t="s">
        <v>721</v>
      </c>
      <c r="C579" s="24">
        <f>SUMIF(Продажи!F:F,'Тех отчет'!B579,Продажи!M:M)</f>
        <v>0</v>
      </c>
      <c r="D579" s="24">
        <f>SUMIF(Продажи!F:F,'Тех отчет'!B579,Продажи!L:L)</f>
        <v>0</v>
      </c>
      <c r="E579" s="24">
        <f>SUMIFS('Детализация отчётов'!T:T,'Детализация отчётов'!F:F,'Тех отчет'!B579,'Детализация отчётов'!J:J,"Продажа",'Детализация отчётов'!K:K,"Продажа")-SUMIFS('Детализация отчётов'!T:T,'Детализация отчётов'!F:F,'Тех отчет'!B579,'Детализация отчётов'!J:J,"Возврат",'Детализация отчётов'!K:K,"Возврат")</f>
        <v>0</v>
      </c>
      <c r="F579" s="24">
        <f>SUMIFS('Детализация отчётов'!N:N,'Детализация отчётов'!F:F,'Тех отчет'!B579,'Детализация отчётов'!J:J,"Продажа",'Детализация отчётов'!K:K,"Продажа")-SUMIFS('Детализация отчётов'!N:N,'Детализация отчётов'!F:F,'Тех отчет'!B579,'Детализация отчётов'!J:J,"Возврат",'Детализация отчётов'!K:K,"Возврат")</f>
        <v>0</v>
      </c>
      <c r="G579" s="24">
        <f>IFERROR(AVERAGEIFS('Детализация отчётов'!P:P,'Детализация отчётов'!F:F,'Тех отчет'!B579,'Детализация отчётов'!J:J,"Продажа",'Детализация отчётов'!K:K,"Продажа"),0)</f>
        <v>0</v>
      </c>
      <c r="H579" s="25" t="e">
        <f>INDEX('% выкупа'!B:B,MATCH(B579,'% выкупа'!A:A,0))</f>
        <v>#N/A</v>
      </c>
      <c r="I579" s="40">
        <f>IFERROR(INDEX(реклама!B:B,MATCH('Тех отчет'!B579,реклама!A:A,0)),0)</f>
        <v>0</v>
      </c>
      <c r="J579" s="24">
        <f>IFERROR(INDEX('Сумма по хранению'!B:B,MATCH(B579,'Сумма по хранению'!A:A,0)),0)</f>
        <v>0</v>
      </c>
      <c r="K579" s="24">
        <f>SUMIF('Детализация отчётов'!F:F,'Тех отчет'!B579, 'Детализация отчётов'!AK:AK)</f>
        <v>0</v>
      </c>
      <c r="L579" s="40" t="e">
        <f t="shared" si="250"/>
        <v>#DIV/0!</v>
      </c>
      <c r="M579" s="24" t="e">
        <f>INDEX('Остатки по складам'!B:B,MATCH(B579,'Остатки по складам'!A:A,0))</f>
        <v>#N/A</v>
      </c>
      <c r="N579" s="40">
        <f t="shared" si="251"/>
        <v>0</v>
      </c>
      <c r="O579" s="35">
        <f>SUMIF('Индекс локалицации'!A:A,'Тех отчет'!B579,'Индекс локалицации'!B:B)</f>
        <v>0</v>
      </c>
      <c r="P579" s="25" t="e">
        <f>AVERAGEIFS('Детализация отчётов'!W:W,'Детализация отчётов'!F:F,'Тех отчет'!B579,'Детализация отчётов'!J:J,"Продажа",'Детализация отчётов'!K:K,"Продажа")</f>
        <v>#DIV/0!</v>
      </c>
      <c r="Q579" s="23" t="e">
        <f>INDEX('Рейтинг по отзывам'!F:F,MATCH('Тех отчет'!B579,'Рейтинг по отзывам'!B:B,0))</f>
        <v>#N/A</v>
      </c>
      <c r="R579" s="26" t="e">
        <f>INDEX('рейтинг WB'!B:B,MATCH('Тех отчет'!B579,'рейтинг WB'!A:A,0))</f>
        <v>#N/A</v>
      </c>
      <c r="S579" s="27">
        <f>SUMIFS('Детализация отчётов'!AH:AH,'Детализация отчётов'!F:F,'Тех отчет'!B579,'Детализация отчётов'!J:J,"Продажа",'Детализация отчётов'!K:K,"Продажа")-SUMIFS('Детализация отчётов'!AH:AH,'Детализация отчётов'!F:F,'Тех отчет'!B579,'Детализация отчётов'!J:J,"Возврат",'Детализация отчётов'!K:K,"Возврат")</f>
        <v>0</v>
      </c>
      <c r="T579" s="23">
        <f>IFERROR(INDEX(Себестоимость!B:B,MATCH('Тех отчет'!B579,Себестоимость!A:A,0)),0)</f>
        <v>0</v>
      </c>
      <c r="U579" s="41" t="e">
        <f t="shared" si="252"/>
        <v>#DIV/0!</v>
      </c>
      <c r="V579" s="24">
        <f t="shared" si="253"/>
        <v>0</v>
      </c>
      <c r="W579" s="42">
        <f t="shared" si="254"/>
        <v>0</v>
      </c>
      <c r="X579" s="40" t="e">
        <f t="shared" si="255"/>
        <v>#DIV/0!</v>
      </c>
      <c r="Y579" s="23" t="e">
        <f>AVERAGEIFS('Детализация отчётов'!T:T,'Детализация отчётов'!F:F,'Тех отчет'!B579,'Детализация отчётов'!J:J,"Продажа",'Детализация отчётов'!K:K,"Продажа")</f>
        <v>#DIV/0!</v>
      </c>
      <c r="Z579" s="23">
        <f>SUMIF('Детализация отчётов'!F:F,'Тех отчет'!B579, 'Детализация отчётов'!AC:AC)</f>
        <v>0</v>
      </c>
    </row>
    <row r="580" spans="1:26">
      <c r="A580" s="23" t="s">
        <v>636</v>
      </c>
      <c r="B580" s="44" t="s">
        <v>722</v>
      </c>
      <c r="C580" s="24">
        <f>SUMIF(Продажи!F:F,'Тех отчет'!B580,Продажи!M:M)</f>
        <v>0</v>
      </c>
      <c r="D580" s="24">
        <f>SUMIF(Продажи!F:F,'Тех отчет'!B580,Продажи!L:L)</f>
        <v>0</v>
      </c>
      <c r="E580" s="24">
        <f>SUMIFS('Детализация отчётов'!T:T,'Детализация отчётов'!F:F,'Тех отчет'!B580,'Детализация отчётов'!J:J,"Продажа",'Детализация отчётов'!K:K,"Продажа")-SUMIFS('Детализация отчётов'!T:T,'Детализация отчётов'!F:F,'Тех отчет'!B580,'Детализация отчётов'!J:J,"Возврат",'Детализация отчётов'!K:K,"Возврат")</f>
        <v>0</v>
      </c>
      <c r="F580" s="24">
        <f>SUMIFS('Детализация отчётов'!N:N,'Детализация отчётов'!F:F,'Тех отчет'!B580,'Детализация отчётов'!J:J,"Продажа",'Детализация отчётов'!K:K,"Продажа")-SUMIFS('Детализация отчётов'!N:N,'Детализация отчётов'!F:F,'Тех отчет'!B580,'Детализация отчётов'!J:J,"Возврат",'Детализация отчётов'!K:K,"Возврат")</f>
        <v>0</v>
      </c>
      <c r="G580" s="24">
        <f>IFERROR(AVERAGEIFS('Детализация отчётов'!P:P,'Детализация отчётов'!F:F,'Тех отчет'!B580,'Детализация отчётов'!J:J,"Продажа",'Детализация отчётов'!K:K,"Продажа"),0)</f>
        <v>0</v>
      </c>
      <c r="H580" s="25" t="e">
        <f>INDEX('% выкупа'!B:B,MATCH(B580,'% выкупа'!A:A,0))</f>
        <v>#N/A</v>
      </c>
      <c r="I580" s="40">
        <f>IFERROR(INDEX(реклама!B:B,MATCH('Тех отчет'!B580,реклама!A:A,0)),0)</f>
        <v>0</v>
      </c>
      <c r="J580" s="24">
        <f>IFERROR(INDEX('Сумма по хранению'!B:B,MATCH(B580,'Сумма по хранению'!A:A,0)),0)</f>
        <v>0</v>
      </c>
      <c r="K580" s="24">
        <f>SUMIF('Детализация отчётов'!F:F,'Тех отчет'!B580, 'Детализация отчётов'!AK:AK)</f>
        <v>0</v>
      </c>
      <c r="L580" s="40" t="e">
        <f t="shared" si="250"/>
        <v>#DIV/0!</v>
      </c>
      <c r="M580" s="24" t="e">
        <f>INDEX('Остатки по складам'!B:B,MATCH(B580,'Остатки по складам'!A:A,0))</f>
        <v>#N/A</v>
      </c>
      <c r="N580" s="40">
        <f t="shared" si="251"/>
        <v>0</v>
      </c>
      <c r="O580" s="35">
        <f>SUMIF('Индекс локалицации'!A:A,'Тех отчет'!B580,'Индекс локалицации'!B:B)</f>
        <v>0</v>
      </c>
      <c r="P580" s="25" t="e">
        <f>AVERAGEIFS('Детализация отчётов'!W:W,'Детализация отчётов'!F:F,'Тех отчет'!B580,'Детализация отчётов'!J:J,"Продажа",'Детализация отчётов'!K:K,"Продажа")</f>
        <v>#DIV/0!</v>
      </c>
      <c r="Q580" s="23" t="e">
        <f>INDEX('Рейтинг по отзывам'!F:F,MATCH('Тех отчет'!B580,'Рейтинг по отзывам'!B:B,0))</f>
        <v>#N/A</v>
      </c>
      <c r="R580" s="26" t="e">
        <f>INDEX('рейтинг WB'!B:B,MATCH('Тех отчет'!B580,'рейтинг WB'!A:A,0))</f>
        <v>#N/A</v>
      </c>
      <c r="S580" s="27">
        <f>SUMIFS('Детализация отчётов'!AH:AH,'Детализация отчётов'!F:F,'Тех отчет'!B580,'Детализация отчётов'!J:J,"Продажа",'Детализация отчётов'!K:K,"Продажа")-SUMIFS('Детализация отчётов'!AH:AH,'Детализация отчётов'!F:F,'Тех отчет'!B580,'Детализация отчётов'!J:J,"Возврат",'Детализация отчётов'!K:K,"Возврат")</f>
        <v>0</v>
      </c>
      <c r="T580" s="23">
        <f>IFERROR(INDEX(Себестоимость!B:B,MATCH('Тех отчет'!B580,Себестоимость!A:A,0)),0)</f>
        <v>0</v>
      </c>
      <c r="U580" s="41" t="e">
        <f t="shared" si="252"/>
        <v>#DIV/0!</v>
      </c>
      <c r="V580" s="24">
        <f t="shared" si="253"/>
        <v>0</v>
      </c>
      <c r="W580" s="42">
        <f t="shared" si="254"/>
        <v>0</v>
      </c>
      <c r="X580" s="40" t="e">
        <f t="shared" si="255"/>
        <v>#DIV/0!</v>
      </c>
      <c r="Y580" s="23" t="e">
        <f>AVERAGEIFS('Детализация отчётов'!T:T,'Детализация отчётов'!F:F,'Тех отчет'!B580,'Детализация отчётов'!J:J,"Продажа",'Детализация отчётов'!K:K,"Продажа")</f>
        <v>#DIV/0!</v>
      </c>
      <c r="Z580" s="23">
        <f>SUMIF('Детализация отчётов'!F:F,'Тех отчет'!B580, 'Детализация отчётов'!AC:AC)</f>
        <v>0</v>
      </c>
    </row>
    <row r="581" spans="1:26">
      <c r="A581" s="23" t="s">
        <v>71</v>
      </c>
      <c r="B581" s="44" t="s">
        <v>723</v>
      </c>
      <c r="C581" s="24">
        <f>SUMIF(Продажи!F:F,'Тех отчет'!B581,Продажи!M:M)</f>
        <v>0</v>
      </c>
      <c r="D581" s="24">
        <f>SUMIF(Продажи!F:F,'Тех отчет'!B581,Продажи!L:L)</f>
        <v>0</v>
      </c>
      <c r="E581" s="24">
        <f>SUMIFS('Детализация отчётов'!T:T,'Детализация отчётов'!F:F,'Тех отчет'!B581,'Детализация отчётов'!J:J,"Продажа",'Детализация отчётов'!K:K,"Продажа")-SUMIFS('Детализация отчётов'!T:T,'Детализация отчётов'!F:F,'Тех отчет'!B581,'Детализация отчётов'!J:J,"Возврат",'Детализация отчётов'!K:K,"Возврат")</f>
        <v>0</v>
      </c>
      <c r="F581" s="24">
        <f>SUMIFS('Детализация отчётов'!N:N,'Детализация отчётов'!F:F,'Тех отчет'!B581,'Детализация отчётов'!J:J,"Продажа",'Детализация отчётов'!K:K,"Продажа")-SUMIFS('Детализация отчётов'!N:N,'Детализация отчётов'!F:F,'Тех отчет'!B581,'Детализация отчётов'!J:J,"Возврат",'Детализация отчётов'!K:K,"Возврат")</f>
        <v>0</v>
      </c>
      <c r="G581" s="24">
        <f>IFERROR(AVERAGEIFS('Детализация отчётов'!P:P,'Детализация отчётов'!F:F,'Тех отчет'!B581,'Детализация отчётов'!J:J,"Продажа",'Детализация отчётов'!K:K,"Продажа"),0)</f>
        <v>0</v>
      </c>
      <c r="H581" s="25" t="e">
        <f>INDEX('% выкупа'!B:B,MATCH(B581,'% выкупа'!A:A,0))</f>
        <v>#N/A</v>
      </c>
      <c r="I581" s="40">
        <f>IFERROR(INDEX(реклама!B:B,MATCH('Тех отчет'!B581,реклама!A:A,0)),0)</f>
        <v>0</v>
      </c>
      <c r="J581" s="24">
        <f>IFERROR(INDEX('Сумма по хранению'!B:B,MATCH(B581,'Сумма по хранению'!A:A,0)),0)</f>
        <v>0</v>
      </c>
      <c r="K581" s="24">
        <f>SUMIF('Детализация отчётов'!F:F,'Тех отчет'!B581, 'Детализация отчётов'!AK:AK)</f>
        <v>0</v>
      </c>
      <c r="L581" s="40" t="e">
        <f t="shared" ref="L581" si="256">K581/F581</f>
        <v>#DIV/0!</v>
      </c>
      <c r="M581" s="24" t="e">
        <f>INDEX('Остатки по складам'!B:B,MATCH(B581,'Остатки по складам'!A:A,0))</f>
        <v>#N/A</v>
      </c>
      <c r="N581" s="40">
        <f t="shared" ref="N581" si="257">IFERROR(M581/F581*7,0)</f>
        <v>0</v>
      </c>
      <c r="O581" s="35">
        <f>SUMIF('Индекс локалицации'!A:A,'Тех отчет'!B581,'Индекс локалицации'!B:B)</f>
        <v>0</v>
      </c>
      <c r="P581" s="25" t="e">
        <f>AVERAGEIFS('Детализация отчётов'!W:W,'Детализация отчётов'!F:F,'Тех отчет'!B581,'Детализация отчётов'!J:J,"Продажа",'Детализация отчётов'!K:K,"Продажа")</f>
        <v>#DIV/0!</v>
      </c>
      <c r="Q581" s="23" t="e">
        <f>INDEX('Рейтинг по отзывам'!F:F,MATCH('Тех отчет'!B581,'Рейтинг по отзывам'!B:B,0))</f>
        <v>#N/A</v>
      </c>
      <c r="R581" s="26" t="e">
        <f>INDEX('рейтинг WB'!B:B,MATCH('Тех отчет'!B581,'рейтинг WB'!A:A,0))</f>
        <v>#N/A</v>
      </c>
      <c r="S581" s="27">
        <f>SUMIFS('Детализация отчётов'!AH:AH,'Детализация отчётов'!F:F,'Тех отчет'!B581,'Детализация отчётов'!J:J,"Продажа",'Детализация отчётов'!K:K,"Продажа")-SUMIFS('Детализация отчётов'!AH:AH,'Детализация отчётов'!F:F,'Тех отчет'!B581,'Детализация отчётов'!J:J,"Возврат",'Детализация отчётов'!K:K,"Возврат")</f>
        <v>0</v>
      </c>
      <c r="T581" s="23">
        <f>IFERROR(INDEX(Себестоимость!B:B,MATCH('Тех отчет'!B581,Себестоимость!A:A,0)),0)</f>
        <v>0</v>
      </c>
      <c r="U581" s="41" t="e">
        <f t="shared" ref="U581" si="258">V581/E581</f>
        <v>#DIV/0!</v>
      </c>
      <c r="V581" s="24">
        <f t="shared" ref="V581" si="259">IFERROR(S581-I581-J581-K581-T581*F581-W581-Z581,0)</f>
        <v>0</v>
      </c>
      <c r="W581" s="42">
        <f t="shared" ref="W581" si="260">(G581*F581)*$W$2</f>
        <v>0</v>
      </c>
      <c r="X581" s="40" t="e">
        <f t="shared" ref="X581" si="261">V581/F581</f>
        <v>#DIV/0!</v>
      </c>
      <c r="Y581" s="23" t="e">
        <f>AVERAGEIFS('Детализация отчётов'!T:T,'Детализация отчётов'!F:F,'Тех отчет'!B581,'Детализация отчётов'!J:J,"Продажа",'Детализация отчётов'!K:K,"Продажа")</f>
        <v>#DIV/0!</v>
      </c>
      <c r="Z581" s="23">
        <f>SUMIF('Детализация отчётов'!F:F,'Тех отчет'!B581, 'Детализация отчётов'!AC:AC)</f>
        <v>0</v>
      </c>
    </row>
    <row r="582" spans="1:26">
      <c r="A582" s="23" t="s">
        <v>68</v>
      </c>
      <c r="B582" s="44" t="s">
        <v>724</v>
      </c>
      <c r="C582" s="24">
        <f>SUMIF(Продажи!F:F,'Тех отчет'!B582,Продажи!M:M)</f>
        <v>0</v>
      </c>
      <c r="D582" s="24">
        <f>SUMIF(Продажи!F:F,'Тех отчет'!B582,Продажи!L:L)</f>
        <v>0</v>
      </c>
      <c r="E582" s="24">
        <f>SUMIFS('Детализация отчётов'!T:T,'Детализация отчётов'!F:F,'Тех отчет'!B582,'Детализация отчётов'!J:J,"Продажа",'Детализация отчётов'!K:K,"Продажа")-SUMIFS('Детализация отчётов'!T:T,'Детализация отчётов'!F:F,'Тех отчет'!B582,'Детализация отчётов'!J:J,"Возврат",'Детализация отчётов'!K:K,"Возврат")</f>
        <v>0</v>
      </c>
      <c r="F582" s="24">
        <f>SUMIFS('Детализация отчётов'!N:N,'Детализация отчётов'!F:F,'Тех отчет'!B582,'Детализация отчётов'!J:J,"Продажа",'Детализация отчётов'!K:K,"Продажа")-SUMIFS('Детализация отчётов'!N:N,'Детализация отчётов'!F:F,'Тех отчет'!B582,'Детализация отчётов'!J:J,"Возврат",'Детализация отчётов'!K:K,"Возврат")</f>
        <v>0</v>
      </c>
      <c r="G582" s="24">
        <f>IFERROR(AVERAGEIFS('Детализация отчётов'!P:P,'Детализация отчётов'!F:F,'Тех отчет'!B582,'Детализация отчётов'!J:J,"Продажа",'Детализация отчётов'!K:K,"Продажа"),0)</f>
        <v>0</v>
      </c>
      <c r="H582" s="25" t="e">
        <f>INDEX('% выкупа'!B:B,MATCH(B582,'% выкупа'!A:A,0))</f>
        <v>#N/A</v>
      </c>
      <c r="I582" s="40">
        <f>IFERROR(INDEX(реклама!B:B,MATCH('Тех отчет'!B582,реклама!A:A,0)),0)</f>
        <v>0</v>
      </c>
      <c r="J582" s="24">
        <f>IFERROR(INDEX('Сумма по хранению'!B:B,MATCH(B582,'Сумма по хранению'!A:A,0)),0)</f>
        <v>0</v>
      </c>
      <c r="K582" s="24">
        <f>SUMIF('Детализация отчётов'!F:F,'Тех отчет'!B582, 'Детализация отчётов'!AK:AK)</f>
        <v>0</v>
      </c>
      <c r="L582" s="40" t="e">
        <f t="shared" ref="L582:L590" si="262">K582/F582</f>
        <v>#DIV/0!</v>
      </c>
      <c r="M582" s="24" t="e">
        <f>INDEX('Остатки по складам'!B:B,MATCH(B582,'Остатки по складам'!A:A,0))</f>
        <v>#N/A</v>
      </c>
      <c r="N582" s="40">
        <f t="shared" ref="N582:N590" si="263">IFERROR(M582/F582*7,0)</f>
        <v>0</v>
      </c>
      <c r="O582" s="35">
        <f>SUMIF('Индекс локалицации'!A:A,'Тех отчет'!B582,'Индекс локалицации'!B:B)</f>
        <v>0</v>
      </c>
      <c r="P582" s="25" t="e">
        <f>AVERAGEIFS('Детализация отчётов'!W:W,'Детализация отчётов'!F:F,'Тех отчет'!B582,'Детализация отчётов'!J:J,"Продажа",'Детализация отчётов'!K:K,"Продажа")</f>
        <v>#DIV/0!</v>
      </c>
      <c r="Q582" s="23" t="e">
        <f>INDEX('Рейтинг по отзывам'!F:F,MATCH('Тех отчет'!B582,'Рейтинг по отзывам'!B:B,0))</f>
        <v>#N/A</v>
      </c>
      <c r="R582" s="26" t="e">
        <f>INDEX('рейтинг WB'!B:B,MATCH('Тех отчет'!B582,'рейтинг WB'!A:A,0))</f>
        <v>#N/A</v>
      </c>
      <c r="S582" s="27">
        <f>SUMIFS('Детализация отчётов'!AH:AH,'Детализация отчётов'!F:F,'Тех отчет'!B582,'Детализация отчётов'!J:J,"Продажа",'Детализация отчётов'!K:K,"Продажа")-SUMIFS('Детализация отчётов'!AH:AH,'Детализация отчётов'!F:F,'Тех отчет'!B582,'Детализация отчётов'!J:J,"Возврат",'Детализация отчётов'!K:K,"Возврат")</f>
        <v>0</v>
      </c>
      <c r="T582" s="23">
        <f>IFERROR(INDEX(Себестоимость!B:B,MATCH('Тех отчет'!B582,Себестоимость!A:A,0)),0)</f>
        <v>0</v>
      </c>
      <c r="U582" s="41" t="e">
        <f t="shared" ref="U582:U590" si="264">V582/E582</f>
        <v>#DIV/0!</v>
      </c>
      <c r="V582" s="24">
        <f t="shared" ref="V582:V590" si="265">IFERROR(S582-I582-J582-K582-T582*F582-W582-Z582,0)</f>
        <v>0</v>
      </c>
      <c r="W582" s="42">
        <f t="shared" ref="W582:W590" si="266">(G582*F582)*$W$2</f>
        <v>0</v>
      </c>
      <c r="X582" s="40" t="e">
        <f t="shared" ref="X582:X590" si="267">V582/F582</f>
        <v>#DIV/0!</v>
      </c>
      <c r="Y582" s="23" t="e">
        <f>AVERAGEIFS('Детализация отчётов'!T:T,'Детализация отчётов'!F:F,'Тех отчет'!B582,'Детализация отчётов'!J:J,"Продажа",'Детализация отчётов'!K:K,"Продажа")</f>
        <v>#DIV/0!</v>
      </c>
      <c r="Z582" s="23">
        <f>SUMIF('Детализация отчётов'!F:F,'Тех отчет'!B582, 'Детализация отчётов'!AC:AC)</f>
        <v>0</v>
      </c>
    </row>
    <row r="583" spans="1:26">
      <c r="A583" s="23" t="s">
        <v>68</v>
      </c>
      <c r="B583" s="44" t="s">
        <v>725</v>
      </c>
      <c r="C583" s="24">
        <f>SUMIF(Продажи!F:F,'Тех отчет'!B583,Продажи!M:M)</f>
        <v>0</v>
      </c>
      <c r="D583" s="24">
        <f>SUMIF(Продажи!F:F,'Тех отчет'!B583,Продажи!L:L)</f>
        <v>0</v>
      </c>
      <c r="E583" s="24">
        <f>SUMIFS('Детализация отчётов'!T:T,'Детализация отчётов'!F:F,'Тех отчет'!B583,'Детализация отчётов'!J:J,"Продажа",'Детализация отчётов'!K:K,"Продажа")-SUMIFS('Детализация отчётов'!T:T,'Детализация отчётов'!F:F,'Тех отчет'!B583,'Детализация отчётов'!J:J,"Возврат",'Детализация отчётов'!K:K,"Возврат")</f>
        <v>0</v>
      </c>
      <c r="F583" s="24">
        <f>SUMIFS('Детализация отчётов'!N:N,'Детализация отчётов'!F:F,'Тех отчет'!B583,'Детализация отчётов'!J:J,"Продажа",'Детализация отчётов'!K:K,"Продажа")-SUMIFS('Детализация отчётов'!N:N,'Детализация отчётов'!F:F,'Тех отчет'!B583,'Детализация отчётов'!J:J,"Возврат",'Детализация отчётов'!K:K,"Возврат")</f>
        <v>0</v>
      </c>
      <c r="G583" s="24">
        <f>IFERROR(AVERAGEIFS('Детализация отчётов'!P:P,'Детализация отчётов'!F:F,'Тех отчет'!B583,'Детализация отчётов'!J:J,"Продажа",'Детализация отчётов'!K:K,"Продажа"),0)</f>
        <v>0</v>
      </c>
      <c r="H583" s="25" t="e">
        <f>INDEX('% выкупа'!B:B,MATCH(B583,'% выкупа'!A:A,0))</f>
        <v>#N/A</v>
      </c>
      <c r="I583" s="40">
        <f>IFERROR(INDEX(реклама!B:B,MATCH('Тех отчет'!B583,реклама!A:A,0)),0)</f>
        <v>0</v>
      </c>
      <c r="J583" s="24">
        <f>IFERROR(INDEX('Сумма по хранению'!B:B,MATCH(B583,'Сумма по хранению'!A:A,0)),0)</f>
        <v>0</v>
      </c>
      <c r="K583" s="24">
        <f>SUMIF('Детализация отчётов'!F:F,'Тех отчет'!B583, 'Детализация отчётов'!AK:AK)</f>
        <v>0</v>
      </c>
      <c r="L583" s="40" t="e">
        <f t="shared" si="262"/>
        <v>#DIV/0!</v>
      </c>
      <c r="M583" s="24" t="e">
        <f>INDEX('Остатки по складам'!B:B,MATCH(B583,'Остатки по складам'!A:A,0))</f>
        <v>#N/A</v>
      </c>
      <c r="N583" s="40">
        <f t="shared" si="263"/>
        <v>0</v>
      </c>
      <c r="O583" s="35">
        <f>SUMIF('Индекс локалицации'!A:A,'Тех отчет'!B583,'Индекс локалицации'!B:B)</f>
        <v>0</v>
      </c>
      <c r="P583" s="25" t="e">
        <f>AVERAGEIFS('Детализация отчётов'!W:W,'Детализация отчётов'!F:F,'Тех отчет'!B583,'Детализация отчётов'!J:J,"Продажа",'Детализация отчётов'!K:K,"Продажа")</f>
        <v>#DIV/0!</v>
      </c>
      <c r="Q583" s="23" t="e">
        <f>INDEX('Рейтинг по отзывам'!F:F,MATCH('Тех отчет'!B583,'Рейтинг по отзывам'!B:B,0))</f>
        <v>#N/A</v>
      </c>
      <c r="R583" s="26" t="e">
        <f>INDEX('рейтинг WB'!B:B,MATCH('Тех отчет'!B583,'рейтинг WB'!A:A,0))</f>
        <v>#N/A</v>
      </c>
      <c r="S583" s="27">
        <f>SUMIFS('Детализация отчётов'!AH:AH,'Детализация отчётов'!F:F,'Тех отчет'!B583,'Детализация отчётов'!J:J,"Продажа",'Детализация отчётов'!K:K,"Продажа")-SUMIFS('Детализация отчётов'!AH:AH,'Детализация отчётов'!F:F,'Тех отчет'!B583,'Детализация отчётов'!J:J,"Возврат",'Детализация отчётов'!K:K,"Возврат")</f>
        <v>0</v>
      </c>
      <c r="T583" s="23">
        <f>IFERROR(INDEX(Себестоимость!B:B,MATCH('Тех отчет'!B583,Себестоимость!A:A,0)),0)</f>
        <v>0</v>
      </c>
      <c r="U583" s="41" t="e">
        <f t="shared" si="264"/>
        <v>#DIV/0!</v>
      </c>
      <c r="V583" s="24">
        <f t="shared" si="265"/>
        <v>0</v>
      </c>
      <c r="W583" s="42">
        <f t="shared" si="266"/>
        <v>0</v>
      </c>
      <c r="X583" s="40" t="e">
        <f t="shared" si="267"/>
        <v>#DIV/0!</v>
      </c>
      <c r="Y583" s="23" t="e">
        <f>AVERAGEIFS('Детализация отчётов'!T:T,'Детализация отчётов'!F:F,'Тех отчет'!B583,'Детализация отчётов'!J:J,"Продажа",'Детализация отчётов'!K:K,"Продажа")</f>
        <v>#DIV/0!</v>
      </c>
      <c r="Z583" s="23">
        <f>SUMIF('Детализация отчётов'!F:F,'Тех отчет'!B583, 'Детализация отчётов'!AC:AC)</f>
        <v>0</v>
      </c>
    </row>
    <row r="584" spans="1:26">
      <c r="A584" s="23" t="s">
        <v>68</v>
      </c>
      <c r="B584" s="44" t="s">
        <v>726</v>
      </c>
      <c r="C584" s="24">
        <f>SUMIF(Продажи!F:F,'Тех отчет'!B584,Продажи!M:M)</f>
        <v>0</v>
      </c>
      <c r="D584" s="24">
        <f>SUMIF(Продажи!F:F,'Тех отчет'!B584,Продажи!L:L)</f>
        <v>0</v>
      </c>
      <c r="E584" s="24">
        <f>SUMIFS('Детализация отчётов'!T:T,'Детализация отчётов'!F:F,'Тех отчет'!B584,'Детализация отчётов'!J:J,"Продажа",'Детализация отчётов'!K:K,"Продажа")-SUMIFS('Детализация отчётов'!T:T,'Детализация отчётов'!F:F,'Тех отчет'!B584,'Детализация отчётов'!J:J,"Возврат",'Детализация отчётов'!K:K,"Возврат")</f>
        <v>0</v>
      </c>
      <c r="F584" s="24">
        <f>SUMIFS('Детализация отчётов'!N:N,'Детализация отчётов'!F:F,'Тех отчет'!B584,'Детализация отчётов'!J:J,"Продажа",'Детализация отчётов'!K:K,"Продажа")-SUMIFS('Детализация отчётов'!N:N,'Детализация отчётов'!F:F,'Тех отчет'!B584,'Детализация отчётов'!J:J,"Возврат",'Детализация отчётов'!K:K,"Возврат")</f>
        <v>0</v>
      </c>
      <c r="G584" s="24">
        <f>IFERROR(AVERAGEIFS('Детализация отчётов'!P:P,'Детализация отчётов'!F:F,'Тех отчет'!B584,'Детализация отчётов'!J:J,"Продажа",'Детализация отчётов'!K:K,"Продажа"),0)</f>
        <v>0</v>
      </c>
      <c r="H584" s="25" t="e">
        <f>INDEX('% выкупа'!B:B,MATCH(B584,'% выкупа'!A:A,0))</f>
        <v>#N/A</v>
      </c>
      <c r="I584" s="40">
        <f>IFERROR(INDEX(реклама!B:B,MATCH('Тех отчет'!B584,реклама!A:A,0)),0)</f>
        <v>0</v>
      </c>
      <c r="J584" s="24">
        <f>IFERROR(INDEX('Сумма по хранению'!B:B,MATCH(B584,'Сумма по хранению'!A:A,0)),0)</f>
        <v>0</v>
      </c>
      <c r="K584" s="24">
        <f>SUMIF('Детализация отчётов'!F:F,'Тех отчет'!B584, 'Детализация отчётов'!AK:AK)</f>
        <v>0</v>
      </c>
      <c r="L584" s="40" t="e">
        <f t="shared" si="262"/>
        <v>#DIV/0!</v>
      </c>
      <c r="M584" s="24" t="e">
        <f>INDEX('Остатки по складам'!B:B,MATCH(B584,'Остатки по складам'!A:A,0))</f>
        <v>#N/A</v>
      </c>
      <c r="N584" s="40">
        <f t="shared" si="263"/>
        <v>0</v>
      </c>
      <c r="O584" s="35">
        <f>SUMIF('Индекс локалицации'!A:A,'Тех отчет'!B584,'Индекс локалицации'!B:B)</f>
        <v>0</v>
      </c>
      <c r="P584" s="25" t="e">
        <f>AVERAGEIFS('Детализация отчётов'!W:W,'Детализация отчётов'!F:F,'Тех отчет'!B584,'Детализация отчётов'!J:J,"Продажа",'Детализация отчётов'!K:K,"Продажа")</f>
        <v>#DIV/0!</v>
      </c>
      <c r="Q584" s="23" t="e">
        <f>INDEX('Рейтинг по отзывам'!F:F,MATCH('Тех отчет'!B584,'Рейтинг по отзывам'!B:B,0))</f>
        <v>#N/A</v>
      </c>
      <c r="R584" s="26" t="e">
        <f>INDEX('рейтинг WB'!B:B,MATCH('Тех отчет'!B584,'рейтинг WB'!A:A,0))</f>
        <v>#N/A</v>
      </c>
      <c r="S584" s="27">
        <f>SUMIFS('Детализация отчётов'!AH:AH,'Детализация отчётов'!F:F,'Тех отчет'!B584,'Детализация отчётов'!J:J,"Продажа",'Детализация отчётов'!K:K,"Продажа")-SUMIFS('Детализация отчётов'!AH:AH,'Детализация отчётов'!F:F,'Тех отчет'!B584,'Детализация отчётов'!J:J,"Возврат",'Детализация отчётов'!K:K,"Возврат")</f>
        <v>0</v>
      </c>
      <c r="T584" s="23">
        <f>IFERROR(INDEX(Себестоимость!B:B,MATCH('Тех отчет'!B584,Себестоимость!A:A,0)),0)</f>
        <v>0</v>
      </c>
      <c r="U584" s="41" t="e">
        <f t="shared" si="264"/>
        <v>#DIV/0!</v>
      </c>
      <c r="V584" s="24">
        <f t="shared" si="265"/>
        <v>0</v>
      </c>
      <c r="W584" s="42">
        <f t="shared" si="266"/>
        <v>0</v>
      </c>
      <c r="X584" s="40" t="e">
        <f t="shared" si="267"/>
        <v>#DIV/0!</v>
      </c>
      <c r="Y584" s="23" t="e">
        <f>AVERAGEIFS('Детализация отчётов'!T:T,'Детализация отчётов'!F:F,'Тех отчет'!B584,'Детализация отчётов'!J:J,"Продажа",'Детализация отчётов'!K:K,"Продажа")</f>
        <v>#DIV/0!</v>
      </c>
      <c r="Z584" s="23">
        <f>SUMIF('Детализация отчётов'!F:F,'Тех отчет'!B584, 'Детализация отчётов'!AC:AC)</f>
        <v>0</v>
      </c>
    </row>
    <row r="585" spans="1:26">
      <c r="A585" s="23" t="s">
        <v>68</v>
      </c>
      <c r="B585" s="44" t="s">
        <v>727</v>
      </c>
      <c r="C585" s="24">
        <f>SUMIF(Продажи!F:F,'Тех отчет'!B585,Продажи!M:M)</f>
        <v>0</v>
      </c>
      <c r="D585" s="24">
        <f>SUMIF(Продажи!F:F,'Тех отчет'!B585,Продажи!L:L)</f>
        <v>0</v>
      </c>
      <c r="E585" s="24">
        <f>SUMIFS('Детализация отчётов'!T:T,'Детализация отчётов'!F:F,'Тех отчет'!B585,'Детализация отчётов'!J:J,"Продажа",'Детализация отчётов'!K:K,"Продажа")-SUMIFS('Детализация отчётов'!T:T,'Детализация отчётов'!F:F,'Тех отчет'!B585,'Детализация отчётов'!J:J,"Возврат",'Детализация отчётов'!K:K,"Возврат")</f>
        <v>0</v>
      </c>
      <c r="F585" s="24">
        <f>SUMIFS('Детализация отчётов'!N:N,'Детализация отчётов'!F:F,'Тех отчет'!B585,'Детализация отчётов'!J:J,"Продажа",'Детализация отчётов'!K:K,"Продажа")-SUMIFS('Детализация отчётов'!N:N,'Детализация отчётов'!F:F,'Тех отчет'!B585,'Детализация отчётов'!J:J,"Возврат",'Детализация отчётов'!K:K,"Возврат")</f>
        <v>0</v>
      </c>
      <c r="G585" s="24">
        <f>IFERROR(AVERAGEIFS('Детализация отчётов'!P:P,'Детализация отчётов'!F:F,'Тех отчет'!B585,'Детализация отчётов'!J:J,"Продажа",'Детализация отчётов'!K:K,"Продажа"),0)</f>
        <v>0</v>
      </c>
      <c r="H585" s="25" t="e">
        <f>INDEX('% выкупа'!B:B,MATCH(B585,'% выкупа'!A:A,0))</f>
        <v>#N/A</v>
      </c>
      <c r="I585" s="40">
        <f>IFERROR(INDEX(реклама!B:B,MATCH('Тех отчет'!B585,реклама!A:A,0)),0)</f>
        <v>0</v>
      </c>
      <c r="J585" s="24">
        <f>IFERROR(INDEX('Сумма по хранению'!B:B,MATCH(B585,'Сумма по хранению'!A:A,0)),0)</f>
        <v>0</v>
      </c>
      <c r="K585" s="24">
        <f>SUMIF('Детализация отчётов'!F:F,'Тех отчет'!B585, 'Детализация отчётов'!AK:AK)</f>
        <v>0</v>
      </c>
      <c r="L585" s="40" t="e">
        <f t="shared" si="262"/>
        <v>#DIV/0!</v>
      </c>
      <c r="M585" s="24" t="e">
        <f>INDEX('Остатки по складам'!B:B,MATCH(B585,'Остатки по складам'!A:A,0))</f>
        <v>#N/A</v>
      </c>
      <c r="N585" s="40">
        <f t="shared" si="263"/>
        <v>0</v>
      </c>
      <c r="O585" s="35">
        <f>SUMIF('Индекс локалицации'!A:A,'Тех отчет'!B585,'Индекс локалицации'!B:B)</f>
        <v>0</v>
      </c>
      <c r="P585" s="25" t="e">
        <f>AVERAGEIFS('Детализация отчётов'!W:W,'Детализация отчётов'!F:F,'Тех отчет'!B585,'Детализация отчётов'!J:J,"Продажа",'Детализация отчётов'!K:K,"Продажа")</f>
        <v>#DIV/0!</v>
      </c>
      <c r="Q585" s="23" t="e">
        <f>INDEX('Рейтинг по отзывам'!F:F,MATCH('Тех отчет'!B585,'Рейтинг по отзывам'!B:B,0))</f>
        <v>#N/A</v>
      </c>
      <c r="R585" s="26" t="e">
        <f>INDEX('рейтинг WB'!B:B,MATCH('Тех отчет'!B585,'рейтинг WB'!A:A,0))</f>
        <v>#N/A</v>
      </c>
      <c r="S585" s="27">
        <f>SUMIFS('Детализация отчётов'!AH:AH,'Детализация отчётов'!F:F,'Тех отчет'!B585,'Детализация отчётов'!J:J,"Продажа",'Детализация отчётов'!K:K,"Продажа")-SUMIFS('Детализация отчётов'!AH:AH,'Детализация отчётов'!F:F,'Тех отчет'!B585,'Детализация отчётов'!J:J,"Возврат",'Детализация отчётов'!K:K,"Возврат")</f>
        <v>0</v>
      </c>
      <c r="T585" s="23">
        <f>IFERROR(INDEX(Себестоимость!B:B,MATCH('Тех отчет'!B585,Себестоимость!A:A,0)),0)</f>
        <v>0</v>
      </c>
      <c r="U585" s="41" t="e">
        <f t="shared" si="264"/>
        <v>#DIV/0!</v>
      </c>
      <c r="V585" s="24">
        <f t="shared" si="265"/>
        <v>0</v>
      </c>
      <c r="W585" s="42">
        <f t="shared" si="266"/>
        <v>0</v>
      </c>
      <c r="X585" s="40" t="e">
        <f t="shared" si="267"/>
        <v>#DIV/0!</v>
      </c>
      <c r="Y585" s="23" t="e">
        <f>AVERAGEIFS('Детализация отчётов'!T:T,'Детализация отчётов'!F:F,'Тех отчет'!B585,'Детализация отчётов'!J:J,"Продажа",'Детализация отчётов'!K:K,"Продажа")</f>
        <v>#DIV/0!</v>
      </c>
      <c r="Z585" s="23">
        <f>SUMIF('Детализация отчётов'!F:F,'Тех отчет'!B585, 'Детализация отчётов'!AC:AC)</f>
        <v>0</v>
      </c>
    </row>
    <row r="586" spans="1:26">
      <c r="A586" s="23" t="s">
        <v>68</v>
      </c>
      <c r="B586" s="44" t="s">
        <v>728</v>
      </c>
      <c r="C586" s="24">
        <f>SUMIF(Продажи!F:F,'Тех отчет'!B586,Продажи!M:M)</f>
        <v>0</v>
      </c>
      <c r="D586" s="24">
        <f>SUMIF(Продажи!F:F,'Тех отчет'!B586,Продажи!L:L)</f>
        <v>0</v>
      </c>
      <c r="E586" s="24">
        <f>SUMIFS('Детализация отчётов'!T:T,'Детализация отчётов'!F:F,'Тех отчет'!B586,'Детализация отчётов'!J:J,"Продажа",'Детализация отчётов'!K:K,"Продажа")-SUMIFS('Детализация отчётов'!T:T,'Детализация отчётов'!F:F,'Тех отчет'!B586,'Детализация отчётов'!J:J,"Возврат",'Детализация отчётов'!K:K,"Возврат")</f>
        <v>0</v>
      </c>
      <c r="F586" s="24">
        <f>SUMIFS('Детализация отчётов'!N:N,'Детализация отчётов'!F:F,'Тех отчет'!B586,'Детализация отчётов'!J:J,"Продажа",'Детализация отчётов'!K:K,"Продажа")-SUMIFS('Детализация отчётов'!N:N,'Детализация отчётов'!F:F,'Тех отчет'!B586,'Детализация отчётов'!J:J,"Возврат",'Детализация отчётов'!K:K,"Возврат")</f>
        <v>0</v>
      </c>
      <c r="G586" s="24">
        <f>IFERROR(AVERAGEIFS('Детализация отчётов'!P:P,'Детализация отчётов'!F:F,'Тех отчет'!B586,'Детализация отчётов'!J:J,"Продажа",'Детализация отчётов'!K:K,"Продажа"),0)</f>
        <v>0</v>
      </c>
      <c r="H586" s="25" t="e">
        <f>INDEX('% выкупа'!B:B,MATCH(B586,'% выкупа'!A:A,0))</f>
        <v>#N/A</v>
      </c>
      <c r="I586" s="40">
        <f>IFERROR(INDEX(реклама!B:B,MATCH('Тех отчет'!B586,реклама!A:A,0)),0)</f>
        <v>0</v>
      </c>
      <c r="J586" s="24">
        <f>IFERROR(INDEX('Сумма по хранению'!B:B,MATCH(B586,'Сумма по хранению'!A:A,0)),0)</f>
        <v>0</v>
      </c>
      <c r="K586" s="24">
        <f>SUMIF('Детализация отчётов'!F:F,'Тех отчет'!B586, 'Детализация отчётов'!AK:AK)</f>
        <v>0</v>
      </c>
      <c r="L586" s="40" t="e">
        <f t="shared" si="262"/>
        <v>#DIV/0!</v>
      </c>
      <c r="M586" s="24" t="e">
        <f>INDEX('Остатки по складам'!B:B,MATCH(B586,'Остатки по складам'!A:A,0))</f>
        <v>#N/A</v>
      </c>
      <c r="N586" s="40">
        <f t="shared" si="263"/>
        <v>0</v>
      </c>
      <c r="O586" s="35">
        <f>SUMIF('Индекс локалицации'!A:A,'Тех отчет'!B586,'Индекс локалицации'!B:B)</f>
        <v>0</v>
      </c>
      <c r="P586" s="25" t="e">
        <f>AVERAGEIFS('Детализация отчётов'!W:W,'Детализация отчётов'!F:F,'Тех отчет'!B586,'Детализация отчётов'!J:J,"Продажа",'Детализация отчётов'!K:K,"Продажа")</f>
        <v>#DIV/0!</v>
      </c>
      <c r="Q586" s="23" t="e">
        <f>INDEX('Рейтинг по отзывам'!F:F,MATCH('Тех отчет'!B586,'Рейтинг по отзывам'!B:B,0))</f>
        <v>#N/A</v>
      </c>
      <c r="R586" s="26" t="e">
        <f>INDEX('рейтинг WB'!B:B,MATCH('Тех отчет'!B586,'рейтинг WB'!A:A,0))</f>
        <v>#N/A</v>
      </c>
      <c r="S586" s="27">
        <f>SUMIFS('Детализация отчётов'!AH:AH,'Детализация отчётов'!F:F,'Тех отчет'!B586,'Детализация отчётов'!J:J,"Продажа",'Детализация отчётов'!K:K,"Продажа")-SUMIFS('Детализация отчётов'!AH:AH,'Детализация отчётов'!F:F,'Тех отчет'!B586,'Детализация отчётов'!J:J,"Возврат",'Детализация отчётов'!K:K,"Возврат")</f>
        <v>0</v>
      </c>
      <c r="T586" s="23">
        <f>IFERROR(INDEX(Себестоимость!B:B,MATCH('Тех отчет'!B586,Себестоимость!A:A,0)),0)</f>
        <v>0</v>
      </c>
      <c r="U586" s="41" t="e">
        <f t="shared" si="264"/>
        <v>#DIV/0!</v>
      </c>
      <c r="V586" s="24">
        <f t="shared" si="265"/>
        <v>0</v>
      </c>
      <c r="W586" s="42">
        <f t="shared" si="266"/>
        <v>0</v>
      </c>
      <c r="X586" s="40" t="e">
        <f t="shared" si="267"/>
        <v>#DIV/0!</v>
      </c>
      <c r="Y586" s="23" t="e">
        <f>AVERAGEIFS('Детализация отчётов'!T:T,'Детализация отчётов'!F:F,'Тех отчет'!B586,'Детализация отчётов'!J:J,"Продажа",'Детализация отчётов'!K:K,"Продажа")</f>
        <v>#DIV/0!</v>
      </c>
      <c r="Z586" s="23">
        <f>SUMIF('Детализация отчётов'!F:F,'Тех отчет'!B586, 'Детализация отчётов'!AC:AC)</f>
        <v>0</v>
      </c>
    </row>
    <row r="587" spans="1:26">
      <c r="A587" s="23" t="s">
        <v>39</v>
      </c>
      <c r="B587" s="44" t="s">
        <v>729</v>
      </c>
      <c r="C587" s="24">
        <f>SUMIF(Продажи!F:F,'Тех отчет'!B587,Продажи!M:M)</f>
        <v>0</v>
      </c>
      <c r="D587" s="24">
        <f>SUMIF(Продажи!F:F,'Тех отчет'!B587,Продажи!L:L)</f>
        <v>0</v>
      </c>
      <c r="E587" s="24">
        <f>SUMIFS('Детализация отчётов'!T:T,'Детализация отчётов'!F:F,'Тех отчет'!B587,'Детализация отчётов'!J:J,"Продажа",'Детализация отчётов'!K:K,"Продажа")-SUMIFS('Детализация отчётов'!T:T,'Детализация отчётов'!F:F,'Тех отчет'!B587,'Детализация отчётов'!J:J,"Возврат",'Детализация отчётов'!K:K,"Возврат")</f>
        <v>0</v>
      </c>
      <c r="F587" s="24">
        <f>SUMIFS('Детализация отчётов'!N:N,'Детализация отчётов'!F:F,'Тех отчет'!B587,'Детализация отчётов'!J:J,"Продажа",'Детализация отчётов'!K:K,"Продажа")-SUMIFS('Детализация отчётов'!N:N,'Детализация отчётов'!F:F,'Тех отчет'!B587,'Детализация отчётов'!J:J,"Возврат",'Детализация отчётов'!K:K,"Возврат")</f>
        <v>0</v>
      </c>
      <c r="G587" s="24">
        <f>IFERROR(AVERAGEIFS('Детализация отчётов'!P:P,'Детализация отчётов'!F:F,'Тех отчет'!B587,'Детализация отчётов'!J:J,"Продажа",'Детализация отчётов'!K:K,"Продажа"),0)</f>
        <v>0</v>
      </c>
      <c r="H587" s="25" t="e">
        <f>INDEX('% выкупа'!B:B,MATCH(B587,'% выкупа'!A:A,0))</f>
        <v>#N/A</v>
      </c>
      <c r="I587" s="40">
        <f>IFERROR(INDEX(реклама!B:B,MATCH('Тех отчет'!B587,реклама!A:A,0)),0)</f>
        <v>0</v>
      </c>
      <c r="J587" s="24">
        <f>IFERROR(INDEX('Сумма по хранению'!B:B,MATCH(B587,'Сумма по хранению'!A:A,0)),0)</f>
        <v>0</v>
      </c>
      <c r="K587" s="24">
        <f>SUMIF('Детализация отчётов'!F:F,'Тех отчет'!B587, 'Детализация отчётов'!AK:AK)</f>
        <v>0</v>
      </c>
      <c r="L587" s="40" t="e">
        <f t="shared" si="262"/>
        <v>#DIV/0!</v>
      </c>
      <c r="M587" s="24" t="e">
        <f>INDEX('Остатки по складам'!B:B,MATCH(B587,'Остатки по складам'!A:A,0))</f>
        <v>#N/A</v>
      </c>
      <c r="N587" s="40">
        <f t="shared" si="263"/>
        <v>0</v>
      </c>
      <c r="O587" s="35">
        <f>SUMIF('Индекс локалицации'!A:A,'Тех отчет'!B587,'Индекс локалицации'!B:B)</f>
        <v>0</v>
      </c>
      <c r="P587" s="25" t="e">
        <f>AVERAGEIFS('Детализация отчётов'!W:W,'Детализация отчётов'!F:F,'Тех отчет'!B587,'Детализация отчётов'!J:J,"Продажа",'Детализация отчётов'!K:K,"Продажа")</f>
        <v>#DIV/0!</v>
      </c>
      <c r="Q587" s="23" t="e">
        <f>INDEX('Рейтинг по отзывам'!F:F,MATCH('Тех отчет'!B587,'Рейтинг по отзывам'!B:B,0))</f>
        <v>#N/A</v>
      </c>
      <c r="R587" s="26" t="e">
        <f>INDEX('рейтинг WB'!B:B,MATCH('Тех отчет'!B587,'рейтинг WB'!A:A,0))</f>
        <v>#N/A</v>
      </c>
      <c r="S587" s="27">
        <f>SUMIFS('Детализация отчётов'!AH:AH,'Детализация отчётов'!F:F,'Тех отчет'!B587,'Детализация отчётов'!J:J,"Продажа",'Детализация отчётов'!K:K,"Продажа")-SUMIFS('Детализация отчётов'!AH:AH,'Детализация отчётов'!F:F,'Тех отчет'!B587,'Детализация отчётов'!J:J,"Возврат",'Детализация отчётов'!K:K,"Возврат")</f>
        <v>0</v>
      </c>
      <c r="T587" s="23">
        <f>IFERROR(INDEX(Себестоимость!B:B,MATCH('Тех отчет'!B587,Себестоимость!A:A,0)),0)</f>
        <v>0</v>
      </c>
      <c r="U587" s="41" t="e">
        <f t="shared" si="264"/>
        <v>#DIV/0!</v>
      </c>
      <c r="V587" s="24">
        <f t="shared" si="265"/>
        <v>0</v>
      </c>
      <c r="W587" s="42">
        <f t="shared" si="266"/>
        <v>0</v>
      </c>
      <c r="X587" s="40" t="e">
        <f t="shared" si="267"/>
        <v>#DIV/0!</v>
      </c>
      <c r="Y587" s="23" t="e">
        <f>AVERAGEIFS('Детализация отчётов'!T:T,'Детализация отчётов'!F:F,'Тех отчет'!B587,'Детализация отчётов'!J:J,"Продажа",'Детализация отчётов'!K:K,"Продажа")</f>
        <v>#DIV/0!</v>
      </c>
      <c r="Z587" s="23">
        <f>SUMIF('Детализация отчётов'!F:F,'Тех отчет'!B587, 'Детализация отчётов'!AC:AC)</f>
        <v>0</v>
      </c>
    </row>
    <row r="588" spans="1:26">
      <c r="A588" s="23" t="s">
        <v>39</v>
      </c>
      <c r="B588" s="44" t="s">
        <v>730</v>
      </c>
      <c r="C588" s="24">
        <f>SUMIF(Продажи!F:F,'Тех отчет'!B588,Продажи!M:M)</f>
        <v>0</v>
      </c>
      <c r="D588" s="24">
        <f>SUMIF(Продажи!F:F,'Тех отчет'!B588,Продажи!L:L)</f>
        <v>0</v>
      </c>
      <c r="E588" s="24">
        <f>SUMIFS('Детализация отчётов'!T:T,'Детализация отчётов'!F:F,'Тех отчет'!B588,'Детализация отчётов'!J:J,"Продажа",'Детализация отчётов'!K:K,"Продажа")-SUMIFS('Детализация отчётов'!T:T,'Детализация отчётов'!F:F,'Тех отчет'!B588,'Детализация отчётов'!J:J,"Возврат",'Детализация отчётов'!K:K,"Возврат")</f>
        <v>0</v>
      </c>
      <c r="F588" s="24">
        <f>SUMIFS('Детализация отчётов'!N:N,'Детализация отчётов'!F:F,'Тех отчет'!B588,'Детализация отчётов'!J:J,"Продажа",'Детализация отчётов'!K:K,"Продажа")-SUMIFS('Детализация отчётов'!N:N,'Детализация отчётов'!F:F,'Тех отчет'!B588,'Детализация отчётов'!J:J,"Возврат",'Детализация отчётов'!K:K,"Возврат")</f>
        <v>0</v>
      </c>
      <c r="G588" s="24">
        <f>IFERROR(AVERAGEIFS('Детализация отчётов'!P:P,'Детализация отчётов'!F:F,'Тех отчет'!B588,'Детализация отчётов'!J:J,"Продажа",'Детализация отчётов'!K:K,"Продажа"),0)</f>
        <v>0</v>
      </c>
      <c r="H588" s="25" t="e">
        <f>INDEX('% выкупа'!B:B,MATCH(B588,'% выкупа'!A:A,0))</f>
        <v>#N/A</v>
      </c>
      <c r="I588" s="40">
        <f>IFERROR(INDEX(реклама!B:B,MATCH('Тех отчет'!B588,реклама!A:A,0)),0)</f>
        <v>0</v>
      </c>
      <c r="J588" s="24">
        <f>IFERROR(INDEX('Сумма по хранению'!B:B,MATCH(B588,'Сумма по хранению'!A:A,0)),0)</f>
        <v>0</v>
      </c>
      <c r="K588" s="24">
        <f>SUMIF('Детализация отчётов'!F:F,'Тех отчет'!B588, 'Детализация отчётов'!AK:AK)</f>
        <v>0</v>
      </c>
      <c r="L588" s="40" t="e">
        <f t="shared" si="262"/>
        <v>#DIV/0!</v>
      </c>
      <c r="M588" s="24" t="e">
        <f>INDEX('Остатки по складам'!B:B,MATCH(B588,'Остатки по складам'!A:A,0))</f>
        <v>#N/A</v>
      </c>
      <c r="N588" s="40">
        <f t="shared" si="263"/>
        <v>0</v>
      </c>
      <c r="O588" s="35">
        <f>SUMIF('Индекс локалицации'!A:A,'Тех отчет'!B588,'Индекс локалицации'!B:B)</f>
        <v>0</v>
      </c>
      <c r="P588" s="25" t="e">
        <f>AVERAGEIFS('Детализация отчётов'!W:W,'Детализация отчётов'!F:F,'Тех отчет'!B588,'Детализация отчётов'!J:J,"Продажа",'Детализация отчётов'!K:K,"Продажа")</f>
        <v>#DIV/0!</v>
      </c>
      <c r="Q588" s="23" t="e">
        <f>INDEX('Рейтинг по отзывам'!F:F,MATCH('Тех отчет'!B588,'Рейтинг по отзывам'!B:B,0))</f>
        <v>#N/A</v>
      </c>
      <c r="R588" s="26" t="e">
        <f>INDEX('рейтинг WB'!B:B,MATCH('Тех отчет'!B588,'рейтинг WB'!A:A,0))</f>
        <v>#N/A</v>
      </c>
      <c r="S588" s="27">
        <f>SUMIFS('Детализация отчётов'!AH:AH,'Детализация отчётов'!F:F,'Тех отчет'!B588,'Детализация отчётов'!J:J,"Продажа",'Детализация отчётов'!K:K,"Продажа")-SUMIFS('Детализация отчётов'!AH:AH,'Детализация отчётов'!F:F,'Тех отчет'!B588,'Детализация отчётов'!J:J,"Возврат",'Детализация отчётов'!K:K,"Возврат")</f>
        <v>0</v>
      </c>
      <c r="T588" s="23">
        <f>IFERROR(INDEX(Себестоимость!B:B,MATCH('Тех отчет'!B588,Себестоимость!A:A,0)),0)</f>
        <v>0</v>
      </c>
      <c r="U588" s="41" t="e">
        <f t="shared" si="264"/>
        <v>#DIV/0!</v>
      </c>
      <c r="V588" s="24">
        <f t="shared" si="265"/>
        <v>0</v>
      </c>
      <c r="W588" s="42">
        <f t="shared" si="266"/>
        <v>0</v>
      </c>
      <c r="X588" s="40" t="e">
        <f t="shared" si="267"/>
        <v>#DIV/0!</v>
      </c>
      <c r="Y588" s="23" t="e">
        <f>AVERAGEIFS('Детализация отчётов'!T:T,'Детализация отчётов'!F:F,'Тех отчет'!B588,'Детализация отчётов'!J:J,"Продажа",'Детализация отчётов'!K:K,"Продажа")</f>
        <v>#DIV/0!</v>
      </c>
      <c r="Z588" s="23">
        <f>SUMIF('Детализация отчётов'!F:F,'Тех отчет'!B588, 'Детализация отчётов'!AC:AC)</f>
        <v>0</v>
      </c>
    </row>
    <row r="589" spans="1:26">
      <c r="A589" s="23" t="s">
        <v>420</v>
      </c>
      <c r="B589" s="44" t="s">
        <v>731</v>
      </c>
      <c r="C589" s="24">
        <f>SUMIF(Продажи!F:F,'Тех отчет'!B589,Продажи!M:M)</f>
        <v>0</v>
      </c>
      <c r="D589" s="24">
        <f>SUMIF(Продажи!F:F,'Тех отчет'!B589,Продажи!L:L)</f>
        <v>0</v>
      </c>
      <c r="E589" s="24">
        <f>SUMIFS('Детализация отчётов'!T:T,'Детализация отчётов'!F:F,'Тех отчет'!B589,'Детализация отчётов'!J:J,"Продажа",'Детализация отчётов'!K:K,"Продажа")-SUMIFS('Детализация отчётов'!T:T,'Детализация отчётов'!F:F,'Тех отчет'!B589,'Детализация отчётов'!J:J,"Возврат",'Детализация отчётов'!K:K,"Возврат")</f>
        <v>0</v>
      </c>
      <c r="F589" s="24">
        <f>SUMIFS('Детализация отчётов'!N:N,'Детализация отчётов'!F:F,'Тех отчет'!B589,'Детализация отчётов'!J:J,"Продажа",'Детализация отчётов'!K:K,"Продажа")-SUMIFS('Детализация отчётов'!N:N,'Детализация отчётов'!F:F,'Тех отчет'!B589,'Детализация отчётов'!J:J,"Возврат",'Детализация отчётов'!K:K,"Возврат")</f>
        <v>0</v>
      </c>
      <c r="G589" s="24">
        <f>IFERROR(AVERAGEIFS('Детализация отчётов'!P:P,'Детализация отчётов'!F:F,'Тех отчет'!B589,'Детализация отчётов'!J:J,"Продажа",'Детализация отчётов'!K:K,"Продажа"),0)</f>
        <v>0</v>
      </c>
      <c r="H589" s="25" t="e">
        <f>INDEX('% выкупа'!B:B,MATCH(B589,'% выкупа'!A:A,0))</f>
        <v>#N/A</v>
      </c>
      <c r="I589" s="40">
        <f>IFERROR(INDEX(реклама!B:B,MATCH('Тех отчет'!B589,реклама!A:A,0)),0)</f>
        <v>0</v>
      </c>
      <c r="J589" s="24">
        <f>IFERROR(INDEX('Сумма по хранению'!B:B,MATCH(B589,'Сумма по хранению'!A:A,0)),0)</f>
        <v>0</v>
      </c>
      <c r="K589" s="24">
        <f>SUMIF('Детализация отчётов'!F:F,'Тех отчет'!B589, 'Детализация отчётов'!AK:AK)</f>
        <v>0</v>
      </c>
      <c r="L589" s="40" t="e">
        <f t="shared" si="262"/>
        <v>#DIV/0!</v>
      </c>
      <c r="M589" s="24" t="e">
        <f>INDEX('Остатки по складам'!B:B,MATCH(B589,'Остатки по складам'!A:A,0))</f>
        <v>#N/A</v>
      </c>
      <c r="N589" s="40">
        <f t="shared" si="263"/>
        <v>0</v>
      </c>
      <c r="O589" s="35">
        <f>SUMIF('Индекс локалицации'!A:A,'Тех отчет'!B589,'Индекс локалицации'!B:B)</f>
        <v>0</v>
      </c>
      <c r="P589" s="25" t="e">
        <f>AVERAGEIFS('Детализация отчётов'!W:W,'Детализация отчётов'!F:F,'Тех отчет'!B589,'Детализация отчётов'!J:J,"Продажа",'Детализация отчётов'!K:K,"Продажа")</f>
        <v>#DIV/0!</v>
      </c>
      <c r="Q589" s="23" t="e">
        <f>INDEX('Рейтинг по отзывам'!F:F,MATCH('Тех отчет'!B589,'Рейтинг по отзывам'!B:B,0))</f>
        <v>#N/A</v>
      </c>
      <c r="R589" s="26" t="e">
        <f>INDEX('рейтинг WB'!B:B,MATCH('Тех отчет'!B589,'рейтинг WB'!A:A,0))</f>
        <v>#N/A</v>
      </c>
      <c r="S589" s="27">
        <f>SUMIFS('Детализация отчётов'!AH:AH,'Детализация отчётов'!F:F,'Тех отчет'!B589,'Детализация отчётов'!J:J,"Продажа",'Детализация отчётов'!K:K,"Продажа")-SUMIFS('Детализация отчётов'!AH:AH,'Детализация отчётов'!F:F,'Тех отчет'!B589,'Детализация отчётов'!J:J,"Возврат",'Детализация отчётов'!K:K,"Возврат")</f>
        <v>0</v>
      </c>
      <c r="T589" s="23">
        <f>IFERROR(INDEX(Себестоимость!B:B,MATCH('Тех отчет'!B589,Себестоимость!A:A,0)),0)</f>
        <v>0</v>
      </c>
      <c r="U589" s="41" t="e">
        <f t="shared" si="264"/>
        <v>#DIV/0!</v>
      </c>
      <c r="V589" s="24">
        <f t="shared" si="265"/>
        <v>0</v>
      </c>
      <c r="W589" s="42">
        <f t="shared" si="266"/>
        <v>0</v>
      </c>
      <c r="X589" s="40" t="e">
        <f t="shared" si="267"/>
        <v>#DIV/0!</v>
      </c>
      <c r="Y589" s="23" t="e">
        <f>AVERAGEIFS('Детализация отчётов'!T:T,'Детализация отчётов'!F:F,'Тех отчет'!B589,'Детализация отчётов'!J:J,"Продажа",'Детализация отчётов'!K:K,"Продажа")</f>
        <v>#DIV/0!</v>
      </c>
      <c r="Z589" s="23">
        <f>SUMIF('Детализация отчётов'!F:F,'Тех отчет'!B589, 'Детализация отчётов'!AC:AC)</f>
        <v>0</v>
      </c>
    </row>
    <row r="590" spans="1:26">
      <c r="A590" s="23" t="s">
        <v>420</v>
      </c>
      <c r="B590" s="44" t="s">
        <v>732</v>
      </c>
      <c r="C590" s="24">
        <f>SUMIF(Продажи!F:F,'Тех отчет'!B590,Продажи!M:M)</f>
        <v>0</v>
      </c>
      <c r="D590" s="24">
        <f>SUMIF(Продажи!F:F,'Тех отчет'!B590,Продажи!L:L)</f>
        <v>0</v>
      </c>
      <c r="E590" s="24">
        <f>SUMIFS('Детализация отчётов'!T:T,'Детализация отчётов'!F:F,'Тех отчет'!B590,'Детализация отчётов'!J:J,"Продажа",'Детализация отчётов'!K:K,"Продажа")-SUMIFS('Детализация отчётов'!T:T,'Детализация отчётов'!F:F,'Тех отчет'!B590,'Детализация отчётов'!J:J,"Возврат",'Детализация отчётов'!K:K,"Возврат")</f>
        <v>0</v>
      </c>
      <c r="F590" s="24">
        <f>SUMIFS('Детализация отчётов'!N:N,'Детализация отчётов'!F:F,'Тех отчет'!B590,'Детализация отчётов'!J:J,"Продажа",'Детализация отчётов'!K:K,"Продажа")-SUMIFS('Детализация отчётов'!N:N,'Детализация отчётов'!F:F,'Тех отчет'!B590,'Детализация отчётов'!J:J,"Возврат",'Детализация отчётов'!K:K,"Возврат")</f>
        <v>0</v>
      </c>
      <c r="G590" s="24">
        <f>IFERROR(AVERAGEIFS('Детализация отчётов'!P:P,'Детализация отчётов'!F:F,'Тех отчет'!B590,'Детализация отчётов'!J:J,"Продажа",'Детализация отчётов'!K:K,"Продажа"),0)</f>
        <v>0</v>
      </c>
      <c r="H590" s="25" t="e">
        <f>INDEX('% выкупа'!B:B,MATCH(B590,'% выкупа'!A:A,0))</f>
        <v>#N/A</v>
      </c>
      <c r="I590" s="40">
        <f>IFERROR(INDEX(реклама!B:B,MATCH('Тех отчет'!B590,реклама!A:A,0)),0)</f>
        <v>0</v>
      </c>
      <c r="J590" s="24">
        <f>IFERROR(INDEX('Сумма по хранению'!B:B,MATCH(B590,'Сумма по хранению'!A:A,0)),0)</f>
        <v>0</v>
      </c>
      <c r="K590" s="24">
        <f>SUMIF('Детализация отчётов'!F:F,'Тех отчет'!B590, 'Детализация отчётов'!AK:AK)</f>
        <v>0</v>
      </c>
      <c r="L590" s="40" t="e">
        <f t="shared" si="262"/>
        <v>#DIV/0!</v>
      </c>
      <c r="M590" s="24" t="e">
        <f>INDEX('Остатки по складам'!B:B,MATCH(B590,'Остатки по складам'!A:A,0))</f>
        <v>#N/A</v>
      </c>
      <c r="N590" s="40">
        <f t="shared" si="263"/>
        <v>0</v>
      </c>
      <c r="O590" s="35">
        <f>SUMIF('Индекс локалицации'!A:A,'Тех отчет'!B590,'Индекс локалицации'!B:B)</f>
        <v>0</v>
      </c>
      <c r="P590" s="25" t="e">
        <f>AVERAGEIFS('Детализация отчётов'!W:W,'Детализация отчётов'!F:F,'Тех отчет'!B590,'Детализация отчётов'!J:J,"Продажа",'Детализация отчётов'!K:K,"Продажа")</f>
        <v>#DIV/0!</v>
      </c>
      <c r="Q590" s="23" t="e">
        <f>INDEX('Рейтинг по отзывам'!F:F,MATCH('Тех отчет'!B590,'Рейтинг по отзывам'!B:B,0))</f>
        <v>#N/A</v>
      </c>
      <c r="R590" s="26" t="e">
        <f>INDEX('рейтинг WB'!B:B,MATCH('Тех отчет'!B590,'рейтинг WB'!A:A,0))</f>
        <v>#N/A</v>
      </c>
      <c r="S590" s="27">
        <f>SUMIFS('Детализация отчётов'!AH:AH,'Детализация отчётов'!F:F,'Тех отчет'!B590,'Детализация отчётов'!J:J,"Продажа",'Детализация отчётов'!K:K,"Продажа")-SUMIFS('Детализация отчётов'!AH:AH,'Детализация отчётов'!F:F,'Тех отчет'!B590,'Детализация отчётов'!J:J,"Возврат",'Детализация отчётов'!K:K,"Возврат")</f>
        <v>0</v>
      </c>
      <c r="T590" s="23">
        <f>IFERROR(INDEX(Себестоимость!B:B,MATCH('Тех отчет'!B590,Себестоимость!A:A,0)),0)</f>
        <v>0</v>
      </c>
      <c r="U590" s="41" t="e">
        <f t="shared" si="264"/>
        <v>#DIV/0!</v>
      </c>
      <c r="V590" s="24">
        <f t="shared" si="265"/>
        <v>0</v>
      </c>
      <c r="W590" s="42">
        <f t="shared" si="266"/>
        <v>0</v>
      </c>
      <c r="X590" s="40" t="e">
        <f t="shared" si="267"/>
        <v>#DIV/0!</v>
      </c>
      <c r="Y590" s="23" t="e">
        <f>AVERAGEIFS('Детализация отчётов'!T:T,'Детализация отчётов'!F:F,'Тех отчет'!B590,'Детализация отчётов'!J:J,"Продажа",'Детализация отчётов'!K:K,"Продажа")</f>
        <v>#DIV/0!</v>
      </c>
      <c r="Z590" s="23">
        <f>SUMIF('Детализация отчётов'!F:F,'Тех отчет'!B590, 'Детализация отчётов'!AC:AC)</f>
        <v>0</v>
      </c>
    </row>
    <row r="591" spans="1:26">
      <c r="A591" s="23" t="s">
        <v>420</v>
      </c>
      <c r="B591" s="44" t="s">
        <v>735</v>
      </c>
      <c r="C591" s="24">
        <f>SUMIF(Продажи!F:F,'Тех отчет'!B591,Продажи!M:M)</f>
        <v>0</v>
      </c>
      <c r="D591" s="24">
        <f>SUMIF(Продажи!F:F,'Тех отчет'!B591,Продажи!L:L)</f>
        <v>0</v>
      </c>
      <c r="E591" s="24">
        <f>SUMIFS('Детализация отчётов'!T:T,'Детализация отчётов'!F:F,'Тех отчет'!B591,'Детализация отчётов'!J:J,"Продажа",'Детализация отчётов'!K:K,"Продажа")-SUMIFS('Детализация отчётов'!T:T,'Детализация отчётов'!F:F,'Тех отчет'!B591,'Детализация отчётов'!J:J,"Возврат",'Детализация отчётов'!K:K,"Возврат")</f>
        <v>0</v>
      </c>
      <c r="F591" s="24">
        <f>SUMIFS('Детализация отчётов'!N:N,'Детализация отчётов'!F:F,'Тех отчет'!B591,'Детализация отчётов'!J:J,"Продажа",'Детализация отчётов'!K:K,"Продажа")-SUMIFS('Детализация отчётов'!N:N,'Детализация отчётов'!F:F,'Тех отчет'!B591,'Детализация отчётов'!J:J,"Возврат",'Детализация отчётов'!K:K,"Возврат")</f>
        <v>0</v>
      </c>
      <c r="G591" s="24">
        <f>IFERROR(AVERAGEIFS('Детализация отчётов'!P:P,'Детализация отчётов'!F:F,'Тех отчет'!B591,'Детализация отчётов'!J:J,"Продажа",'Детализация отчётов'!K:K,"Продажа"),0)</f>
        <v>0</v>
      </c>
      <c r="H591" s="25" t="e">
        <f>INDEX('% выкупа'!B:B,MATCH(B591,'% выкупа'!A:A,0))</f>
        <v>#N/A</v>
      </c>
      <c r="I591" s="40">
        <f>IFERROR(INDEX(реклама!B:B,MATCH('Тех отчет'!B591,реклама!A:A,0)),0)</f>
        <v>0</v>
      </c>
      <c r="J591" s="24">
        <f>IFERROR(INDEX('Сумма по хранению'!B:B,MATCH(B591,'Сумма по хранению'!A:A,0)),0)</f>
        <v>0</v>
      </c>
      <c r="K591" s="24">
        <f>SUMIF('Детализация отчётов'!F:F,'Тех отчет'!B591, 'Детализация отчётов'!AK:AK)</f>
        <v>0</v>
      </c>
      <c r="L591" s="40" t="e">
        <f t="shared" ref="L591:L595" si="268">K591/F591</f>
        <v>#DIV/0!</v>
      </c>
      <c r="M591" s="24" t="e">
        <f>INDEX('Остатки по складам'!B:B,MATCH(B591,'Остатки по складам'!A:A,0))</f>
        <v>#N/A</v>
      </c>
      <c r="N591" s="40">
        <f t="shared" ref="N591:N595" si="269">IFERROR(M591/F591*7,0)</f>
        <v>0</v>
      </c>
      <c r="O591" s="35">
        <f>SUMIF('Индекс локалицации'!A:A,'Тех отчет'!B591,'Индекс локалицации'!B:B)</f>
        <v>0</v>
      </c>
      <c r="P591" s="25" t="e">
        <f>AVERAGEIFS('Детализация отчётов'!W:W,'Детализация отчётов'!F:F,'Тех отчет'!B591,'Детализация отчётов'!J:J,"Продажа",'Детализация отчётов'!K:K,"Продажа")</f>
        <v>#DIV/0!</v>
      </c>
      <c r="Q591" s="23" t="e">
        <f>INDEX('Рейтинг по отзывам'!F:F,MATCH('Тех отчет'!B591,'Рейтинг по отзывам'!B:B,0))</f>
        <v>#N/A</v>
      </c>
      <c r="R591" s="26" t="e">
        <f>INDEX('рейтинг WB'!B:B,MATCH('Тех отчет'!B591,'рейтинг WB'!A:A,0))</f>
        <v>#N/A</v>
      </c>
      <c r="S591" s="27">
        <f>SUMIFS('Детализация отчётов'!AH:AH,'Детализация отчётов'!F:F,'Тех отчет'!B591,'Детализация отчётов'!J:J,"Продажа",'Детализация отчётов'!K:K,"Продажа")-SUMIFS('Детализация отчётов'!AH:AH,'Детализация отчётов'!F:F,'Тех отчет'!B591,'Детализация отчётов'!J:J,"Возврат",'Детализация отчётов'!K:K,"Возврат")</f>
        <v>0</v>
      </c>
      <c r="T591" s="23">
        <f>IFERROR(INDEX(Себестоимость!B:B,MATCH('Тех отчет'!B591,Себестоимость!A:A,0)),0)</f>
        <v>0</v>
      </c>
      <c r="U591" s="41" t="e">
        <f t="shared" ref="U591:U595" si="270">V591/E591</f>
        <v>#DIV/0!</v>
      </c>
      <c r="V591" s="24">
        <f t="shared" ref="V591:V595" si="271">IFERROR(S591-I591-J591-K591-T591*F591-W591-Z591,0)</f>
        <v>0</v>
      </c>
      <c r="W591" s="42">
        <f t="shared" ref="W591:W595" si="272">(G591*F591)*$W$2</f>
        <v>0</v>
      </c>
      <c r="X591" s="40" t="e">
        <f t="shared" ref="X591:X595" si="273">V591/F591</f>
        <v>#DIV/0!</v>
      </c>
      <c r="Y591" s="23" t="e">
        <f>AVERAGEIFS('Детализация отчётов'!T:T,'Детализация отчётов'!F:F,'Тех отчет'!B591,'Детализация отчётов'!J:J,"Продажа",'Детализация отчётов'!K:K,"Продажа")</f>
        <v>#DIV/0!</v>
      </c>
      <c r="Z591" s="23">
        <f>SUMIF('Детализация отчётов'!F:F,'Тех отчет'!B591, 'Детализация отчётов'!AC:AC)</f>
        <v>0</v>
      </c>
    </row>
    <row r="592" spans="1:26">
      <c r="A592" s="23" t="s">
        <v>420</v>
      </c>
      <c r="B592" s="44" t="s">
        <v>736</v>
      </c>
      <c r="C592" s="24">
        <f>SUMIF(Продажи!F:F,'Тех отчет'!B592,Продажи!M:M)</f>
        <v>0</v>
      </c>
      <c r="D592" s="24">
        <f>SUMIF(Продажи!F:F,'Тех отчет'!B592,Продажи!L:L)</f>
        <v>0</v>
      </c>
      <c r="E592" s="24">
        <f>SUMIFS('Детализация отчётов'!T:T,'Детализация отчётов'!F:F,'Тех отчет'!B592,'Детализация отчётов'!J:J,"Продажа",'Детализация отчётов'!K:K,"Продажа")-SUMIFS('Детализация отчётов'!T:T,'Детализация отчётов'!F:F,'Тех отчет'!B592,'Детализация отчётов'!J:J,"Возврат",'Детализация отчётов'!K:K,"Возврат")</f>
        <v>0</v>
      </c>
      <c r="F592" s="24">
        <f>SUMIFS('Детализация отчётов'!N:N,'Детализация отчётов'!F:F,'Тех отчет'!B592,'Детализация отчётов'!J:J,"Продажа",'Детализация отчётов'!K:K,"Продажа")-SUMIFS('Детализация отчётов'!N:N,'Детализация отчётов'!F:F,'Тех отчет'!B592,'Детализация отчётов'!J:J,"Возврат",'Детализация отчётов'!K:K,"Возврат")</f>
        <v>0</v>
      </c>
      <c r="G592" s="24">
        <f>IFERROR(AVERAGEIFS('Детализация отчётов'!P:P,'Детализация отчётов'!F:F,'Тех отчет'!B592,'Детализация отчётов'!J:J,"Продажа",'Детализация отчётов'!K:K,"Продажа"),0)</f>
        <v>0</v>
      </c>
      <c r="H592" s="25" t="e">
        <f>INDEX('% выкупа'!B:B,MATCH(B592,'% выкупа'!A:A,0))</f>
        <v>#N/A</v>
      </c>
      <c r="I592" s="40">
        <f>IFERROR(INDEX(реклама!B:B,MATCH('Тех отчет'!B592,реклама!A:A,0)),0)</f>
        <v>0</v>
      </c>
      <c r="J592" s="24">
        <f>IFERROR(INDEX('Сумма по хранению'!B:B,MATCH(B592,'Сумма по хранению'!A:A,0)),0)</f>
        <v>0</v>
      </c>
      <c r="K592" s="24">
        <f>SUMIF('Детализация отчётов'!F:F,'Тех отчет'!B592, 'Детализация отчётов'!AK:AK)</f>
        <v>0</v>
      </c>
      <c r="L592" s="40" t="e">
        <f t="shared" si="268"/>
        <v>#DIV/0!</v>
      </c>
      <c r="M592" s="24" t="e">
        <f>INDEX('Остатки по складам'!B:B,MATCH(B592,'Остатки по складам'!A:A,0))</f>
        <v>#N/A</v>
      </c>
      <c r="N592" s="40">
        <f t="shared" si="269"/>
        <v>0</v>
      </c>
      <c r="O592" s="35">
        <f>SUMIF('Индекс локалицации'!A:A,'Тех отчет'!B592,'Индекс локалицации'!B:B)</f>
        <v>0</v>
      </c>
      <c r="P592" s="25" t="e">
        <f>AVERAGEIFS('Детализация отчётов'!W:W,'Детализация отчётов'!F:F,'Тех отчет'!B592,'Детализация отчётов'!J:J,"Продажа",'Детализация отчётов'!K:K,"Продажа")</f>
        <v>#DIV/0!</v>
      </c>
      <c r="Q592" s="23" t="e">
        <f>INDEX('Рейтинг по отзывам'!F:F,MATCH('Тех отчет'!B592,'Рейтинг по отзывам'!B:B,0))</f>
        <v>#N/A</v>
      </c>
      <c r="R592" s="26" t="e">
        <f>INDEX('рейтинг WB'!B:B,MATCH('Тех отчет'!B592,'рейтинг WB'!A:A,0))</f>
        <v>#N/A</v>
      </c>
      <c r="S592" s="27">
        <f>SUMIFS('Детализация отчётов'!AH:AH,'Детализация отчётов'!F:F,'Тех отчет'!B592,'Детализация отчётов'!J:J,"Продажа",'Детализация отчётов'!K:K,"Продажа")-SUMIFS('Детализация отчётов'!AH:AH,'Детализация отчётов'!F:F,'Тех отчет'!B592,'Детализация отчётов'!J:J,"Возврат",'Детализация отчётов'!K:K,"Возврат")</f>
        <v>0</v>
      </c>
      <c r="T592" s="23">
        <f>IFERROR(INDEX(Себестоимость!B:B,MATCH('Тех отчет'!B592,Себестоимость!A:A,0)),0)</f>
        <v>0</v>
      </c>
      <c r="U592" s="41" t="e">
        <f t="shared" si="270"/>
        <v>#DIV/0!</v>
      </c>
      <c r="V592" s="24">
        <f t="shared" si="271"/>
        <v>0</v>
      </c>
      <c r="W592" s="42">
        <f t="shared" si="272"/>
        <v>0</v>
      </c>
      <c r="X592" s="40" t="e">
        <f t="shared" si="273"/>
        <v>#DIV/0!</v>
      </c>
      <c r="Y592" s="23" t="e">
        <f>AVERAGEIFS('Детализация отчётов'!T:T,'Детализация отчётов'!F:F,'Тех отчет'!B592,'Детализация отчётов'!J:J,"Продажа",'Детализация отчётов'!K:K,"Продажа")</f>
        <v>#DIV/0!</v>
      </c>
      <c r="Z592" s="23">
        <f>SUMIF('Детализация отчётов'!F:F,'Тех отчет'!B592, 'Детализация отчётов'!AC:AC)</f>
        <v>0</v>
      </c>
    </row>
    <row r="593" spans="1:26">
      <c r="A593" s="23" t="s">
        <v>71</v>
      </c>
      <c r="B593" s="44" t="s">
        <v>737</v>
      </c>
      <c r="C593" s="24">
        <f>SUMIF(Продажи!F:F,'Тех отчет'!B593,Продажи!M:M)</f>
        <v>0</v>
      </c>
      <c r="D593" s="24">
        <f>SUMIF(Продажи!F:F,'Тех отчет'!B593,Продажи!L:L)</f>
        <v>0</v>
      </c>
      <c r="E593" s="24">
        <f>SUMIFS('Детализация отчётов'!T:T,'Детализация отчётов'!F:F,'Тех отчет'!B593,'Детализация отчётов'!J:J,"Продажа",'Детализация отчётов'!K:K,"Продажа")-SUMIFS('Детализация отчётов'!T:T,'Детализация отчётов'!F:F,'Тех отчет'!B593,'Детализация отчётов'!J:J,"Возврат",'Детализация отчётов'!K:K,"Возврат")</f>
        <v>0</v>
      </c>
      <c r="F593" s="24">
        <f>SUMIFS('Детализация отчётов'!N:N,'Детализация отчётов'!F:F,'Тех отчет'!B593,'Детализация отчётов'!J:J,"Продажа",'Детализация отчётов'!K:K,"Продажа")-SUMIFS('Детализация отчётов'!N:N,'Детализация отчётов'!F:F,'Тех отчет'!B593,'Детализация отчётов'!J:J,"Возврат",'Детализация отчётов'!K:K,"Возврат")</f>
        <v>0</v>
      </c>
      <c r="G593" s="24">
        <f>IFERROR(AVERAGEIFS('Детализация отчётов'!P:P,'Детализация отчётов'!F:F,'Тех отчет'!B593,'Детализация отчётов'!J:J,"Продажа",'Детализация отчётов'!K:K,"Продажа"),0)</f>
        <v>0</v>
      </c>
      <c r="H593" s="25" t="e">
        <f>INDEX('% выкупа'!B:B,MATCH(B593,'% выкупа'!A:A,0))</f>
        <v>#N/A</v>
      </c>
      <c r="I593" s="40">
        <f>IFERROR(INDEX(реклама!B:B,MATCH('Тех отчет'!B593,реклама!A:A,0)),0)</f>
        <v>0</v>
      </c>
      <c r="J593" s="24">
        <f>IFERROR(INDEX('Сумма по хранению'!B:B,MATCH(B593,'Сумма по хранению'!A:A,0)),0)</f>
        <v>0</v>
      </c>
      <c r="K593" s="24">
        <f>SUMIF('Детализация отчётов'!F:F,'Тех отчет'!B593, 'Детализация отчётов'!AK:AK)</f>
        <v>0</v>
      </c>
      <c r="L593" s="40" t="e">
        <f t="shared" si="268"/>
        <v>#DIV/0!</v>
      </c>
      <c r="M593" s="24" t="e">
        <f>INDEX('Остатки по складам'!B:B,MATCH(B593,'Остатки по складам'!A:A,0))</f>
        <v>#N/A</v>
      </c>
      <c r="N593" s="40">
        <f t="shared" si="269"/>
        <v>0</v>
      </c>
      <c r="O593" s="35">
        <f>SUMIF('Индекс локалицации'!A:A,'Тех отчет'!B593,'Индекс локалицации'!B:B)</f>
        <v>0</v>
      </c>
      <c r="P593" s="25" t="e">
        <f>AVERAGEIFS('Детализация отчётов'!W:W,'Детализация отчётов'!F:F,'Тех отчет'!B593,'Детализация отчётов'!J:J,"Продажа",'Детализация отчётов'!K:K,"Продажа")</f>
        <v>#DIV/0!</v>
      </c>
      <c r="Q593" s="23" t="e">
        <f>INDEX('Рейтинг по отзывам'!F:F,MATCH('Тех отчет'!B593,'Рейтинг по отзывам'!B:B,0))</f>
        <v>#N/A</v>
      </c>
      <c r="R593" s="26" t="e">
        <f>INDEX('рейтинг WB'!B:B,MATCH('Тех отчет'!B593,'рейтинг WB'!A:A,0))</f>
        <v>#N/A</v>
      </c>
      <c r="S593" s="27">
        <f>SUMIFS('Детализация отчётов'!AH:AH,'Детализация отчётов'!F:F,'Тех отчет'!B593,'Детализация отчётов'!J:J,"Продажа",'Детализация отчётов'!K:K,"Продажа")-SUMIFS('Детализация отчётов'!AH:AH,'Детализация отчётов'!F:F,'Тех отчет'!B593,'Детализация отчётов'!J:J,"Возврат",'Детализация отчётов'!K:K,"Возврат")</f>
        <v>0</v>
      </c>
      <c r="T593" s="23">
        <f>IFERROR(INDEX(Себестоимость!B:B,MATCH('Тех отчет'!B593,Себестоимость!A:A,0)),0)</f>
        <v>0</v>
      </c>
      <c r="U593" s="41" t="e">
        <f t="shared" si="270"/>
        <v>#DIV/0!</v>
      </c>
      <c r="V593" s="24">
        <f t="shared" si="271"/>
        <v>0</v>
      </c>
      <c r="W593" s="42">
        <f t="shared" si="272"/>
        <v>0</v>
      </c>
      <c r="X593" s="40" t="e">
        <f t="shared" si="273"/>
        <v>#DIV/0!</v>
      </c>
      <c r="Y593" s="23" t="e">
        <f>AVERAGEIFS('Детализация отчётов'!T:T,'Детализация отчётов'!F:F,'Тех отчет'!B593,'Детализация отчётов'!J:J,"Продажа",'Детализация отчётов'!K:K,"Продажа")</f>
        <v>#DIV/0!</v>
      </c>
      <c r="Z593" s="23">
        <f>SUMIF('Детализация отчётов'!F:F,'Тех отчет'!B593, 'Детализация отчётов'!AC:AC)</f>
        <v>0</v>
      </c>
    </row>
    <row r="594" spans="1:26">
      <c r="A594" s="23" t="s">
        <v>71</v>
      </c>
      <c r="B594" s="44" t="s">
        <v>738</v>
      </c>
      <c r="C594" s="24">
        <f>SUMIF(Продажи!F:F,'Тех отчет'!B594,Продажи!M:M)</f>
        <v>0</v>
      </c>
      <c r="D594" s="24">
        <f>SUMIF(Продажи!F:F,'Тех отчет'!B594,Продажи!L:L)</f>
        <v>0</v>
      </c>
      <c r="E594" s="24">
        <f>SUMIFS('Детализация отчётов'!T:T,'Детализация отчётов'!F:F,'Тех отчет'!B594,'Детализация отчётов'!J:J,"Продажа",'Детализация отчётов'!K:K,"Продажа")-SUMIFS('Детализация отчётов'!T:T,'Детализация отчётов'!F:F,'Тех отчет'!B594,'Детализация отчётов'!J:J,"Возврат",'Детализация отчётов'!K:K,"Возврат")</f>
        <v>0</v>
      </c>
      <c r="F594" s="24">
        <f>SUMIFS('Детализация отчётов'!N:N,'Детализация отчётов'!F:F,'Тех отчет'!B594,'Детализация отчётов'!J:J,"Продажа",'Детализация отчётов'!K:K,"Продажа")-SUMIFS('Детализация отчётов'!N:N,'Детализация отчётов'!F:F,'Тех отчет'!B594,'Детализация отчётов'!J:J,"Возврат",'Детализация отчётов'!K:K,"Возврат")</f>
        <v>0</v>
      </c>
      <c r="G594" s="24">
        <f>IFERROR(AVERAGEIFS('Детализация отчётов'!P:P,'Детализация отчётов'!F:F,'Тех отчет'!B594,'Детализация отчётов'!J:J,"Продажа",'Детализация отчётов'!K:K,"Продажа"),0)</f>
        <v>0</v>
      </c>
      <c r="H594" s="25" t="e">
        <f>INDEX('% выкупа'!B:B,MATCH(B594,'% выкупа'!A:A,0))</f>
        <v>#N/A</v>
      </c>
      <c r="I594" s="40">
        <f>IFERROR(INDEX(реклама!B:B,MATCH('Тех отчет'!B594,реклама!A:A,0)),0)</f>
        <v>0</v>
      </c>
      <c r="J594" s="24">
        <f>IFERROR(INDEX('Сумма по хранению'!B:B,MATCH(B594,'Сумма по хранению'!A:A,0)),0)</f>
        <v>0</v>
      </c>
      <c r="K594" s="24">
        <f>SUMIF('Детализация отчётов'!F:F,'Тех отчет'!B594, 'Детализация отчётов'!AK:AK)</f>
        <v>0</v>
      </c>
      <c r="L594" s="40" t="e">
        <f t="shared" si="268"/>
        <v>#DIV/0!</v>
      </c>
      <c r="M594" s="24" t="e">
        <f>INDEX('Остатки по складам'!B:B,MATCH(B594,'Остатки по складам'!A:A,0))</f>
        <v>#N/A</v>
      </c>
      <c r="N594" s="40">
        <f t="shared" si="269"/>
        <v>0</v>
      </c>
      <c r="O594" s="35">
        <f>SUMIF('Индекс локалицации'!A:A,'Тех отчет'!B594,'Индекс локалицации'!B:B)</f>
        <v>0</v>
      </c>
      <c r="P594" s="25" t="e">
        <f>AVERAGEIFS('Детализация отчётов'!W:W,'Детализация отчётов'!F:F,'Тех отчет'!B594,'Детализация отчётов'!J:J,"Продажа",'Детализация отчётов'!K:K,"Продажа")</f>
        <v>#DIV/0!</v>
      </c>
      <c r="Q594" s="23" t="e">
        <f>INDEX('Рейтинг по отзывам'!F:F,MATCH('Тех отчет'!B594,'Рейтинг по отзывам'!B:B,0))</f>
        <v>#N/A</v>
      </c>
      <c r="R594" s="26" t="e">
        <f>INDEX('рейтинг WB'!B:B,MATCH('Тех отчет'!B594,'рейтинг WB'!A:A,0))</f>
        <v>#N/A</v>
      </c>
      <c r="S594" s="27">
        <f>SUMIFS('Детализация отчётов'!AH:AH,'Детализация отчётов'!F:F,'Тех отчет'!B594,'Детализация отчётов'!J:J,"Продажа",'Детализация отчётов'!K:K,"Продажа")-SUMIFS('Детализация отчётов'!AH:AH,'Детализация отчётов'!F:F,'Тех отчет'!B594,'Детализация отчётов'!J:J,"Возврат",'Детализация отчётов'!K:K,"Возврат")</f>
        <v>0</v>
      </c>
      <c r="T594" s="23">
        <f>IFERROR(INDEX(Себестоимость!B:B,MATCH('Тех отчет'!B594,Себестоимость!A:A,0)),0)</f>
        <v>0</v>
      </c>
      <c r="U594" s="41" t="e">
        <f t="shared" si="270"/>
        <v>#DIV/0!</v>
      </c>
      <c r="V594" s="24">
        <f t="shared" si="271"/>
        <v>0</v>
      </c>
      <c r="W594" s="42">
        <f t="shared" si="272"/>
        <v>0</v>
      </c>
      <c r="X594" s="40" t="e">
        <f t="shared" si="273"/>
        <v>#DIV/0!</v>
      </c>
      <c r="Y594" s="23" t="e">
        <f>AVERAGEIFS('Детализация отчётов'!T:T,'Детализация отчётов'!F:F,'Тех отчет'!B594,'Детализация отчётов'!J:J,"Продажа",'Детализация отчётов'!K:K,"Продажа")</f>
        <v>#DIV/0!</v>
      </c>
      <c r="Z594" s="23">
        <f>SUMIF('Детализация отчётов'!F:F,'Тех отчет'!B594, 'Детализация отчётов'!AC:AC)</f>
        <v>0</v>
      </c>
    </row>
    <row r="595" spans="1:26">
      <c r="A595" s="23" t="s">
        <v>71</v>
      </c>
      <c r="B595" s="44" t="s">
        <v>739</v>
      </c>
      <c r="C595" s="24">
        <f>SUMIF(Продажи!F:F,'Тех отчет'!B595,Продажи!M:M)</f>
        <v>0</v>
      </c>
      <c r="D595" s="24">
        <f>SUMIF(Продажи!F:F,'Тех отчет'!B595,Продажи!L:L)</f>
        <v>0</v>
      </c>
      <c r="E595" s="24">
        <f>SUMIFS('Детализация отчётов'!T:T,'Детализация отчётов'!F:F,'Тех отчет'!B595,'Детализация отчётов'!J:J,"Продажа",'Детализация отчётов'!K:K,"Продажа")-SUMIFS('Детализация отчётов'!T:T,'Детализация отчётов'!F:F,'Тех отчет'!B595,'Детализация отчётов'!J:J,"Возврат",'Детализация отчётов'!K:K,"Возврат")</f>
        <v>0</v>
      </c>
      <c r="F595" s="24">
        <f>SUMIFS('Детализация отчётов'!N:N,'Детализация отчётов'!F:F,'Тех отчет'!B595,'Детализация отчётов'!J:J,"Продажа",'Детализация отчётов'!K:K,"Продажа")-SUMIFS('Детализация отчётов'!N:N,'Детализация отчётов'!F:F,'Тех отчет'!B595,'Детализация отчётов'!J:J,"Возврат",'Детализация отчётов'!K:K,"Возврат")</f>
        <v>0</v>
      </c>
      <c r="G595" s="24">
        <f>IFERROR(AVERAGEIFS('Детализация отчётов'!P:P,'Детализация отчётов'!F:F,'Тех отчет'!B595,'Детализация отчётов'!J:J,"Продажа",'Детализация отчётов'!K:K,"Продажа"),0)</f>
        <v>0</v>
      </c>
      <c r="H595" s="25" t="e">
        <f>INDEX('% выкупа'!B:B,MATCH(B595,'% выкупа'!A:A,0))</f>
        <v>#N/A</v>
      </c>
      <c r="I595" s="40">
        <f>IFERROR(INDEX(реклама!B:B,MATCH('Тех отчет'!B595,реклама!A:A,0)),0)</f>
        <v>0</v>
      </c>
      <c r="J595" s="24">
        <f>IFERROR(INDEX('Сумма по хранению'!B:B,MATCH(B595,'Сумма по хранению'!A:A,0)),0)</f>
        <v>0</v>
      </c>
      <c r="K595" s="24">
        <f>SUMIF('Детализация отчётов'!F:F,'Тех отчет'!B595, 'Детализация отчётов'!AK:AK)</f>
        <v>0</v>
      </c>
      <c r="L595" s="40" t="e">
        <f t="shared" si="268"/>
        <v>#DIV/0!</v>
      </c>
      <c r="M595" s="24" t="e">
        <f>INDEX('Остатки по складам'!B:B,MATCH(B595,'Остатки по складам'!A:A,0))</f>
        <v>#N/A</v>
      </c>
      <c r="N595" s="40">
        <f t="shared" si="269"/>
        <v>0</v>
      </c>
      <c r="O595" s="35">
        <f>SUMIF('Индекс локалицации'!A:A,'Тех отчет'!B595,'Индекс локалицации'!B:B)</f>
        <v>0</v>
      </c>
      <c r="P595" s="25" t="e">
        <f>AVERAGEIFS('Детализация отчётов'!W:W,'Детализация отчётов'!F:F,'Тех отчет'!B595,'Детализация отчётов'!J:J,"Продажа",'Детализация отчётов'!K:K,"Продажа")</f>
        <v>#DIV/0!</v>
      </c>
      <c r="Q595" s="23" t="e">
        <f>INDEX('Рейтинг по отзывам'!F:F,MATCH('Тех отчет'!B595,'Рейтинг по отзывам'!B:B,0))</f>
        <v>#N/A</v>
      </c>
      <c r="R595" s="26" t="e">
        <f>INDEX('рейтинг WB'!B:B,MATCH('Тех отчет'!B595,'рейтинг WB'!A:A,0))</f>
        <v>#N/A</v>
      </c>
      <c r="S595" s="27">
        <f>SUMIFS('Детализация отчётов'!AH:AH,'Детализация отчётов'!F:F,'Тех отчет'!B595,'Детализация отчётов'!J:J,"Продажа",'Детализация отчётов'!K:K,"Продажа")-SUMIFS('Детализация отчётов'!AH:AH,'Детализация отчётов'!F:F,'Тех отчет'!B595,'Детализация отчётов'!J:J,"Возврат",'Детализация отчётов'!K:K,"Возврат")</f>
        <v>0</v>
      </c>
      <c r="T595" s="23">
        <f>IFERROR(INDEX(Себестоимость!B:B,MATCH('Тех отчет'!B595,Себестоимость!A:A,0)),0)</f>
        <v>0</v>
      </c>
      <c r="U595" s="41" t="e">
        <f t="shared" si="270"/>
        <v>#DIV/0!</v>
      </c>
      <c r="V595" s="24">
        <f t="shared" si="271"/>
        <v>0</v>
      </c>
      <c r="W595" s="42">
        <f t="shared" si="272"/>
        <v>0</v>
      </c>
      <c r="X595" s="40" t="e">
        <f t="shared" si="273"/>
        <v>#DIV/0!</v>
      </c>
      <c r="Y595" s="23" t="e">
        <f>AVERAGEIFS('Детализация отчётов'!T:T,'Детализация отчётов'!F:F,'Тех отчет'!B595,'Детализация отчётов'!J:J,"Продажа",'Детализация отчётов'!K:K,"Продажа")</f>
        <v>#DIV/0!</v>
      </c>
      <c r="Z595" s="23">
        <f>SUMIF('Детализация отчётов'!F:F,'Тех отчет'!B595, 'Детализация отчётов'!AC:AC)</f>
        <v>0</v>
      </c>
    </row>
    <row r="596" spans="1:26">
      <c r="A596" s="23" t="s">
        <v>68</v>
      </c>
      <c r="B596" s="44" t="s">
        <v>740</v>
      </c>
      <c r="C596" s="24">
        <f>SUMIF(Продажи!F:F,'Тех отчет'!B596,Продажи!M:M)</f>
        <v>0</v>
      </c>
      <c r="D596" s="24">
        <f>SUMIF(Продажи!F:F,'Тех отчет'!B596,Продажи!L:L)</f>
        <v>0</v>
      </c>
      <c r="E596" s="24">
        <f>SUMIFS('Детализация отчётов'!T:T,'Детализация отчётов'!F:F,'Тех отчет'!B596,'Детализация отчётов'!J:J,"Продажа",'Детализация отчётов'!K:K,"Продажа")-SUMIFS('Детализация отчётов'!T:T,'Детализация отчётов'!F:F,'Тех отчет'!B596,'Детализация отчётов'!J:J,"Возврат",'Детализация отчётов'!K:K,"Возврат")</f>
        <v>0</v>
      </c>
      <c r="F596" s="24">
        <f>SUMIFS('Детализация отчётов'!N:N,'Детализация отчётов'!F:F,'Тех отчет'!B596,'Детализация отчётов'!J:J,"Продажа",'Детализация отчётов'!K:K,"Продажа")-SUMIFS('Детализация отчётов'!N:N,'Детализация отчётов'!F:F,'Тех отчет'!B596,'Детализация отчётов'!J:J,"Возврат",'Детализация отчётов'!K:K,"Возврат")</f>
        <v>0</v>
      </c>
      <c r="G596" s="24">
        <f>IFERROR(AVERAGEIFS('Детализация отчётов'!P:P,'Детализация отчётов'!F:F,'Тех отчет'!B596,'Детализация отчётов'!J:J,"Продажа",'Детализация отчётов'!K:K,"Продажа"),0)</f>
        <v>0</v>
      </c>
      <c r="H596" s="25" t="e">
        <f>INDEX('% выкупа'!B:B,MATCH(B596,'% выкупа'!A:A,0))</f>
        <v>#N/A</v>
      </c>
      <c r="I596" s="40">
        <f>IFERROR(INDEX(реклама!B:B,MATCH('Тех отчет'!B596,реклама!A:A,0)),0)</f>
        <v>0</v>
      </c>
      <c r="J596" s="24">
        <f>IFERROR(INDEX('Сумма по хранению'!B:B,MATCH(B596,'Сумма по хранению'!A:A,0)),0)</f>
        <v>0</v>
      </c>
      <c r="K596" s="24">
        <f>SUMIF('Детализация отчётов'!F:F,'Тех отчет'!B596, 'Детализация отчётов'!AK:AK)</f>
        <v>0</v>
      </c>
      <c r="L596" s="40" t="e">
        <f t="shared" ref="L596:L604" si="274">K596/F596</f>
        <v>#DIV/0!</v>
      </c>
      <c r="M596" s="24" t="e">
        <f>INDEX('Остатки по складам'!B:B,MATCH(B596,'Остатки по складам'!A:A,0))</f>
        <v>#N/A</v>
      </c>
      <c r="N596" s="40">
        <f t="shared" ref="N596:N604" si="275">IFERROR(M596/F596*7,0)</f>
        <v>0</v>
      </c>
      <c r="O596" s="35">
        <f>SUMIF('Индекс локалицации'!A:A,'Тех отчет'!B596,'Индекс локалицации'!B:B)</f>
        <v>0</v>
      </c>
      <c r="P596" s="25" t="e">
        <f>AVERAGEIFS('Детализация отчётов'!W:W,'Детализация отчётов'!F:F,'Тех отчет'!B596,'Детализация отчётов'!J:J,"Продажа",'Детализация отчётов'!K:K,"Продажа")</f>
        <v>#DIV/0!</v>
      </c>
      <c r="Q596" s="23" t="e">
        <f>INDEX('Рейтинг по отзывам'!F:F,MATCH('Тех отчет'!B596,'Рейтинг по отзывам'!B:B,0))</f>
        <v>#N/A</v>
      </c>
      <c r="R596" s="26" t="e">
        <f>INDEX('рейтинг WB'!B:B,MATCH('Тех отчет'!B596,'рейтинг WB'!A:A,0))</f>
        <v>#N/A</v>
      </c>
      <c r="S596" s="27">
        <f>SUMIFS('Детализация отчётов'!AH:AH,'Детализация отчётов'!F:F,'Тех отчет'!B596,'Детализация отчётов'!J:J,"Продажа",'Детализация отчётов'!K:K,"Продажа")-SUMIFS('Детализация отчётов'!AH:AH,'Детализация отчётов'!F:F,'Тех отчет'!B596,'Детализация отчётов'!J:J,"Возврат",'Детализация отчётов'!K:K,"Возврат")</f>
        <v>0</v>
      </c>
      <c r="T596" s="23">
        <f>IFERROR(INDEX(Себестоимость!B:B,MATCH('Тех отчет'!B596,Себестоимость!A:A,0)),0)</f>
        <v>0</v>
      </c>
      <c r="U596" s="41" t="e">
        <f t="shared" ref="U596:U604" si="276">V596/E596</f>
        <v>#DIV/0!</v>
      </c>
      <c r="V596" s="24">
        <f t="shared" ref="V596:V604" si="277">IFERROR(S596-I596-J596-K596-T596*F596-W596-Z596,0)</f>
        <v>0</v>
      </c>
      <c r="W596" s="42">
        <f t="shared" ref="W596:W604" si="278">(G596*F596)*$W$2</f>
        <v>0</v>
      </c>
      <c r="X596" s="40" t="e">
        <f t="shared" ref="X596:X604" si="279">V596/F596</f>
        <v>#DIV/0!</v>
      </c>
      <c r="Y596" s="23" t="e">
        <f>AVERAGEIFS('Детализация отчётов'!T:T,'Детализация отчётов'!F:F,'Тех отчет'!B596,'Детализация отчётов'!J:J,"Продажа",'Детализация отчётов'!K:K,"Продажа")</f>
        <v>#DIV/0!</v>
      </c>
      <c r="Z596" s="23">
        <f>SUMIF('Детализация отчётов'!F:F,'Тех отчет'!B596, 'Детализация отчётов'!AC:AC)</f>
        <v>0</v>
      </c>
    </row>
    <row r="597" spans="1:26">
      <c r="A597" s="23" t="s">
        <v>68</v>
      </c>
      <c r="B597" s="44" t="s">
        <v>741</v>
      </c>
      <c r="C597" s="24">
        <f>SUMIF(Продажи!F:F,'Тех отчет'!B597,Продажи!M:M)</f>
        <v>0</v>
      </c>
      <c r="D597" s="24">
        <f>SUMIF(Продажи!F:F,'Тех отчет'!B597,Продажи!L:L)</f>
        <v>0</v>
      </c>
      <c r="E597" s="24">
        <f>SUMIFS('Детализация отчётов'!T:T,'Детализация отчётов'!F:F,'Тех отчет'!B597,'Детализация отчётов'!J:J,"Продажа",'Детализация отчётов'!K:K,"Продажа")-SUMIFS('Детализация отчётов'!T:T,'Детализация отчётов'!F:F,'Тех отчет'!B597,'Детализация отчётов'!J:J,"Возврат",'Детализация отчётов'!K:K,"Возврат")</f>
        <v>0</v>
      </c>
      <c r="F597" s="24">
        <f>SUMIFS('Детализация отчётов'!N:N,'Детализация отчётов'!F:F,'Тех отчет'!B597,'Детализация отчётов'!J:J,"Продажа",'Детализация отчётов'!K:K,"Продажа")-SUMIFS('Детализация отчётов'!N:N,'Детализация отчётов'!F:F,'Тех отчет'!B597,'Детализация отчётов'!J:J,"Возврат",'Детализация отчётов'!K:K,"Возврат")</f>
        <v>0</v>
      </c>
      <c r="G597" s="24">
        <f>IFERROR(AVERAGEIFS('Детализация отчётов'!P:P,'Детализация отчётов'!F:F,'Тех отчет'!B597,'Детализация отчётов'!J:J,"Продажа",'Детализация отчётов'!K:K,"Продажа"),0)</f>
        <v>0</v>
      </c>
      <c r="H597" s="25" t="e">
        <f>INDEX('% выкупа'!B:B,MATCH(B597,'% выкупа'!A:A,0))</f>
        <v>#N/A</v>
      </c>
      <c r="I597" s="40">
        <f>IFERROR(INDEX(реклама!B:B,MATCH('Тех отчет'!B597,реклама!A:A,0)),0)</f>
        <v>0</v>
      </c>
      <c r="J597" s="24">
        <f>IFERROR(INDEX('Сумма по хранению'!B:B,MATCH(B597,'Сумма по хранению'!A:A,0)),0)</f>
        <v>0</v>
      </c>
      <c r="K597" s="24">
        <f>SUMIF('Детализация отчётов'!F:F,'Тех отчет'!B597, 'Детализация отчётов'!AK:AK)</f>
        <v>0</v>
      </c>
      <c r="L597" s="40" t="e">
        <f t="shared" si="274"/>
        <v>#DIV/0!</v>
      </c>
      <c r="M597" s="24" t="e">
        <f>INDEX('Остатки по складам'!B:B,MATCH(B597,'Остатки по складам'!A:A,0))</f>
        <v>#N/A</v>
      </c>
      <c r="N597" s="40">
        <f t="shared" si="275"/>
        <v>0</v>
      </c>
      <c r="O597" s="35">
        <f>SUMIF('Индекс локалицации'!A:A,'Тех отчет'!B597,'Индекс локалицации'!B:B)</f>
        <v>0</v>
      </c>
      <c r="P597" s="25" t="e">
        <f>AVERAGEIFS('Детализация отчётов'!W:W,'Детализация отчётов'!F:F,'Тех отчет'!B597,'Детализация отчётов'!J:J,"Продажа",'Детализация отчётов'!K:K,"Продажа")</f>
        <v>#DIV/0!</v>
      </c>
      <c r="Q597" s="23" t="e">
        <f>INDEX('Рейтинг по отзывам'!F:F,MATCH('Тех отчет'!B597,'Рейтинг по отзывам'!B:B,0))</f>
        <v>#N/A</v>
      </c>
      <c r="R597" s="26" t="e">
        <f>INDEX('рейтинг WB'!B:B,MATCH('Тех отчет'!B597,'рейтинг WB'!A:A,0))</f>
        <v>#N/A</v>
      </c>
      <c r="S597" s="27">
        <f>SUMIFS('Детализация отчётов'!AH:AH,'Детализация отчётов'!F:F,'Тех отчет'!B597,'Детализация отчётов'!J:J,"Продажа",'Детализация отчётов'!K:K,"Продажа")-SUMIFS('Детализация отчётов'!AH:AH,'Детализация отчётов'!F:F,'Тех отчет'!B597,'Детализация отчётов'!J:J,"Возврат",'Детализация отчётов'!K:K,"Возврат")</f>
        <v>0</v>
      </c>
      <c r="T597" s="23">
        <f>IFERROR(INDEX(Себестоимость!B:B,MATCH('Тех отчет'!B597,Себестоимость!A:A,0)),0)</f>
        <v>0</v>
      </c>
      <c r="U597" s="41" t="e">
        <f t="shared" si="276"/>
        <v>#DIV/0!</v>
      </c>
      <c r="V597" s="24">
        <f t="shared" si="277"/>
        <v>0</v>
      </c>
      <c r="W597" s="42">
        <f t="shared" si="278"/>
        <v>0</v>
      </c>
      <c r="X597" s="40" t="e">
        <f t="shared" si="279"/>
        <v>#DIV/0!</v>
      </c>
      <c r="Y597" s="23" t="e">
        <f>AVERAGEIFS('Детализация отчётов'!T:T,'Детализация отчётов'!F:F,'Тех отчет'!B597,'Детализация отчётов'!J:J,"Продажа",'Детализация отчётов'!K:K,"Продажа")</f>
        <v>#DIV/0!</v>
      </c>
      <c r="Z597" s="23">
        <f>SUMIF('Детализация отчётов'!F:F,'Тех отчет'!B597, 'Детализация отчётов'!AC:AC)</f>
        <v>0</v>
      </c>
    </row>
    <row r="598" spans="1:26">
      <c r="A598" s="23" t="s">
        <v>68</v>
      </c>
      <c r="B598" s="44" t="s">
        <v>742</v>
      </c>
      <c r="C598" s="24">
        <f>SUMIF(Продажи!F:F,'Тех отчет'!B598,Продажи!M:M)</f>
        <v>0</v>
      </c>
      <c r="D598" s="24">
        <f>SUMIF(Продажи!F:F,'Тех отчет'!B598,Продажи!L:L)</f>
        <v>0</v>
      </c>
      <c r="E598" s="24">
        <f>SUMIFS('Детализация отчётов'!T:T,'Детализация отчётов'!F:F,'Тех отчет'!B598,'Детализация отчётов'!J:J,"Продажа",'Детализация отчётов'!K:K,"Продажа")-SUMIFS('Детализация отчётов'!T:T,'Детализация отчётов'!F:F,'Тех отчет'!B598,'Детализация отчётов'!J:J,"Возврат",'Детализация отчётов'!K:K,"Возврат")</f>
        <v>0</v>
      </c>
      <c r="F598" s="24">
        <f>SUMIFS('Детализация отчётов'!N:N,'Детализация отчётов'!F:F,'Тех отчет'!B598,'Детализация отчётов'!J:J,"Продажа",'Детализация отчётов'!K:K,"Продажа")-SUMIFS('Детализация отчётов'!N:N,'Детализация отчётов'!F:F,'Тех отчет'!B598,'Детализация отчётов'!J:J,"Возврат",'Детализация отчётов'!K:K,"Возврат")</f>
        <v>0</v>
      </c>
      <c r="G598" s="24">
        <f>IFERROR(AVERAGEIFS('Детализация отчётов'!P:P,'Детализация отчётов'!F:F,'Тех отчет'!B598,'Детализация отчётов'!J:J,"Продажа",'Детализация отчётов'!K:K,"Продажа"),0)</f>
        <v>0</v>
      </c>
      <c r="H598" s="25" t="e">
        <f>INDEX('% выкупа'!B:B,MATCH(B598,'% выкупа'!A:A,0))</f>
        <v>#N/A</v>
      </c>
      <c r="I598" s="40">
        <f>IFERROR(INDEX(реклама!B:B,MATCH('Тех отчет'!B598,реклама!A:A,0)),0)</f>
        <v>0</v>
      </c>
      <c r="J598" s="24">
        <f>IFERROR(INDEX('Сумма по хранению'!B:B,MATCH(B598,'Сумма по хранению'!A:A,0)),0)</f>
        <v>0</v>
      </c>
      <c r="K598" s="24">
        <f>SUMIF('Детализация отчётов'!F:F,'Тех отчет'!B598, 'Детализация отчётов'!AK:AK)</f>
        <v>0</v>
      </c>
      <c r="L598" s="40" t="e">
        <f t="shared" si="274"/>
        <v>#DIV/0!</v>
      </c>
      <c r="M598" s="24" t="e">
        <f>INDEX('Остатки по складам'!B:B,MATCH(B598,'Остатки по складам'!A:A,0))</f>
        <v>#N/A</v>
      </c>
      <c r="N598" s="40">
        <f t="shared" si="275"/>
        <v>0</v>
      </c>
      <c r="O598" s="35">
        <f>SUMIF('Индекс локалицации'!A:A,'Тех отчет'!B598,'Индекс локалицации'!B:B)</f>
        <v>0</v>
      </c>
      <c r="P598" s="25" t="e">
        <f>AVERAGEIFS('Детализация отчётов'!W:W,'Детализация отчётов'!F:F,'Тех отчет'!B598,'Детализация отчётов'!J:J,"Продажа",'Детализация отчётов'!K:K,"Продажа")</f>
        <v>#DIV/0!</v>
      </c>
      <c r="Q598" s="23" t="e">
        <f>INDEX('Рейтинг по отзывам'!F:F,MATCH('Тех отчет'!B598,'Рейтинг по отзывам'!B:B,0))</f>
        <v>#N/A</v>
      </c>
      <c r="R598" s="26" t="e">
        <f>INDEX('рейтинг WB'!B:B,MATCH('Тех отчет'!B598,'рейтинг WB'!A:A,0))</f>
        <v>#N/A</v>
      </c>
      <c r="S598" s="27">
        <f>SUMIFS('Детализация отчётов'!AH:AH,'Детализация отчётов'!F:F,'Тех отчет'!B598,'Детализация отчётов'!J:J,"Продажа",'Детализация отчётов'!K:K,"Продажа")-SUMIFS('Детализация отчётов'!AH:AH,'Детализация отчётов'!F:F,'Тех отчет'!B598,'Детализация отчётов'!J:J,"Возврат",'Детализация отчётов'!K:K,"Возврат")</f>
        <v>0</v>
      </c>
      <c r="T598" s="23">
        <f>IFERROR(INDEX(Себестоимость!B:B,MATCH('Тех отчет'!B598,Себестоимость!A:A,0)),0)</f>
        <v>0</v>
      </c>
      <c r="U598" s="41" t="e">
        <f t="shared" si="276"/>
        <v>#DIV/0!</v>
      </c>
      <c r="V598" s="24">
        <f t="shared" si="277"/>
        <v>0</v>
      </c>
      <c r="W598" s="42">
        <f t="shared" si="278"/>
        <v>0</v>
      </c>
      <c r="X598" s="40" t="e">
        <f t="shared" si="279"/>
        <v>#DIV/0!</v>
      </c>
      <c r="Y598" s="23" t="e">
        <f>AVERAGEIFS('Детализация отчётов'!T:T,'Детализация отчётов'!F:F,'Тех отчет'!B598,'Детализация отчётов'!J:J,"Продажа",'Детализация отчётов'!K:K,"Продажа")</f>
        <v>#DIV/0!</v>
      </c>
      <c r="Z598" s="23">
        <f>SUMIF('Детализация отчётов'!F:F,'Тех отчет'!B598, 'Детализация отчётов'!AC:AC)</f>
        <v>0</v>
      </c>
    </row>
    <row r="599" spans="1:26">
      <c r="A599" s="23" t="s">
        <v>39</v>
      </c>
      <c r="B599" s="44" t="s">
        <v>743</v>
      </c>
      <c r="C599" s="24">
        <f>SUMIF(Продажи!F:F,'Тех отчет'!B599,Продажи!M:M)</f>
        <v>0</v>
      </c>
      <c r="D599" s="24">
        <f>SUMIF(Продажи!F:F,'Тех отчет'!B599,Продажи!L:L)</f>
        <v>0</v>
      </c>
      <c r="E599" s="24">
        <f>SUMIFS('Детализация отчётов'!T:T,'Детализация отчётов'!F:F,'Тех отчет'!B599,'Детализация отчётов'!J:J,"Продажа",'Детализация отчётов'!K:K,"Продажа")-SUMIFS('Детализация отчётов'!T:T,'Детализация отчётов'!F:F,'Тех отчет'!B599,'Детализация отчётов'!J:J,"Возврат",'Детализация отчётов'!K:K,"Возврат")</f>
        <v>0</v>
      </c>
      <c r="F599" s="24">
        <f>SUMIFS('Детализация отчётов'!N:N,'Детализация отчётов'!F:F,'Тех отчет'!B599,'Детализация отчётов'!J:J,"Продажа",'Детализация отчётов'!K:K,"Продажа")-SUMIFS('Детализация отчётов'!N:N,'Детализация отчётов'!F:F,'Тех отчет'!B599,'Детализация отчётов'!J:J,"Возврат",'Детализация отчётов'!K:K,"Возврат")</f>
        <v>0</v>
      </c>
      <c r="G599" s="24">
        <f>IFERROR(AVERAGEIFS('Детализация отчётов'!P:P,'Детализация отчётов'!F:F,'Тех отчет'!B599,'Детализация отчётов'!J:J,"Продажа",'Детализация отчётов'!K:K,"Продажа"),0)</f>
        <v>0</v>
      </c>
      <c r="H599" s="25" t="e">
        <f>INDEX('% выкупа'!B:B,MATCH(B599,'% выкупа'!A:A,0))</f>
        <v>#N/A</v>
      </c>
      <c r="I599" s="40">
        <f>IFERROR(INDEX(реклама!B:B,MATCH('Тех отчет'!B599,реклама!A:A,0)),0)</f>
        <v>0</v>
      </c>
      <c r="J599" s="24">
        <f>IFERROR(INDEX('Сумма по хранению'!B:B,MATCH(B599,'Сумма по хранению'!A:A,0)),0)</f>
        <v>0</v>
      </c>
      <c r="K599" s="24">
        <f>SUMIF('Детализация отчётов'!F:F,'Тех отчет'!B599, 'Детализация отчётов'!AK:AK)</f>
        <v>0</v>
      </c>
      <c r="L599" s="40" t="e">
        <f t="shared" si="274"/>
        <v>#DIV/0!</v>
      </c>
      <c r="M599" s="24" t="e">
        <f>INDEX('Остатки по складам'!B:B,MATCH(B599,'Остатки по складам'!A:A,0))</f>
        <v>#N/A</v>
      </c>
      <c r="N599" s="40">
        <f t="shared" si="275"/>
        <v>0</v>
      </c>
      <c r="O599" s="35">
        <f>SUMIF('Индекс локалицации'!A:A,'Тех отчет'!B599,'Индекс локалицации'!B:B)</f>
        <v>0</v>
      </c>
      <c r="P599" s="25" t="e">
        <f>AVERAGEIFS('Детализация отчётов'!W:W,'Детализация отчётов'!F:F,'Тех отчет'!B599,'Детализация отчётов'!J:J,"Продажа",'Детализация отчётов'!K:K,"Продажа")</f>
        <v>#DIV/0!</v>
      </c>
      <c r="Q599" s="23" t="e">
        <f>INDEX('Рейтинг по отзывам'!F:F,MATCH('Тех отчет'!B599,'Рейтинг по отзывам'!B:B,0))</f>
        <v>#N/A</v>
      </c>
      <c r="R599" s="26" t="e">
        <f>INDEX('рейтинг WB'!B:B,MATCH('Тех отчет'!B599,'рейтинг WB'!A:A,0))</f>
        <v>#N/A</v>
      </c>
      <c r="S599" s="27">
        <f>SUMIFS('Детализация отчётов'!AH:AH,'Детализация отчётов'!F:F,'Тех отчет'!B599,'Детализация отчётов'!J:J,"Продажа",'Детализация отчётов'!K:K,"Продажа")-SUMIFS('Детализация отчётов'!AH:AH,'Детализация отчётов'!F:F,'Тех отчет'!B599,'Детализация отчётов'!J:J,"Возврат",'Детализация отчётов'!K:K,"Возврат")</f>
        <v>0</v>
      </c>
      <c r="T599" s="23">
        <f>IFERROR(INDEX(Себестоимость!B:B,MATCH('Тех отчет'!B599,Себестоимость!A:A,0)),0)</f>
        <v>0</v>
      </c>
      <c r="U599" s="41" t="e">
        <f t="shared" si="276"/>
        <v>#DIV/0!</v>
      </c>
      <c r="V599" s="24">
        <f t="shared" si="277"/>
        <v>0</v>
      </c>
      <c r="W599" s="42">
        <f t="shared" si="278"/>
        <v>0</v>
      </c>
      <c r="X599" s="40" t="e">
        <f t="shared" si="279"/>
        <v>#DIV/0!</v>
      </c>
      <c r="Y599" s="23" t="e">
        <f>AVERAGEIFS('Детализация отчётов'!T:T,'Детализация отчётов'!F:F,'Тех отчет'!B599,'Детализация отчётов'!J:J,"Продажа",'Детализация отчётов'!K:K,"Продажа")</f>
        <v>#DIV/0!</v>
      </c>
      <c r="Z599" s="23">
        <f>SUMIF('Детализация отчётов'!F:F,'Тех отчет'!B599, 'Детализация отчётов'!AC:AC)</f>
        <v>0</v>
      </c>
    </row>
    <row r="600" spans="1:26">
      <c r="A600" s="23" t="s">
        <v>710</v>
      </c>
      <c r="B600" s="44" t="s">
        <v>744</v>
      </c>
      <c r="C600" s="24">
        <f>SUMIF(Продажи!F:F,'Тех отчет'!B600,Продажи!M:M)</f>
        <v>0</v>
      </c>
      <c r="D600" s="24">
        <f>SUMIF(Продажи!F:F,'Тех отчет'!B600,Продажи!L:L)</f>
        <v>0</v>
      </c>
      <c r="E600" s="24">
        <f>SUMIFS('Детализация отчётов'!T:T,'Детализация отчётов'!F:F,'Тех отчет'!B600,'Детализация отчётов'!J:J,"Продажа",'Детализация отчётов'!K:K,"Продажа")-SUMIFS('Детализация отчётов'!T:T,'Детализация отчётов'!F:F,'Тех отчет'!B600,'Детализация отчётов'!J:J,"Возврат",'Детализация отчётов'!K:K,"Возврат")</f>
        <v>0</v>
      </c>
      <c r="F600" s="24">
        <f>SUMIFS('Детализация отчётов'!N:N,'Детализация отчётов'!F:F,'Тех отчет'!B600,'Детализация отчётов'!J:J,"Продажа",'Детализация отчётов'!K:K,"Продажа")-SUMIFS('Детализация отчётов'!N:N,'Детализация отчётов'!F:F,'Тех отчет'!B600,'Детализация отчётов'!J:J,"Возврат",'Детализация отчётов'!K:K,"Возврат")</f>
        <v>0</v>
      </c>
      <c r="G600" s="24">
        <f>IFERROR(AVERAGEIFS('Детализация отчётов'!P:P,'Детализация отчётов'!F:F,'Тех отчет'!B600,'Детализация отчётов'!J:J,"Продажа",'Детализация отчётов'!K:K,"Продажа"),0)</f>
        <v>0</v>
      </c>
      <c r="H600" s="25" t="e">
        <f>INDEX('% выкупа'!B:B,MATCH(B600,'% выкупа'!A:A,0))</f>
        <v>#N/A</v>
      </c>
      <c r="I600" s="40">
        <f>IFERROR(INDEX(реклама!B:B,MATCH('Тех отчет'!B600,реклама!A:A,0)),0)</f>
        <v>0</v>
      </c>
      <c r="J600" s="24">
        <f>IFERROR(INDEX('Сумма по хранению'!B:B,MATCH(B600,'Сумма по хранению'!A:A,0)),0)</f>
        <v>0</v>
      </c>
      <c r="K600" s="24">
        <f>SUMIF('Детализация отчётов'!F:F,'Тех отчет'!B600, 'Детализация отчётов'!AK:AK)</f>
        <v>0</v>
      </c>
      <c r="L600" s="40" t="e">
        <f t="shared" si="274"/>
        <v>#DIV/0!</v>
      </c>
      <c r="M600" s="24" t="e">
        <f>INDEX('Остатки по складам'!B:B,MATCH(B600,'Остатки по складам'!A:A,0))</f>
        <v>#N/A</v>
      </c>
      <c r="N600" s="40">
        <f t="shared" si="275"/>
        <v>0</v>
      </c>
      <c r="O600" s="35">
        <f>SUMIF('Индекс локалицации'!A:A,'Тех отчет'!B600,'Индекс локалицации'!B:B)</f>
        <v>0</v>
      </c>
      <c r="P600" s="25" t="e">
        <f>AVERAGEIFS('Детализация отчётов'!W:W,'Детализация отчётов'!F:F,'Тех отчет'!B600,'Детализация отчётов'!J:J,"Продажа",'Детализация отчётов'!K:K,"Продажа")</f>
        <v>#DIV/0!</v>
      </c>
      <c r="Q600" s="23" t="e">
        <f>INDEX('Рейтинг по отзывам'!F:F,MATCH('Тех отчет'!B600,'Рейтинг по отзывам'!B:B,0))</f>
        <v>#N/A</v>
      </c>
      <c r="R600" s="26" t="e">
        <f>INDEX('рейтинг WB'!B:B,MATCH('Тех отчет'!B600,'рейтинг WB'!A:A,0))</f>
        <v>#N/A</v>
      </c>
      <c r="S600" s="27">
        <f>SUMIFS('Детализация отчётов'!AH:AH,'Детализация отчётов'!F:F,'Тех отчет'!B600,'Детализация отчётов'!J:J,"Продажа",'Детализация отчётов'!K:K,"Продажа")-SUMIFS('Детализация отчётов'!AH:AH,'Детализация отчётов'!F:F,'Тех отчет'!B600,'Детализация отчётов'!J:J,"Возврат",'Детализация отчётов'!K:K,"Возврат")</f>
        <v>0</v>
      </c>
      <c r="T600" s="23">
        <f>IFERROR(INDEX(Себестоимость!B:B,MATCH('Тех отчет'!B600,Себестоимость!A:A,0)),0)</f>
        <v>0</v>
      </c>
      <c r="U600" s="41" t="e">
        <f t="shared" si="276"/>
        <v>#DIV/0!</v>
      </c>
      <c r="V600" s="24">
        <f t="shared" si="277"/>
        <v>0</v>
      </c>
      <c r="W600" s="42">
        <f t="shared" si="278"/>
        <v>0</v>
      </c>
      <c r="X600" s="40" t="e">
        <f t="shared" si="279"/>
        <v>#DIV/0!</v>
      </c>
      <c r="Y600" s="23" t="e">
        <f>AVERAGEIFS('Детализация отчётов'!T:T,'Детализация отчётов'!F:F,'Тех отчет'!B600,'Детализация отчётов'!J:J,"Продажа",'Детализация отчётов'!K:K,"Продажа")</f>
        <v>#DIV/0!</v>
      </c>
      <c r="Z600" s="23">
        <f>SUMIF('Детализация отчётов'!F:F,'Тех отчет'!B600, 'Детализация отчётов'!AC:AC)</f>
        <v>0</v>
      </c>
    </row>
    <row r="601" spans="1:26">
      <c r="A601" s="23" t="s">
        <v>710</v>
      </c>
      <c r="B601" s="44" t="s">
        <v>745</v>
      </c>
      <c r="C601" s="24">
        <f>SUMIF(Продажи!F:F,'Тех отчет'!B601,Продажи!M:M)</f>
        <v>0</v>
      </c>
      <c r="D601" s="24">
        <f>SUMIF(Продажи!F:F,'Тех отчет'!B601,Продажи!L:L)</f>
        <v>0</v>
      </c>
      <c r="E601" s="24">
        <f>SUMIFS('Детализация отчётов'!T:T,'Детализация отчётов'!F:F,'Тех отчет'!B601,'Детализация отчётов'!J:J,"Продажа",'Детализация отчётов'!K:K,"Продажа")-SUMIFS('Детализация отчётов'!T:T,'Детализация отчётов'!F:F,'Тех отчет'!B601,'Детализация отчётов'!J:J,"Возврат",'Детализация отчётов'!K:K,"Возврат")</f>
        <v>0</v>
      </c>
      <c r="F601" s="24">
        <f>SUMIFS('Детализация отчётов'!N:N,'Детализация отчётов'!F:F,'Тех отчет'!B601,'Детализация отчётов'!J:J,"Продажа",'Детализация отчётов'!K:K,"Продажа")-SUMIFS('Детализация отчётов'!N:N,'Детализация отчётов'!F:F,'Тех отчет'!B601,'Детализация отчётов'!J:J,"Возврат",'Детализация отчётов'!K:K,"Возврат")</f>
        <v>0</v>
      </c>
      <c r="G601" s="24">
        <f>IFERROR(AVERAGEIFS('Детализация отчётов'!P:P,'Детализация отчётов'!F:F,'Тех отчет'!B601,'Детализация отчётов'!J:J,"Продажа",'Детализация отчётов'!K:K,"Продажа"),0)</f>
        <v>0</v>
      </c>
      <c r="H601" s="25" t="e">
        <f>INDEX('% выкупа'!B:B,MATCH(B601,'% выкупа'!A:A,0))</f>
        <v>#N/A</v>
      </c>
      <c r="I601" s="40">
        <f>IFERROR(INDEX(реклама!B:B,MATCH('Тех отчет'!B601,реклама!A:A,0)),0)</f>
        <v>0</v>
      </c>
      <c r="J601" s="24">
        <f>IFERROR(INDEX('Сумма по хранению'!B:B,MATCH(B601,'Сумма по хранению'!A:A,0)),0)</f>
        <v>0</v>
      </c>
      <c r="K601" s="24">
        <f>SUMIF('Детализация отчётов'!F:F,'Тех отчет'!B601, 'Детализация отчётов'!AK:AK)</f>
        <v>0</v>
      </c>
      <c r="L601" s="40" t="e">
        <f t="shared" si="274"/>
        <v>#DIV/0!</v>
      </c>
      <c r="M601" s="24" t="e">
        <f>INDEX('Остатки по складам'!B:B,MATCH(B601,'Остатки по складам'!A:A,0))</f>
        <v>#N/A</v>
      </c>
      <c r="N601" s="40">
        <f t="shared" si="275"/>
        <v>0</v>
      </c>
      <c r="O601" s="35">
        <f>SUMIF('Индекс локалицации'!A:A,'Тех отчет'!B601,'Индекс локалицации'!B:B)</f>
        <v>0</v>
      </c>
      <c r="P601" s="25" t="e">
        <f>AVERAGEIFS('Детализация отчётов'!W:W,'Детализация отчётов'!F:F,'Тех отчет'!B601,'Детализация отчётов'!J:J,"Продажа",'Детализация отчётов'!K:K,"Продажа")</f>
        <v>#DIV/0!</v>
      </c>
      <c r="Q601" s="23" t="e">
        <f>INDEX('Рейтинг по отзывам'!F:F,MATCH('Тех отчет'!B601,'Рейтинг по отзывам'!B:B,0))</f>
        <v>#N/A</v>
      </c>
      <c r="R601" s="26" t="e">
        <f>INDEX('рейтинг WB'!B:B,MATCH('Тех отчет'!B601,'рейтинг WB'!A:A,0))</f>
        <v>#N/A</v>
      </c>
      <c r="S601" s="27">
        <f>SUMIFS('Детализация отчётов'!AH:AH,'Детализация отчётов'!F:F,'Тех отчет'!B601,'Детализация отчётов'!J:J,"Продажа",'Детализация отчётов'!K:K,"Продажа")-SUMIFS('Детализация отчётов'!AH:AH,'Детализация отчётов'!F:F,'Тех отчет'!B601,'Детализация отчётов'!J:J,"Возврат",'Детализация отчётов'!K:K,"Возврат")</f>
        <v>0</v>
      </c>
      <c r="T601" s="23">
        <f>IFERROR(INDEX(Себестоимость!B:B,MATCH('Тех отчет'!B601,Себестоимость!A:A,0)),0)</f>
        <v>0</v>
      </c>
      <c r="U601" s="41" t="e">
        <f t="shared" si="276"/>
        <v>#DIV/0!</v>
      </c>
      <c r="V601" s="24">
        <f t="shared" si="277"/>
        <v>0</v>
      </c>
      <c r="W601" s="42">
        <f t="shared" si="278"/>
        <v>0</v>
      </c>
      <c r="X601" s="40" t="e">
        <f t="shared" si="279"/>
        <v>#DIV/0!</v>
      </c>
      <c r="Y601" s="23" t="e">
        <f>AVERAGEIFS('Детализация отчётов'!T:T,'Детализация отчётов'!F:F,'Тех отчет'!B601,'Детализация отчётов'!J:J,"Продажа",'Детализация отчётов'!K:K,"Продажа")</f>
        <v>#DIV/0!</v>
      </c>
      <c r="Z601" s="23">
        <f>SUMIF('Детализация отчётов'!F:F,'Тех отчет'!B601, 'Детализация отчётов'!AC:AC)</f>
        <v>0</v>
      </c>
    </row>
    <row r="602" spans="1:26">
      <c r="A602" s="23" t="s">
        <v>710</v>
      </c>
      <c r="B602" s="44" t="s">
        <v>746</v>
      </c>
      <c r="C602" s="24">
        <f>SUMIF(Продажи!F:F,'Тех отчет'!B602,Продажи!M:M)</f>
        <v>0</v>
      </c>
      <c r="D602" s="24">
        <f>SUMIF(Продажи!F:F,'Тех отчет'!B602,Продажи!L:L)</f>
        <v>0</v>
      </c>
      <c r="E602" s="24">
        <f>SUMIFS('Детализация отчётов'!T:T,'Детализация отчётов'!F:F,'Тех отчет'!B602,'Детализация отчётов'!J:J,"Продажа",'Детализация отчётов'!K:K,"Продажа")-SUMIFS('Детализация отчётов'!T:T,'Детализация отчётов'!F:F,'Тех отчет'!B602,'Детализация отчётов'!J:J,"Возврат",'Детализация отчётов'!K:K,"Возврат")</f>
        <v>0</v>
      </c>
      <c r="F602" s="24">
        <f>SUMIFS('Детализация отчётов'!N:N,'Детализация отчётов'!F:F,'Тех отчет'!B602,'Детализация отчётов'!J:J,"Продажа",'Детализация отчётов'!K:K,"Продажа")-SUMIFS('Детализация отчётов'!N:N,'Детализация отчётов'!F:F,'Тех отчет'!B602,'Детализация отчётов'!J:J,"Возврат",'Детализация отчётов'!K:K,"Возврат")</f>
        <v>0</v>
      </c>
      <c r="G602" s="24">
        <f>IFERROR(AVERAGEIFS('Детализация отчётов'!P:P,'Детализация отчётов'!F:F,'Тех отчет'!B602,'Детализация отчётов'!J:J,"Продажа",'Детализация отчётов'!K:K,"Продажа"),0)</f>
        <v>0</v>
      </c>
      <c r="H602" s="25" t="e">
        <f>INDEX('% выкупа'!B:B,MATCH(B602,'% выкупа'!A:A,0))</f>
        <v>#N/A</v>
      </c>
      <c r="I602" s="40">
        <f>IFERROR(INDEX(реклама!B:B,MATCH('Тех отчет'!B602,реклама!A:A,0)),0)</f>
        <v>0</v>
      </c>
      <c r="J602" s="24">
        <f>IFERROR(INDEX('Сумма по хранению'!B:B,MATCH(B602,'Сумма по хранению'!A:A,0)),0)</f>
        <v>0</v>
      </c>
      <c r="K602" s="24">
        <f>SUMIF('Детализация отчётов'!F:F,'Тех отчет'!B602, 'Детализация отчётов'!AK:AK)</f>
        <v>0</v>
      </c>
      <c r="L602" s="40" t="e">
        <f t="shared" si="274"/>
        <v>#DIV/0!</v>
      </c>
      <c r="M602" s="24" t="e">
        <f>INDEX('Остатки по складам'!B:B,MATCH(B602,'Остатки по складам'!A:A,0))</f>
        <v>#N/A</v>
      </c>
      <c r="N602" s="40">
        <f t="shared" si="275"/>
        <v>0</v>
      </c>
      <c r="O602" s="35">
        <f>SUMIF('Индекс локалицации'!A:A,'Тех отчет'!B602,'Индекс локалицации'!B:B)</f>
        <v>0</v>
      </c>
      <c r="P602" s="25" t="e">
        <f>AVERAGEIFS('Детализация отчётов'!W:W,'Детализация отчётов'!F:F,'Тех отчет'!B602,'Детализация отчётов'!J:J,"Продажа",'Детализация отчётов'!K:K,"Продажа")</f>
        <v>#DIV/0!</v>
      </c>
      <c r="Q602" s="23" t="e">
        <f>INDEX('Рейтинг по отзывам'!F:F,MATCH('Тех отчет'!B602,'Рейтинг по отзывам'!B:B,0))</f>
        <v>#N/A</v>
      </c>
      <c r="R602" s="26" t="e">
        <f>INDEX('рейтинг WB'!B:B,MATCH('Тех отчет'!B602,'рейтинг WB'!A:A,0))</f>
        <v>#N/A</v>
      </c>
      <c r="S602" s="27">
        <f>SUMIFS('Детализация отчётов'!AH:AH,'Детализация отчётов'!F:F,'Тех отчет'!B602,'Детализация отчётов'!J:J,"Продажа",'Детализация отчётов'!K:K,"Продажа")-SUMIFS('Детализация отчётов'!AH:AH,'Детализация отчётов'!F:F,'Тех отчет'!B602,'Детализация отчётов'!J:J,"Возврат",'Детализация отчётов'!K:K,"Возврат")</f>
        <v>0</v>
      </c>
      <c r="T602" s="23">
        <f>IFERROR(INDEX(Себестоимость!B:B,MATCH('Тех отчет'!B602,Себестоимость!A:A,0)),0)</f>
        <v>0</v>
      </c>
      <c r="U602" s="41" t="e">
        <f t="shared" si="276"/>
        <v>#DIV/0!</v>
      </c>
      <c r="V602" s="24">
        <f t="shared" si="277"/>
        <v>0</v>
      </c>
      <c r="W602" s="42">
        <f t="shared" si="278"/>
        <v>0</v>
      </c>
      <c r="X602" s="40" t="e">
        <f t="shared" si="279"/>
        <v>#DIV/0!</v>
      </c>
      <c r="Y602" s="23" t="e">
        <f>AVERAGEIFS('Детализация отчётов'!T:T,'Детализация отчётов'!F:F,'Тех отчет'!B602,'Детализация отчётов'!J:J,"Продажа",'Детализация отчётов'!K:K,"Продажа")</f>
        <v>#DIV/0!</v>
      </c>
      <c r="Z602" s="23">
        <f>SUMIF('Детализация отчётов'!F:F,'Тех отчет'!B602, 'Детализация отчётов'!AC:AC)</f>
        <v>0</v>
      </c>
    </row>
    <row r="603" spans="1:26">
      <c r="A603" s="23" t="s">
        <v>710</v>
      </c>
      <c r="B603" s="44" t="s">
        <v>747</v>
      </c>
      <c r="C603" s="24">
        <f>SUMIF(Продажи!F:F,'Тех отчет'!B603,Продажи!M:M)</f>
        <v>0</v>
      </c>
      <c r="D603" s="24">
        <f>SUMIF(Продажи!F:F,'Тех отчет'!B603,Продажи!L:L)</f>
        <v>0</v>
      </c>
      <c r="E603" s="24">
        <f>SUMIFS('Детализация отчётов'!T:T,'Детализация отчётов'!F:F,'Тех отчет'!B603,'Детализация отчётов'!J:J,"Продажа",'Детализация отчётов'!K:K,"Продажа")-SUMIFS('Детализация отчётов'!T:T,'Детализация отчётов'!F:F,'Тех отчет'!B603,'Детализация отчётов'!J:J,"Возврат",'Детализация отчётов'!K:K,"Возврат")</f>
        <v>0</v>
      </c>
      <c r="F603" s="24">
        <f>SUMIFS('Детализация отчётов'!N:N,'Детализация отчётов'!F:F,'Тех отчет'!B603,'Детализация отчётов'!J:J,"Продажа",'Детализация отчётов'!K:K,"Продажа")-SUMIFS('Детализация отчётов'!N:N,'Детализация отчётов'!F:F,'Тех отчет'!B603,'Детализация отчётов'!J:J,"Возврат",'Детализация отчётов'!K:K,"Возврат")</f>
        <v>0</v>
      </c>
      <c r="G603" s="24">
        <f>IFERROR(AVERAGEIFS('Детализация отчётов'!P:P,'Детализация отчётов'!F:F,'Тех отчет'!B603,'Детализация отчётов'!J:J,"Продажа",'Детализация отчётов'!K:K,"Продажа"),0)</f>
        <v>0</v>
      </c>
      <c r="H603" s="25" t="e">
        <f>INDEX('% выкупа'!B:B,MATCH(B603,'% выкупа'!A:A,0))</f>
        <v>#N/A</v>
      </c>
      <c r="I603" s="40">
        <f>IFERROR(INDEX(реклама!B:B,MATCH('Тех отчет'!B603,реклама!A:A,0)),0)</f>
        <v>0</v>
      </c>
      <c r="J603" s="24">
        <f>IFERROR(INDEX('Сумма по хранению'!B:B,MATCH(B603,'Сумма по хранению'!A:A,0)),0)</f>
        <v>0</v>
      </c>
      <c r="K603" s="24">
        <f>SUMIF('Детализация отчётов'!F:F,'Тех отчет'!B603, 'Детализация отчётов'!AK:AK)</f>
        <v>0</v>
      </c>
      <c r="L603" s="40" t="e">
        <f t="shared" si="274"/>
        <v>#DIV/0!</v>
      </c>
      <c r="M603" s="24" t="e">
        <f>INDEX('Остатки по складам'!B:B,MATCH(B603,'Остатки по складам'!A:A,0))</f>
        <v>#N/A</v>
      </c>
      <c r="N603" s="40">
        <f t="shared" si="275"/>
        <v>0</v>
      </c>
      <c r="O603" s="35">
        <f>SUMIF('Индекс локалицации'!A:A,'Тех отчет'!B603,'Индекс локалицации'!B:B)</f>
        <v>0</v>
      </c>
      <c r="P603" s="25" t="e">
        <f>AVERAGEIFS('Детализация отчётов'!W:W,'Детализация отчётов'!F:F,'Тех отчет'!B603,'Детализация отчётов'!J:J,"Продажа",'Детализация отчётов'!K:K,"Продажа")</f>
        <v>#DIV/0!</v>
      </c>
      <c r="Q603" s="23" t="e">
        <f>INDEX('Рейтинг по отзывам'!F:F,MATCH('Тех отчет'!B603,'Рейтинг по отзывам'!B:B,0))</f>
        <v>#N/A</v>
      </c>
      <c r="R603" s="26" t="e">
        <f>INDEX('рейтинг WB'!B:B,MATCH('Тех отчет'!B603,'рейтинг WB'!A:A,0))</f>
        <v>#N/A</v>
      </c>
      <c r="S603" s="27">
        <f>SUMIFS('Детализация отчётов'!AH:AH,'Детализация отчётов'!F:F,'Тех отчет'!B603,'Детализация отчётов'!J:J,"Продажа",'Детализация отчётов'!K:K,"Продажа")-SUMIFS('Детализация отчётов'!AH:AH,'Детализация отчётов'!F:F,'Тех отчет'!B603,'Детализация отчётов'!J:J,"Возврат",'Детализация отчётов'!K:K,"Возврат")</f>
        <v>0</v>
      </c>
      <c r="T603" s="23">
        <f>IFERROR(INDEX(Себестоимость!B:B,MATCH('Тех отчет'!B603,Себестоимость!A:A,0)),0)</f>
        <v>0</v>
      </c>
      <c r="U603" s="41" t="e">
        <f t="shared" si="276"/>
        <v>#DIV/0!</v>
      </c>
      <c r="V603" s="24">
        <f t="shared" si="277"/>
        <v>0</v>
      </c>
      <c r="W603" s="42">
        <f t="shared" si="278"/>
        <v>0</v>
      </c>
      <c r="X603" s="40" t="e">
        <f t="shared" si="279"/>
        <v>#DIV/0!</v>
      </c>
      <c r="Y603" s="23" t="e">
        <f>AVERAGEIFS('Детализация отчётов'!T:T,'Детализация отчётов'!F:F,'Тех отчет'!B603,'Детализация отчётов'!J:J,"Продажа",'Детализация отчётов'!K:K,"Продажа")</f>
        <v>#DIV/0!</v>
      </c>
      <c r="Z603" s="23">
        <f>SUMIF('Детализация отчётов'!F:F,'Тех отчет'!B603, 'Детализация отчётов'!AC:AC)</f>
        <v>0</v>
      </c>
    </row>
    <row r="604" spans="1:26">
      <c r="A604" s="23" t="s">
        <v>638</v>
      </c>
      <c r="B604" s="44" t="s">
        <v>748</v>
      </c>
      <c r="C604" s="24">
        <f>SUMIF(Продажи!F:F,'Тех отчет'!B604,Продажи!M:M)</f>
        <v>0</v>
      </c>
      <c r="D604" s="24">
        <f>SUMIF(Продажи!F:F,'Тех отчет'!B604,Продажи!L:L)</f>
        <v>0</v>
      </c>
      <c r="E604" s="24">
        <f>SUMIFS('Детализация отчётов'!T:T,'Детализация отчётов'!F:F,'Тех отчет'!B604,'Детализация отчётов'!J:J,"Продажа",'Детализация отчётов'!K:K,"Продажа")-SUMIFS('Детализация отчётов'!T:T,'Детализация отчётов'!F:F,'Тех отчет'!B604,'Детализация отчётов'!J:J,"Возврат",'Детализация отчётов'!K:K,"Возврат")</f>
        <v>0</v>
      </c>
      <c r="F604" s="24">
        <f>SUMIFS('Детализация отчётов'!N:N,'Детализация отчётов'!F:F,'Тех отчет'!B604,'Детализация отчётов'!J:J,"Продажа",'Детализация отчётов'!K:K,"Продажа")-SUMIFS('Детализация отчётов'!N:N,'Детализация отчётов'!F:F,'Тех отчет'!B604,'Детализация отчётов'!J:J,"Возврат",'Детализация отчётов'!K:K,"Возврат")</f>
        <v>0</v>
      </c>
      <c r="G604" s="24">
        <f>IFERROR(AVERAGEIFS('Детализация отчётов'!P:P,'Детализация отчётов'!F:F,'Тех отчет'!B604,'Детализация отчётов'!J:J,"Продажа",'Детализация отчётов'!K:K,"Продажа"),0)</f>
        <v>0</v>
      </c>
      <c r="H604" s="25" t="e">
        <f>INDEX('% выкупа'!B:B,MATCH(B604,'% выкупа'!A:A,0))</f>
        <v>#N/A</v>
      </c>
      <c r="I604" s="40">
        <f>IFERROR(INDEX(реклама!B:B,MATCH('Тех отчет'!B604,реклама!A:A,0)),0)</f>
        <v>0</v>
      </c>
      <c r="J604" s="24">
        <f>IFERROR(INDEX('Сумма по хранению'!B:B,MATCH(B604,'Сумма по хранению'!A:A,0)),0)</f>
        <v>0</v>
      </c>
      <c r="K604" s="24">
        <f>SUMIF('Детализация отчётов'!F:F,'Тех отчет'!B604, 'Детализация отчётов'!AK:AK)</f>
        <v>0</v>
      </c>
      <c r="L604" s="40" t="e">
        <f t="shared" si="274"/>
        <v>#DIV/0!</v>
      </c>
      <c r="M604" s="24" t="e">
        <f>INDEX('Остатки по складам'!B:B,MATCH(B604,'Остатки по складам'!A:A,0))</f>
        <v>#N/A</v>
      </c>
      <c r="N604" s="40">
        <f t="shared" si="275"/>
        <v>0</v>
      </c>
      <c r="O604" s="35">
        <f>SUMIF('Индекс локалицации'!A:A,'Тех отчет'!B604,'Индекс локалицации'!B:B)</f>
        <v>0</v>
      </c>
      <c r="P604" s="25" t="e">
        <f>AVERAGEIFS('Детализация отчётов'!W:W,'Детализация отчётов'!F:F,'Тех отчет'!B604,'Детализация отчётов'!J:J,"Продажа",'Детализация отчётов'!K:K,"Продажа")</f>
        <v>#DIV/0!</v>
      </c>
      <c r="Q604" s="23" t="e">
        <f>INDEX('Рейтинг по отзывам'!F:F,MATCH('Тех отчет'!B604,'Рейтинг по отзывам'!B:B,0))</f>
        <v>#N/A</v>
      </c>
      <c r="R604" s="26" t="e">
        <f>INDEX('рейтинг WB'!B:B,MATCH('Тех отчет'!B604,'рейтинг WB'!A:A,0))</f>
        <v>#N/A</v>
      </c>
      <c r="S604" s="27">
        <f>SUMIFS('Детализация отчётов'!AH:AH,'Детализация отчётов'!F:F,'Тех отчет'!B604,'Детализация отчётов'!J:J,"Продажа",'Детализация отчётов'!K:K,"Продажа")-SUMIFS('Детализация отчётов'!AH:AH,'Детализация отчётов'!F:F,'Тех отчет'!B604,'Детализация отчётов'!J:J,"Возврат",'Детализация отчётов'!K:K,"Возврат")</f>
        <v>0</v>
      </c>
      <c r="T604" s="23">
        <f>IFERROR(INDEX(Себестоимость!B:B,MATCH('Тех отчет'!B604,Себестоимость!A:A,0)),0)</f>
        <v>0</v>
      </c>
      <c r="U604" s="41" t="e">
        <f t="shared" si="276"/>
        <v>#DIV/0!</v>
      </c>
      <c r="V604" s="24">
        <f t="shared" si="277"/>
        <v>0</v>
      </c>
      <c r="W604" s="42">
        <f t="shared" si="278"/>
        <v>0</v>
      </c>
      <c r="X604" s="40" t="e">
        <f t="shared" si="279"/>
        <v>#DIV/0!</v>
      </c>
      <c r="Y604" s="23" t="e">
        <f>AVERAGEIFS('Детализация отчётов'!T:T,'Детализация отчётов'!F:F,'Тех отчет'!B604,'Детализация отчётов'!J:J,"Продажа",'Детализация отчётов'!K:K,"Продажа")</f>
        <v>#DIV/0!</v>
      </c>
      <c r="Z604" s="23">
        <f>SUMIF('Детализация отчётов'!F:F,'Тех отчет'!B604, 'Детализация отчётов'!AC:AC)</f>
        <v>0</v>
      </c>
    </row>
  </sheetData>
  <sortState ref="B108:B365">
    <sortCondition ref="B365"/>
  </sortState>
  <conditionalFormatting sqref="B1:B3 B605:B1048576">
    <cfRule type="duplicateValues" dxfId="129" priority="245"/>
  </conditionalFormatting>
  <conditionalFormatting sqref="B1:B3 B605:B1048576">
    <cfRule type="duplicateValues" dxfId="128" priority="249"/>
  </conditionalFormatting>
  <conditionalFormatting sqref="B1:B3 B605:B1048576">
    <cfRule type="duplicateValues" dxfId="127" priority="254"/>
  </conditionalFormatting>
  <conditionalFormatting sqref="B299 B263:B264">
    <cfRule type="duplicateValues" dxfId="126" priority="151"/>
  </conditionalFormatting>
  <conditionalFormatting sqref="B263:B307">
    <cfRule type="duplicateValues" dxfId="125" priority="152"/>
  </conditionalFormatting>
  <conditionalFormatting sqref="B445 B4:B418 B437:B442">
    <cfRule type="duplicateValues" dxfId="124" priority="153"/>
  </conditionalFormatting>
  <conditionalFormatting sqref="B445 B382:B418 B308:B378 B4:B262 B437:B442">
    <cfRule type="duplicateValues" dxfId="123" priority="154"/>
  </conditionalFormatting>
  <conditionalFormatting sqref="B445 B382:B418 B4:B378 B437:B442">
    <cfRule type="duplicateValues" dxfId="122" priority="155"/>
  </conditionalFormatting>
  <conditionalFormatting sqref="B403:B418">
    <cfRule type="duplicateValues" dxfId="121" priority="150"/>
  </conditionalFormatting>
  <conditionalFormatting sqref="B403:B418">
    <cfRule type="duplicateValues" dxfId="120" priority="149"/>
  </conditionalFormatting>
  <conditionalFormatting sqref="B403:B418">
    <cfRule type="duplicateValues" dxfId="119" priority="148"/>
  </conditionalFormatting>
  <conditionalFormatting sqref="B419:B427">
    <cfRule type="duplicateValues" dxfId="118" priority="144"/>
    <cfRule type="duplicateValues" dxfId="117" priority="145"/>
  </conditionalFormatting>
  <conditionalFormatting sqref="B419:B427">
    <cfRule type="duplicateValues" dxfId="116" priority="146"/>
  </conditionalFormatting>
  <conditionalFormatting sqref="B419:B427">
    <cfRule type="duplicateValues" dxfId="115" priority="147"/>
  </conditionalFormatting>
  <conditionalFormatting sqref="B428:B436">
    <cfRule type="duplicateValues" dxfId="114" priority="141"/>
  </conditionalFormatting>
  <conditionalFormatting sqref="B428:B436">
    <cfRule type="duplicateValues" dxfId="113" priority="142"/>
  </conditionalFormatting>
  <conditionalFormatting sqref="B428:B436">
    <cfRule type="duplicateValues" dxfId="112" priority="143"/>
  </conditionalFormatting>
  <conditionalFormatting sqref="B428:B436">
    <cfRule type="duplicateValues" dxfId="111" priority="140"/>
  </conditionalFormatting>
  <conditionalFormatting sqref="B445 B4:B442">
    <cfRule type="duplicateValues" dxfId="110" priority="139"/>
  </conditionalFormatting>
  <conditionalFormatting sqref="B4:B445">
    <cfRule type="duplicateValues" dxfId="109" priority="137"/>
    <cfRule type="duplicateValues" dxfId="108" priority="138"/>
  </conditionalFormatting>
  <conditionalFormatting sqref="B443:B444">
    <cfRule type="duplicateValues" dxfId="107" priority="156"/>
  </conditionalFormatting>
  <conditionalFormatting sqref="B443:B444">
    <cfRule type="duplicateValues" dxfId="106" priority="157"/>
    <cfRule type="duplicateValues" dxfId="105" priority="158"/>
  </conditionalFormatting>
  <conditionalFormatting sqref="B445">
    <cfRule type="duplicateValues" dxfId="104" priority="134"/>
  </conditionalFormatting>
  <conditionalFormatting sqref="B445">
    <cfRule type="duplicateValues" dxfId="103" priority="135"/>
    <cfRule type="duplicateValues" dxfId="102" priority="136"/>
  </conditionalFormatting>
  <conditionalFormatting sqref="B446">
    <cfRule type="duplicateValues" dxfId="101" priority="132"/>
  </conditionalFormatting>
  <conditionalFormatting sqref="B446">
    <cfRule type="duplicateValues" dxfId="100" priority="133"/>
  </conditionalFormatting>
  <conditionalFormatting sqref="B447:B449">
    <cfRule type="duplicateValues" dxfId="99" priority="131"/>
  </conditionalFormatting>
  <conditionalFormatting sqref="B447:B449">
    <cfRule type="duplicateValues" dxfId="98" priority="130"/>
  </conditionalFormatting>
  <conditionalFormatting sqref="B450:B461">
    <cfRule type="duplicateValues" dxfId="97" priority="127"/>
  </conditionalFormatting>
  <conditionalFormatting sqref="B450:B461">
    <cfRule type="duplicateValues" dxfId="96" priority="126"/>
  </conditionalFormatting>
  <conditionalFormatting sqref="B462">
    <cfRule type="duplicateValues" dxfId="95" priority="125"/>
  </conditionalFormatting>
  <conditionalFormatting sqref="B462">
    <cfRule type="duplicateValues" dxfId="94" priority="124"/>
  </conditionalFormatting>
  <conditionalFormatting sqref="B463:B464">
    <cfRule type="duplicateValues" dxfId="93" priority="123"/>
  </conditionalFormatting>
  <conditionalFormatting sqref="B463:B464">
    <cfRule type="duplicateValues" dxfId="92" priority="122"/>
  </conditionalFormatting>
  <conditionalFormatting sqref="B465:B469">
    <cfRule type="duplicateValues" dxfId="91" priority="121"/>
  </conditionalFormatting>
  <conditionalFormatting sqref="B465:B469">
    <cfRule type="duplicateValues" dxfId="90" priority="120"/>
  </conditionalFormatting>
  <conditionalFormatting sqref="B470:B478">
    <cfRule type="duplicateValues" dxfId="89" priority="119"/>
  </conditionalFormatting>
  <conditionalFormatting sqref="B470:B478">
    <cfRule type="duplicateValues" dxfId="88" priority="118"/>
  </conditionalFormatting>
  <conditionalFormatting sqref="B479:B480">
    <cfRule type="duplicateValues" dxfId="87" priority="117"/>
  </conditionalFormatting>
  <conditionalFormatting sqref="B479:B480">
    <cfRule type="duplicateValues" dxfId="86" priority="116"/>
  </conditionalFormatting>
  <conditionalFormatting sqref="B481:B484">
    <cfRule type="duplicateValues" dxfId="85" priority="111"/>
  </conditionalFormatting>
  <conditionalFormatting sqref="B481:B484">
    <cfRule type="duplicateValues" dxfId="84" priority="110"/>
  </conditionalFormatting>
  <conditionalFormatting sqref="B485">
    <cfRule type="duplicateValues" dxfId="83" priority="107"/>
    <cfRule type="duplicateValues" dxfId="82" priority="108"/>
    <cfRule type="duplicateValues" dxfId="81" priority="109"/>
  </conditionalFormatting>
  <conditionalFormatting sqref="B485">
    <cfRule type="duplicateValues" dxfId="80" priority="106"/>
  </conditionalFormatting>
  <conditionalFormatting sqref="B486">
    <cfRule type="duplicateValues" dxfId="79" priority="103"/>
    <cfRule type="duplicateValues" dxfId="78" priority="104"/>
    <cfRule type="duplicateValues" dxfId="77" priority="105"/>
  </conditionalFormatting>
  <conditionalFormatting sqref="B486">
    <cfRule type="duplicateValues" dxfId="76" priority="102"/>
  </conditionalFormatting>
  <conditionalFormatting sqref="B487:B488">
    <cfRule type="duplicateValues" dxfId="75" priority="99"/>
    <cfRule type="duplicateValues" dxfId="74" priority="100"/>
    <cfRule type="duplicateValues" dxfId="73" priority="101"/>
  </conditionalFormatting>
  <conditionalFormatting sqref="B487:B488">
    <cfRule type="duplicateValues" dxfId="72" priority="98"/>
  </conditionalFormatting>
  <conditionalFormatting sqref="B489:B490">
    <cfRule type="duplicateValues" dxfId="71" priority="95"/>
    <cfRule type="duplicateValues" dxfId="70" priority="96"/>
    <cfRule type="duplicateValues" dxfId="69" priority="97"/>
  </conditionalFormatting>
  <conditionalFormatting sqref="B489:B490">
    <cfRule type="duplicateValues" dxfId="68" priority="94"/>
  </conditionalFormatting>
  <conditionalFormatting sqref="B491:B501">
    <cfRule type="duplicateValues" dxfId="67" priority="91"/>
    <cfRule type="duplicateValues" dxfId="66" priority="92"/>
    <cfRule type="duplicateValues" dxfId="65" priority="93"/>
  </conditionalFormatting>
  <conditionalFormatting sqref="B491:B501">
    <cfRule type="duplicateValues" dxfId="64" priority="90"/>
  </conditionalFormatting>
  <conditionalFormatting sqref="B502">
    <cfRule type="duplicateValues" dxfId="63" priority="87"/>
    <cfRule type="duplicateValues" dxfId="62" priority="88"/>
    <cfRule type="duplicateValues" dxfId="61" priority="89"/>
  </conditionalFormatting>
  <conditionalFormatting sqref="B502">
    <cfRule type="duplicateValues" dxfId="60" priority="86"/>
  </conditionalFormatting>
  <conditionalFormatting sqref="B503:B504">
    <cfRule type="duplicateValues" dxfId="59" priority="79"/>
    <cfRule type="duplicateValues" dxfId="58" priority="80"/>
    <cfRule type="duplicateValues" dxfId="57" priority="81"/>
  </conditionalFormatting>
  <conditionalFormatting sqref="B503:B504">
    <cfRule type="duplicateValues" dxfId="56" priority="78"/>
  </conditionalFormatting>
  <conditionalFormatting sqref="B505:B506">
    <cfRule type="duplicateValues" dxfId="55" priority="74"/>
  </conditionalFormatting>
  <conditionalFormatting sqref="B505:B506">
    <cfRule type="duplicateValues" dxfId="54" priority="75"/>
    <cfRule type="duplicateValues" dxfId="53" priority="76"/>
    <cfRule type="duplicateValues" dxfId="52" priority="77"/>
  </conditionalFormatting>
  <conditionalFormatting sqref="B507:B512">
    <cfRule type="duplicateValues" dxfId="51" priority="71"/>
    <cfRule type="duplicateValues" dxfId="50" priority="72"/>
    <cfRule type="duplicateValues" dxfId="49" priority="73"/>
  </conditionalFormatting>
  <conditionalFormatting sqref="B513:B517">
    <cfRule type="duplicateValues" dxfId="48" priority="68"/>
    <cfRule type="duplicateValues" dxfId="47" priority="69"/>
    <cfRule type="duplicateValues" dxfId="46" priority="70"/>
  </conditionalFormatting>
  <conditionalFormatting sqref="B518:B529">
    <cfRule type="duplicateValues" dxfId="45" priority="65"/>
    <cfRule type="duplicateValues" dxfId="44" priority="66"/>
    <cfRule type="duplicateValues" dxfId="43" priority="67"/>
  </conditionalFormatting>
  <conditionalFormatting sqref="B518:B529">
    <cfRule type="duplicateValues" dxfId="42" priority="64"/>
  </conditionalFormatting>
  <conditionalFormatting sqref="B530:B531">
    <cfRule type="duplicateValues" dxfId="41" priority="61"/>
    <cfRule type="duplicateValues" dxfId="40" priority="62"/>
    <cfRule type="duplicateValues" dxfId="39" priority="63"/>
  </conditionalFormatting>
  <conditionalFormatting sqref="B532:B535">
    <cfRule type="duplicateValues" dxfId="38" priority="58"/>
    <cfRule type="duplicateValues" dxfId="37" priority="59"/>
    <cfRule type="duplicateValues" dxfId="36" priority="60"/>
  </conditionalFormatting>
  <conditionalFormatting sqref="B536:B538">
    <cfRule type="duplicateValues" dxfId="35" priority="52"/>
    <cfRule type="duplicateValues" dxfId="34" priority="53"/>
    <cfRule type="duplicateValues" dxfId="33" priority="54"/>
  </conditionalFormatting>
  <conditionalFormatting sqref="B539:B542">
    <cfRule type="duplicateValues" dxfId="32" priority="49"/>
    <cfRule type="duplicateValues" dxfId="31" priority="50"/>
    <cfRule type="duplicateValues" dxfId="30" priority="51"/>
  </conditionalFormatting>
  <conditionalFormatting sqref="B543:B545">
    <cfRule type="duplicateValues" dxfId="29" priority="43"/>
    <cfRule type="duplicateValues" dxfId="28" priority="44"/>
    <cfRule type="duplicateValues" dxfId="27" priority="45"/>
  </conditionalFormatting>
  <conditionalFormatting sqref="B546:B548">
    <cfRule type="duplicateValues" dxfId="26" priority="37"/>
    <cfRule type="duplicateValues" dxfId="25" priority="38"/>
    <cfRule type="duplicateValues" dxfId="24" priority="39"/>
  </conditionalFormatting>
  <conditionalFormatting sqref="B549:B556">
    <cfRule type="duplicateValues" dxfId="23" priority="31"/>
    <cfRule type="duplicateValues" dxfId="22" priority="32"/>
    <cfRule type="duplicateValues" dxfId="21" priority="33"/>
  </conditionalFormatting>
  <conditionalFormatting sqref="B557:B580">
    <cfRule type="duplicateValues" dxfId="20" priority="25"/>
    <cfRule type="duplicateValues" dxfId="19" priority="26"/>
    <cfRule type="duplicateValues" dxfId="18" priority="27"/>
  </conditionalFormatting>
  <conditionalFormatting sqref="B581">
    <cfRule type="duplicateValues" dxfId="17" priority="19"/>
    <cfRule type="duplicateValues" dxfId="16" priority="20"/>
    <cfRule type="duplicateValues" dxfId="15" priority="21"/>
  </conditionalFormatting>
  <conditionalFormatting sqref="B582:B590">
    <cfRule type="duplicateValues" dxfId="14" priority="13"/>
    <cfRule type="duplicateValues" dxfId="13" priority="14"/>
    <cfRule type="duplicateValues" dxfId="12" priority="15"/>
  </conditionalFormatting>
  <conditionalFormatting sqref="B591:B595">
    <cfRule type="duplicateValues" dxfId="11" priority="7"/>
    <cfRule type="duplicateValues" dxfId="10" priority="8"/>
    <cfRule type="duplicateValues" dxfId="9" priority="9"/>
  </conditionalFormatting>
  <conditionalFormatting sqref="B596:B604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M20" sqref="M20"/>
    </sheetView>
  </sheetViews>
  <sheetFormatPr defaultRowHeight="14.4"/>
  <cols>
    <col min="1" max="1" width="44.33203125" customWidth="1"/>
    <col min="4" max="4" width="20.5546875" bestFit="1" customWidth="1"/>
  </cols>
  <sheetData>
    <row r="1" spans="1:18" ht="43.2">
      <c r="A1" s="50" t="s">
        <v>545</v>
      </c>
      <c r="B1" s="50" t="s">
        <v>31</v>
      </c>
      <c r="C1" s="50" t="s">
        <v>30</v>
      </c>
      <c r="D1" s="50" t="s">
        <v>525</v>
      </c>
      <c r="E1" s="50" t="s">
        <v>24</v>
      </c>
      <c r="F1" s="50" t="s">
        <v>532</v>
      </c>
      <c r="G1" s="50" t="s">
        <v>533</v>
      </c>
      <c r="H1" s="50" t="s">
        <v>534</v>
      </c>
      <c r="I1" s="50" t="s">
        <v>535</v>
      </c>
      <c r="J1" s="50" t="s">
        <v>536</v>
      </c>
      <c r="K1" s="50" t="s">
        <v>537</v>
      </c>
      <c r="L1" s="50" t="s">
        <v>538</v>
      </c>
      <c r="M1" s="50" t="s">
        <v>539</v>
      </c>
      <c r="N1" s="50" t="s">
        <v>540</v>
      </c>
      <c r="O1" s="50" t="s">
        <v>541</v>
      </c>
      <c r="P1" s="50" t="s">
        <v>542</v>
      </c>
      <c r="Q1" s="50" t="s">
        <v>543</v>
      </c>
      <c r="R1" t="s">
        <v>544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0" sqref="D10"/>
    </sheetView>
  </sheetViews>
  <sheetFormatPr defaultRowHeight="14.4"/>
  <sheetData>
    <row r="1" spans="1:2">
      <c r="A1" t="s">
        <v>31</v>
      </c>
      <c r="B1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B731"/>
    </sheetView>
  </sheetViews>
  <sheetFormatPr defaultRowHeight="14.4"/>
  <cols>
    <col min="1" max="1" width="39.5546875" customWidth="1"/>
  </cols>
  <sheetData>
    <row r="1" spans="7:7">
      <c r="G1" s="14" t="s">
        <v>419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A2" sqref="A2:B618"/>
    </sheetView>
  </sheetViews>
  <sheetFormatPr defaultRowHeight="14.4"/>
  <cols>
    <col min="1" max="1" width="15" bestFit="1" customWidth="1"/>
    <col min="2" max="2" width="35.5546875" bestFit="1" customWidth="1"/>
    <col min="3" max="3" width="35.44140625" bestFit="1" customWidth="1"/>
    <col min="4" max="4" width="42.44140625" bestFit="1" customWidth="1"/>
    <col min="5" max="5" width="35.44140625" bestFit="1" customWidth="1"/>
    <col min="6" max="6" width="44.5546875" bestFit="1" customWidth="1"/>
    <col min="7" max="7" width="35.44140625" bestFit="1" customWidth="1"/>
    <col min="8" max="8" width="71.33203125" style="45" bestFit="1" customWidth="1"/>
    <col min="9" max="9" width="35.44140625" bestFit="1" customWidth="1"/>
    <col min="10" max="10" width="35.5546875" style="46" bestFit="1" customWidth="1"/>
    <col min="11" max="11" width="35.44140625" bestFit="1" customWidth="1"/>
    <col min="12" max="12" width="35.5546875" style="47" bestFit="1" customWidth="1"/>
    <col min="13" max="13" width="35.44140625" style="48" bestFit="1" customWidth="1"/>
    <col min="14" max="14" width="35.5546875" style="47" bestFit="1" customWidth="1"/>
    <col min="15" max="15" width="35.44140625" style="47" bestFit="1" customWidth="1"/>
    <col min="16" max="16" width="35.5546875" style="47" bestFit="1" customWidth="1"/>
    <col min="17" max="17" width="35.44140625" style="47" bestFit="1" customWidth="1"/>
    <col min="18" max="18" width="47.88671875" style="47" bestFit="1" customWidth="1"/>
    <col min="19" max="19" width="35.44140625" style="47" bestFit="1" customWidth="1"/>
    <col min="20" max="20" width="35.5546875" style="47" bestFit="1" customWidth="1"/>
    <col min="21" max="21" width="35.44140625" style="47" bestFit="1" customWidth="1"/>
    <col min="22" max="22" width="40.33203125" style="47" bestFit="1" customWidth="1"/>
    <col min="23" max="23" width="40.109375" bestFit="1" customWidth="1"/>
    <col min="24" max="24" width="40.109375" customWidth="1"/>
  </cols>
  <sheetData>
    <row r="1" spans="1:2" ht="30.6" thickBot="1">
      <c r="A1" s="49" t="s">
        <v>31</v>
      </c>
      <c r="B1" s="49" t="s">
        <v>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A1" workbookViewId="0">
      <selection sqref="A1:BF1"/>
    </sheetView>
  </sheetViews>
  <sheetFormatPr defaultRowHeight="14.4"/>
  <cols>
    <col min="1" max="1" width="16" customWidth="1"/>
    <col min="2" max="2" width="15" customWidth="1"/>
    <col min="3" max="3" width="18" customWidth="1"/>
    <col min="4" max="4" width="19" customWidth="1"/>
    <col min="5" max="5" width="18" customWidth="1"/>
    <col min="6" max="6" width="23" customWidth="1"/>
    <col min="7" max="7" width="15" customWidth="1"/>
    <col min="8" max="8" width="14" customWidth="1"/>
    <col min="9" max="9" width="20" customWidth="1"/>
    <col min="10" max="10" width="17" customWidth="1"/>
    <col min="11" max="13" width="18" customWidth="1"/>
    <col min="14" max="14" width="16" customWidth="1"/>
    <col min="15" max="15" width="19" customWidth="1"/>
    <col min="16" max="16" width="23" customWidth="1"/>
    <col min="17" max="17" width="25" customWidth="1"/>
    <col min="18" max="18" width="17" customWidth="1"/>
    <col min="19" max="19" width="22" customWidth="1"/>
    <col min="20" max="20" width="25" customWidth="1"/>
    <col min="21" max="22" width="22" customWidth="1"/>
    <col min="23" max="23" width="21" customWidth="1"/>
    <col min="24" max="24" width="14" customWidth="1"/>
    <col min="25" max="25" width="18" customWidth="1"/>
    <col min="26" max="26" width="16" customWidth="1"/>
    <col min="27" max="27" width="33" customWidth="1"/>
    <col min="28" max="28" width="24" customWidth="1"/>
    <col min="29" max="29" width="16" customWidth="1"/>
    <col min="30" max="30" width="27" customWidth="1"/>
    <col min="31" max="31" width="23" customWidth="1"/>
    <col min="32" max="32" width="27" customWidth="1"/>
    <col min="33" max="34" width="18" customWidth="1"/>
    <col min="35" max="35" width="24" customWidth="1"/>
    <col min="36" max="36" width="20" customWidth="1"/>
    <col min="37" max="37" width="16" customWidth="1"/>
    <col min="38" max="38" width="24" customWidth="1"/>
    <col min="39" max="39" width="19" customWidth="1"/>
    <col min="40" max="40" width="20" customWidth="1"/>
    <col min="41" max="41" width="24" customWidth="1"/>
    <col min="42" max="43" width="20" customWidth="1"/>
    <col min="44" max="44" width="26" customWidth="1"/>
    <col min="45" max="45" width="19" customWidth="1"/>
    <col min="46" max="46" width="16" customWidth="1"/>
    <col min="47" max="47" width="15" customWidth="1"/>
    <col min="48" max="48" width="21" customWidth="1"/>
    <col min="49" max="50" width="20" customWidth="1"/>
    <col min="51" max="51" width="15" customWidth="1"/>
    <col min="52" max="54" width="32" customWidth="1"/>
  </cols>
  <sheetData>
    <row r="1" spans="1:58" ht="57.6">
      <c r="A1" s="51" t="s">
        <v>471</v>
      </c>
      <c r="B1" s="51" t="s">
        <v>472</v>
      </c>
      <c r="C1" s="51" t="s">
        <v>0</v>
      </c>
      <c r="D1" s="51" t="s">
        <v>473</v>
      </c>
      <c r="E1" s="51" t="s">
        <v>24</v>
      </c>
      <c r="F1" s="51" t="s">
        <v>474</v>
      </c>
      <c r="G1" s="51" t="s">
        <v>475</v>
      </c>
      <c r="H1" s="51" t="s">
        <v>25</v>
      </c>
      <c r="I1" s="51" t="s">
        <v>26</v>
      </c>
      <c r="J1" s="51" t="s">
        <v>476</v>
      </c>
      <c r="K1" s="51" t="s">
        <v>477</v>
      </c>
      <c r="L1" s="51" t="s">
        <v>478</v>
      </c>
      <c r="M1" s="51" t="s">
        <v>479</v>
      </c>
      <c r="N1" s="51" t="s">
        <v>480</v>
      </c>
      <c r="O1" s="51" t="s">
        <v>481</v>
      </c>
      <c r="P1" s="51" t="s">
        <v>482</v>
      </c>
      <c r="Q1" s="51" t="s">
        <v>483</v>
      </c>
      <c r="R1" s="51" t="s">
        <v>484</v>
      </c>
      <c r="S1" s="51" t="s">
        <v>589</v>
      </c>
      <c r="T1" s="51" t="s">
        <v>485</v>
      </c>
      <c r="U1" s="51" t="s">
        <v>486</v>
      </c>
      <c r="V1" s="51" t="s">
        <v>487</v>
      </c>
      <c r="W1" s="51" t="s">
        <v>590</v>
      </c>
      <c r="X1" s="51" t="s">
        <v>488</v>
      </c>
      <c r="Y1" s="51" t="s">
        <v>489</v>
      </c>
      <c r="Z1" s="51" t="s">
        <v>490</v>
      </c>
      <c r="AA1" s="51" t="s">
        <v>491</v>
      </c>
      <c r="AB1" s="51" t="s">
        <v>492</v>
      </c>
      <c r="AC1" s="51" t="s">
        <v>493</v>
      </c>
      <c r="AD1" s="51" t="s">
        <v>591</v>
      </c>
      <c r="AE1" s="51" t="s">
        <v>494</v>
      </c>
      <c r="AF1" s="51" t="s">
        <v>495</v>
      </c>
      <c r="AG1" s="51" t="s">
        <v>496</v>
      </c>
      <c r="AH1" s="51" t="s">
        <v>497</v>
      </c>
      <c r="AI1" s="51" t="s">
        <v>498</v>
      </c>
      <c r="AJ1" s="51" t="s">
        <v>499</v>
      </c>
      <c r="AK1" s="51" t="s">
        <v>500</v>
      </c>
      <c r="AL1" s="51" t="s">
        <v>501</v>
      </c>
      <c r="AM1" s="51" t="s">
        <v>502</v>
      </c>
      <c r="AN1" s="51" t="s">
        <v>503</v>
      </c>
      <c r="AO1" s="51" t="s">
        <v>504</v>
      </c>
      <c r="AP1" s="51" t="s">
        <v>505</v>
      </c>
      <c r="AQ1" s="51" t="s">
        <v>506</v>
      </c>
      <c r="AR1" s="51" t="s">
        <v>507</v>
      </c>
      <c r="AS1" s="51" t="s">
        <v>508</v>
      </c>
      <c r="AT1" s="51" t="s">
        <v>27</v>
      </c>
      <c r="AU1" s="51" t="s">
        <v>509</v>
      </c>
      <c r="AV1" s="51" t="s">
        <v>510</v>
      </c>
      <c r="AW1" s="51" t="s">
        <v>511</v>
      </c>
      <c r="AX1" s="51" t="s">
        <v>512</v>
      </c>
      <c r="AY1" s="51" t="s">
        <v>513</v>
      </c>
      <c r="AZ1" s="51" t="s">
        <v>514</v>
      </c>
      <c r="BA1" s="51" t="s">
        <v>515</v>
      </c>
      <c r="BB1" s="51" t="s">
        <v>592</v>
      </c>
      <c r="BC1" s="51" t="s">
        <v>516</v>
      </c>
      <c r="BD1" s="51" t="s">
        <v>593</v>
      </c>
      <c r="BE1" s="51" t="s">
        <v>594</v>
      </c>
      <c r="BF1" s="51" t="s">
        <v>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:P2"/>
    </sheetView>
  </sheetViews>
  <sheetFormatPr defaultRowHeight="14.4"/>
  <cols>
    <col min="1" max="1" width="24.6640625" bestFit="1" customWidth="1"/>
    <col min="2" max="2" width="24.109375" bestFit="1" customWidth="1"/>
    <col min="3" max="3" width="37.6640625" customWidth="1"/>
    <col min="14" max="14" width="12.5546875" customWidth="1"/>
    <col min="17" max="17" width="20.6640625" bestFit="1" customWidth="1"/>
  </cols>
  <sheetData>
    <row r="1" spans="1:17" s="14" customFormat="1">
      <c r="L1" s="14" t="s">
        <v>318</v>
      </c>
      <c r="M1" s="14" t="s">
        <v>319</v>
      </c>
      <c r="O1" s="14" t="s">
        <v>320</v>
      </c>
    </row>
    <row r="2" spans="1:17" s="15" customFormat="1" ht="48.6" customHeight="1">
      <c r="A2" t="s">
        <v>24</v>
      </c>
      <c r="B2" t="s">
        <v>0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26</v>
      </c>
      <c r="I2" t="s">
        <v>25</v>
      </c>
      <c r="J2" t="s">
        <v>33</v>
      </c>
      <c r="K2" t="s">
        <v>27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s="15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A2" sqref="A2:B77"/>
    </sheetView>
  </sheetViews>
  <sheetFormatPr defaultRowHeight="14.4"/>
  <cols>
    <col min="2" max="2" width="10.6640625" customWidth="1"/>
    <col min="3" max="3" width="18.6640625" customWidth="1"/>
    <col min="4" max="4" width="10.109375" style="13" bestFit="1" customWidth="1"/>
    <col min="5" max="5" width="5.5546875" style="13" bestFit="1" customWidth="1"/>
    <col min="6" max="6" width="16.33203125" style="13" customWidth="1"/>
    <col min="7" max="7" width="62.88671875" style="13" customWidth="1"/>
    <col min="8" max="12" width="9.109375" style="13"/>
  </cols>
  <sheetData>
    <row r="1" spans="1:26" ht="15" thickBot="1">
      <c r="A1" t="s">
        <v>7</v>
      </c>
      <c r="B1" t="s">
        <v>418</v>
      </c>
      <c r="D1" s="6"/>
      <c r="E1" s="6"/>
      <c r="F1" s="6"/>
      <c r="G1" s="6"/>
      <c r="H1" s="6"/>
      <c r="I1" s="6"/>
      <c r="J1" s="6"/>
      <c r="K1" s="6"/>
      <c r="L1" s="6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D2" s="8"/>
      <c r="E2" s="9"/>
      <c r="F2" s="7"/>
      <c r="G2" s="7"/>
      <c r="H2" s="7"/>
      <c r="I2" s="10"/>
      <c r="J2" s="11"/>
      <c r="K2" s="10"/>
      <c r="L2" s="10"/>
    </row>
    <row r="3" spans="1:26">
      <c r="D3" s="8"/>
      <c r="E3" s="9"/>
      <c r="F3" s="7"/>
      <c r="G3" s="7"/>
      <c r="H3" s="7"/>
      <c r="I3" s="10"/>
      <c r="J3" s="11"/>
      <c r="K3" s="10"/>
      <c r="L3" s="10"/>
    </row>
    <row r="4" spans="1:26">
      <c r="D4" s="8"/>
      <c r="E4" s="9"/>
      <c r="F4" s="7"/>
      <c r="G4" s="7"/>
      <c r="H4" s="7"/>
      <c r="I4" s="10"/>
      <c r="J4" s="11"/>
      <c r="K4" s="10"/>
      <c r="L4" s="10"/>
    </row>
    <row r="5" spans="1:26">
      <c r="D5" s="8"/>
      <c r="E5" s="9"/>
      <c r="F5" s="7"/>
      <c r="G5" s="7"/>
      <c r="H5" s="7"/>
      <c r="I5" s="10"/>
      <c r="J5" s="11"/>
      <c r="K5" s="10"/>
      <c r="L5" s="10"/>
    </row>
    <row r="6" spans="1:26">
      <c r="D6" s="8"/>
      <c r="E6" s="9"/>
      <c r="F6" s="7"/>
      <c r="G6" s="7"/>
      <c r="H6" s="7"/>
      <c r="I6" s="10"/>
      <c r="J6" s="11"/>
      <c r="K6" s="10"/>
      <c r="L6" s="10"/>
    </row>
    <row r="7" spans="1:26">
      <c r="D7" s="8"/>
      <c r="E7" s="9"/>
      <c r="F7" s="7"/>
      <c r="G7" s="7"/>
      <c r="H7" s="7"/>
      <c r="I7" s="10"/>
      <c r="J7" s="11"/>
      <c r="K7" s="10"/>
      <c r="L7" s="10"/>
    </row>
    <row r="8" spans="1:26">
      <c r="D8" s="8"/>
      <c r="E8" s="9"/>
      <c r="F8" s="7"/>
      <c r="G8" s="7"/>
      <c r="H8" s="7"/>
      <c r="I8" s="10"/>
      <c r="J8" s="11"/>
      <c r="K8" s="10"/>
      <c r="L8" s="10"/>
    </row>
    <row r="9" spans="1:26">
      <c r="D9" s="8"/>
      <c r="E9" s="9"/>
      <c r="F9" s="7"/>
      <c r="G9" s="7"/>
      <c r="H9" s="7"/>
      <c r="I9" s="10"/>
      <c r="J9" s="11"/>
      <c r="K9" s="10"/>
      <c r="L9" s="10"/>
    </row>
    <row r="10" spans="1:26">
      <c r="D10" s="8"/>
      <c r="E10" s="9"/>
      <c r="F10" s="7"/>
      <c r="G10" s="7"/>
      <c r="H10" s="7"/>
      <c r="I10" s="10"/>
      <c r="J10" s="11"/>
      <c r="K10" s="10"/>
      <c r="L10" s="10"/>
    </row>
    <row r="11" spans="1:26">
      <c r="D11" s="8"/>
      <c r="E11" s="12"/>
      <c r="F11" s="7"/>
      <c r="G11" s="7"/>
      <c r="H11" s="7"/>
      <c r="I11" s="10"/>
      <c r="J11" s="7"/>
      <c r="K11" s="10"/>
      <c r="L11" s="12"/>
    </row>
    <row r="12" spans="1:26">
      <c r="D12" s="8"/>
      <c r="E12" s="9"/>
      <c r="F12" s="7"/>
      <c r="G12" s="7"/>
      <c r="H12" s="7"/>
      <c r="I12" s="10"/>
      <c r="J12" s="11"/>
      <c r="K12" s="10"/>
      <c r="L12" s="10"/>
    </row>
    <row r="13" spans="1:26">
      <c r="D13" s="8"/>
      <c r="E13" s="9"/>
      <c r="F13" s="7"/>
      <c r="G13" s="7"/>
      <c r="H13" s="7"/>
      <c r="I13" s="10"/>
      <c r="J13" s="11"/>
      <c r="K13" s="10"/>
      <c r="L13" s="10"/>
    </row>
    <row r="14" spans="1:26">
      <c r="D14" s="8"/>
      <c r="E14" s="9"/>
      <c r="F14" s="7"/>
      <c r="G14" s="7"/>
      <c r="H14" s="7"/>
      <c r="I14" s="10"/>
      <c r="J14" s="11"/>
      <c r="K14" s="10"/>
      <c r="L14" s="10"/>
    </row>
    <row r="15" spans="1:26">
      <c r="D15" s="8"/>
      <c r="E15" s="9"/>
      <c r="F15" s="7"/>
      <c r="G15" s="7"/>
      <c r="H15" s="7"/>
      <c r="I15" s="10"/>
      <c r="J15" s="11"/>
      <c r="K15" s="10"/>
      <c r="L15" s="10"/>
    </row>
    <row r="16" spans="1:26">
      <c r="D16" s="8"/>
      <c r="E16" s="9"/>
      <c r="F16" s="7"/>
      <c r="G16" s="7"/>
      <c r="H16" s="7"/>
      <c r="I16" s="10"/>
      <c r="J16" s="11"/>
      <c r="K16" s="10"/>
      <c r="L16" s="10"/>
    </row>
    <row r="17" spans="4:12">
      <c r="D17" s="8"/>
      <c r="E17" s="9"/>
      <c r="F17" s="7"/>
      <c r="G17" s="7"/>
      <c r="H17" s="7"/>
      <c r="I17" s="10"/>
      <c r="J17" s="11"/>
      <c r="K17" s="10"/>
      <c r="L17" s="10"/>
    </row>
    <row r="18" spans="4:12">
      <c r="D18" s="8"/>
      <c r="E18" s="9"/>
      <c r="F18" s="7"/>
      <c r="G18" s="7"/>
      <c r="H18" s="7"/>
      <c r="I18" s="10"/>
      <c r="J18" s="11"/>
      <c r="K18" s="10"/>
      <c r="L18" s="10"/>
    </row>
    <row r="19" spans="4:12">
      <c r="D19" s="8"/>
      <c r="E19" s="9"/>
      <c r="F19" s="7"/>
      <c r="G19" s="7"/>
      <c r="H19" s="7"/>
      <c r="I19" s="10"/>
      <c r="J19" s="11"/>
      <c r="K19" s="10"/>
      <c r="L19" s="10"/>
    </row>
    <row r="20" spans="4:12">
      <c r="D20" s="8"/>
      <c r="E20" s="9"/>
      <c r="F20" s="7"/>
      <c r="G20" s="7"/>
      <c r="H20" s="7"/>
      <c r="I20" s="10"/>
      <c r="J20" s="11"/>
      <c r="K20" s="10"/>
      <c r="L20" s="10"/>
    </row>
    <row r="21" spans="4:12">
      <c r="D21" s="8"/>
      <c r="E21" s="9"/>
      <c r="F21" s="7"/>
      <c r="G21" s="7"/>
      <c r="H21" s="7"/>
      <c r="I21" s="10"/>
      <c r="J21" s="11"/>
      <c r="K21" s="10"/>
      <c r="L21" s="10"/>
    </row>
    <row r="22" spans="4:12">
      <c r="D22" s="8"/>
      <c r="E22" s="9"/>
      <c r="F22" s="7"/>
      <c r="G22" s="7"/>
      <c r="H22" s="7"/>
      <c r="I22" s="10"/>
      <c r="J22" s="11"/>
      <c r="K22" s="10"/>
      <c r="L22" s="10"/>
    </row>
    <row r="23" spans="4:12">
      <c r="D23" s="12"/>
      <c r="E23" s="12"/>
      <c r="F23" s="7"/>
      <c r="G23" s="7"/>
      <c r="H23" s="7"/>
      <c r="I23" s="10"/>
      <c r="J23" s="7"/>
      <c r="K23" s="7"/>
      <c r="L23" s="12"/>
    </row>
    <row r="24" spans="4:12">
      <c r="D24" s="8"/>
      <c r="E24" s="9"/>
      <c r="F24" s="7"/>
      <c r="G24" s="7"/>
      <c r="H24" s="7"/>
      <c r="I24" s="10"/>
      <c r="J24" s="7"/>
      <c r="K24" s="7"/>
      <c r="L24" s="12"/>
    </row>
    <row r="25" spans="4:12">
      <c r="D25" s="8"/>
      <c r="E25" s="9"/>
      <c r="F25" s="7"/>
      <c r="G25" s="7"/>
      <c r="H25" s="7"/>
      <c r="I25" s="10"/>
      <c r="J25" s="7"/>
      <c r="K25" s="7"/>
      <c r="L25" s="12"/>
    </row>
    <row r="26" spans="4:12">
      <c r="D26" s="8"/>
      <c r="E26" s="9"/>
      <c r="F26" s="7"/>
      <c r="G26" s="7"/>
      <c r="H26" s="7"/>
      <c r="I26" s="10"/>
      <c r="J26" s="11"/>
      <c r="K26" s="10"/>
      <c r="L26" s="10"/>
    </row>
    <row r="27" spans="4:12">
      <c r="D27" s="8"/>
      <c r="E27" s="9"/>
      <c r="F27" s="7"/>
      <c r="G27" s="7"/>
      <c r="H27" s="7"/>
      <c r="I27" s="10"/>
      <c r="J27" s="11"/>
      <c r="K27" s="10"/>
      <c r="L27" s="10"/>
    </row>
    <row r="28" spans="4:12">
      <c r="D28" s="8"/>
      <c r="E28" s="9"/>
      <c r="F28" s="7"/>
      <c r="G28" s="7"/>
      <c r="H28" s="7"/>
      <c r="I28" s="10"/>
      <c r="J28" s="11"/>
      <c r="K28" s="10"/>
      <c r="L28" s="10"/>
    </row>
    <row r="29" spans="4:12">
      <c r="D29" s="8"/>
      <c r="E29" s="9"/>
      <c r="F29" s="7"/>
      <c r="G29" s="7"/>
      <c r="H29" s="7"/>
      <c r="I29" s="10"/>
      <c r="J29" s="11"/>
      <c r="K29" s="10"/>
      <c r="L29" s="10"/>
    </row>
    <row r="30" spans="4:12">
      <c r="D30" s="8"/>
      <c r="E30" s="9"/>
      <c r="F30" s="7"/>
      <c r="G30" s="7"/>
      <c r="H30" s="7"/>
      <c r="I30" s="10"/>
      <c r="J30" s="11"/>
      <c r="K30" s="10"/>
      <c r="L30" s="10"/>
    </row>
    <row r="31" spans="4:12">
      <c r="D31" s="8"/>
      <c r="E31" s="9"/>
      <c r="F31" s="7"/>
      <c r="G31" s="7"/>
      <c r="H31" s="7"/>
      <c r="I31" s="10"/>
      <c r="J31" s="11"/>
      <c r="K31" s="10"/>
      <c r="L31" s="10"/>
    </row>
    <row r="32" spans="4:12">
      <c r="D32" s="8"/>
      <c r="E32" s="9"/>
      <c r="F32" s="7"/>
      <c r="G32" s="7"/>
      <c r="H32" s="7"/>
      <c r="I32" s="10"/>
      <c r="J32" s="11"/>
      <c r="K32" s="10"/>
      <c r="L32" s="10"/>
    </row>
    <row r="33" spans="4:12">
      <c r="D33" s="8"/>
      <c r="E33" s="9"/>
      <c r="F33" s="7"/>
      <c r="G33" s="7"/>
      <c r="H33" s="7"/>
      <c r="I33" s="10"/>
      <c r="J33" s="11"/>
      <c r="K33" s="10"/>
      <c r="L33" s="10"/>
    </row>
    <row r="34" spans="4:12">
      <c r="D34" s="8"/>
      <c r="E34" s="9"/>
      <c r="F34" s="7"/>
      <c r="G34" s="7"/>
      <c r="H34" s="7"/>
      <c r="I34" s="10"/>
      <c r="J34" s="11"/>
      <c r="K34" s="10"/>
      <c r="L34" s="10"/>
    </row>
    <row r="35" spans="4:12">
      <c r="D35" s="7"/>
      <c r="E35" s="12"/>
      <c r="F35" s="7"/>
      <c r="G35" s="7"/>
      <c r="H35" s="7"/>
      <c r="I35" s="10"/>
      <c r="J35" s="7"/>
      <c r="K35" s="10"/>
      <c r="L35" s="12"/>
    </row>
    <row r="36" spans="4:12">
      <c r="D36" s="7"/>
      <c r="E36" s="12"/>
      <c r="F36" s="7"/>
      <c r="G36" s="7"/>
      <c r="H36" s="7"/>
      <c r="I36" s="10"/>
      <c r="J36" s="7"/>
      <c r="K36" s="10"/>
      <c r="L36" s="12"/>
    </row>
    <row r="37" spans="4:12">
      <c r="D37" s="8"/>
      <c r="E37" s="9"/>
      <c r="F37" s="7"/>
      <c r="G37" s="7"/>
      <c r="H37" s="7"/>
      <c r="I37" s="10"/>
      <c r="J37" s="7"/>
      <c r="K37" s="7"/>
      <c r="L37" s="1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:B205"/>
    </sheetView>
  </sheetViews>
  <sheetFormatPr defaultRowHeight="14.4"/>
  <sheetData>
    <row r="1" spans="1:2">
      <c r="A1" t="s">
        <v>321</v>
      </c>
      <c r="B1" t="s">
        <v>518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A2" sqref="A2"/>
    </sheetView>
  </sheetViews>
  <sheetFormatPr defaultColWidth="9.109375" defaultRowHeight="14.4"/>
  <cols>
    <col min="1" max="1" width="13.88671875" style="4" customWidth="1"/>
    <col min="2" max="2" width="13.88671875" style="5" customWidth="1"/>
    <col min="3" max="17" width="10.44140625" style="5" customWidth="1"/>
    <col min="18" max="18" width="14.44140625" style="5" bestFit="1" customWidth="1"/>
    <col min="19" max="23" width="9.109375" style="5"/>
    <col min="24" max="24" width="11.33203125" style="5" customWidth="1"/>
    <col min="25" max="32" width="9.109375" style="5"/>
    <col min="33" max="33" width="12.6640625" style="5" customWidth="1"/>
    <col min="34" max="34" width="9.109375" style="5"/>
    <col min="35" max="35" width="14.44140625" style="5" bestFit="1" customWidth="1"/>
    <col min="36" max="36" width="9.109375" style="5"/>
    <col min="37" max="37" width="9.5546875" style="5" bestFit="1" customWidth="1"/>
    <col min="38" max="16384" width="9.109375" style="5"/>
  </cols>
  <sheetData>
    <row r="1" spans="1:20">
      <c r="A1" t="s">
        <v>519</v>
      </c>
      <c r="B1" t="s">
        <v>520</v>
      </c>
      <c r="C1" t="s">
        <v>521</v>
      </c>
      <c r="D1" t="s">
        <v>27</v>
      </c>
      <c r="E1" t="s">
        <v>522</v>
      </c>
      <c r="F1" t="s">
        <v>472</v>
      </c>
      <c r="G1" t="s">
        <v>523</v>
      </c>
      <c r="H1" t="s">
        <v>327</v>
      </c>
      <c r="I1" t="s">
        <v>524</v>
      </c>
      <c r="J1" t="s">
        <v>525</v>
      </c>
      <c r="K1" t="s">
        <v>0</v>
      </c>
      <c r="L1" t="s">
        <v>24</v>
      </c>
      <c r="M1" t="s">
        <v>31</v>
      </c>
      <c r="N1" t="s">
        <v>32</v>
      </c>
      <c r="O1" t="s">
        <v>326</v>
      </c>
      <c r="P1" t="s">
        <v>526</v>
      </c>
      <c r="Q1" t="s">
        <v>527</v>
      </c>
      <c r="R1" t="s">
        <v>528</v>
      </c>
      <c r="S1" t="s">
        <v>529</v>
      </c>
      <c r="T1" t="s">
        <v>530</v>
      </c>
    </row>
  </sheetData>
  <conditionalFormatting sqref="A1:A1048576">
    <cfRule type="duplicateValues" dxfId="8" priority="7"/>
  </conditionalFormatting>
  <conditionalFormatting sqref="B1:B1048576">
    <cfRule type="cellIs" dxfId="7" priority="6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:B618"/>
    </sheetView>
  </sheetViews>
  <sheetFormatPr defaultRowHeight="14.4"/>
  <cols>
    <col min="1" max="1" width="12" bestFit="1" customWidth="1"/>
  </cols>
  <sheetData>
    <row r="1" spans="1:2" ht="60.6" thickBot="1">
      <c r="A1" s="49" t="s">
        <v>31</v>
      </c>
      <c r="B1" s="49" t="s">
        <v>531</v>
      </c>
    </row>
  </sheetData>
  <conditionalFormatting sqref="A1">
    <cfRule type="duplicateValues" dxfId="6" priority="85"/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/>
  <sheetData>
    <row r="1" spans="1:2" s="3" customFormat="1" ht="52.5" customHeight="1">
      <c r="A1" s="43" t="s">
        <v>31</v>
      </c>
      <c r="B1" s="43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Тех отчет</vt:lpstr>
      <vt:lpstr>% выкупа</vt:lpstr>
      <vt:lpstr>Детализация отчётов</vt:lpstr>
      <vt:lpstr>Продажи</vt:lpstr>
      <vt:lpstr>реклама</vt:lpstr>
      <vt:lpstr>Сумма по хранению</vt:lpstr>
      <vt:lpstr>Хранение</vt:lpstr>
      <vt:lpstr>Остатки по складам</vt:lpstr>
      <vt:lpstr>Индекс локалицации</vt:lpstr>
      <vt:lpstr>Рейтинг по отзывам</vt:lpstr>
      <vt:lpstr>рейтинг WB</vt:lpstr>
      <vt:lpstr>Себестоимость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2025-04-29T17:27:30Z</dcterms:modified>
</cp:coreProperties>
</file>