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dLiar\Documents\Организация производства и управление предпиятием\Lab_4\"/>
    </mc:Choice>
  </mc:AlternateContent>
  <xr:revisionPtr revIDLastSave="0" documentId="13_ncr:1_{2351453F-4714-4F25-9925-826ABB51D148}" xr6:coauthVersionLast="47" xr6:coauthVersionMax="47" xr10:uidLastSave="{00000000-0000-0000-0000-000000000000}"/>
  <bookViews>
    <workbookView xWindow="6456" yWindow="3156" windowWidth="17280" windowHeight="88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EU7Qjr28idqGa6Kf0K9vOLUX2cg=="/>
    </ext>
  </extLst>
</workbook>
</file>

<file path=xl/calcChain.xml><?xml version="1.0" encoding="utf-8"?>
<calcChain xmlns="http://schemas.openxmlformats.org/spreadsheetml/2006/main">
  <c r="D30" i="1" l="1"/>
  <c r="C30" i="1"/>
  <c r="D29" i="1"/>
  <c r="C29" i="1"/>
  <c r="D25" i="1"/>
  <c r="C25" i="1"/>
  <c r="D24" i="1"/>
  <c r="D26" i="1" s="1"/>
  <c r="D27" i="1" s="1"/>
  <c r="D28" i="1" s="1"/>
  <c r="C24" i="1"/>
  <c r="C26" i="1" s="1"/>
  <c r="C27" i="1" s="1"/>
  <c r="C28" i="1" s="1"/>
  <c r="D23" i="1"/>
  <c r="C23" i="1"/>
  <c r="D22" i="1"/>
  <c r="C22" i="1"/>
  <c r="D31" i="1" l="1"/>
  <c r="D32" i="1"/>
  <c r="C31" i="1"/>
  <c r="C32" i="1"/>
</calcChain>
</file>

<file path=xl/sharedStrings.xml><?xml version="1.0" encoding="utf-8"?>
<sst xmlns="http://schemas.openxmlformats.org/spreadsheetml/2006/main" count="26" uniqueCount="26">
  <si>
    <t>Вариант</t>
  </si>
  <si>
    <t>Количество рабочих дней в месяце, д</t>
  </si>
  <si>
    <t>Продолжительность рабочего дня, ч</t>
  </si>
  <si>
    <t>Оклад за месяц, р.</t>
  </si>
  <si>
    <t>Дополнительная ЗП, %</t>
  </si>
  <si>
    <t>Премия, %</t>
  </si>
  <si>
    <t>Трудоёмкость 1 консультации до внедрения ПО, ч/ч</t>
  </si>
  <si>
    <t>Трудоёмкость 1 консультации после внедрения ПО, ч/ч</t>
  </si>
  <si>
    <t>Дней в году, д</t>
  </si>
  <si>
    <t>Выходных и праздников в году, д</t>
  </si>
  <si>
    <t>Среднее количество клиентов за час в промежуток времени:</t>
  </si>
  <si>
    <t>10:00-18:00</t>
  </si>
  <si>
    <t>18:00-22:00</t>
  </si>
  <si>
    <t>22:00-10:00</t>
  </si>
  <si>
    <t>Расчётная прибыль при обслуживании одного клиента, руб., с вероятностью:</t>
  </si>
  <si>
    <t>n0</t>
  </si>
  <si>
    <t>n1</t>
  </si>
  <si>
    <t>ЗПпр0</t>
  </si>
  <si>
    <t>ЗПпр1</t>
  </si>
  <si>
    <r>
      <rPr>
        <sz val="12"/>
        <color theme="1"/>
        <rFont val="Calibri"/>
        <family val="2"/>
        <charset val="204"/>
      </rPr>
      <t>∆</t>
    </r>
    <r>
      <rPr>
        <sz val="12"/>
        <color theme="1"/>
        <rFont val="Calibri"/>
        <family val="2"/>
        <charset val="204"/>
      </rPr>
      <t>ЗПпр</t>
    </r>
  </si>
  <si>
    <t>∆ЗПосн</t>
  </si>
  <si>
    <t>∆ЗП</t>
  </si>
  <si>
    <r>
      <rPr>
        <sz val="12"/>
        <color theme="1"/>
        <rFont val="Calibri"/>
        <family val="2"/>
        <charset val="204"/>
      </rPr>
      <t>∆</t>
    </r>
    <r>
      <rPr>
        <sz val="10"/>
        <color theme="1"/>
        <rFont val="Calibri"/>
        <family val="2"/>
        <charset val="204"/>
      </rPr>
      <t>П1</t>
    </r>
  </si>
  <si>
    <r>
      <rPr>
        <sz val="12"/>
        <color theme="1"/>
        <rFont val="Calibri"/>
        <family val="2"/>
        <charset val="204"/>
      </rPr>
      <t>∆</t>
    </r>
    <r>
      <rPr>
        <sz val="10"/>
        <color theme="1"/>
        <rFont val="Calibri"/>
        <family val="2"/>
        <charset val="204"/>
      </rPr>
      <t>П0</t>
    </r>
  </si>
  <si>
    <t>∆П</t>
  </si>
  <si>
    <t>Эг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</si>
</sst>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Arial"/>
    </font>
    <font>
      <sz val="12"/>
      <color theme="1"/>
      <name val="Calibri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sz val="10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99"/>
        <bgColor rgb="FFCCFF99"/>
      </patternFill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0" fontId="3" fillId="3" borderId="1" xfId="0" applyFont="1" applyFill="1" applyBorder="1" applyAlignment="1"/>
    <xf numFmtId="2" fontId="1" fillId="0" borderId="1" xfId="0" applyNumberFormat="1" applyFont="1" applyBorder="1" applyAlignment="1">
      <alignment horizontal="left"/>
    </xf>
    <xf numFmtId="165" fontId="1" fillId="2" borderId="1" xfId="0" applyNumberFormat="1" applyFont="1" applyFill="1" applyBorder="1"/>
    <xf numFmtId="165" fontId="2" fillId="3" borderId="1" xfId="0" applyNumberFormat="1" applyFont="1" applyFill="1" applyBorder="1" applyAlignment="1">
      <alignment horizontal="right"/>
    </xf>
    <xf numFmtId="165" fontId="1" fillId="0" borderId="1" xfId="0" applyNumberFormat="1" applyFont="1" applyBorder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2" workbookViewId="0">
      <selection activeCell="D30" sqref="D30"/>
    </sheetView>
  </sheetViews>
  <sheetFormatPr defaultColWidth="12.59765625" defaultRowHeight="15" customHeight="1" x14ac:dyDescent="0.25"/>
  <cols>
    <col min="1" max="1" width="8" customWidth="1"/>
    <col min="2" max="2" width="69" customWidth="1"/>
    <col min="3" max="26" width="8" customWidth="1"/>
  </cols>
  <sheetData>
    <row r="1" spans="1: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2" t="s">
        <v>0</v>
      </c>
      <c r="C3" s="3">
        <v>14</v>
      </c>
      <c r="D3" s="4">
        <v>8</v>
      </c>
      <c r="E3" s="3"/>
      <c r="F3" s="2"/>
      <c r="G3" s="3"/>
      <c r="H3" s="2"/>
      <c r="I3" s="3"/>
      <c r="J3" s="2"/>
      <c r="K3" s="3"/>
      <c r="L3" s="2"/>
      <c r="M3" s="3"/>
      <c r="N3" s="2"/>
      <c r="O3" s="3"/>
      <c r="P3" s="2"/>
      <c r="Q3" s="3"/>
      <c r="R3" s="2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2" t="s">
        <v>1</v>
      </c>
      <c r="C4" s="3">
        <v>21</v>
      </c>
      <c r="D4" s="5">
        <v>21</v>
      </c>
      <c r="E4" s="3"/>
      <c r="F4" s="2"/>
      <c r="G4" s="3"/>
      <c r="H4" s="2"/>
      <c r="I4" s="3"/>
      <c r="J4" s="2"/>
      <c r="K4" s="3"/>
      <c r="L4" s="2"/>
      <c r="M4" s="3"/>
      <c r="N4" s="2"/>
      <c r="O4" s="3"/>
      <c r="P4" s="2"/>
      <c r="Q4" s="3"/>
      <c r="R4" s="2"/>
      <c r="S4" s="1"/>
      <c r="T4" s="1"/>
      <c r="U4" s="1"/>
      <c r="V4" s="1"/>
      <c r="W4" s="1"/>
      <c r="X4" s="1"/>
      <c r="Y4" s="1"/>
      <c r="Z4" s="1"/>
    </row>
    <row r="5" spans="1:26" x14ac:dyDescent="0.3">
      <c r="A5" s="1"/>
      <c r="B5" s="2" t="s">
        <v>2</v>
      </c>
      <c r="C5" s="3">
        <v>8</v>
      </c>
      <c r="D5" s="5">
        <v>8</v>
      </c>
      <c r="E5" s="3"/>
      <c r="F5" s="2"/>
      <c r="G5" s="3"/>
      <c r="H5" s="2"/>
      <c r="I5" s="3"/>
      <c r="J5" s="2"/>
      <c r="K5" s="3"/>
      <c r="L5" s="2"/>
      <c r="M5" s="3"/>
      <c r="N5" s="2"/>
      <c r="O5" s="3"/>
      <c r="P5" s="2"/>
      <c r="Q5" s="3"/>
      <c r="R5" s="2"/>
      <c r="S5" s="1"/>
      <c r="T5" s="1"/>
      <c r="U5" s="1"/>
      <c r="V5" s="1"/>
      <c r="W5" s="1"/>
      <c r="X5" s="1"/>
      <c r="Y5" s="1"/>
      <c r="Z5" s="1"/>
    </row>
    <row r="6" spans="1:26" x14ac:dyDescent="0.3">
      <c r="A6" s="1"/>
      <c r="B6" s="2" t="s">
        <v>3</v>
      </c>
      <c r="C6" s="3">
        <v>480</v>
      </c>
      <c r="D6" s="5">
        <v>510</v>
      </c>
      <c r="E6" s="3"/>
      <c r="F6" s="2"/>
      <c r="G6" s="3"/>
      <c r="H6" s="2"/>
      <c r="I6" s="3"/>
      <c r="J6" s="2"/>
      <c r="K6" s="3"/>
      <c r="L6" s="2"/>
      <c r="M6" s="3"/>
      <c r="N6" s="2"/>
      <c r="O6" s="3"/>
      <c r="P6" s="2"/>
      <c r="Q6" s="3"/>
      <c r="R6" s="2"/>
      <c r="S6" s="1"/>
      <c r="T6" s="1"/>
      <c r="U6" s="1"/>
      <c r="V6" s="1"/>
      <c r="W6" s="1"/>
      <c r="X6" s="1"/>
      <c r="Y6" s="1"/>
      <c r="Z6" s="1"/>
    </row>
    <row r="7" spans="1:26" x14ac:dyDescent="0.3">
      <c r="A7" s="1"/>
      <c r="B7" s="2" t="s">
        <v>4</v>
      </c>
      <c r="C7" s="3">
        <v>20</v>
      </c>
      <c r="D7" s="5">
        <v>15</v>
      </c>
      <c r="E7" s="3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1"/>
      <c r="T7" s="1"/>
      <c r="U7" s="1"/>
      <c r="V7" s="1"/>
      <c r="W7" s="1"/>
      <c r="X7" s="1"/>
      <c r="Y7" s="1"/>
      <c r="Z7" s="1"/>
    </row>
    <row r="8" spans="1:26" x14ac:dyDescent="0.3">
      <c r="A8" s="1"/>
      <c r="B8" s="2" t="s">
        <v>5</v>
      </c>
      <c r="C8" s="3">
        <v>25</v>
      </c>
      <c r="D8" s="5">
        <v>25</v>
      </c>
      <c r="E8" s="3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1"/>
      <c r="T8" s="1"/>
      <c r="U8" s="1"/>
      <c r="V8" s="1"/>
      <c r="W8" s="1"/>
      <c r="X8" s="1"/>
      <c r="Y8" s="1"/>
      <c r="Z8" s="1"/>
    </row>
    <row r="9" spans="1:26" x14ac:dyDescent="0.3">
      <c r="A9" s="1"/>
      <c r="B9" s="2" t="s">
        <v>6</v>
      </c>
      <c r="C9" s="6">
        <v>0.06</v>
      </c>
      <c r="D9" s="7">
        <v>0.05</v>
      </c>
      <c r="E9" s="6"/>
      <c r="F9" s="8"/>
      <c r="G9" s="6"/>
      <c r="H9" s="8"/>
      <c r="I9" s="6"/>
      <c r="J9" s="8"/>
      <c r="K9" s="6"/>
      <c r="L9" s="8"/>
      <c r="M9" s="6"/>
      <c r="N9" s="8"/>
      <c r="O9" s="6"/>
      <c r="P9" s="8"/>
      <c r="Q9" s="6"/>
      <c r="R9" s="8"/>
      <c r="S9" s="1"/>
      <c r="T9" s="1"/>
      <c r="U9" s="1"/>
      <c r="V9" s="1"/>
      <c r="W9" s="1"/>
      <c r="X9" s="1"/>
      <c r="Y9" s="1"/>
      <c r="Z9" s="1"/>
    </row>
    <row r="10" spans="1:26" x14ac:dyDescent="0.3">
      <c r="A10" s="1"/>
      <c r="B10" s="2" t="s">
        <v>7</v>
      </c>
      <c r="C10" s="6">
        <v>0.02</v>
      </c>
      <c r="D10" s="7">
        <v>0.02</v>
      </c>
      <c r="E10" s="6"/>
      <c r="F10" s="8"/>
      <c r="G10" s="6"/>
      <c r="H10" s="8"/>
      <c r="I10" s="6"/>
      <c r="J10" s="8"/>
      <c r="K10" s="6"/>
      <c r="L10" s="8"/>
      <c r="M10" s="6"/>
      <c r="N10" s="8"/>
      <c r="O10" s="6"/>
      <c r="P10" s="8"/>
      <c r="Q10" s="6"/>
      <c r="R10" s="8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1"/>
      <c r="B11" s="2" t="s">
        <v>8</v>
      </c>
      <c r="C11" s="3">
        <v>365</v>
      </c>
      <c r="D11" s="5">
        <v>365</v>
      </c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"/>
      <c r="B12" s="2" t="s">
        <v>9</v>
      </c>
      <c r="C12" s="3">
        <v>114</v>
      </c>
      <c r="D12" s="5">
        <v>112</v>
      </c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"/>
      <c r="B13" s="2" t="s">
        <v>10</v>
      </c>
      <c r="C13" s="3"/>
      <c r="D13" s="9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1"/>
      <c r="B14" s="2" t="s">
        <v>11</v>
      </c>
      <c r="C14" s="3">
        <v>12</v>
      </c>
      <c r="D14" s="5">
        <v>10</v>
      </c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1"/>
      <c r="B15" s="2" t="s">
        <v>12</v>
      </c>
      <c r="C15" s="3">
        <v>5</v>
      </c>
      <c r="D15" s="5">
        <v>6</v>
      </c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1"/>
      <c r="B16" s="2" t="s">
        <v>13</v>
      </c>
      <c r="C16" s="3">
        <v>1</v>
      </c>
      <c r="D16" s="5">
        <v>1</v>
      </c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2" t="s">
        <v>14</v>
      </c>
      <c r="C17" s="3"/>
      <c r="D17" s="9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0">
        <v>0.6</v>
      </c>
      <c r="C18" s="11">
        <v>0</v>
      </c>
      <c r="D18" s="12">
        <v>0</v>
      </c>
      <c r="E18" s="11"/>
      <c r="F18" s="13"/>
      <c r="G18" s="11"/>
      <c r="H18" s="13"/>
      <c r="I18" s="11"/>
      <c r="J18" s="13"/>
      <c r="K18" s="11"/>
      <c r="L18" s="13"/>
      <c r="M18" s="11"/>
      <c r="N18" s="13"/>
      <c r="O18" s="11"/>
      <c r="P18" s="13"/>
      <c r="Q18" s="11"/>
      <c r="R18" s="13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0">
        <v>0.2</v>
      </c>
      <c r="C19" s="11">
        <v>1</v>
      </c>
      <c r="D19" s="12">
        <v>0.8</v>
      </c>
      <c r="E19" s="11"/>
      <c r="F19" s="13"/>
      <c r="G19" s="11"/>
      <c r="H19" s="13"/>
      <c r="I19" s="11"/>
      <c r="J19" s="13"/>
      <c r="K19" s="11"/>
      <c r="L19" s="13"/>
      <c r="M19" s="11"/>
      <c r="N19" s="13"/>
      <c r="O19" s="11"/>
      <c r="P19" s="13"/>
      <c r="Q19" s="11"/>
      <c r="R19" s="13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0">
        <v>0.15</v>
      </c>
      <c r="C20" s="11">
        <v>1.8</v>
      </c>
      <c r="D20" s="12">
        <v>1.6</v>
      </c>
      <c r="E20" s="11"/>
      <c r="F20" s="13"/>
      <c r="G20" s="11"/>
      <c r="H20" s="13"/>
      <c r="I20" s="11"/>
      <c r="J20" s="13"/>
      <c r="K20" s="11"/>
      <c r="L20" s="13"/>
      <c r="M20" s="11"/>
      <c r="N20" s="13"/>
      <c r="O20" s="11"/>
      <c r="P20" s="13"/>
      <c r="Q20" s="11"/>
      <c r="R20" s="13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0">
        <v>0.05</v>
      </c>
      <c r="C21" s="11">
        <v>4.8</v>
      </c>
      <c r="D21" s="12">
        <v>7</v>
      </c>
      <c r="E21" s="11"/>
      <c r="F21" s="13"/>
      <c r="G21" s="11"/>
      <c r="H21" s="13"/>
      <c r="I21" s="11"/>
      <c r="J21" s="13"/>
      <c r="K21" s="11"/>
      <c r="L21" s="13"/>
      <c r="M21" s="11"/>
      <c r="N21" s="13"/>
      <c r="O21" s="11"/>
      <c r="P21" s="13"/>
      <c r="Q21" s="11"/>
      <c r="R21" s="13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"/>
      <c r="B22" s="1" t="s">
        <v>15</v>
      </c>
      <c r="C22" s="1">
        <f t="shared" ref="C22:D22" si="0">C14*C4</f>
        <v>252</v>
      </c>
      <c r="D22" s="1">
        <f t="shared" si="0"/>
        <v>210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1" t="s">
        <v>16</v>
      </c>
      <c r="C23" s="1">
        <f t="shared" ref="C23:D23" si="1">(C14+C15+C16)*C4</f>
        <v>378</v>
      </c>
      <c r="D23" s="1">
        <f t="shared" si="1"/>
        <v>357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1" t="s">
        <v>17</v>
      </c>
      <c r="C24" s="1">
        <f t="shared" ref="C24:D24" si="2">(C6*C9*C22)/(C4*C5)</f>
        <v>43.199999999999996</v>
      </c>
      <c r="D24" s="1">
        <f t="shared" si="2"/>
        <v>31.875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1" t="s">
        <v>18</v>
      </c>
      <c r="C25" s="1">
        <f t="shared" ref="C25:D25" si="3">(C6*C10*C23)/(C4*C5)</f>
        <v>21.599999999999998</v>
      </c>
      <c r="D25" s="1">
        <f t="shared" si="3"/>
        <v>21.675000000000004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1" t="s">
        <v>19</v>
      </c>
      <c r="C26" s="1">
        <f t="shared" ref="C26:D26" si="4">C24-C25</f>
        <v>21.599999999999998</v>
      </c>
      <c r="D26" s="14">
        <f t="shared" si="4"/>
        <v>10.199999999999996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 t="s">
        <v>20</v>
      </c>
      <c r="C27" s="1">
        <f>C26*(1+C8/100)</f>
        <v>26.999999999999996</v>
      </c>
      <c r="D27" s="14">
        <f>D26*(1+D8/100)</f>
        <v>12.749999999999995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 t="s">
        <v>21</v>
      </c>
      <c r="C28" s="14">
        <f>12*C27*(1+C7/100)*(1+(34+0.6)/100)</f>
        <v>523.32479999999987</v>
      </c>
      <c r="D28" s="14">
        <f>12*D27*(1+D7/100)*(1+(34+0.6)/100)</f>
        <v>236.82869999999991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" t="s">
        <v>22</v>
      </c>
      <c r="C29" s="14">
        <f>24*C11*((SUM(C14:C16)/24)*(B18*C18+B19*C19+B20*C20+B21*C21))</f>
        <v>4664.7</v>
      </c>
      <c r="D29" s="14">
        <f>24*D11*((SUM(D14:D16)/24)*($B$18*D18+$B$19*D19+$B$20*D20+$B$21*D21))</f>
        <v>4653.75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 t="s">
        <v>23</v>
      </c>
      <c r="C30" s="14">
        <f>C5*C11*((C14)/8)*(B18*C18+B19*C19+B20*C20+B21*C21)</f>
        <v>3109.7999999999997</v>
      </c>
      <c r="D30" s="14">
        <f>D5*D11*(D14/8)*($B$18*D18+$B$19*D19+$B$20*D20+$B$21*D21)</f>
        <v>2737.5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 t="s">
        <v>24</v>
      </c>
      <c r="C31" s="14">
        <f t="shared" ref="C31:D31" si="5">C29-C30</f>
        <v>1554.9</v>
      </c>
      <c r="D31" s="14">
        <f t="shared" si="5"/>
        <v>1916.25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 t="s">
        <v>25</v>
      </c>
      <c r="C32" s="14">
        <f t="shared" ref="C32:D32" si="6">C28+C31</f>
        <v>2078.2248</v>
      </c>
      <c r="D32" s="14">
        <f t="shared" si="6"/>
        <v>2153.0787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Валера Шумский</dc:creator>
  <cp:lastModifiedBy>Валера Шумский</cp:lastModifiedBy>
  <dcterms:created xsi:type="dcterms:W3CDTF">2015-06-05T18:19:34Z</dcterms:created>
  <dcterms:modified xsi:type="dcterms:W3CDTF">2021-10-22T05:42:39Z</dcterms:modified>
</cp:coreProperties>
</file>