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User's files\Desktop\"/>
    </mc:Choice>
  </mc:AlternateContent>
  <xr:revisionPtr revIDLastSave="0" documentId="13_ncr:1_{7A6BF3CE-5308-4575-9625-574C69D5F92A}" xr6:coauthVersionLast="37" xr6:coauthVersionMax="37" xr10:uidLastSave="{00000000-0000-0000-0000-000000000000}"/>
  <bookViews>
    <workbookView xWindow="0" yWindow="0" windowWidth="14380" windowHeight="4180" xr2:uid="{00000000-000D-0000-FFFF-FFFF00000000}"/>
  </bookViews>
  <sheets>
    <sheet name="Лист1" sheetId="1" r:id="rId1"/>
  </sheets>
  <calcPr calcId="179021"/>
</workbook>
</file>

<file path=xl/calcChain.xml><?xml version="1.0" encoding="utf-8"?>
<calcChain xmlns="http://schemas.openxmlformats.org/spreadsheetml/2006/main">
  <c r="M15" i="1" l="1"/>
  <c r="M16" i="1"/>
  <c r="M14" i="1"/>
  <c r="M13" i="1"/>
  <c r="M12" i="1"/>
  <c r="F16" i="1"/>
  <c r="F15" i="1"/>
  <c r="F13" i="1"/>
  <c r="F12" i="1"/>
  <c r="F11" i="1"/>
  <c r="C14" i="1"/>
  <c r="C11" i="1"/>
  <c r="J14" i="1"/>
  <c r="J11" i="1"/>
  <c r="M11" i="1"/>
  <c r="K16" i="1"/>
  <c r="L16" i="1" s="1"/>
  <c r="D16" i="1"/>
  <c r="E16" i="1" s="1"/>
  <c r="K15" i="1"/>
  <c r="L15" i="1" s="1"/>
  <c r="D15" i="1"/>
  <c r="E15" i="1" s="1"/>
  <c r="K14" i="1"/>
  <c r="L14" i="1" s="1"/>
  <c r="D14" i="1"/>
  <c r="E14" i="1" s="1"/>
  <c r="K13" i="1"/>
  <c r="L13" i="1" s="1"/>
  <c r="D13" i="1"/>
  <c r="E13" i="1" s="1"/>
  <c r="K12" i="1"/>
  <c r="L12" i="1" s="1"/>
  <c r="D12" i="1"/>
  <c r="E12" i="1" s="1"/>
  <c r="F14" i="1" l="1"/>
</calcChain>
</file>

<file path=xl/sharedStrings.xml><?xml version="1.0" encoding="utf-8"?>
<sst xmlns="http://schemas.openxmlformats.org/spreadsheetml/2006/main" count="38" uniqueCount="30">
  <si>
    <t>Вариант</t>
  </si>
  <si>
    <t>Первоначальная стоимость программного обеспечения, тыс. руб.</t>
  </si>
  <si>
    <t>Дополнительные инвестиции, тыс. руб.</t>
  </si>
  <si>
    <t>Год внесения дополнительных инвестиций</t>
  </si>
  <si>
    <t>Нормативный срок службы оборудования, лет</t>
  </si>
  <si>
    <t>Дополнительная прибыль за год, тыс. руб.</t>
  </si>
  <si>
    <t>Норма дисконта, %</t>
  </si>
  <si>
    <t>Год реализации проекта</t>
  </si>
  <si>
    <t>Инвестиции</t>
  </si>
  <si>
    <t>Чистая прибыль (чистый доход)</t>
  </si>
  <si>
    <t>Дисконтированная чистая прибыль (дисконтированный чистый доход)</t>
  </si>
  <si>
    <t>Накопленная стоимость проекта</t>
  </si>
  <si>
    <t>К</t>
  </si>
  <si>
    <t>НС0 = – К</t>
  </si>
  <si>
    <t>ЧД1</t>
  </si>
  <si>
    <t>ДД1 = ЧД1 / (1 + е)1</t>
  </si>
  <si>
    <t>НС1 = – К + ДД1</t>
  </si>
  <si>
    <t>ЧД2</t>
  </si>
  <si>
    <t>ДД2 = ЧД2 / (1 + е)2</t>
  </si>
  <si>
    <t>НС2 = – К + ДД1 + ДД2</t>
  </si>
  <si>
    <t>ЧД3</t>
  </si>
  <si>
    <t>ДД3 = ЧД3 / (1 + е)3</t>
  </si>
  <si>
    <t>НС3 = – К + ДД1 + ДД2 + ДД3</t>
  </si>
  <si>
    <t>…</t>
  </si>
  <si>
    <t>Т</t>
  </si>
  <si>
    <t>ЧДТ</t>
  </si>
  <si>
    <t>ДДТ = ЧДТ / (1 + е)Т</t>
  </si>
  <si>
    <t>НСТ = – К + ДД1 + ДД2 + … + ДДТ</t>
  </si>
  <si>
    <t>чистый доход</t>
  </si>
  <si>
    <t>Чистая прибыль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</si>
</sst>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2"/>
      <color rgb="FF000000"/>
      <name val="Arial"/>
      <family val="2"/>
      <charset val="204"/>
      <scheme val="major"/>
    </font>
    <font>
      <sz val="12"/>
      <color theme="1"/>
      <name val="Arial"/>
      <family val="2"/>
      <charset val="204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1" fillId="0" borderId="0" xfId="0" applyFont="1" applyAlignment="1"/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right" vertical="top" wrapText="1"/>
    </xf>
    <xf numFmtId="0" fontId="1" fillId="0" borderId="1" xfId="0" applyFont="1" applyBorder="1" applyAlignment="1">
      <alignment horizontal="righ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7"/>
  <sheetViews>
    <sheetView tabSelected="1" topLeftCell="B3" zoomScale="75" zoomScaleNormal="75" workbookViewId="0">
      <selection activeCell="H10" sqref="H10"/>
    </sheetView>
  </sheetViews>
  <sheetFormatPr defaultColWidth="14.453125" defaultRowHeight="15.75" customHeight="1" x14ac:dyDescent="0.35"/>
  <cols>
    <col min="1" max="4" width="14.54296875" style="2" bestFit="1" customWidth="1"/>
    <col min="5" max="5" width="16.453125" style="2" bestFit="1" customWidth="1"/>
    <col min="6" max="6" width="17.453125" style="2" bestFit="1" customWidth="1"/>
    <col min="7" max="7" width="14.54296875" style="2" bestFit="1" customWidth="1"/>
    <col min="8" max="8" width="14.453125" style="2"/>
    <col min="9" max="10" width="14.54296875" style="2" bestFit="1" customWidth="1"/>
    <col min="11" max="11" width="12.08984375" style="2" customWidth="1"/>
    <col min="12" max="12" width="34.7265625" style="2" customWidth="1"/>
    <col min="13" max="13" width="36.08984375" style="2" customWidth="1"/>
    <col min="14" max="16384" width="14.453125" style="2"/>
  </cols>
  <sheetData>
    <row r="1" spans="1:13" ht="108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15.5" x14ac:dyDescent="0.35">
      <c r="A2" s="1">
        <v>5</v>
      </c>
      <c r="B2" s="3">
        <v>1800</v>
      </c>
      <c r="C2" s="3">
        <v>120</v>
      </c>
      <c r="D2" s="3">
        <v>3</v>
      </c>
      <c r="E2" s="3">
        <v>5</v>
      </c>
      <c r="F2" s="3">
        <v>600</v>
      </c>
      <c r="G2" s="3">
        <v>10</v>
      </c>
      <c r="I2" s="1">
        <v>0</v>
      </c>
      <c r="J2" s="1" t="s">
        <v>12</v>
      </c>
      <c r="K2" s="4"/>
      <c r="L2" s="4"/>
      <c r="M2" s="1" t="s">
        <v>13</v>
      </c>
    </row>
    <row r="3" spans="1:13" ht="15.5" x14ac:dyDescent="0.35">
      <c r="I3" s="1">
        <v>1</v>
      </c>
      <c r="J3" s="4"/>
      <c r="K3" s="1" t="s">
        <v>14</v>
      </c>
      <c r="L3" s="1" t="s">
        <v>15</v>
      </c>
      <c r="M3" s="1" t="s">
        <v>16</v>
      </c>
    </row>
    <row r="4" spans="1:13" ht="15.5" x14ac:dyDescent="0.35">
      <c r="I4" s="1">
        <v>2</v>
      </c>
      <c r="J4" s="4"/>
      <c r="K4" s="1" t="s">
        <v>17</v>
      </c>
      <c r="L4" s="1" t="s">
        <v>18</v>
      </c>
      <c r="M4" s="1" t="s">
        <v>19</v>
      </c>
    </row>
    <row r="5" spans="1:13" ht="15.5" x14ac:dyDescent="0.35">
      <c r="I5" s="1">
        <v>3</v>
      </c>
      <c r="J5" s="4"/>
      <c r="K5" s="1" t="s">
        <v>20</v>
      </c>
      <c r="L5" s="1" t="s">
        <v>21</v>
      </c>
      <c r="M5" s="1" t="s">
        <v>22</v>
      </c>
    </row>
    <row r="6" spans="1:13" ht="15.5" x14ac:dyDescent="0.35">
      <c r="I6" s="1" t="s">
        <v>23</v>
      </c>
      <c r="J6" s="4"/>
      <c r="K6" s="4"/>
      <c r="L6" s="4"/>
      <c r="M6" s="4"/>
    </row>
    <row r="7" spans="1:13" ht="31" x14ac:dyDescent="0.35">
      <c r="I7" s="1" t="s">
        <v>24</v>
      </c>
      <c r="J7" s="4"/>
      <c r="K7" s="1" t="s">
        <v>25</v>
      </c>
      <c r="L7" s="1" t="s">
        <v>26</v>
      </c>
      <c r="M7" s="1" t="s">
        <v>27</v>
      </c>
    </row>
    <row r="10" spans="1:13" ht="93" x14ac:dyDescent="0.35">
      <c r="B10" s="1" t="s">
        <v>7</v>
      </c>
      <c r="C10" s="1" t="s">
        <v>8</v>
      </c>
      <c r="D10" s="1" t="s">
        <v>28</v>
      </c>
      <c r="E10" s="1" t="s">
        <v>10</v>
      </c>
      <c r="F10" s="1" t="s">
        <v>11</v>
      </c>
      <c r="I10" s="1" t="s">
        <v>7</v>
      </c>
      <c r="J10" s="1" t="s">
        <v>8</v>
      </c>
      <c r="K10" s="1" t="s">
        <v>29</v>
      </c>
      <c r="L10" s="1" t="s">
        <v>10</v>
      </c>
      <c r="M10" s="1" t="s">
        <v>11</v>
      </c>
    </row>
    <row r="11" spans="1:13" ht="15.5" x14ac:dyDescent="0.35">
      <c r="B11" s="1">
        <v>0</v>
      </c>
      <c r="C11" s="1">
        <f>B2</f>
        <v>1800</v>
      </c>
      <c r="D11" s="4"/>
      <c r="E11" s="4"/>
      <c r="F11" s="1">
        <f>-B2</f>
        <v>-1800</v>
      </c>
      <c r="I11" s="1">
        <v>0</v>
      </c>
      <c r="J11" s="1">
        <f>B2</f>
        <v>1800</v>
      </c>
      <c r="K11" s="4"/>
      <c r="L11" s="4"/>
      <c r="M11" s="1">
        <f>-B2</f>
        <v>-1800</v>
      </c>
    </row>
    <row r="12" spans="1:13" ht="15.5" x14ac:dyDescent="0.35">
      <c r="B12" s="1">
        <v>1</v>
      </c>
      <c r="D12" s="3">
        <f t="shared" ref="D12:D16" si="0">$F$2</f>
        <v>600</v>
      </c>
      <c r="E12" s="1">
        <f t="shared" ref="E12:E16" si="1">D12/(1 + $G$2/100)^B12</f>
        <v>545.45454545454538</v>
      </c>
      <c r="F12" s="1">
        <f>-$C$11 + SUM(E12)</f>
        <v>-1254.5454545454545</v>
      </c>
      <c r="I12" s="1">
        <v>1</v>
      </c>
      <c r="K12" s="3">
        <f t="shared" ref="K12:K16" si="2">$F$2 + $B$2 / $E$2</f>
        <v>960</v>
      </c>
      <c r="L12" s="1">
        <f t="shared" ref="L12:L16" si="3">K12/(1 + $G$2/100)^I12</f>
        <v>872.72727272727263</v>
      </c>
      <c r="M12" s="1">
        <f>-$J$11 + SUM($L$12:L12)</f>
        <v>-927.27272727272737</v>
      </c>
    </row>
    <row r="13" spans="1:13" ht="15.5" x14ac:dyDescent="0.35">
      <c r="B13" s="1">
        <v>2</v>
      </c>
      <c r="C13" s="4"/>
      <c r="D13" s="3">
        <f t="shared" si="0"/>
        <v>600</v>
      </c>
      <c r="E13" s="1">
        <f t="shared" si="1"/>
        <v>495.86776859504124</v>
      </c>
      <c r="F13" s="1">
        <f>-$C$11 +SUM(E12:E13)</f>
        <v>-758.67768595041343</v>
      </c>
      <c r="I13" s="1">
        <v>2</v>
      </c>
      <c r="J13" s="4"/>
      <c r="K13" s="3">
        <f t="shared" si="2"/>
        <v>960</v>
      </c>
      <c r="L13" s="1">
        <f t="shared" si="3"/>
        <v>793.38842975206603</v>
      </c>
      <c r="M13" s="1">
        <f>-$J$11 + SUM($L$12:L13)</f>
        <v>-133.88429752066122</v>
      </c>
    </row>
    <row r="14" spans="1:13" ht="15.5" x14ac:dyDescent="0.35">
      <c r="B14" s="1">
        <v>3</v>
      </c>
      <c r="C14" s="5">
        <f>C2</f>
        <v>120</v>
      </c>
      <c r="D14" s="3">
        <f t="shared" si="0"/>
        <v>600</v>
      </c>
      <c r="E14" s="1">
        <f t="shared" si="1"/>
        <v>450.78888054094654</v>
      </c>
      <c r="F14" s="1">
        <f>-$J$11 +SUM(E12:E14)-$C$14</f>
        <v>-427.88880540946684</v>
      </c>
      <c r="I14" s="1">
        <v>3</v>
      </c>
      <c r="J14" s="5">
        <f>C2</f>
        <v>120</v>
      </c>
      <c r="K14" s="3">
        <f t="shared" si="2"/>
        <v>960</v>
      </c>
      <c r="L14" s="1">
        <f t="shared" si="3"/>
        <v>721.26220886551448</v>
      </c>
      <c r="M14" s="1">
        <f>-$J$11 + SUM($L$12:L14)-J14</f>
        <v>467.37791134485315</v>
      </c>
    </row>
    <row r="15" spans="1:13" ht="15.5" x14ac:dyDescent="0.35">
      <c r="B15" s="1">
        <v>4</v>
      </c>
      <c r="C15" s="4"/>
      <c r="D15" s="3">
        <f t="shared" si="0"/>
        <v>600</v>
      </c>
      <c r="E15" s="1">
        <f t="shared" si="1"/>
        <v>409.80807321904229</v>
      </c>
      <c r="F15" s="1">
        <f>-$C$11 +SUM(E12:E15)-$C$14</f>
        <v>-18.080732190424442</v>
      </c>
      <c r="I15" s="1">
        <v>4</v>
      </c>
      <c r="J15" s="4"/>
      <c r="K15" s="3">
        <f t="shared" si="2"/>
        <v>960</v>
      </c>
      <c r="L15" s="1">
        <f t="shared" si="3"/>
        <v>655.69291715046768</v>
      </c>
      <c r="M15" s="1">
        <f>-$J$11 + SUM($L$12:L15)-J15</f>
        <v>1243.0708284953207</v>
      </c>
    </row>
    <row r="16" spans="1:13" ht="15.5" x14ac:dyDescent="0.35">
      <c r="B16" s="1">
        <v>5</v>
      </c>
      <c r="C16" s="4"/>
      <c r="D16" s="3">
        <f t="shared" si="0"/>
        <v>600</v>
      </c>
      <c r="E16" s="1">
        <f t="shared" si="1"/>
        <v>372.55279383549299</v>
      </c>
      <c r="F16" s="6">
        <f>-$C$11 +SUM(E12:E16)-$C$14</f>
        <v>354.47206164506861</v>
      </c>
      <c r="I16" s="1">
        <v>5</v>
      </c>
      <c r="J16" s="4"/>
      <c r="K16" s="3">
        <f t="shared" si="2"/>
        <v>960</v>
      </c>
      <c r="L16" s="1">
        <f t="shared" si="3"/>
        <v>596.08447013678881</v>
      </c>
      <c r="M16" s="1">
        <f>-$J$11 + SUM($L$12:L16)-J16</f>
        <v>1839.1552986321094</v>
      </c>
    </row>
    <row r="17" ht="26.25" customHeight="1" x14ac:dyDescent="0.35"/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Ivanshka</dc:creator>
  <cp:lastModifiedBy>Ivanshka</cp:lastModifiedBy>
  <dcterms:created xsi:type="dcterms:W3CDTF">2021-11-13T07:02:40Z</dcterms:created>
  <dcterms:modified xsi:type="dcterms:W3CDTF">2021-11-13T07:26:48Z</dcterms:modified>
</cp:coreProperties>
</file>