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ficha 2095464\ficha 2067472\proyecto  validado original\16.Presupuesto\"/>
    </mc:Choice>
  </mc:AlternateContent>
  <bookViews>
    <workbookView xWindow="0" yWindow="0" windowWidth="13110" windowHeight="6795"/>
  </bookViews>
  <sheets>
    <sheet name="Hoja1" sheetId="1" r:id="rId1"/>
  </sheets>
  <calcPr calcId="152511"/>
  <extLst>
    <ext uri="GoogleSheetsCustomDataVersion1">
      <go:sheetsCustomData xmlns:go="http://customooxmlschemas.google.com/" r:id="rId5" roundtripDataSignature="AMtx7mhWbIemoPNsuE1qxchey+JZSmnvaQ=="/>
    </ext>
  </extLst>
</workbook>
</file>

<file path=xl/calcChain.xml><?xml version="1.0" encoding="utf-8"?>
<calcChain xmlns="http://schemas.openxmlformats.org/spreadsheetml/2006/main">
  <c r="B7" i="1" l="1"/>
  <c r="J27" i="1" l="1"/>
  <c r="J26" i="1"/>
  <c r="J25" i="1"/>
  <c r="J24" i="1"/>
  <c r="J13" i="1"/>
  <c r="J12" i="1"/>
  <c r="J9" i="1" l="1"/>
  <c r="J8" i="1"/>
  <c r="J7" i="1"/>
  <c r="L27" i="1"/>
  <c r="L26" i="1"/>
  <c r="L25" i="1"/>
  <c r="L24" i="1"/>
  <c r="E13" i="1"/>
  <c r="D13" i="1"/>
  <c r="C13" i="1"/>
  <c r="B13" i="1"/>
  <c r="E12" i="1"/>
  <c r="D12" i="1"/>
  <c r="C12" i="1"/>
  <c r="B12" i="1"/>
  <c r="E9" i="1"/>
  <c r="D9" i="1"/>
  <c r="C9" i="1"/>
  <c r="B9" i="1"/>
  <c r="E8" i="1"/>
  <c r="D8" i="1"/>
  <c r="C8" i="1"/>
  <c r="B8" i="1"/>
  <c r="E7" i="1"/>
  <c r="D7" i="1"/>
  <c r="C7" i="1"/>
  <c r="L7" i="1" l="1"/>
  <c r="L8" i="1"/>
  <c r="L9" i="1"/>
  <c r="L12" i="1"/>
  <c r="L13" i="1"/>
  <c r="M26" i="1"/>
  <c r="M28" i="1" s="1"/>
  <c r="L10" i="1" l="1"/>
  <c r="L14" i="1"/>
  <c r="L28" i="1" l="1"/>
  <c r="L30" i="1" l="1"/>
  <c r="L29" i="1"/>
  <c r="L31" i="1" l="1"/>
</calcChain>
</file>

<file path=xl/sharedStrings.xml><?xml version="1.0" encoding="utf-8"?>
<sst xmlns="http://schemas.openxmlformats.org/spreadsheetml/2006/main" count="39" uniqueCount="35">
  <si>
    <t>PRESUPUESTO</t>
  </si>
  <si>
    <t>COMPONENTE</t>
  </si>
  <si>
    <t>MES 1</t>
  </si>
  <si>
    <t>MES 2</t>
  </si>
  <si>
    <t>MES 3</t>
  </si>
  <si>
    <t>MES 4</t>
  </si>
  <si>
    <t>MES 5</t>
  </si>
  <si>
    <t>CANTIDAD</t>
  </si>
  <si>
    <t>COSTO UNITARIO</t>
  </si>
  <si>
    <t>COSTO TOTAL</t>
  </si>
  <si>
    <t>MANO DE OBRA</t>
  </si>
  <si>
    <t>Diseñador, Programador y Tester</t>
  </si>
  <si>
    <t>TOTAL</t>
  </si>
  <si>
    <t>HARDWARE</t>
  </si>
  <si>
    <t>SOFTWARE</t>
  </si>
  <si>
    <t>Visual Studio Code</t>
  </si>
  <si>
    <t>Sublime Text3</t>
  </si>
  <si>
    <t>Note Pad++</t>
  </si>
  <si>
    <t>Xampp PHP7, Apache Server, MySQL, phpMyAdmin</t>
  </si>
  <si>
    <t>MySQL Wordbeanch</t>
  </si>
  <si>
    <t>Visual Paradigm</t>
  </si>
  <si>
    <t>GanttProject</t>
  </si>
  <si>
    <t>SERVICIOS</t>
  </si>
  <si>
    <t>Energía Eléctrica Kw</t>
  </si>
  <si>
    <t>Internet Plan</t>
  </si>
  <si>
    <t>Transporte</t>
  </si>
  <si>
    <t>Subtotal</t>
  </si>
  <si>
    <t>15% Imprevistos</t>
  </si>
  <si>
    <t>20% Ganancia</t>
  </si>
  <si>
    <t>Total</t>
  </si>
  <si>
    <t>Depreciación Costo Informático  Computadora ,Analista y Documentador,Programador .</t>
  </si>
  <si>
    <t>Depreciación Costo Informático Computadora Analista y Documentador,Programador.</t>
  </si>
  <si>
    <t>MES 6</t>
  </si>
  <si>
    <t>MES 7</t>
  </si>
  <si>
    <t>MES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</si>
</sst>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??_-;_-@"/>
  </numFmts>
  <fonts count="7" x14ac:knownFonts="1">
    <font>
      <sz val="11"/>
      <color theme="1"/>
      <name val="Arial"/>
    </font>
    <font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2"/>
      <color theme="1"/>
      <name val="Calibri"/>
    </font>
    <font>
      <sz val="12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4" xfId="0" applyFont="1" applyBorder="1" applyAlignment="1">
      <alignment horizontal="center" vertical="center"/>
    </xf>
    <xf numFmtId="164" fontId="6" fillId="0" borderId="14" xfId="0" applyNumberFormat="1" applyFont="1" applyBorder="1" applyAlignment="1">
      <alignment vertical="center"/>
    </xf>
    <xf numFmtId="164" fontId="6" fillId="0" borderId="15" xfId="0" applyNumberFormat="1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4" fontId="5" fillId="3" borderId="17" xfId="0" applyNumberFormat="1" applyFont="1" applyFill="1" applyBorder="1" applyAlignment="1">
      <alignment horizontal="center" vertical="center"/>
    </xf>
    <xf numFmtId="164" fontId="5" fillId="3" borderId="18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6" fillId="0" borderId="13" xfId="0" applyFont="1" applyBorder="1" applyAlignment="1">
      <alignment vertical="center" wrapText="1"/>
    </xf>
    <xf numFmtId="2" fontId="6" fillId="0" borderId="14" xfId="0" applyNumberFormat="1" applyFont="1" applyBorder="1" applyAlignment="1">
      <alignment vertical="center"/>
    </xf>
    <xf numFmtId="0" fontId="6" fillId="0" borderId="16" xfId="0" applyFont="1" applyBorder="1" applyAlignment="1">
      <alignment vertical="center" wrapText="1"/>
    </xf>
    <xf numFmtId="2" fontId="5" fillId="3" borderId="17" xfId="0" applyNumberFormat="1" applyFont="1" applyFill="1" applyBorder="1" applyAlignment="1">
      <alignment vertical="center"/>
    </xf>
    <xf numFmtId="164" fontId="5" fillId="3" borderId="18" xfId="0" applyNumberFormat="1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4" borderId="13" xfId="0" applyFont="1" applyFill="1" applyBorder="1" applyAlignment="1">
      <alignment vertical="center"/>
    </xf>
    <xf numFmtId="0" fontId="5" fillId="5" borderId="14" xfId="0" applyFont="1" applyFill="1" applyBorder="1" applyAlignment="1">
      <alignment vertical="center"/>
    </xf>
    <xf numFmtId="164" fontId="5" fillId="5" borderId="15" xfId="0" applyNumberFormat="1" applyFont="1" applyFill="1" applyBorder="1" applyAlignment="1">
      <alignment vertical="center"/>
    </xf>
    <xf numFmtId="9" fontId="6" fillId="0" borderId="14" xfId="0" applyNumberFormat="1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164" fontId="6" fillId="0" borderId="20" xfId="0" applyNumberFormat="1" applyFont="1" applyBorder="1" applyAlignment="1">
      <alignment vertical="center"/>
    </xf>
    <xf numFmtId="164" fontId="5" fillId="5" borderId="21" xfId="0" applyNumberFormat="1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5" fillId="2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17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8"/>
  <sheetViews>
    <sheetView tabSelected="1" zoomScale="62" zoomScaleNormal="62" workbookViewId="0">
      <selection activeCell="O21" sqref="O21"/>
    </sheetView>
  </sheetViews>
  <sheetFormatPr baseColWidth="10" defaultColWidth="12.625" defaultRowHeight="15" customHeight="1" x14ac:dyDescent="0.2"/>
  <cols>
    <col min="1" max="1" width="47.875" customWidth="1"/>
    <col min="2" max="9" width="10" customWidth="1"/>
    <col min="10" max="10" width="33.75" customWidth="1"/>
    <col min="11" max="11" width="27.75" customWidth="1"/>
    <col min="12" max="12" width="19.125" customWidth="1"/>
    <col min="13" max="13" width="1.875" customWidth="1"/>
    <col min="14" max="14" width="10" customWidth="1"/>
    <col min="15" max="29" width="9.375" customWidth="1"/>
  </cols>
  <sheetData>
    <row r="1" spans="1:29" x14ac:dyDescent="0.2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0.25" customHeight="1" x14ac:dyDescent="0.2">
      <c r="A3" s="36" t="s">
        <v>0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x14ac:dyDescent="0.2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32</v>
      </c>
      <c r="H5" s="5" t="s">
        <v>33</v>
      </c>
      <c r="I5" s="5" t="s">
        <v>34</v>
      </c>
      <c r="J5" s="6" t="s">
        <v>7</v>
      </c>
      <c r="K5" s="5" t="s">
        <v>8</v>
      </c>
      <c r="L5" s="7" t="s">
        <v>9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22.5" customHeight="1" x14ac:dyDescent="0.2">
      <c r="A6" s="42" t="s">
        <v>10</v>
      </c>
      <c r="B6" s="43"/>
      <c r="C6" s="43"/>
      <c r="D6" s="43"/>
      <c r="E6" s="43"/>
      <c r="F6" s="43"/>
      <c r="G6" s="44"/>
      <c r="H6" s="44"/>
      <c r="I6" s="44"/>
      <c r="J6" s="43"/>
      <c r="K6" s="43"/>
      <c r="L6" s="45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x14ac:dyDescent="0.2">
      <c r="A7" s="8" t="s">
        <v>11</v>
      </c>
      <c r="B7" s="9">
        <f>6*5*4</f>
        <v>120</v>
      </c>
      <c r="C7" s="9">
        <f t="shared" ref="C7:E7" si="0">6*5*4</f>
        <v>120</v>
      </c>
      <c r="D7" s="9">
        <f t="shared" si="0"/>
        <v>120</v>
      </c>
      <c r="E7" s="9">
        <f t="shared" si="0"/>
        <v>120</v>
      </c>
      <c r="F7" s="9">
        <v>60</v>
      </c>
      <c r="G7" s="9">
        <v>40</v>
      </c>
      <c r="H7" s="9">
        <v>60</v>
      </c>
      <c r="I7" s="9">
        <v>60</v>
      </c>
      <c r="J7" s="10">
        <f>SUM(B7:I7)</f>
        <v>700</v>
      </c>
      <c r="K7" s="11">
        <v>6230</v>
      </c>
      <c r="L7" s="12">
        <f t="shared" ref="L7:L9" si="1">K7*J7</f>
        <v>4361000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x14ac:dyDescent="0.2">
      <c r="A8" s="8" t="s">
        <v>11</v>
      </c>
      <c r="B8" s="9">
        <f t="shared" ref="B8:E8" si="2">6*5*4</f>
        <v>120</v>
      </c>
      <c r="C8" s="9">
        <f t="shared" si="2"/>
        <v>120</v>
      </c>
      <c r="D8" s="9">
        <f t="shared" si="2"/>
        <v>120</v>
      </c>
      <c r="E8" s="9">
        <f t="shared" si="2"/>
        <v>120</v>
      </c>
      <c r="F8" s="9">
        <v>60</v>
      </c>
      <c r="G8" s="9">
        <v>60</v>
      </c>
      <c r="H8" s="9">
        <v>60</v>
      </c>
      <c r="I8" s="9">
        <v>60</v>
      </c>
      <c r="J8" s="10">
        <f>SUM(B8:I8)</f>
        <v>720</v>
      </c>
      <c r="K8" s="11">
        <v>6230</v>
      </c>
      <c r="L8" s="12">
        <f t="shared" si="1"/>
        <v>4485600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x14ac:dyDescent="0.2">
      <c r="A9" s="8" t="s">
        <v>11</v>
      </c>
      <c r="B9" s="9">
        <f t="shared" ref="B9:E9" si="3">6*5*4</f>
        <v>120</v>
      </c>
      <c r="C9" s="9">
        <f t="shared" si="3"/>
        <v>120</v>
      </c>
      <c r="D9" s="9">
        <f t="shared" si="3"/>
        <v>120</v>
      </c>
      <c r="E9" s="9">
        <f t="shared" si="3"/>
        <v>120</v>
      </c>
      <c r="F9" s="9">
        <v>60</v>
      </c>
      <c r="G9" s="9">
        <v>60</v>
      </c>
      <c r="H9" s="9">
        <v>60</v>
      </c>
      <c r="I9" s="9">
        <v>0</v>
      </c>
      <c r="J9" s="10">
        <f>SUM(B9:I9)</f>
        <v>660</v>
      </c>
      <c r="K9" s="11">
        <v>6230</v>
      </c>
      <c r="L9" s="12">
        <f t="shared" si="1"/>
        <v>4111800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x14ac:dyDescent="0.2">
      <c r="A10" s="13"/>
      <c r="B10" s="14"/>
      <c r="C10" s="14"/>
      <c r="D10" s="14"/>
      <c r="E10" s="14"/>
      <c r="F10" s="14"/>
      <c r="G10" s="14"/>
      <c r="H10" s="14"/>
      <c r="I10" s="14"/>
      <c r="J10" s="15"/>
      <c r="K10" s="16" t="s">
        <v>12</v>
      </c>
      <c r="L10" s="17">
        <f>SUM(L7:L9)</f>
        <v>12958400</v>
      </c>
      <c r="M10" s="1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0.25" customHeight="1" x14ac:dyDescent="0.2">
      <c r="A11" s="42" t="s">
        <v>13</v>
      </c>
      <c r="B11" s="43"/>
      <c r="C11" s="43"/>
      <c r="D11" s="43"/>
      <c r="E11" s="43"/>
      <c r="F11" s="43"/>
      <c r="G11" s="44"/>
      <c r="H11" s="44"/>
      <c r="I11" s="44"/>
      <c r="J11" s="43"/>
      <c r="K11" s="43"/>
      <c r="L11" s="45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26.25" customHeight="1" x14ac:dyDescent="0.2">
      <c r="A12" s="19" t="s">
        <v>30</v>
      </c>
      <c r="B12" s="9">
        <f t="shared" ref="B12:E12" si="4">6*5*4</f>
        <v>120</v>
      </c>
      <c r="C12" s="9">
        <f t="shared" si="4"/>
        <v>120</v>
      </c>
      <c r="D12" s="9">
        <f t="shared" si="4"/>
        <v>120</v>
      </c>
      <c r="E12" s="9">
        <f t="shared" si="4"/>
        <v>120</v>
      </c>
      <c r="F12" s="9">
        <v>60</v>
      </c>
      <c r="G12" s="9">
        <v>60</v>
      </c>
      <c r="H12" s="9">
        <v>60</v>
      </c>
      <c r="I12" s="9">
        <v>60</v>
      </c>
      <c r="J12" s="10">
        <f>SUM(B12:I12)</f>
        <v>720</v>
      </c>
      <c r="K12" s="20">
        <v>371</v>
      </c>
      <c r="L12" s="12">
        <f t="shared" ref="L12:L13" si="5">J12*K12</f>
        <v>267120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30.75" customHeight="1" x14ac:dyDescent="0.2">
      <c r="A13" s="19" t="s">
        <v>31</v>
      </c>
      <c r="B13" s="9">
        <f t="shared" ref="B13:E13" si="6">6*5*4</f>
        <v>120</v>
      </c>
      <c r="C13" s="9">
        <f t="shared" si="6"/>
        <v>120</v>
      </c>
      <c r="D13" s="9">
        <f t="shared" si="6"/>
        <v>120</v>
      </c>
      <c r="E13" s="9">
        <f t="shared" si="6"/>
        <v>120</v>
      </c>
      <c r="F13" s="9">
        <v>60</v>
      </c>
      <c r="G13" s="9">
        <v>60</v>
      </c>
      <c r="H13" s="9">
        <v>60</v>
      </c>
      <c r="I13" s="9">
        <v>60</v>
      </c>
      <c r="J13" s="10">
        <f>SUM(B13:I13)</f>
        <v>720</v>
      </c>
      <c r="K13" s="20">
        <v>371</v>
      </c>
      <c r="L13" s="12">
        <f t="shared" si="5"/>
        <v>267120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x14ac:dyDescent="0.2">
      <c r="A14" s="21"/>
      <c r="B14" s="14"/>
      <c r="C14" s="14"/>
      <c r="D14" s="14"/>
      <c r="E14" s="14"/>
      <c r="F14" s="14"/>
      <c r="G14" s="14"/>
      <c r="H14" s="14"/>
      <c r="I14" s="14"/>
      <c r="J14" s="15"/>
      <c r="K14" s="22" t="s">
        <v>12</v>
      </c>
      <c r="L14" s="23">
        <f>SUM(L12:L13)</f>
        <v>534240</v>
      </c>
      <c r="M14" s="18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0.25" customHeight="1" x14ac:dyDescent="0.2">
      <c r="A15" s="42" t="s">
        <v>14</v>
      </c>
      <c r="B15" s="43"/>
      <c r="C15" s="43"/>
      <c r="D15" s="43"/>
      <c r="E15" s="43"/>
      <c r="F15" s="43"/>
      <c r="G15" s="44"/>
      <c r="H15" s="44"/>
      <c r="I15" s="44"/>
      <c r="J15" s="43"/>
      <c r="K15" s="43"/>
      <c r="L15" s="45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5.75" x14ac:dyDescent="0.2">
      <c r="A16" s="8" t="s">
        <v>15</v>
      </c>
      <c r="B16" s="9">
        <v>0</v>
      </c>
      <c r="C16" s="9"/>
      <c r="D16" s="9"/>
      <c r="E16" s="9"/>
      <c r="F16" s="9">
        <v>0</v>
      </c>
      <c r="G16" s="9">
        <v>0</v>
      </c>
      <c r="H16" s="9">
        <v>0</v>
      </c>
      <c r="I16" s="9"/>
      <c r="J16" s="10">
        <v>0</v>
      </c>
      <c r="K16" s="9">
        <v>1</v>
      </c>
      <c r="L16" s="24"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x14ac:dyDescent="0.2">
      <c r="A17" s="8" t="s">
        <v>16</v>
      </c>
      <c r="B17" s="9">
        <v>0</v>
      </c>
      <c r="C17" s="9"/>
      <c r="D17" s="9"/>
      <c r="E17" s="9"/>
      <c r="F17" s="9">
        <v>0</v>
      </c>
      <c r="G17" s="9">
        <v>0</v>
      </c>
      <c r="H17" s="9">
        <v>0</v>
      </c>
      <c r="I17" s="9"/>
      <c r="J17" s="10">
        <v>0</v>
      </c>
      <c r="K17" s="9">
        <v>1</v>
      </c>
      <c r="L17" s="24"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x14ac:dyDescent="0.2">
      <c r="A18" s="8" t="s">
        <v>17</v>
      </c>
      <c r="B18" s="9">
        <v>0</v>
      </c>
      <c r="C18" s="9"/>
      <c r="D18" s="9"/>
      <c r="E18" s="9"/>
      <c r="F18" s="9">
        <v>0</v>
      </c>
      <c r="G18" s="9">
        <v>0</v>
      </c>
      <c r="H18" s="9">
        <v>0</v>
      </c>
      <c r="I18" s="9"/>
      <c r="J18" s="10">
        <v>0</v>
      </c>
      <c r="K18" s="9">
        <v>1</v>
      </c>
      <c r="L18" s="24"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x14ac:dyDescent="0.2">
      <c r="A19" s="8" t="s">
        <v>18</v>
      </c>
      <c r="B19" s="9">
        <v>0</v>
      </c>
      <c r="C19" s="9"/>
      <c r="D19" s="9"/>
      <c r="E19" s="9"/>
      <c r="F19" s="9">
        <v>0</v>
      </c>
      <c r="G19" s="9">
        <v>0</v>
      </c>
      <c r="H19" s="9">
        <v>0</v>
      </c>
      <c r="I19" s="9"/>
      <c r="J19" s="10">
        <v>0</v>
      </c>
      <c r="K19" s="9">
        <v>1</v>
      </c>
      <c r="L19" s="24"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25" t="s">
        <v>19</v>
      </c>
      <c r="B20" s="9">
        <v>0</v>
      </c>
      <c r="C20" s="9"/>
      <c r="D20" s="9"/>
      <c r="E20" s="9"/>
      <c r="F20" s="9">
        <v>0</v>
      </c>
      <c r="G20" s="9">
        <v>0</v>
      </c>
      <c r="H20" s="9">
        <v>0</v>
      </c>
      <c r="I20" s="9"/>
      <c r="J20" s="10">
        <v>0</v>
      </c>
      <c r="K20" s="9">
        <v>1</v>
      </c>
      <c r="L20" s="24"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8" t="s">
        <v>20</v>
      </c>
      <c r="B21" s="9">
        <v>0</v>
      </c>
      <c r="C21" s="9"/>
      <c r="D21" s="9"/>
      <c r="E21" s="9"/>
      <c r="F21" s="9">
        <v>0</v>
      </c>
      <c r="G21" s="9">
        <v>0</v>
      </c>
      <c r="H21" s="9">
        <v>0</v>
      </c>
      <c r="I21" s="9"/>
      <c r="J21" s="10">
        <v>0</v>
      </c>
      <c r="K21" s="9">
        <v>1</v>
      </c>
      <c r="L21" s="24"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25" t="s">
        <v>21</v>
      </c>
      <c r="B22" s="9">
        <v>0</v>
      </c>
      <c r="C22" s="9"/>
      <c r="D22" s="9"/>
      <c r="E22" s="9"/>
      <c r="F22" s="9">
        <v>0</v>
      </c>
      <c r="G22" s="9">
        <v>0</v>
      </c>
      <c r="H22" s="9">
        <v>0</v>
      </c>
      <c r="I22" s="9"/>
      <c r="J22" s="10">
        <v>0</v>
      </c>
      <c r="K22" s="9">
        <v>1</v>
      </c>
      <c r="L22" s="24"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20.25" customHeight="1" x14ac:dyDescent="0.2">
      <c r="A23" s="42" t="s">
        <v>22</v>
      </c>
      <c r="B23" s="43"/>
      <c r="C23" s="43"/>
      <c r="D23" s="43"/>
      <c r="E23" s="43"/>
      <c r="F23" s="43"/>
      <c r="G23" s="44"/>
      <c r="H23" s="44"/>
      <c r="I23" s="44"/>
      <c r="J23" s="43"/>
      <c r="K23" s="43"/>
      <c r="L23" s="45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.75" customHeight="1" x14ac:dyDescent="0.2">
      <c r="A24" s="8" t="s">
        <v>23</v>
      </c>
      <c r="B24" s="9">
        <v>55</v>
      </c>
      <c r="C24" s="9">
        <v>40</v>
      </c>
      <c r="D24" s="9">
        <v>60</v>
      </c>
      <c r="E24" s="9">
        <v>70</v>
      </c>
      <c r="F24" s="9">
        <v>40</v>
      </c>
      <c r="G24" s="9">
        <v>40</v>
      </c>
      <c r="H24" s="9">
        <v>40</v>
      </c>
      <c r="I24" s="9">
        <v>60</v>
      </c>
      <c r="J24" s="10">
        <f>SUM(B24:I24)</f>
        <v>405</v>
      </c>
      <c r="K24" s="20">
        <v>481.51010000000002</v>
      </c>
      <c r="L24" s="12">
        <f>J24*K24</f>
        <v>195011.59050000002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8" t="s">
        <v>24</v>
      </c>
      <c r="B25" s="10">
        <v>1</v>
      </c>
      <c r="C25" s="10">
        <v>1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f>SUM(B25:I25)</f>
        <v>8</v>
      </c>
      <c r="K25" s="11">
        <v>45000</v>
      </c>
      <c r="L25" s="12">
        <f t="shared" ref="L25:L26" si="7">K25*J25</f>
        <v>360000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8" t="s">
        <v>25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10">
        <f>SUM(B26:I26)</f>
        <v>0</v>
      </c>
      <c r="K26" s="9">
        <v>2500</v>
      </c>
      <c r="L26" s="12">
        <f t="shared" si="7"/>
        <v>0</v>
      </c>
      <c r="M26" s="18">
        <f>SUM(L24:L26)</f>
        <v>555011.59050000005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8" t="s">
        <v>24</v>
      </c>
      <c r="B27" s="10">
        <v>1</v>
      </c>
      <c r="C27" s="10">
        <v>1</v>
      </c>
      <c r="D27" s="10">
        <v>1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f>SUM(B27:I27)</f>
        <v>8</v>
      </c>
      <c r="K27" s="11">
        <v>65000</v>
      </c>
      <c r="L27" s="12">
        <f t="shared" ref="L27" si="8">K27*J27</f>
        <v>520000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3"/>
      <c r="B28" s="14"/>
      <c r="C28" s="14"/>
      <c r="D28" s="14"/>
      <c r="E28" s="14"/>
      <c r="F28" s="14"/>
      <c r="G28" s="14"/>
      <c r="H28" s="14"/>
      <c r="I28" s="14"/>
      <c r="J28" s="15"/>
      <c r="K28" s="26" t="s">
        <v>26</v>
      </c>
      <c r="L28" s="27">
        <f>SUM(L10+L14+L24+L25+L26)</f>
        <v>14047651.590500001</v>
      </c>
      <c r="M28" s="18">
        <f>SUM(M9:M26)</f>
        <v>555011.59050000005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3"/>
      <c r="B29" s="14"/>
      <c r="C29" s="14"/>
      <c r="D29" s="14"/>
      <c r="E29" s="14"/>
      <c r="F29" s="14"/>
      <c r="G29" s="14"/>
      <c r="H29" s="14"/>
      <c r="I29" s="14"/>
      <c r="J29" s="15"/>
      <c r="K29" s="28" t="s">
        <v>27</v>
      </c>
      <c r="L29" s="12">
        <f>L28*0.15</f>
        <v>2107147.7385749999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3"/>
      <c r="B30" s="14"/>
      <c r="C30" s="14"/>
      <c r="D30" s="14"/>
      <c r="E30" s="14"/>
      <c r="F30" s="14"/>
      <c r="G30" s="14"/>
      <c r="H30" s="14"/>
      <c r="I30" s="14"/>
      <c r="J30" s="15"/>
      <c r="K30" s="29" t="s">
        <v>28</v>
      </c>
      <c r="L30" s="30">
        <f>L28*0.2</f>
        <v>2809530.3181000003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3"/>
      <c r="B31" s="14"/>
      <c r="C31" s="14"/>
      <c r="D31" s="14"/>
      <c r="E31" s="14"/>
      <c r="F31" s="14"/>
      <c r="G31" s="14"/>
      <c r="H31" s="14"/>
      <c r="I31" s="14"/>
      <c r="J31" s="15"/>
      <c r="K31" s="26" t="s">
        <v>29</v>
      </c>
      <c r="L31" s="31">
        <f>SUM(L28:L30)</f>
        <v>18964329.647175003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32"/>
      <c r="B32" s="33"/>
      <c r="C32" s="33"/>
      <c r="D32" s="33"/>
      <c r="E32" s="33"/>
      <c r="F32" s="33"/>
      <c r="G32" s="33"/>
      <c r="H32" s="33"/>
      <c r="I32" s="33"/>
      <c r="J32" s="34"/>
      <c r="K32" s="33"/>
      <c r="L32" s="3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</sheetData>
  <mergeCells count="5">
    <mergeCell ref="A3:L4"/>
    <mergeCell ref="A6:L6"/>
    <mergeCell ref="A11:L11"/>
    <mergeCell ref="A15:L15"/>
    <mergeCell ref="A23:L23"/>
  </mergeCells>
  <pageMargins left="0.7" right="0.7" top="0.75" bottom="0.75" header="0" footer="0"/>
  <pageSetup scale="7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2019-09-28T02:10:55Z</dcterms:created>
  <dcterms:modified xsi:type="dcterms:W3CDTF">2021-03-07T02:41:10Z</dcterms:modified>
</cp:coreProperties>
</file>