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python_finanza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E39" i="1"/>
  <c r="D39" i="1"/>
  <c r="C39" i="1"/>
  <c r="F39" i="1"/>
  <c r="F38" i="1"/>
  <c r="E38" i="1"/>
  <c r="D38" i="1"/>
  <c r="C38" i="1"/>
  <c r="B38" i="1"/>
  <c r="C37" i="1"/>
  <c r="D37" i="1"/>
  <c r="E37" i="1"/>
  <c r="F37" i="1"/>
  <c r="F36" i="1"/>
  <c r="E36" i="1"/>
  <c r="D36" i="1"/>
  <c r="C36" i="1"/>
  <c r="B36" i="1"/>
  <c r="F35" i="1"/>
  <c r="E35" i="1"/>
  <c r="D35" i="1"/>
  <c r="C35" i="1"/>
  <c r="B35" i="1"/>
  <c r="F34" i="1"/>
  <c r="E34" i="1"/>
  <c r="D34" i="1"/>
  <c r="C34" i="1"/>
  <c r="B34" i="1"/>
  <c r="F31" i="1"/>
  <c r="E31" i="1"/>
  <c r="D31" i="1"/>
  <c r="C31" i="1"/>
  <c r="F30" i="1"/>
  <c r="E30" i="1"/>
  <c r="D30" i="1"/>
  <c r="C30" i="1"/>
  <c r="B30" i="1"/>
  <c r="F24" i="1"/>
  <c r="E24" i="1"/>
  <c r="D24" i="1"/>
  <c r="C24" i="1"/>
  <c r="B24" i="1"/>
  <c r="B17" i="1"/>
  <c r="C16" i="1"/>
  <c r="C17" i="1" s="1"/>
  <c r="D16" i="1"/>
  <c r="E16" i="1"/>
  <c r="F16" i="1"/>
  <c r="F17" i="1" s="1"/>
  <c r="B16" i="1"/>
  <c r="C9" i="1"/>
  <c r="D9" i="1"/>
  <c r="E9" i="1"/>
  <c r="F9" i="1"/>
  <c r="B9" i="1"/>
  <c r="E17" i="1" l="1"/>
  <c r="D17" i="1"/>
  <c r="B31" i="1"/>
</calcChain>
</file>

<file path=xl/sharedStrings.xml><?xml version="1.0" encoding="utf-8"?>
<sst xmlns="http://schemas.openxmlformats.org/spreadsheetml/2006/main" count="41" uniqueCount="41">
  <si>
    <t>BALANCE GENERAL (Expresado en millones)</t>
  </si>
  <si>
    <t>Caja y bancos</t>
  </si>
  <si>
    <t>Cuentas por cobrar C/P</t>
  </si>
  <si>
    <t>Cuentas por cobrar</t>
  </si>
  <si>
    <t xml:space="preserve">Otras cuentas por cobrar </t>
  </si>
  <si>
    <t>Inventarios</t>
  </si>
  <si>
    <t>RE-IVA</t>
  </si>
  <si>
    <t>Activos mantenidos para la venta</t>
  </si>
  <si>
    <t>Activos Fijos</t>
  </si>
  <si>
    <t>Activos intangibles y fondos de comercio</t>
  </si>
  <si>
    <t>Inversiores Permanentes</t>
  </si>
  <si>
    <t>Activos por impuestos diferidos</t>
  </si>
  <si>
    <t>Activos para beneficios a empleados.</t>
  </si>
  <si>
    <t>Otros activos no corrientes</t>
  </si>
  <si>
    <t>TOTAL ACTIVOS NO CORRIENTES</t>
  </si>
  <si>
    <t>TOTAL ACTIVOS CORRIENTES</t>
  </si>
  <si>
    <t>TOTAL ACTIVOS</t>
  </si>
  <si>
    <t>Cuentas por pagar</t>
  </si>
  <si>
    <t>Anticipos de Clientes</t>
  </si>
  <si>
    <t>Otras cuentas por pagar</t>
  </si>
  <si>
    <t>Obligaciones financieras</t>
  </si>
  <si>
    <t>Impuestos por pagar</t>
  </si>
  <si>
    <t>Gastos Corrientes</t>
  </si>
  <si>
    <t>TOTAL PASIVOS CORRIENTES</t>
  </si>
  <si>
    <t>Cuentas por pagar L/P</t>
  </si>
  <si>
    <t>Provisiones por beneficios a empleados</t>
  </si>
  <si>
    <t>Pasivos por impuesto diferido</t>
  </si>
  <si>
    <t>Otros pasivos no corrientes</t>
  </si>
  <si>
    <t>Gastos corrientes L/P</t>
  </si>
  <si>
    <t>TOTAL PASIVOS NO CORRIENTES</t>
  </si>
  <si>
    <t>TOTAL PASIVOS</t>
  </si>
  <si>
    <t>Patrimonio neto</t>
  </si>
  <si>
    <t>Aportes de capital por acciones</t>
  </si>
  <si>
    <t>TOTAL PATRIMONIO</t>
  </si>
  <si>
    <t>TOTAL PATRIMONIO Y PASIVOS</t>
  </si>
  <si>
    <t>Capital de trabajo neto (activos corrientes- pasivos corrientes)</t>
  </si>
  <si>
    <t>cantidad de dinero que una empresa necesita para cubrir sus obligaciones a corto plazo</t>
  </si>
  <si>
    <t>Variaciones en el capital de trabajo</t>
  </si>
  <si>
    <t>Capital de trabajo no monetario</t>
  </si>
  <si>
    <t>Cambios en el capital de trabajo no monetario</t>
  </si>
  <si>
    <t>2015 Non-Cash WC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</si>
</sst>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 applyAlignment="1"/>
    <xf numFmtId="0" fontId="2" fillId="0" borderId="1" xfId="0" applyFont="1" applyBorder="1" applyAlignment="1">
      <alignment horizontal="right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workbookViewId="0">
      <selection activeCell="A14" sqref="A14"/>
    </sheetView>
  </sheetViews>
  <sheetFormatPr baseColWidth="10" defaultRowHeight="15" x14ac:dyDescent="0.25"/>
  <cols>
    <col min="1" max="1" width="47" customWidth="1"/>
  </cols>
  <sheetData>
    <row r="1" spans="1:6" x14ac:dyDescent="0.25">
      <c r="A1" s="5" t="s">
        <v>0</v>
      </c>
      <c r="B1" s="5">
        <v>2016</v>
      </c>
      <c r="C1" s="5">
        <v>2017</v>
      </c>
      <c r="D1" s="5">
        <v>2018</v>
      </c>
      <c r="E1" s="5">
        <v>2019</v>
      </c>
      <c r="F1" s="7">
        <v>2020</v>
      </c>
    </row>
    <row r="2" spans="1:6" x14ac:dyDescent="0.25">
      <c r="A2" s="3" t="s">
        <v>1</v>
      </c>
      <c r="B2" s="2">
        <v>365.6</v>
      </c>
      <c r="C2" s="2">
        <v>243.3</v>
      </c>
      <c r="D2" s="2">
        <v>256.2</v>
      </c>
      <c r="E2" s="2">
        <v>284.10000000000002</v>
      </c>
      <c r="F2" s="2">
        <v>282.3</v>
      </c>
    </row>
    <row r="3" spans="1:6" x14ac:dyDescent="0.25">
      <c r="A3" s="3" t="s">
        <v>2</v>
      </c>
      <c r="B3" s="2">
        <v>7</v>
      </c>
      <c r="C3" s="2">
        <v>1.1000000000000001</v>
      </c>
      <c r="D3" s="2">
        <v>0.9</v>
      </c>
      <c r="E3" s="2">
        <v>0.9</v>
      </c>
      <c r="F3" s="2">
        <v>0.9</v>
      </c>
    </row>
    <row r="4" spans="1:6" x14ac:dyDescent="0.25">
      <c r="A4" s="3" t="s">
        <v>3</v>
      </c>
      <c r="B4" s="2">
        <v>59.4</v>
      </c>
      <c r="C4" s="2">
        <v>88.3</v>
      </c>
      <c r="D4" s="2">
        <v>80.2</v>
      </c>
      <c r="E4" s="2">
        <v>68.2</v>
      </c>
      <c r="F4" s="2">
        <v>50.4</v>
      </c>
    </row>
    <row r="5" spans="1:6" x14ac:dyDescent="0.25">
      <c r="A5" s="3" t="s">
        <v>4</v>
      </c>
      <c r="B5" s="2">
        <v>47.1</v>
      </c>
      <c r="C5" s="2">
        <v>62.1</v>
      </c>
      <c r="D5" s="2">
        <v>43.7</v>
      </c>
      <c r="E5" s="2">
        <v>24.2</v>
      </c>
      <c r="F5" s="2">
        <v>26.1</v>
      </c>
    </row>
    <row r="6" spans="1:6" x14ac:dyDescent="0.25">
      <c r="A6" s="3" t="s">
        <v>6</v>
      </c>
      <c r="B6" s="2">
        <v>0</v>
      </c>
      <c r="C6" s="2">
        <v>0</v>
      </c>
      <c r="D6" s="2">
        <v>0</v>
      </c>
      <c r="E6" s="2">
        <v>6.9</v>
      </c>
      <c r="F6" s="2">
        <v>3.5</v>
      </c>
    </row>
    <row r="7" spans="1:6" x14ac:dyDescent="0.25">
      <c r="A7" s="3" t="s">
        <v>5</v>
      </c>
      <c r="B7" s="2">
        <v>163.19999999999999</v>
      </c>
      <c r="C7" s="2">
        <v>192.4</v>
      </c>
      <c r="D7" s="2">
        <v>186.6</v>
      </c>
      <c r="E7" s="2">
        <v>182.9</v>
      </c>
      <c r="F7" s="2">
        <v>192.5</v>
      </c>
    </row>
    <row r="8" spans="1:6" x14ac:dyDescent="0.25">
      <c r="A8" s="3" t="s">
        <v>7</v>
      </c>
      <c r="B8" s="2">
        <v>11.5</v>
      </c>
      <c r="C8" s="2">
        <v>11</v>
      </c>
      <c r="D8" s="2">
        <v>10.199999999999999</v>
      </c>
      <c r="E8" s="2">
        <v>0</v>
      </c>
      <c r="F8" s="2">
        <v>0</v>
      </c>
    </row>
    <row r="9" spans="1:6" x14ac:dyDescent="0.25">
      <c r="A9" s="6" t="s">
        <v>15</v>
      </c>
      <c r="B9" s="6">
        <f>SUM(B2:B8)</f>
        <v>653.79999999999995</v>
      </c>
      <c r="C9" s="6">
        <f t="shared" ref="C9:F9" si="0">SUM(C2:C8)</f>
        <v>598.20000000000005</v>
      </c>
      <c r="D9" s="6">
        <f t="shared" si="0"/>
        <v>577.79999999999995</v>
      </c>
      <c r="E9" s="6">
        <f t="shared" si="0"/>
        <v>567.19999999999993</v>
      </c>
      <c r="F9" s="6">
        <f t="shared" si="0"/>
        <v>555.70000000000005</v>
      </c>
    </row>
    <row r="10" spans="1:6" x14ac:dyDescent="0.25">
      <c r="A10" s="3" t="s">
        <v>8</v>
      </c>
      <c r="B10" s="2">
        <v>237.2</v>
      </c>
      <c r="C10" s="2">
        <v>232.6</v>
      </c>
      <c r="D10" s="2">
        <v>212.8</v>
      </c>
      <c r="E10" s="2">
        <v>209.7</v>
      </c>
      <c r="F10" s="2">
        <v>210.6</v>
      </c>
    </row>
    <row r="11" spans="1:6" x14ac:dyDescent="0.25">
      <c r="A11" s="3" t="s">
        <v>9</v>
      </c>
      <c r="B11" s="2">
        <v>10.1</v>
      </c>
      <c r="C11" s="2">
        <v>107.8</v>
      </c>
      <c r="D11" s="2">
        <v>98</v>
      </c>
      <c r="E11" s="2">
        <v>93.6</v>
      </c>
      <c r="F11" s="2">
        <v>89.5</v>
      </c>
    </row>
    <row r="12" spans="1:6" x14ac:dyDescent="0.25">
      <c r="A12" s="3" t="s">
        <v>10</v>
      </c>
      <c r="B12" s="2">
        <v>3</v>
      </c>
      <c r="C12" s="2">
        <v>4</v>
      </c>
      <c r="D12" s="2">
        <v>15.9</v>
      </c>
      <c r="E12" s="2">
        <v>16.2</v>
      </c>
      <c r="F12" s="2">
        <v>15.8</v>
      </c>
    </row>
    <row r="13" spans="1:6" x14ac:dyDescent="0.25">
      <c r="A13" s="3" t="s">
        <v>11</v>
      </c>
      <c r="B13" s="2">
        <v>62.7</v>
      </c>
      <c r="C13" s="2">
        <v>62</v>
      </c>
      <c r="D13" s="2">
        <v>62.7</v>
      </c>
      <c r="E13" s="2">
        <v>62.7</v>
      </c>
      <c r="F13" s="2">
        <v>62.7</v>
      </c>
    </row>
    <row r="14" spans="1:6" x14ac:dyDescent="0.25">
      <c r="A14" s="3" t="s">
        <v>12</v>
      </c>
      <c r="B14" s="2">
        <v>16.2</v>
      </c>
      <c r="C14" s="2">
        <v>29.2</v>
      </c>
      <c r="D14" s="2">
        <v>26.4</v>
      </c>
      <c r="E14" s="2">
        <v>24.1</v>
      </c>
      <c r="F14" s="2">
        <v>22.1</v>
      </c>
    </row>
    <row r="15" spans="1:6" x14ac:dyDescent="0.25">
      <c r="A15" s="3" t="s">
        <v>13</v>
      </c>
      <c r="B15" s="2">
        <v>15.1</v>
      </c>
      <c r="C15" s="2">
        <v>14.4</v>
      </c>
      <c r="D15" s="2">
        <v>8.6999999999999993</v>
      </c>
      <c r="E15" s="2">
        <v>9.5</v>
      </c>
      <c r="F15" s="2">
        <v>7.1</v>
      </c>
    </row>
    <row r="16" spans="1:6" x14ac:dyDescent="0.25">
      <c r="A16" s="6" t="s">
        <v>14</v>
      </c>
      <c r="B16" s="6">
        <f>SUM(B10:B15)</f>
        <v>344.3</v>
      </c>
      <c r="C16" s="6">
        <f t="shared" ref="C16:F16" si="1">SUM(C10:C15)</f>
        <v>449.99999999999994</v>
      </c>
      <c r="D16" s="6">
        <f t="shared" si="1"/>
        <v>424.49999999999994</v>
      </c>
      <c r="E16" s="6">
        <f t="shared" si="1"/>
        <v>415.79999999999995</v>
      </c>
      <c r="F16" s="6">
        <f t="shared" si="1"/>
        <v>407.80000000000007</v>
      </c>
    </row>
    <row r="17" spans="1:6" x14ac:dyDescent="0.25">
      <c r="A17" s="5" t="s">
        <v>16</v>
      </c>
      <c r="B17" s="5">
        <f>SUM(B16+B9)</f>
        <v>998.09999999999991</v>
      </c>
      <c r="C17" s="5">
        <f t="shared" ref="C17:F17" si="2">SUM(C16+C9)</f>
        <v>1048.2</v>
      </c>
      <c r="D17" s="5">
        <f t="shared" si="2"/>
        <v>1002.3</v>
      </c>
      <c r="E17" s="5">
        <f t="shared" si="2"/>
        <v>982.99999999999989</v>
      </c>
      <c r="F17" s="5">
        <f t="shared" si="2"/>
        <v>963.50000000000011</v>
      </c>
    </row>
    <row r="18" spans="1:6" x14ac:dyDescent="0.25">
      <c r="A18" s="3" t="s">
        <v>17</v>
      </c>
      <c r="B18" s="2">
        <v>79.400000000000006</v>
      </c>
      <c r="C18" s="2">
        <v>88.2</v>
      </c>
      <c r="D18" s="2">
        <v>96.3</v>
      </c>
      <c r="E18" s="2">
        <v>68.900000000000006</v>
      </c>
      <c r="F18" s="2">
        <v>47.7</v>
      </c>
    </row>
    <row r="19" spans="1:6" x14ac:dyDescent="0.25">
      <c r="A19" s="3" t="s">
        <v>18</v>
      </c>
      <c r="B19" s="2">
        <v>86.7</v>
      </c>
      <c r="C19" s="2">
        <v>77.900000000000006</v>
      </c>
      <c r="D19" s="2">
        <v>58.6</v>
      </c>
      <c r="E19" s="2">
        <v>69.3</v>
      </c>
      <c r="F19" s="2">
        <v>95.5</v>
      </c>
    </row>
    <row r="20" spans="1:6" x14ac:dyDescent="0.25">
      <c r="A20" s="3" t="s">
        <v>19</v>
      </c>
      <c r="B20" s="2">
        <v>96.7</v>
      </c>
      <c r="C20" s="2">
        <v>105.4</v>
      </c>
      <c r="D20" s="2">
        <v>114.1</v>
      </c>
      <c r="E20" s="2">
        <v>85.2</v>
      </c>
      <c r="F20" s="2">
        <v>78.8</v>
      </c>
    </row>
    <row r="21" spans="1:6" x14ac:dyDescent="0.25">
      <c r="A21" s="3" t="s">
        <v>20</v>
      </c>
      <c r="B21" s="2">
        <v>9.1</v>
      </c>
      <c r="C21" s="2">
        <v>7.3</v>
      </c>
      <c r="D21" s="2">
        <v>0.2</v>
      </c>
      <c r="E21" s="2">
        <v>121</v>
      </c>
      <c r="F21" s="2">
        <v>151.4</v>
      </c>
    </row>
    <row r="22" spans="1:6" x14ac:dyDescent="0.25">
      <c r="A22" s="3" t="s">
        <v>21</v>
      </c>
      <c r="B22" s="2">
        <v>6.5</v>
      </c>
      <c r="C22" s="2">
        <v>11.5</v>
      </c>
      <c r="D22" s="2">
        <v>5.3</v>
      </c>
      <c r="E22" s="2">
        <v>38</v>
      </c>
      <c r="F22" s="2">
        <v>24.9</v>
      </c>
    </row>
    <row r="23" spans="1:6" x14ac:dyDescent="0.25">
      <c r="A23" s="3" t="s">
        <v>22</v>
      </c>
      <c r="B23" s="2">
        <v>26.5</v>
      </c>
      <c r="C23" s="2">
        <v>32.9</v>
      </c>
      <c r="D23" s="2">
        <v>46.1</v>
      </c>
      <c r="E23" s="2">
        <v>28.3</v>
      </c>
      <c r="F23" s="2">
        <v>30</v>
      </c>
    </row>
    <row r="24" spans="1:6" x14ac:dyDescent="0.25">
      <c r="A24" s="6" t="s">
        <v>23</v>
      </c>
      <c r="B24" s="6">
        <f>SUM(B18:B23)</f>
        <v>304.90000000000003</v>
      </c>
      <c r="C24" s="6">
        <f t="shared" ref="C24:F24" si="3">SUM(C18:C23)</f>
        <v>323.2</v>
      </c>
      <c r="D24" s="6">
        <f t="shared" si="3"/>
        <v>320.60000000000002</v>
      </c>
      <c r="E24" s="6">
        <f t="shared" si="3"/>
        <v>410.7</v>
      </c>
      <c r="F24" s="6">
        <f t="shared" si="3"/>
        <v>428.29999999999995</v>
      </c>
    </row>
    <row r="25" spans="1:6" x14ac:dyDescent="0.25">
      <c r="A25" s="3" t="s">
        <v>24</v>
      </c>
      <c r="B25" s="2">
        <v>100</v>
      </c>
      <c r="C25" s="2">
        <v>106.6</v>
      </c>
      <c r="D25" s="2">
        <v>106.7</v>
      </c>
      <c r="E25" s="2">
        <v>1.9</v>
      </c>
      <c r="F25" s="2">
        <v>90.5</v>
      </c>
    </row>
    <row r="26" spans="1:6" x14ac:dyDescent="0.25">
      <c r="A26" s="3" t="s">
        <v>25</v>
      </c>
      <c r="B26" s="2">
        <v>25.9</v>
      </c>
      <c r="C26" s="2">
        <v>28.6</v>
      </c>
      <c r="D26" s="2">
        <v>30.2</v>
      </c>
      <c r="E26" s="2">
        <v>33.200000000000003</v>
      </c>
      <c r="F26" s="2">
        <v>32.299999999999997</v>
      </c>
    </row>
    <row r="27" spans="1:6" x14ac:dyDescent="0.25">
      <c r="A27" s="3" t="s">
        <v>26</v>
      </c>
      <c r="B27" s="2">
        <v>34.4</v>
      </c>
      <c r="C27" s="2">
        <v>45</v>
      </c>
      <c r="D27" s="2">
        <v>40.5</v>
      </c>
      <c r="E27" s="2">
        <v>34.6</v>
      </c>
      <c r="F27" s="2">
        <v>31.1</v>
      </c>
    </row>
    <row r="28" spans="1:6" x14ac:dyDescent="0.25">
      <c r="A28" s="3" t="s">
        <v>27</v>
      </c>
      <c r="B28" s="2">
        <v>1</v>
      </c>
      <c r="C28" s="2">
        <v>0.4</v>
      </c>
      <c r="D28" s="2">
        <v>0</v>
      </c>
      <c r="E28" s="2">
        <v>0.1</v>
      </c>
      <c r="F28" s="2">
        <v>0.1</v>
      </c>
    </row>
    <row r="29" spans="1:6" x14ac:dyDescent="0.25">
      <c r="A29" s="3" t="s">
        <v>28</v>
      </c>
      <c r="B29" s="2">
        <v>71.2</v>
      </c>
      <c r="C29" s="2">
        <v>86.9</v>
      </c>
      <c r="D29" s="2">
        <v>57.7</v>
      </c>
      <c r="E29" s="2">
        <v>32.9</v>
      </c>
      <c r="F29" s="2">
        <v>30.3</v>
      </c>
    </row>
    <row r="30" spans="1:6" x14ac:dyDescent="0.25">
      <c r="A30" s="6" t="s">
        <v>29</v>
      </c>
      <c r="B30" s="6">
        <f>SUM(B25:B29)</f>
        <v>232.5</v>
      </c>
      <c r="C30" s="6">
        <f t="shared" ref="C30:F30" si="4">SUM(C25:C29)</f>
        <v>267.5</v>
      </c>
      <c r="D30" s="6">
        <f t="shared" si="4"/>
        <v>235.10000000000002</v>
      </c>
      <c r="E30" s="6">
        <f t="shared" si="4"/>
        <v>102.69999999999999</v>
      </c>
      <c r="F30" s="6">
        <f t="shared" si="4"/>
        <v>184.3</v>
      </c>
    </row>
    <row r="31" spans="1:6" x14ac:dyDescent="0.25">
      <c r="A31" s="5" t="s">
        <v>30</v>
      </c>
      <c r="B31" s="5">
        <f>SUM(B30+B24)</f>
        <v>537.40000000000009</v>
      </c>
      <c r="C31" s="5">
        <f t="shared" ref="C31:F31" si="5">SUM(C30+C24)</f>
        <v>590.70000000000005</v>
      </c>
      <c r="D31" s="5">
        <f t="shared" si="5"/>
        <v>555.70000000000005</v>
      </c>
      <c r="E31" s="5">
        <f t="shared" si="5"/>
        <v>513.4</v>
      </c>
      <c r="F31" s="5">
        <f t="shared" si="5"/>
        <v>612.59999999999991</v>
      </c>
    </row>
    <row r="32" spans="1:6" x14ac:dyDescent="0.25">
      <c r="A32" s="3" t="s">
        <v>31</v>
      </c>
      <c r="B32" s="2">
        <v>459.6</v>
      </c>
      <c r="C32" s="2">
        <v>456.8</v>
      </c>
      <c r="D32" s="2">
        <v>445.9</v>
      </c>
      <c r="E32" s="2">
        <v>468.8</v>
      </c>
      <c r="F32" s="2">
        <v>350.6</v>
      </c>
    </row>
    <row r="33" spans="1:10" x14ac:dyDescent="0.25">
      <c r="A33" s="3" t="s">
        <v>32</v>
      </c>
      <c r="B33" s="2">
        <v>1.1000000000000001</v>
      </c>
      <c r="C33" s="2">
        <v>0.7</v>
      </c>
      <c r="D33" s="2">
        <v>0.7</v>
      </c>
      <c r="E33" s="2">
        <v>0.8</v>
      </c>
      <c r="F33" s="2">
        <v>0.3</v>
      </c>
    </row>
    <row r="34" spans="1:10" x14ac:dyDescent="0.25">
      <c r="A34" s="6" t="s">
        <v>33</v>
      </c>
      <c r="B34" s="6">
        <f>SUM(B32:B33)</f>
        <v>460.70000000000005</v>
      </c>
      <c r="C34" s="6">
        <f t="shared" ref="C34:F34" si="6">SUM(C32:C33)</f>
        <v>457.5</v>
      </c>
      <c r="D34" s="6">
        <f t="shared" si="6"/>
        <v>446.59999999999997</v>
      </c>
      <c r="E34" s="6">
        <f t="shared" si="6"/>
        <v>469.6</v>
      </c>
      <c r="F34" s="6">
        <f t="shared" si="6"/>
        <v>350.90000000000003</v>
      </c>
    </row>
    <row r="35" spans="1:10" x14ac:dyDescent="0.25">
      <c r="A35" s="5" t="s">
        <v>34</v>
      </c>
      <c r="B35" s="5">
        <f>SUM(B34+B31)</f>
        <v>998.10000000000014</v>
      </c>
      <c r="C35" s="5">
        <f t="shared" ref="C35:F35" si="7">SUM(C34+C31)</f>
        <v>1048.2</v>
      </c>
      <c r="D35" s="5">
        <f t="shared" si="7"/>
        <v>1002.3</v>
      </c>
      <c r="E35" s="5">
        <f t="shared" si="7"/>
        <v>983</v>
      </c>
      <c r="F35" s="5">
        <f t="shared" si="7"/>
        <v>963.5</v>
      </c>
    </row>
    <row r="36" spans="1:10" ht="30" x14ac:dyDescent="0.25">
      <c r="A36" s="4" t="s">
        <v>35</v>
      </c>
      <c r="B36" s="3">
        <f>B9-B24</f>
        <v>348.89999999999992</v>
      </c>
      <c r="C36" s="3">
        <f t="shared" ref="C36:F36" si="8">C9-C24</f>
        <v>275.00000000000006</v>
      </c>
      <c r="D36" s="3">
        <f t="shared" si="8"/>
        <v>257.19999999999993</v>
      </c>
      <c r="E36" s="3">
        <f t="shared" si="8"/>
        <v>156.49999999999994</v>
      </c>
      <c r="F36" s="3">
        <f t="shared" si="8"/>
        <v>127.40000000000009</v>
      </c>
      <c r="G36" s="1">
        <v>-1.4</v>
      </c>
      <c r="H36" s="1" t="s">
        <v>40</v>
      </c>
      <c r="J36" t="s">
        <v>36</v>
      </c>
    </row>
    <row r="37" spans="1:10" x14ac:dyDescent="0.25">
      <c r="A37" s="3" t="s">
        <v>37</v>
      </c>
      <c r="B37" s="3">
        <v>0</v>
      </c>
      <c r="C37" s="3">
        <f t="shared" ref="C37:E37" si="9">C36-B36</f>
        <v>-73.899999999999864</v>
      </c>
      <c r="D37" s="3">
        <f t="shared" si="9"/>
        <v>-17.800000000000125</v>
      </c>
      <c r="E37" s="3">
        <f t="shared" si="9"/>
        <v>-100.69999999999999</v>
      </c>
      <c r="F37" s="3">
        <f>F36-E36</f>
        <v>-29.099999999999852</v>
      </c>
    </row>
    <row r="38" spans="1:10" x14ac:dyDescent="0.25">
      <c r="A38" s="3" t="s">
        <v>38</v>
      </c>
      <c r="B38" s="3">
        <f>B9-B2-B24</f>
        <v>-16.700000000000102</v>
      </c>
      <c r="C38" s="3">
        <f t="shared" ref="C38:F38" si="10">C9-C2-C24</f>
        <v>31.700000000000045</v>
      </c>
      <c r="D38" s="3">
        <f t="shared" si="10"/>
        <v>0.99999999999994316</v>
      </c>
      <c r="E38" s="3">
        <f t="shared" si="10"/>
        <v>-127.60000000000008</v>
      </c>
      <c r="F38" s="3">
        <f t="shared" si="10"/>
        <v>-154.89999999999992</v>
      </c>
    </row>
    <row r="39" spans="1:10" x14ac:dyDescent="0.25">
      <c r="A39" s="3" t="s">
        <v>39</v>
      </c>
      <c r="B39" s="3">
        <f>B38-G36</f>
        <v>-15.300000000000102</v>
      </c>
      <c r="C39" s="3">
        <f t="shared" ref="C39:E39" si="11">C38-B38</f>
        <v>48.400000000000148</v>
      </c>
      <c r="D39" s="3">
        <f t="shared" si="11"/>
        <v>-30.700000000000102</v>
      </c>
      <c r="E39" s="3">
        <f t="shared" si="11"/>
        <v>-128.60000000000002</v>
      </c>
      <c r="F39" s="3">
        <f>F38-E38</f>
        <v>-27.299999999999841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2025-01-27T10:57:29Z</dcterms:created>
  <dcterms:modified xsi:type="dcterms:W3CDTF">2025-01-27T11:53:46Z</dcterms:modified>
</cp:coreProperties>
</file>